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secretariadistritald-my.sharepoint.com/personal/hdelgado_sdmujer_gov_co/Documents/2023 Contratación/Informes de ejecución/2024/SEPT/"/>
    </mc:Choice>
  </mc:AlternateContent>
  <xr:revisionPtr revIDLastSave="0" documentId="8_{E46CD624-2342-4FBC-A35E-35E976B6B315}" xr6:coauthVersionLast="47" xr6:coauthVersionMax="47" xr10:uidLastSave="{00000000-0000-0000-0000-000000000000}"/>
  <bookViews>
    <workbookView xWindow="-110" yWindow="-110" windowWidth="19420" windowHeight="10300" xr2:uid="{9646976A-74A6-46BF-8E99-7013F98E9B83}"/>
  </bookViews>
  <sheets>
    <sheet name="SEPTIEMBRE 2024" sheetId="1" r:id="rId1"/>
    <sheet name="AGOSTO 2024 (2)" sheetId="10" state="hidden" r:id="rId2"/>
    <sheet name="JUNIO 2024 (2)" sheetId="6" state="hidden" r:id="rId3"/>
    <sheet name="Hoja7" sheetId="8" state="hidden" r:id="rId4"/>
    <sheet name="Hoja8" sheetId="9" state="hidden" r:id="rId5"/>
    <sheet name="Hoja6" sheetId="7" state="hidden" r:id="rId6"/>
  </sheets>
  <externalReferences>
    <externalReference r:id="rId7"/>
  </externalReferences>
  <definedNames>
    <definedName name="_xlnm._FilterDatabase" localSheetId="1" hidden="1">'AGOSTO 2024 (2)'!$A$6:$AA$6</definedName>
    <definedName name="_xlnm._FilterDatabase" localSheetId="2" hidden="1">'JUNIO 2024 (2)'!$A$6:$AD$930</definedName>
    <definedName name="_xlnm._FilterDatabase" localSheetId="0" hidden="1">'SEPTIEMBRE 2024'!$A$6:$W$6</definedName>
  </definedNames>
  <calcPr calcId="191028"/>
  <pivotCaches>
    <pivotCache cacheId="13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556" i="10" l="1"/>
  <c r="N1557" i="10"/>
  <c r="N1559" i="10"/>
  <c r="N1560" i="10"/>
  <c r="N1567" i="10"/>
  <c r="N1568" i="10"/>
  <c r="N1570" i="10"/>
  <c r="N1575" i="10"/>
  <c r="N1576" i="10"/>
  <c r="N1577" i="10"/>
  <c r="N1578" i="10"/>
  <c r="N1579" i="10"/>
  <c r="N1580" i="10"/>
  <c r="N1581" i="10"/>
  <c r="N1582" i="10"/>
  <c r="N823" i="10"/>
  <c r="N901" i="10"/>
  <c r="N917" i="10"/>
  <c r="N929" i="10"/>
  <c r="N1171" i="10"/>
  <c r="T823" i="10"/>
  <c r="T901" i="10"/>
  <c r="T917" i="10"/>
  <c r="T929" i="10"/>
  <c r="T1171" i="10"/>
  <c r="T1556" i="10"/>
  <c r="T1557" i="10"/>
  <c r="T1559" i="10"/>
  <c r="T1560" i="10"/>
  <c r="T1567" i="10"/>
  <c r="T1568" i="10"/>
  <c r="T1570" i="10"/>
  <c r="T1575" i="10"/>
  <c r="T1576" i="10"/>
  <c r="T1577" i="10"/>
  <c r="T1578" i="10"/>
  <c r="T1579" i="10"/>
  <c r="T1580" i="10"/>
  <c r="T1581" i="10"/>
  <c r="T1582" i="10"/>
  <c r="S823" i="10"/>
  <c r="S901" i="10"/>
  <c r="S917" i="10"/>
  <c r="S929" i="10"/>
  <c r="S1171" i="10"/>
  <c r="S1556" i="10"/>
  <c r="S1557" i="10"/>
  <c r="S1559" i="10"/>
  <c r="S1560" i="10"/>
  <c r="S1567" i="10"/>
  <c r="S1568" i="10"/>
  <c r="S1570" i="10"/>
  <c r="S1575" i="10"/>
  <c r="S1576" i="10"/>
  <c r="S1577" i="10"/>
  <c r="S1578" i="10"/>
  <c r="S1579" i="10"/>
  <c r="S1580" i="10"/>
  <c r="S1581" i="10"/>
  <c r="S1582" i="10"/>
  <c r="R1567" i="10" l="1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317" i="10"/>
  <c r="Q318" i="10"/>
  <c r="Q319" i="10"/>
  <c r="Q320" i="10"/>
  <c r="Q321" i="10"/>
  <c r="Q322" i="10"/>
  <c r="Q323" i="10"/>
  <c r="Q324" i="10"/>
  <c r="Q325" i="10"/>
  <c r="Q326" i="10"/>
  <c r="Q327" i="10"/>
  <c r="Q328" i="10"/>
  <c r="Q329" i="10"/>
  <c r="Q330" i="10"/>
  <c r="Q331" i="10"/>
  <c r="Q332" i="10"/>
  <c r="Q333" i="10"/>
  <c r="Q334" i="10"/>
  <c r="Q335" i="10"/>
  <c r="Q336" i="10"/>
  <c r="Q337" i="10"/>
  <c r="Q338" i="10"/>
  <c r="Q339" i="10"/>
  <c r="Q340" i="10"/>
  <c r="Q341" i="10"/>
  <c r="Q342" i="10"/>
  <c r="Q343" i="10"/>
  <c r="Q344" i="10"/>
  <c r="Q345" i="10"/>
  <c r="Q346" i="10"/>
  <c r="Q347" i="10"/>
  <c r="Q348" i="10"/>
  <c r="Q349" i="10"/>
  <c r="Q350" i="10"/>
  <c r="Q351" i="10"/>
  <c r="Q352" i="10"/>
  <c r="Q353" i="10"/>
  <c r="Q354" i="10"/>
  <c r="Q355" i="10"/>
  <c r="Q356" i="10"/>
  <c r="Q357" i="10"/>
  <c r="Q358" i="10"/>
  <c r="Q359" i="10"/>
  <c r="Q360" i="10"/>
  <c r="Q361" i="10"/>
  <c r="Q362" i="10"/>
  <c r="Q363" i="10"/>
  <c r="Q364" i="10"/>
  <c r="Q365" i="10"/>
  <c r="Q366" i="10"/>
  <c r="Q367" i="10"/>
  <c r="Q368" i="10"/>
  <c r="Q369" i="10"/>
  <c r="Q370" i="10"/>
  <c r="Q371" i="10"/>
  <c r="Q372" i="10"/>
  <c r="Q373" i="10"/>
  <c r="Q374" i="10"/>
  <c r="Q375" i="10"/>
  <c r="Q376" i="10"/>
  <c r="Q377" i="10"/>
  <c r="Q378" i="10"/>
  <c r="Q379" i="10"/>
  <c r="Q380" i="10"/>
  <c r="Q381" i="10"/>
  <c r="Q382" i="10"/>
  <c r="Q383" i="10"/>
  <c r="Q384" i="10"/>
  <c r="Q385" i="10"/>
  <c r="Q386" i="10"/>
  <c r="Q387" i="10"/>
  <c r="Q388" i="10"/>
  <c r="Q389" i="10"/>
  <c r="Q390" i="10"/>
  <c r="Q391" i="10"/>
  <c r="Q392" i="10"/>
  <c r="Q393" i="10"/>
  <c r="Q394" i="10"/>
  <c r="Q395" i="10"/>
  <c r="Q396" i="10"/>
  <c r="Q397" i="10"/>
  <c r="Q398" i="10"/>
  <c r="Q399" i="10"/>
  <c r="Q400" i="10"/>
  <c r="Q401" i="10"/>
  <c r="Q402" i="10"/>
  <c r="Q403" i="10"/>
  <c r="Q404" i="10"/>
  <c r="Q405" i="10"/>
  <c r="Q406" i="10"/>
  <c r="Q407" i="10"/>
  <c r="Q408" i="10"/>
  <c r="Q409" i="10"/>
  <c r="Q410" i="10"/>
  <c r="Q411" i="10"/>
  <c r="Q412" i="10"/>
  <c r="Q413" i="10"/>
  <c r="Q414" i="10"/>
  <c r="Q415" i="10"/>
  <c r="Q416" i="10"/>
  <c r="Q417" i="10"/>
  <c r="Q418" i="10"/>
  <c r="Q419" i="10"/>
  <c r="Q420" i="10"/>
  <c r="Q421" i="10"/>
  <c r="Q422" i="10"/>
  <c r="Q423" i="10"/>
  <c r="Q424" i="10"/>
  <c r="Q425" i="10"/>
  <c r="Q426" i="10"/>
  <c r="Q427" i="10"/>
  <c r="Q428" i="10"/>
  <c r="Q429" i="10"/>
  <c r="Q430" i="10"/>
  <c r="Q431" i="10"/>
  <c r="Q432" i="10"/>
  <c r="Q433" i="10"/>
  <c r="Q434" i="10"/>
  <c r="Q435" i="10"/>
  <c r="Q436" i="10"/>
  <c r="Q437" i="10"/>
  <c r="Q438" i="10"/>
  <c r="Q439" i="10"/>
  <c r="Q440" i="10"/>
  <c r="Q441" i="10"/>
  <c r="Q442" i="10"/>
  <c r="Q443" i="10"/>
  <c r="Q444" i="10"/>
  <c r="Q445" i="10"/>
  <c r="Q446" i="10"/>
  <c r="Q447" i="10"/>
  <c r="Q448" i="10"/>
  <c r="Q449" i="10"/>
  <c r="Q450" i="10"/>
  <c r="Q451" i="10"/>
  <c r="Q452" i="10"/>
  <c r="Q453" i="10"/>
  <c r="Q454" i="10"/>
  <c r="Q455" i="10"/>
  <c r="Q456" i="10"/>
  <c r="Q457" i="10"/>
  <c r="Q458" i="10"/>
  <c r="Q459" i="10"/>
  <c r="Q460" i="10"/>
  <c r="Q461" i="10"/>
  <c r="Q462" i="10"/>
  <c r="Q463" i="10"/>
  <c r="Q464" i="10"/>
  <c r="Q465" i="10"/>
  <c r="Q466" i="10"/>
  <c r="Q467" i="10"/>
  <c r="Q468" i="10"/>
  <c r="Q469" i="10"/>
  <c r="Q470" i="10"/>
  <c r="Q471" i="10"/>
  <c r="Q472" i="10"/>
  <c r="Q473" i="10"/>
  <c r="Q474" i="10"/>
  <c r="Q475" i="10"/>
  <c r="Q476" i="10"/>
  <c r="Q477" i="10"/>
  <c r="Q478" i="10"/>
  <c r="Q479" i="10"/>
  <c r="Q480" i="10"/>
  <c r="Q481" i="10"/>
  <c r="Q482" i="10"/>
  <c r="Q483" i="10"/>
  <c r="Q484" i="10"/>
  <c r="Q485" i="10"/>
  <c r="Q486" i="10"/>
  <c r="Q487" i="10"/>
  <c r="Q488" i="10"/>
  <c r="Q489" i="10"/>
  <c r="Q490" i="10"/>
  <c r="Q491" i="10"/>
  <c r="Q492" i="10"/>
  <c r="Q493" i="10"/>
  <c r="Q494" i="10"/>
  <c r="Q495" i="10"/>
  <c r="Q496" i="10"/>
  <c r="Q497" i="10"/>
  <c r="Q498" i="10"/>
  <c r="Q499" i="10"/>
  <c r="Q500" i="10"/>
  <c r="Q501" i="10"/>
  <c r="Q502" i="10"/>
  <c r="Q503" i="10"/>
  <c r="Q504" i="10"/>
  <c r="Q505" i="10"/>
  <c r="Q506" i="10"/>
  <c r="Q507" i="10"/>
  <c r="Q508" i="10"/>
  <c r="Q509" i="10"/>
  <c r="Q510" i="10"/>
  <c r="Q511" i="10"/>
  <c r="Q512" i="10"/>
  <c r="Q513" i="10"/>
  <c r="Q514" i="10"/>
  <c r="Q515" i="10"/>
  <c r="Q516" i="10"/>
  <c r="Q517" i="10"/>
  <c r="Q518" i="10"/>
  <c r="Q519" i="10"/>
  <c r="Q520" i="10"/>
  <c r="Q521" i="10"/>
  <c r="Q522" i="10"/>
  <c r="Q523" i="10"/>
  <c r="Q524" i="10"/>
  <c r="Q525" i="10"/>
  <c r="Q526" i="10"/>
  <c r="Q527" i="10"/>
  <c r="Q528" i="10"/>
  <c r="Q529" i="10"/>
  <c r="Q530" i="10"/>
  <c r="Q531" i="10"/>
  <c r="Q532" i="10"/>
  <c r="Q533" i="10"/>
  <c r="Q534" i="10"/>
  <c r="Q535" i="10"/>
  <c r="Q536" i="10"/>
  <c r="Q537" i="10"/>
  <c r="Q538" i="10"/>
  <c r="Q539" i="10"/>
  <c r="Q540" i="10"/>
  <c r="Q541" i="10"/>
  <c r="Q542" i="10"/>
  <c r="Q543" i="10"/>
  <c r="Q544" i="10"/>
  <c r="Q545" i="10"/>
  <c r="Q546" i="10"/>
  <c r="Q547" i="10"/>
  <c r="Q548" i="10"/>
  <c r="Q549" i="10"/>
  <c r="Q550" i="10"/>
  <c r="Q551" i="10"/>
  <c r="Q552" i="10"/>
  <c r="Q553" i="10"/>
  <c r="Q554" i="10"/>
  <c r="Q555" i="10"/>
  <c r="Q556" i="10"/>
  <c r="Q557" i="10"/>
  <c r="Q558" i="10"/>
  <c r="Q559" i="10"/>
  <c r="Q560" i="10"/>
  <c r="Q561" i="10"/>
  <c r="Q562" i="10"/>
  <c r="Q563" i="10"/>
  <c r="Q564" i="10"/>
  <c r="Q565" i="10"/>
  <c r="Q566" i="10"/>
  <c r="Q567" i="10"/>
  <c r="Q568" i="10"/>
  <c r="Q569" i="10"/>
  <c r="Q570" i="10"/>
  <c r="Q571" i="10"/>
  <c r="Q572" i="10"/>
  <c r="Q573" i="10"/>
  <c r="Q574" i="10"/>
  <c r="Q575" i="10"/>
  <c r="Q576" i="10"/>
  <c r="Q577" i="10"/>
  <c r="Q578" i="10"/>
  <c r="Q579" i="10"/>
  <c r="Q580" i="10"/>
  <c r="Q581" i="10"/>
  <c r="Q582" i="10"/>
  <c r="Q583" i="10"/>
  <c r="Q584" i="10"/>
  <c r="Q585" i="10"/>
  <c r="Q586" i="10"/>
  <c r="Q587" i="10"/>
  <c r="Q588" i="10"/>
  <c r="Q589" i="10"/>
  <c r="Q590" i="10"/>
  <c r="Q591" i="10"/>
  <c r="Q592" i="10"/>
  <c r="Q593" i="10"/>
  <c r="Q594" i="10"/>
  <c r="Q595" i="10"/>
  <c r="Q596" i="10"/>
  <c r="Q597" i="10"/>
  <c r="Q598" i="10"/>
  <c r="Q599" i="10"/>
  <c r="Q600" i="10"/>
  <c r="Q601" i="10"/>
  <c r="Q602" i="10"/>
  <c r="Q603" i="10"/>
  <c r="Q604" i="10"/>
  <c r="Q605" i="10"/>
  <c r="Q606" i="10"/>
  <c r="Q607" i="10"/>
  <c r="Q608" i="10"/>
  <c r="Q609" i="10"/>
  <c r="Q610" i="10"/>
  <c r="Q611" i="10"/>
  <c r="Q612" i="10"/>
  <c r="Q613" i="10"/>
  <c r="Q614" i="10"/>
  <c r="Q615" i="10"/>
  <c r="Q616" i="10"/>
  <c r="Q617" i="10"/>
  <c r="Q618" i="10"/>
  <c r="Q619" i="10"/>
  <c r="Q620" i="10"/>
  <c r="Q621" i="10"/>
  <c r="Q622" i="10"/>
  <c r="Q623" i="10"/>
  <c r="Q624" i="10"/>
  <c r="Q625" i="10"/>
  <c r="Q626" i="10"/>
  <c r="Q627" i="10"/>
  <c r="Q628" i="10"/>
  <c r="Q629" i="10"/>
  <c r="Q630" i="10"/>
  <c r="Q631" i="10"/>
  <c r="Q632" i="10"/>
  <c r="Q633" i="10"/>
  <c r="Q634" i="10"/>
  <c r="Q635" i="10"/>
  <c r="Q636" i="10"/>
  <c r="Q637" i="10"/>
  <c r="Q638" i="10"/>
  <c r="Q639" i="10"/>
  <c r="Q640" i="10"/>
  <c r="Q641" i="10"/>
  <c r="Q642" i="10"/>
  <c r="Q643" i="10"/>
  <c r="Q644" i="10"/>
  <c r="Q645" i="10"/>
  <c r="Q646" i="10"/>
  <c r="Q647" i="10"/>
  <c r="Q648" i="10"/>
  <c r="Q649" i="10"/>
  <c r="Q650" i="10"/>
  <c r="Q651" i="10"/>
  <c r="Q652" i="10"/>
  <c r="Q653" i="10"/>
  <c r="Q654" i="10"/>
  <c r="Q655" i="10"/>
  <c r="Q656" i="10"/>
  <c r="Q657" i="10"/>
  <c r="Q658" i="10"/>
  <c r="Q659" i="10"/>
  <c r="Q660" i="10"/>
  <c r="Q661" i="10"/>
  <c r="Q662" i="10"/>
  <c r="Q663" i="10"/>
  <c r="Q664" i="10"/>
  <c r="Q665" i="10"/>
  <c r="Q666" i="10"/>
  <c r="Q667" i="10"/>
  <c r="Q668" i="10"/>
  <c r="Q669" i="10"/>
  <c r="Q670" i="10"/>
  <c r="Q671" i="10"/>
  <c r="Q672" i="10"/>
  <c r="Q673" i="10"/>
  <c r="Q674" i="10"/>
  <c r="Q675" i="10"/>
  <c r="Q676" i="10"/>
  <c r="Q677" i="10"/>
  <c r="Q678" i="10"/>
  <c r="Q679" i="10"/>
  <c r="Q680" i="10"/>
  <c r="Q681" i="10"/>
  <c r="Q682" i="10"/>
  <c r="Q683" i="10"/>
  <c r="Q684" i="10"/>
  <c r="Q685" i="10"/>
  <c r="Q686" i="10"/>
  <c r="Q687" i="10"/>
  <c r="Q688" i="10"/>
  <c r="Q689" i="10"/>
  <c r="Q690" i="10"/>
  <c r="Q691" i="10"/>
  <c r="Q692" i="10"/>
  <c r="Q693" i="10"/>
  <c r="Q694" i="10"/>
  <c r="Q695" i="10"/>
  <c r="Q696" i="10"/>
  <c r="Q697" i="10"/>
  <c r="Q698" i="10"/>
  <c r="Q699" i="10"/>
  <c r="Q700" i="10"/>
  <c r="Q701" i="10"/>
  <c r="Q702" i="10"/>
  <c r="Q703" i="10"/>
  <c r="Q704" i="10"/>
  <c r="Q705" i="10"/>
  <c r="Q706" i="10"/>
  <c r="Q707" i="10"/>
  <c r="Q708" i="10"/>
  <c r="Q709" i="10"/>
  <c r="Q710" i="10"/>
  <c r="Q711" i="10"/>
  <c r="Q712" i="10"/>
  <c r="Q713" i="10"/>
  <c r="Q714" i="10"/>
  <c r="Q715" i="10"/>
  <c r="Q716" i="10"/>
  <c r="Q717" i="10"/>
  <c r="Q718" i="10"/>
  <c r="Q719" i="10"/>
  <c r="Q720" i="10"/>
  <c r="Q721" i="10"/>
  <c r="Q722" i="10"/>
  <c r="Q723" i="10"/>
  <c r="Q724" i="10"/>
  <c r="Q725" i="10"/>
  <c r="Q726" i="10"/>
  <c r="Q727" i="10"/>
  <c r="Q728" i="10"/>
  <c r="Q729" i="10"/>
  <c r="Q730" i="10"/>
  <c r="Q731" i="10"/>
  <c r="Q732" i="10"/>
  <c r="Q733" i="10"/>
  <c r="Q734" i="10"/>
  <c r="Q735" i="10"/>
  <c r="Q736" i="10"/>
  <c r="Q737" i="10"/>
  <c r="Q738" i="10"/>
  <c r="Q739" i="10"/>
  <c r="Q740" i="10"/>
  <c r="Q741" i="10"/>
  <c r="Q742" i="10"/>
  <c r="Q743" i="10"/>
  <c r="Q744" i="10"/>
  <c r="Q745" i="10"/>
  <c r="Q746" i="10"/>
  <c r="Q747" i="10"/>
  <c r="Q748" i="10"/>
  <c r="Q749" i="10"/>
  <c r="Q750" i="10"/>
  <c r="Q751" i="10"/>
  <c r="Q752" i="10"/>
  <c r="Q753" i="10"/>
  <c r="Q754" i="10"/>
  <c r="Q755" i="10"/>
  <c r="Q756" i="10"/>
  <c r="Q757" i="10"/>
  <c r="Q758" i="10"/>
  <c r="Q759" i="10"/>
  <c r="Q760" i="10"/>
  <c r="Q761" i="10"/>
  <c r="Q762" i="10"/>
  <c r="Q763" i="10"/>
  <c r="Q764" i="10"/>
  <c r="Q765" i="10"/>
  <c r="Q766" i="10"/>
  <c r="Q767" i="10"/>
  <c r="Q768" i="10"/>
  <c r="Q769" i="10"/>
  <c r="Q770" i="10"/>
  <c r="Q771" i="10"/>
  <c r="Q772" i="10"/>
  <c r="Q773" i="10"/>
  <c r="Q774" i="10"/>
  <c r="Q775" i="10"/>
  <c r="Q776" i="10"/>
  <c r="Q777" i="10"/>
  <c r="Q778" i="10"/>
  <c r="Q779" i="10"/>
  <c r="Q780" i="10"/>
  <c r="Q781" i="10"/>
  <c r="Q782" i="10"/>
  <c r="Q783" i="10"/>
  <c r="Q784" i="10"/>
  <c r="Q785" i="10"/>
  <c r="Q786" i="10"/>
  <c r="Q787" i="10"/>
  <c r="Q788" i="10"/>
  <c r="Q789" i="10"/>
  <c r="Q790" i="10"/>
  <c r="Q791" i="10"/>
  <c r="Q792" i="10"/>
  <c r="Q793" i="10"/>
  <c r="Q794" i="10"/>
  <c r="Q795" i="10"/>
  <c r="Q796" i="10"/>
  <c r="Q797" i="10"/>
  <c r="Q798" i="10"/>
  <c r="Q799" i="10"/>
  <c r="Q800" i="10"/>
  <c r="Q801" i="10"/>
  <c r="Q802" i="10"/>
  <c r="Q803" i="10"/>
  <c r="Q804" i="10"/>
  <c r="Q805" i="10"/>
  <c r="Q806" i="10"/>
  <c r="Q807" i="10"/>
  <c r="Q808" i="10"/>
  <c r="Q809" i="10"/>
  <c r="Q810" i="10"/>
  <c r="Q811" i="10"/>
  <c r="Q812" i="10"/>
  <c r="Q813" i="10"/>
  <c r="Q814" i="10"/>
  <c r="Q815" i="10"/>
  <c r="Q816" i="10"/>
  <c r="Q817" i="10"/>
  <c r="Q818" i="10"/>
  <c r="Q819" i="10"/>
  <c r="Q820" i="10"/>
  <c r="Q821" i="10"/>
  <c r="Q822" i="10"/>
  <c r="Q824" i="10"/>
  <c r="Q825" i="10"/>
  <c r="Q826" i="10"/>
  <c r="Q827" i="10"/>
  <c r="Q828" i="10"/>
  <c r="Q829" i="10"/>
  <c r="Q830" i="10"/>
  <c r="Q831" i="10"/>
  <c r="Q832" i="10"/>
  <c r="Q833" i="10"/>
  <c r="Q834" i="10"/>
  <c r="Q835" i="10"/>
  <c r="Q836" i="10"/>
  <c r="Q837" i="10"/>
  <c r="Q838" i="10"/>
  <c r="Q839" i="10"/>
  <c r="Q840" i="10"/>
  <c r="Q841" i="10"/>
  <c r="Q842" i="10"/>
  <c r="Q843" i="10"/>
  <c r="Q844" i="10"/>
  <c r="Q845" i="10"/>
  <c r="Q846" i="10"/>
  <c r="Q847" i="10"/>
  <c r="Q848" i="10"/>
  <c r="Q849" i="10"/>
  <c r="Q850" i="10"/>
  <c r="Q851" i="10"/>
  <c r="Q852" i="10"/>
  <c r="Q853" i="10"/>
  <c r="Q854" i="10"/>
  <c r="Q855" i="10"/>
  <c r="Q856" i="10"/>
  <c r="Q857" i="10"/>
  <c r="Q858" i="10"/>
  <c r="Q859" i="10"/>
  <c r="Q860" i="10"/>
  <c r="Q861" i="10"/>
  <c r="Q862" i="10"/>
  <c r="Q863" i="10"/>
  <c r="Q864" i="10"/>
  <c r="Q865" i="10"/>
  <c r="Q866" i="10"/>
  <c r="Q867" i="10"/>
  <c r="Q868" i="10"/>
  <c r="Q869" i="10"/>
  <c r="Q870" i="10"/>
  <c r="Q871" i="10"/>
  <c r="Q872" i="10"/>
  <c r="Q873" i="10"/>
  <c r="Q874" i="10"/>
  <c r="Q875" i="10"/>
  <c r="Q876" i="10"/>
  <c r="Q877" i="10"/>
  <c r="Q878" i="10"/>
  <c r="Q879" i="10"/>
  <c r="Q880" i="10"/>
  <c r="Q881" i="10"/>
  <c r="Q882" i="10"/>
  <c r="Q883" i="10"/>
  <c r="Q884" i="10"/>
  <c r="Q885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651" i="10"/>
  <c r="P652" i="10"/>
  <c r="P653" i="10"/>
  <c r="P654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682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2" i="10"/>
  <c r="P703" i="10"/>
  <c r="P704" i="10"/>
  <c r="P705" i="10"/>
  <c r="P706" i="10"/>
  <c r="P707" i="10"/>
  <c r="P708" i="10"/>
  <c r="P709" i="10"/>
  <c r="P710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3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736" i="10"/>
  <c r="P737" i="10"/>
  <c r="P738" i="10"/>
  <c r="P739" i="10"/>
  <c r="P740" i="10"/>
  <c r="P741" i="10"/>
  <c r="P742" i="10"/>
  <c r="P743" i="10"/>
  <c r="P744" i="10"/>
  <c r="P745" i="10"/>
  <c r="P746" i="10"/>
  <c r="P747" i="10"/>
  <c r="P748" i="10"/>
  <c r="P749" i="10"/>
  <c r="P750" i="10"/>
  <c r="P751" i="10"/>
  <c r="P752" i="10"/>
  <c r="P753" i="10"/>
  <c r="P754" i="10"/>
  <c r="P755" i="10"/>
  <c r="P756" i="10"/>
  <c r="P757" i="10"/>
  <c r="P758" i="10"/>
  <c r="P759" i="10"/>
  <c r="P760" i="10"/>
  <c r="P761" i="10"/>
  <c r="P762" i="10"/>
  <c r="P763" i="10"/>
  <c r="P764" i="10"/>
  <c r="P765" i="10"/>
  <c r="P766" i="10"/>
  <c r="P767" i="10"/>
  <c r="P768" i="10"/>
  <c r="P769" i="10"/>
  <c r="P770" i="10"/>
  <c r="P771" i="10"/>
  <c r="P772" i="10"/>
  <c r="P773" i="10"/>
  <c r="P774" i="10"/>
  <c r="P775" i="10"/>
  <c r="P776" i="10"/>
  <c r="P777" i="10"/>
  <c r="P778" i="10"/>
  <c r="P779" i="10"/>
  <c r="P780" i="10"/>
  <c r="P781" i="10"/>
  <c r="P782" i="10"/>
  <c r="P783" i="10"/>
  <c r="P784" i="10"/>
  <c r="P785" i="10"/>
  <c r="P786" i="10"/>
  <c r="P787" i="10"/>
  <c r="P788" i="10"/>
  <c r="P789" i="10"/>
  <c r="P790" i="10"/>
  <c r="P791" i="10"/>
  <c r="P792" i="10"/>
  <c r="P793" i="10"/>
  <c r="P794" i="10"/>
  <c r="P795" i="10"/>
  <c r="P796" i="10"/>
  <c r="P797" i="10"/>
  <c r="P798" i="10"/>
  <c r="P799" i="10"/>
  <c r="P800" i="10"/>
  <c r="P801" i="10"/>
  <c r="P802" i="10"/>
  <c r="P803" i="10"/>
  <c r="P804" i="10"/>
  <c r="P805" i="10"/>
  <c r="P806" i="10"/>
  <c r="P807" i="10"/>
  <c r="P808" i="10"/>
  <c r="P809" i="10"/>
  <c r="P810" i="10"/>
  <c r="P811" i="10"/>
  <c r="P812" i="10"/>
  <c r="P813" i="10"/>
  <c r="P814" i="10"/>
  <c r="P815" i="10"/>
  <c r="P816" i="10"/>
  <c r="P817" i="10"/>
  <c r="P818" i="10"/>
  <c r="P819" i="10"/>
  <c r="P820" i="10"/>
  <c r="P821" i="10"/>
  <c r="P822" i="10"/>
  <c r="P824" i="10"/>
  <c r="P825" i="10"/>
  <c r="P826" i="10"/>
  <c r="P827" i="10"/>
  <c r="P828" i="10"/>
  <c r="P829" i="10"/>
  <c r="P830" i="10"/>
  <c r="P831" i="10"/>
  <c r="P832" i="10"/>
  <c r="P833" i="10"/>
  <c r="P834" i="10"/>
  <c r="P835" i="10"/>
  <c r="P836" i="10"/>
  <c r="P837" i="10"/>
  <c r="P838" i="10"/>
  <c r="P839" i="10"/>
  <c r="P840" i="10"/>
  <c r="P841" i="10"/>
  <c r="P842" i="10"/>
  <c r="P843" i="10"/>
  <c r="P844" i="10"/>
  <c r="P845" i="10"/>
  <c r="P846" i="10"/>
  <c r="P847" i="10"/>
  <c r="P848" i="10"/>
  <c r="P849" i="10"/>
  <c r="P850" i="10"/>
  <c r="P851" i="10"/>
  <c r="P852" i="10"/>
  <c r="P853" i="10"/>
  <c r="P854" i="10"/>
  <c r="P855" i="10"/>
  <c r="P856" i="10"/>
  <c r="P857" i="10"/>
  <c r="P858" i="10"/>
  <c r="P859" i="10"/>
  <c r="P860" i="10"/>
  <c r="P861" i="10"/>
  <c r="P862" i="10"/>
  <c r="P863" i="10"/>
  <c r="P864" i="10"/>
  <c r="P865" i="10"/>
  <c r="P866" i="10"/>
  <c r="P867" i="10"/>
  <c r="P868" i="10"/>
  <c r="P869" i="10"/>
  <c r="P870" i="10"/>
  <c r="P871" i="10"/>
  <c r="P872" i="10"/>
  <c r="P873" i="10"/>
  <c r="P874" i="10"/>
  <c r="P875" i="10"/>
  <c r="P876" i="10"/>
  <c r="P877" i="10"/>
  <c r="P878" i="10"/>
  <c r="P879" i="10"/>
  <c r="P880" i="10"/>
  <c r="P881" i="10"/>
  <c r="P882" i="10"/>
  <c r="P883" i="10"/>
  <c r="P884" i="10"/>
  <c r="P885" i="10"/>
  <c r="Q7" i="10"/>
  <c r="P7" i="10"/>
  <c r="O8" i="10"/>
  <c r="O9" i="10"/>
  <c r="O10" i="10"/>
  <c r="O11" i="10"/>
  <c r="O12" i="10"/>
  <c r="N12" i="10" s="1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N28" i="10" s="1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N44" i="10" s="1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N60" i="10" s="1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N76" i="10" s="1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N92" i="10" s="1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N108" i="10" s="1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O333" i="10"/>
  <c r="O334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348" i="10"/>
  <c r="O349" i="10"/>
  <c r="O350" i="10"/>
  <c r="O351" i="10"/>
  <c r="O352" i="10"/>
  <c r="O353" i="10"/>
  <c r="O354" i="10"/>
  <c r="O355" i="10"/>
  <c r="O356" i="10"/>
  <c r="O357" i="10"/>
  <c r="O358" i="10"/>
  <c r="O359" i="10"/>
  <c r="O360" i="10"/>
  <c r="O361" i="10"/>
  <c r="O362" i="10"/>
  <c r="O363" i="10"/>
  <c r="O364" i="10"/>
  <c r="O365" i="10"/>
  <c r="O366" i="10"/>
  <c r="O367" i="10"/>
  <c r="O368" i="10"/>
  <c r="O369" i="10"/>
  <c r="O370" i="10"/>
  <c r="O371" i="10"/>
  <c r="O372" i="10"/>
  <c r="O373" i="10"/>
  <c r="O374" i="10"/>
  <c r="O375" i="10"/>
  <c r="O376" i="10"/>
  <c r="O377" i="10"/>
  <c r="O378" i="10"/>
  <c r="O379" i="10"/>
  <c r="O380" i="10"/>
  <c r="O381" i="10"/>
  <c r="O382" i="10"/>
  <c r="O383" i="10"/>
  <c r="O384" i="10"/>
  <c r="O385" i="10"/>
  <c r="O386" i="10"/>
  <c r="O387" i="10"/>
  <c r="O388" i="10"/>
  <c r="O389" i="10"/>
  <c r="O390" i="10"/>
  <c r="O391" i="10"/>
  <c r="O392" i="10"/>
  <c r="O393" i="10"/>
  <c r="O394" i="10"/>
  <c r="O395" i="10"/>
  <c r="O396" i="10"/>
  <c r="O397" i="10"/>
  <c r="O398" i="10"/>
  <c r="O399" i="10"/>
  <c r="O400" i="10"/>
  <c r="O401" i="10"/>
  <c r="O402" i="10"/>
  <c r="O403" i="10"/>
  <c r="O404" i="10"/>
  <c r="O405" i="10"/>
  <c r="O406" i="10"/>
  <c r="O407" i="10"/>
  <c r="O408" i="10"/>
  <c r="O409" i="10"/>
  <c r="O410" i="10"/>
  <c r="O411" i="10"/>
  <c r="O412" i="10"/>
  <c r="O413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7" i="10"/>
  <c r="O428" i="10"/>
  <c r="O429" i="10"/>
  <c r="O430" i="10"/>
  <c r="O431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6" i="10"/>
  <c r="O447" i="10"/>
  <c r="O448" i="10"/>
  <c r="O449" i="10"/>
  <c r="O450" i="10"/>
  <c r="O451" i="10"/>
  <c r="O452" i="10"/>
  <c r="O453" i="10"/>
  <c r="O454" i="10"/>
  <c r="O455" i="10"/>
  <c r="O456" i="10"/>
  <c r="O457" i="10"/>
  <c r="O458" i="10"/>
  <c r="O459" i="10"/>
  <c r="O460" i="10"/>
  <c r="O461" i="10"/>
  <c r="O462" i="10"/>
  <c r="O463" i="10"/>
  <c r="O464" i="10"/>
  <c r="O465" i="10"/>
  <c r="O466" i="10"/>
  <c r="O467" i="10"/>
  <c r="O468" i="10"/>
  <c r="O469" i="10"/>
  <c r="O470" i="10"/>
  <c r="O471" i="10"/>
  <c r="O472" i="10"/>
  <c r="O473" i="10"/>
  <c r="O474" i="10"/>
  <c r="O475" i="10"/>
  <c r="O476" i="10"/>
  <c r="O477" i="10"/>
  <c r="O478" i="10"/>
  <c r="O479" i="10"/>
  <c r="O480" i="10"/>
  <c r="O481" i="10"/>
  <c r="O482" i="10"/>
  <c r="O483" i="10"/>
  <c r="O484" i="10"/>
  <c r="O485" i="10"/>
  <c r="O486" i="10"/>
  <c r="O487" i="10"/>
  <c r="O488" i="10"/>
  <c r="O489" i="10"/>
  <c r="O490" i="10"/>
  <c r="O491" i="10"/>
  <c r="O492" i="10"/>
  <c r="O493" i="10"/>
  <c r="O494" i="10"/>
  <c r="O495" i="10"/>
  <c r="O496" i="10"/>
  <c r="O497" i="10"/>
  <c r="O498" i="10"/>
  <c r="O499" i="10"/>
  <c r="O500" i="10"/>
  <c r="O501" i="10"/>
  <c r="O502" i="10"/>
  <c r="O503" i="10"/>
  <c r="O504" i="10"/>
  <c r="O505" i="10"/>
  <c r="O506" i="10"/>
  <c r="O507" i="10"/>
  <c r="O508" i="10"/>
  <c r="O509" i="10"/>
  <c r="O510" i="10"/>
  <c r="O511" i="10"/>
  <c r="O512" i="10"/>
  <c r="O513" i="10"/>
  <c r="O514" i="10"/>
  <c r="O515" i="10"/>
  <c r="O516" i="10"/>
  <c r="O517" i="10"/>
  <c r="O518" i="10"/>
  <c r="O519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2" i="10"/>
  <c r="O573" i="10"/>
  <c r="O574" i="10"/>
  <c r="O575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O589" i="10"/>
  <c r="O590" i="10"/>
  <c r="O591" i="10"/>
  <c r="O592" i="10"/>
  <c r="O593" i="10"/>
  <c r="O594" i="10"/>
  <c r="O595" i="10"/>
  <c r="O596" i="10"/>
  <c r="O597" i="10"/>
  <c r="O598" i="10"/>
  <c r="O599" i="10"/>
  <c r="O600" i="10"/>
  <c r="O601" i="10"/>
  <c r="O602" i="10"/>
  <c r="O603" i="10"/>
  <c r="O604" i="10"/>
  <c r="O605" i="10"/>
  <c r="O606" i="10"/>
  <c r="O607" i="10"/>
  <c r="O608" i="10"/>
  <c r="O609" i="10"/>
  <c r="O610" i="10"/>
  <c r="O611" i="10"/>
  <c r="O612" i="10"/>
  <c r="O613" i="10"/>
  <c r="O614" i="10"/>
  <c r="O615" i="10"/>
  <c r="O616" i="10"/>
  <c r="O617" i="10"/>
  <c r="O618" i="10"/>
  <c r="O619" i="10"/>
  <c r="O620" i="10"/>
  <c r="O621" i="10"/>
  <c r="O622" i="10"/>
  <c r="O623" i="10"/>
  <c r="O624" i="10"/>
  <c r="O625" i="10"/>
  <c r="O626" i="10"/>
  <c r="O627" i="10"/>
  <c r="O628" i="10"/>
  <c r="O629" i="10"/>
  <c r="O630" i="10"/>
  <c r="O631" i="10"/>
  <c r="O632" i="10"/>
  <c r="O633" i="10"/>
  <c r="O634" i="10"/>
  <c r="O635" i="10"/>
  <c r="O636" i="10"/>
  <c r="O637" i="10"/>
  <c r="O638" i="10"/>
  <c r="O639" i="10"/>
  <c r="O640" i="10"/>
  <c r="O641" i="10"/>
  <c r="O642" i="10"/>
  <c r="O643" i="10"/>
  <c r="O644" i="10"/>
  <c r="O645" i="10"/>
  <c r="O646" i="10"/>
  <c r="O647" i="10"/>
  <c r="O648" i="10"/>
  <c r="O649" i="10"/>
  <c r="O650" i="10"/>
  <c r="O651" i="10"/>
  <c r="O652" i="10"/>
  <c r="O653" i="10"/>
  <c r="O654" i="10"/>
  <c r="O655" i="10"/>
  <c r="O656" i="10"/>
  <c r="O657" i="10"/>
  <c r="O658" i="10"/>
  <c r="O659" i="10"/>
  <c r="O660" i="10"/>
  <c r="O661" i="10"/>
  <c r="O662" i="10"/>
  <c r="O663" i="10"/>
  <c r="O664" i="10"/>
  <c r="O665" i="10"/>
  <c r="O666" i="10"/>
  <c r="O667" i="10"/>
  <c r="O668" i="10"/>
  <c r="O669" i="10"/>
  <c r="O670" i="10"/>
  <c r="O671" i="10"/>
  <c r="O672" i="10"/>
  <c r="O673" i="10"/>
  <c r="O674" i="10"/>
  <c r="O675" i="10"/>
  <c r="O676" i="10"/>
  <c r="O677" i="10"/>
  <c r="O678" i="10"/>
  <c r="O679" i="10"/>
  <c r="O680" i="10"/>
  <c r="O681" i="10"/>
  <c r="O682" i="10"/>
  <c r="O683" i="10"/>
  <c r="O684" i="10"/>
  <c r="O685" i="10"/>
  <c r="O686" i="10"/>
  <c r="O687" i="10"/>
  <c r="O688" i="10"/>
  <c r="O689" i="10"/>
  <c r="O690" i="10"/>
  <c r="O691" i="10"/>
  <c r="O692" i="10"/>
  <c r="O693" i="10"/>
  <c r="O694" i="10"/>
  <c r="O695" i="10"/>
  <c r="O696" i="10"/>
  <c r="O697" i="10"/>
  <c r="O698" i="10"/>
  <c r="O699" i="10"/>
  <c r="O700" i="10"/>
  <c r="O701" i="10"/>
  <c r="O702" i="10"/>
  <c r="O703" i="10"/>
  <c r="O704" i="10"/>
  <c r="O705" i="10"/>
  <c r="O706" i="10"/>
  <c r="O707" i="10"/>
  <c r="O708" i="10"/>
  <c r="O709" i="10"/>
  <c r="O710" i="10"/>
  <c r="O711" i="10"/>
  <c r="O712" i="10"/>
  <c r="O713" i="10"/>
  <c r="O714" i="10"/>
  <c r="O715" i="10"/>
  <c r="O716" i="10"/>
  <c r="O717" i="10"/>
  <c r="O718" i="10"/>
  <c r="O719" i="10"/>
  <c r="O720" i="10"/>
  <c r="O721" i="10"/>
  <c r="O722" i="10"/>
  <c r="O723" i="10"/>
  <c r="O724" i="10"/>
  <c r="O725" i="10"/>
  <c r="O726" i="10"/>
  <c r="O727" i="10"/>
  <c r="O728" i="10"/>
  <c r="O729" i="10"/>
  <c r="O730" i="10"/>
  <c r="O731" i="10"/>
  <c r="O732" i="10"/>
  <c r="O733" i="10"/>
  <c r="O734" i="10"/>
  <c r="O735" i="10"/>
  <c r="O736" i="10"/>
  <c r="O737" i="10"/>
  <c r="O738" i="10"/>
  <c r="O739" i="10"/>
  <c r="O740" i="10"/>
  <c r="O741" i="10"/>
  <c r="O742" i="10"/>
  <c r="O743" i="10"/>
  <c r="O744" i="10"/>
  <c r="O745" i="10"/>
  <c r="O746" i="10"/>
  <c r="O747" i="10"/>
  <c r="O748" i="10"/>
  <c r="O749" i="10"/>
  <c r="O750" i="10"/>
  <c r="O751" i="10"/>
  <c r="O752" i="10"/>
  <c r="O753" i="10"/>
  <c r="O754" i="10"/>
  <c r="O755" i="10"/>
  <c r="O756" i="10"/>
  <c r="O757" i="10"/>
  <c r="O758" i="10"/>
  <c r="O759" i="10"/>
  <c r="O760" i="10"/>
  <c r="O761" i="10"/>
  <c r="O762" i="10"/>
  <c r="O763" i="10"/>
  <c r="O764" i="10"/>
  <c r="O765" i="10"/>
  <c r="O766" i="10"/>
  <c r="O767" i="10"/>
  <c r="O768" i="10"/>
  <c r="O769" i="10"/>
  <c r="O770" i="10"/>
  <c r="O771" i="10"/>
  <c r="O772" i="10"/>
  <c r="O773" i="10"/>
  <c r="O774" i="10"/>
  <c r="O775" i="10"/>
  <c r="O776" i="10"/>
  <c r="O777" i="10"/>
  <c r="O778" i="10"/>
  <c r="O779" i="10"/>
  <c r="O780" i="10"/>
  <c r="O781" i="10"/>
  <c r="O782" i="10"/>
  <c r="O783" i="10"/>
  <c r="O784" i="10"/>
  <c r="O785" i="10"/>
  <c r="O786" i="10"/>
  <c r="O787" i="10"/>
  <c r="O788" i="10"/>
  <c r="O789" i="10"/>
  <c r="O790" i="10"/>
  <c r="O791" i="10"/>
  <c r="O792" i="10"/>
  <c r="O793" i="10"/>
  <c r="O794" i="10"/>
  <c r="O795" i="10"/>
  <c r="O796" i="10"/>
  <c r="O797" i="10"/>
  <c r="O798" i="10"/>
  <c r="O799" i="10"/>
  <c r="O800" i="10"/>
  <c r="O801" i="10"/>
  <c r="O802" i="10"/>
  <c r="O803" i="10"/>
  <c r="O804" i="10"/>
  <c r="O805" i="10"/>
  <c r="O806" i="10"/>
  <c r="O807" i="10"/>
  <c r="O808" i="10"/>
  <c r="O809" i="10"/>
  <c r="O810" i="10"/>
  <c r="O811" i="10"/>
  <c r="O812" i="10"/>
  <c r="O813" i="10"/>
  <c r="O814" i="10"/>
  <c r="O815" i="10"/>
  <c r="O816" i="10"/>
  <c r="O817" i="10"/>
  <c r="O818" i="10"/>
  <c r="O819" i="10"/>
  <c r="O820" i="10"/>
  <c r="O821" i="10"/>
  <c r="O822" i="10"/>
  <c r="O824" i="10"/>
  <c r="O825" i="10"/>
  <c r="O826" i="10"/>
  <c r="O827" i="10"/>
  <c r="O828" i="10"/>
  <c r="O829" i="10"/>
  <c r="O830" i="10"/>
  <c r="O831" i="10"/>
  <c r="O832" i="10"/>
  <c r="O833" i="10"/>
  <c r="O834" i="10"/>
  <c r="O835" i="10"/>
  <c r="O836" i="10"/>
  <c r="O837" i="10"/>
  <c r="O838" i="10"/>
  <c r="O839" i="10"/>
  <c r="O840" i="10"/>
  <c r="O841" i="10"/>
  <c r="O842" i="10"/>
  <c r="O843" i="10"/>
  <c r="O844" i="10"/>
  <c r="O845" i="10"/>
  <c r="O846" i="10"/>
  <c r="O847" i="10"/>
  <c r="O848" i="10"/>
  <c r="O849" i="10"/>
  <c r="O850" i="10"/>
  <c r="O851" i="10"/>
  <c r="O852" i="10"/>
  <c r="O853" i="10"/>
  <c r="O854" i="10"/>
  <c r="O855" i="10"/>
  <c r="O856" i="10"/>
  <c r="O857" i="10"/>
  <c r="O858" i="10"/>
  <c r="O859" i="10"/>
  <c r="O860" i="10"/>
  <c r="O861" i="10"/>
  <c r="O862" i="10"/>
  <c r="O863" i="10"/>
  <c r="O864" i="10"/>
  <c r="O865" i="10"/>
  <c r="O866" i="10"/>
  <c r="O867" i="10"/>
  <c r="O868" i="10"/>
  <c r="O869" i="10"/>
  <c r="O870" i="10"/>
  <c r="O871" i="10"/>
  <c r="O872" i="10"/>
  <c r="O873" i="10"/>
  <c r="O874" i="10"/>
  <c r="O875" i="10"/>
  <c r="O876" i="10"/>
  <c r="O877" i="10"/>
  <c r="O878" i="10"/>
  <c r="O879" i="10"/>
  <c r="O880" i="10"/>
  <c r="O881" i="10"/>
  <c r="O882" i="10"/>
  <c r="O883" i="10"/>
  <c r="O884" i="10"/>
  <c r="O885" i="10"/>
  <c r="O7" i="10"/>
  <c r="A886" i="10"/>
  <c r="A887" i="10"/>
  <c r="Q887" i="10" s="1"/>
  <c r="A888" i="10"/>
  <c r="P888" i="10" s="1"/>
  <c r="A889" i="10"/>
  <c r="O889" i="10" s="1"/>
  <c r="A890" i="10"/>
  <c r="Q890" i="10" s="1"/>
  <c r="A891" i="10"/>
  <c r="Q891" i="10" s="1"/>
  <c r="A892" i="10"/>
  <c r="Q892" i="10" s="1"/>
  <c r="A893" i="10"/>
  <c r="Q893" i="10" s="1"/>
  <c r="A894" i="10"/>
  <c r="A895" i="10"/>
  <c r="Q895" i="10" s="1"/>
  <c r="A896" i="10"/>
  <c r="P896" i="10" s="1"/>
  <c r="A897" i="10"/>
  <c r="A898" i="10"/>
  <c r="Q898" i="10" s="1"/>
  <c r="A899" i="10"/>
  <c r="P899" i="10" s="1"/>
  <c r="A900" i="10"/>
  <c r="P900" i="10" s="1"/>
  <c r="A901" i="10"/>
  <c r="A902" i="10"/>
  <c r="A903" i="10"/>
  <c r="A904" i="10"/>
  <c r="P904" i="10" s="1"/>
  <c r="A905" i="10"/>
  <c r="A906" i="10"/>
  <c r="Q906" i="10" s="1"/>
  <c r="A907" i="10"/>
  <c r="O907" i="10" s="1"/>
  <c r="A908" i="10"/>
  <c r="P908" i="10" s="1"/>
  <c r="A909" i="10"/>
  <c r="Q909" i="10" s="1"/>
  <c r="A910" i="10"/>
  <c r="A911" i="10"/>
  <c r="A912" i="10"/>
  <c r="P912" i="10" s="1"/>
  <c r="A913" i="10"/>
  <c r="O913" i="10" s="1"/>
  <c r="A914" i="10"/>
  <c r="Q914" i="10" s="1"/>
  <c r="A915" i="10"/>
  <c r="Q915" i="10" s="1"/>
  <c r="A916" i="10"/>
  <c r="Q916" i="10" s="1"/>
  <c r="A917" i="10"/>
  <c r="A918" i="10"/>
  <c r="A919" i="10"/>
  <c r="A920" i="10"/>
  <c r="P920" i="10" s="1"/>
  <c r="A921" i="10"/>
  <c r="O921" i="10" s="1"/>
  <c r="A922" i="10"/>
  <c r="Q922" i="10" s="1"/>
  <c r="A923" i="10"/>
  <c r="O923" i="10" s="1"/>
  <c r="A924" i="10"/>
  <c r="O924" i="10" s="1"/>
  <c r="A925" i="10"/>
  <c r="Q925" i="10" s="1"/>
  <c r="A926" i="10"/>
  <c r="A927" i="10"/>
  <c r="A928" i="10"/>
  <c r="P928" i="10" s="1"/>
  <c r="A929" i="10"/>
  <c r="A930" i="10"/>
  <c r="Q930" i="10" s="1"/>
  <c r="A931" i="10"/>
  <c r="P931" i="10" s="1"/>
  <c r="A932" i="10"/>
  <c r="O932" i="10" s="1"/>
  <c r="A933" i="10"/>
  <c r="Q933" i="10" s="1"/>
  <c r="A934" i="10"/>
  <c r="A935" i="10"/>
  <c r="A936" i="10"/>
  <c r="P936" i="10" s="1"/>
  <c r="A937" i="10"/>
  <c r="O937" i="10" s="1"/>
  <c r="A938" i="10"/>
  <c r="Q938" i="10" s="1"/>
  <c r="A939" i="10"/>
  <c r="Q939" i="10" s="1"/>
  <c r="A940" i="10"/>
  <c r="Q940" i="10" s="1"/>
  <c r="A941" i="10"/>
  <c r="Q941" i="10" s="1"/>
  <c r="A942" i="10"/>
  <c r="A943" i="10"/>
  <c r="A944" i="10"/>
  <c r="P944" i="10" s="1"/>
  <c r="A945" i="10"/>
  <c r="O945" i="10" s="1"/>
  <c r="A946" i="10"/>
  <c r="Q946" i="10" s="1"/>
  <c r="A947" i="10"/>
  <c r="Q947" i="10" s="1"/>
  <c r="A948" i="10"/>
  <c r="Q948" i="10" s="1"/>
  <c r="A949" i="10"/>
  <c r="Q949" i="10" s="1"/>
  <c r="A950" i="10"/>
  <c r="A951" i="10"/>
  <c r="Q951" i="10" s="1"/>
  <c r="A952" i="10"/>
  <c r="P952" i="10" s="1"/>
  <c r="A953" i="10"/>
  <c r="O953" i="10" s="1"/>
  <c r="A954" i="10"/>
  <c r="Q954" i="10" s="1"/>
  <c r="A955" i="10"/>
  <c r="Q955" i="10" s="1"/>
  <c r="A956" i="10"/>
  <c r="Q956" i="10" s="1"/>
  <c r="A957" i="10"/>
  <c r="Q957" i="10" s="1"/>
  <c r="A958" i="10"/>
  <c r="A959" i="10"/>
  <c r="Q959" i="10" s="1"/>
  <c r="A960" i="10"/>
  <c r="P960" i="10" s="1"/>
  <c r="A961" i="10"/>
  <c r="A962" i="10"/>
  <c r="Q962" i="10" s="1"/>
  <c r="A963" i="10"/>
  <c r="P963" i="10" s="1"/>
  <c r="A964" i="10"/>
  <c r="P964" i="10" s="1"/>
  <c r="A965" i="10"/>
  <c r="Q965" i="10" s="1"/>
  <c r="A966" i="10"/>
  <c r="A967" i="10"/>
  <c r="O967" i="10" s="1"/>
  <c r="A968" i="10"/>
  <c r="P968" i="10" s="1"/>
  <c r="A969" i="10"/>
  <c r="A970" i="10"/>
  <c r="Q970" i="10" s="1"/>
  <c r="A971" i="10"/>
  <c r="O971" i="10" s="1"/>
  <c r="A972" i="10"/>
  <c r="P972" i="10" s="1"/>
  <c r="A973" i="10"/>
  <c r="Q973" i="10" s="1"/>
  <c r="A974" i="10"/>
  <c r="A975" i="10"/>
  <c r="O975" i="10" s="1"/>
  <c r="A976" i="10"/>
  <c r="P976" i="10" s="1"/>
  <c r="A977" i="10"/>
  <c r="A978" i="10"/>
  <c r="Q978" i="10" s="1"/>
  <c r="A979" i="10"/>
  <c r="Q979" i="10" s="1"/>
  <c r="A980" i="10"/>
  <c r="Q980" i="10" s="1"/>
  <c r="A981" i="10"/>
  <c r="Q981" i="10" s="1"/>
  <c r="A982" i="10"/>
  <c r="A983" i="10"/>
  <c r="O983" i="10" s="1"/>
  <c r="A984" i="10"/>
  <c r="P984" i="10" s="1"/>
  <c r="A985" i="10"/>
  <c r="A986" i="10"/>
  <c r="Q986" i="10" s="1"/>
  <c r="A987" i="10"/>
  <c r="O987" i="10" s="1"/>
  <c r="A988" i="10"/>
  <c r="O988" i="10" s="1"/>
  <c r="A989" i="10"/>
  <c r="Q989" i="10" s="1"/>
  <c r="A990" i="10"/>
  <c r="A991" i="10"/>
  <c r="Q991" i="10" s="1"/>
  <c r="A992" i="10"/>
  <c r="P992" i="10" s="1"/>
  <c r="A993" i="10"/>
  <c r="A994" i="10"/>
  <c r="Q994" i="10" s="1"/>
  <c r="A995" i="10"/>
  <c r="P995" i="10" s="1"/>
  <c r="A996" i="10"/>
  <c r="P996" i="10" s="1"/>
  <c r="A997" i="10"/>
  <c r="Q997" i="10" s="1"/>
  <c r="A998" i="10"/>
  <c r="A999" i="10"/>
  <c r="O999" i="10" s="1"/>
  <c r="A1000" i="10"/>
  <c r="P1000" i="10" s="1"/>
  <c r="A1001" i="10"/>
  <c r="A1002" i="10"/>
  <c r="Q1002" i="10" s="1"/>
  <c r="A1003" i="10"/>
  <c r="O1003" i="10" s="1"/>
  <c r="A1004" i="10"/>
  <c r="Q1004" i="10" s="1"/>
  <c r="A1005" i="10"/>
  <c r="Q1005" i="10" s="1"/>
  <c r="A1006" i="10"/>
  <c r="A1007" i="10"/>
  <c r="A1008" i="10"/>
  <c r="P1008" i="10" s="1"/>
  <c r="A1009" i="10"/>
  <c r="A1010" i="10"/>
  <c r="Q1010" i="10" s="1"/>
  <c r="A1011" i="10"/>
  <c r="O1011" i="10" s="1"/>
  <c r="A1012" i="10"/>
  <c r="O1012" i="10" s="1"/>
  <c r="A1013" i="10"/>
  <c r="Q1013" i="10" s="1"/>
  <c r="A1014" i="10"/>
  <c r="A1015" i="10"/>
  <c r="P1015" i="10" s="1"/>
  <c r="A1016" i="10"/>
  <c r="P1016" i="10" s="1"/>
  <c r="A1017" i="10"/>
  <c r="A1018" i="10"/>
  <c r="Q1018" i="10" s="1"/>
  <c r="A1019" i="10"/>
  <c r="Q1019" i="10" s="1"/>
  <c r="A1020" i="10"/>
  <c r="Q1020" i="10" s="1"/>
  <c r="A1021" i="10"/>
  <c r="Q1021" i="10" s="1"/>
  <c r="A1022" i="10"/>
  <c r="A1023" i="10"/>
  <c r="Q1023" i="10" s="1"/>
  <c r="A1024" i="10"/>
  <c r="P1024" i="10" s="1"/>
  <c r="A1025" i="10"/>
  <c r="A1026" i="10"/>
  <c r="Q1026" i="10" s="1"/>
  <c r="A1027" i="10"/>
  <c r="P1027" i="10" s="1"/>
  <c r="A1028" i="10"/>
  <c r="P1028" i="10" s="1"/>
  <c r="A1029" i="10"/>
  <c r="Q1029" i="10" s="1"/>
  <c r="A1030" i="10"/>
  <c r="A1031" i="10"/>
  <c r="A1032" i="10"/>
  <c r="P1032" i="10" s="1"/>
  <c r="A1033" i="10"/>
  <c r="A1034" i="10"/>
  <c r="Q1034" i="10" s="1"/>
  <c r="A1035" i="10"/>
  <c r="O1035" i="10" s="1"/>
  <c r="A1036" i="10"/>
  <c r="P1036" i="10" s="1"/>
  <c r="A1037" i="10"/>
  <c r="Q1037" i="10" s="1"/>
  <c r="A1038" i="10"/>
  <c r="A1039" i="10"/>
  <c r="O1039" i="10" s="1"/>
  <c r="A1040" i="10"/>
  <c r="P1040" i="10" s="1"/>
  <c r="A1041" i="10"/>
  <c r="A1042" i="10"/>
  <c r="Q1042" i="10" s="1"/>
  <c r="A1043" i="10"/>
  <c r="Q1043" i="10" s="1"/>
  <c r="A1044" i="10"/>
  <c r="Q1044" i="10" s="1"/>
  <c r="A1045" i="10"/>
  <c r="Q1045" i="10" s="1"/>
  <c r="A1046" i="10"/>
  <c r="A1047" i="10"/>
  <c r="O1047" i="10" s="1"/>
  <c r="A1048" i="10"/>
  <c r="P1048" i="10" s="1"/>
  <c r="A1049" i="10"/>
  <c r="A1050" i="10"/>
  <c r="Q1050" i="10" s="1"/>
  <c r="A1051" i="10"/>
  <c r="O1051" i="10" s="1"/>
  <c r="A1052" i="10"/>
  <c r="O1052" i="10" s="1"/>
  <c r="A1053" i="10"/>
  <c r="Q1053" i="10" s="1"/>
  <c r="A1054" i="10"/>
  <c r="A1055" i="10"/>
  <c r="Q1055" i="10" s="1"/>
  <c r="A1056" i="10"/>
  <c r="P1056" i="10" s="1"/>
  <c r="A1057" i="10"/>
  <c r="A1058" i="10"/>
  <c r="Q1058" i="10" s="1"/>
  <c r="A1059" i="10"/>
  <c r="P1059" i="10" s="1"/>
  <c r="A1060" i="10"/>
  <c r="P1060" i="10" s="1"/>
  <c r="A1061" i="10"/>
  <c r="Q1061" i="10" s="1"/>
  <c r="A1062" i="10"/>
  <c r="A1063" i="10"/>
  <c r="O1063" i="10" s="1"/>
  <c r="A1064" i="10"/>
  <c r="P1064" i="10" s="1"/>
  <c r="A1065" i="10"/>
  <c r="A1066" i="10"/>
  <c r="Q1066" i="10" s="1"/>
  <c r="A1067" i="10"/>
  <c r="O1067" i="10" s="1"/>
  <c r="A1068" i="10"/>
  <c r="Q1068" i="10" s="1"/>
  <c r="A1069" i="10"/>
  <c r="Q1069" i="10" s="1"/>
  <c r="A1070" i="10"/>
  <c r="A1071" i="10"/>
  <c r="A1072" i="10"/>
  <c r="P1072" i="10" s="1"/>
  <c r="A1073" i="10"/>
  <c r="A1074" i="10"/>
  <c r="Q1074" i="10" s="1"/>
  <c r="A1075" i="10"/>
  <c r="O1075" i="10" s="1"/>
  <c r="A1076" i="10"/>
  <c r="O1076" i="10" s="1"/>
  <c r="A1077" i="10"/>
  <c r="Q1077" i="10" s="1"/>
  <c r="A1078" i="10"/>
  <c r="A1079" i="10"/>
  <c r="P1079" i="10" s="1"/>
  <c r="A1080" i="10"/>
  <c r="P1080" i="10" s="1"/>
  <c r="A1081" i="10"/>
  <c r="A1082" i="10"/>
  <c r="Q1082" i="10" s="1"/>
  <c r="A1083" i="10"/>
  <c r="Q1083" i="10" s="1"/>
  <c r="A1084" i="10"/>
  <c r="Q1084" i="10" s="1"/>
  <c r="A1085" i="10"/>
  <c r="Q1085" i="10" s="1"/>
  <c r="A1086" i="10"/>
  <c r="P1086" i="10" s="1"/>
  <c r="A1087" i="10"/>
  <c r="Q1087" i="10" s="1"/>
  <c r="A1088" i="10"/>
  <c r="P1088" i="10" s="1"/>
  <c r="A1089" i="10"/>
  <c r="A1090" i="10"/>
  <c r="Q1090" i="10" s="1"/>
  <c r="A1091" i="10"/>
  <c r="P1091" i="10" s="1"/>
  <c r="A1092" i="10"/>
  <c r="P1092" i="10" s="1"/>
  <c r="A1093" i="10"/>
  <c r="Q1093" i="10" s="1"/>
  <c r="A1094" i="10"/>
  <c r="A1095" i="10"/>
  <c r="A1096" i="10"/>
  <c r="P1096" i="10" s="1"/>
  <c r="A1097" i="10"/>
  <c r="A1098" i="10"/>
  <c r="Q1098" i="10" s="1"/>
  <c r="A1099" i="10"/>
  <c r="O1099" i="10" s="1"/>
  <c r="A1100" i="10"/>
  <c r="P1100" i="10" s="1"/>
  <c r="A1101" i="10"/>
  <c r="Q1101" i="10" s="1"/>
  <c r="A1102" i="10"/>
  <c r="A1103" i="10"/>
  <c r="O1103" i="10" s="1"/>
  <c r="A1104" i="10"/>
  <c r="P1104" i="10" s="1"/>
  <c r="A1105" i="10"/>
  <c r="A1106" i="10"/>
  <c r="Q1106" i="10" s="1"/>
  <c r="A1107" i="10"/>
  <c r="Q1107" i="10" s="1"/>
  <c r="A1108" i="10"/>
  <c r="Q1108" i="10" s="1"/>
  <c r="A1109" i="10"/>
  <c r="Q1109" i="10" s="1"/>
  <c r="A1110" i="10"/>
  <c r="A1111" i="10"/>
  <c r="O1111" i="10" s="1"/>
  <c r="A1112" i="10"/>
  <c r="P1112" i="10" s="1"/>
  <c r="A1113" i="10"/>
  <c r="A1114" i="10"/>
  <c r="Q1114" i="10" s="1"/>
  <c r="A1115" i="10"/>
  <c r="O1115" i="10" s="1"/>
  <c r="A1116" i="10"/>
  <c r="O1116" i="10" s="1"/>
  <c r="A1117" i="10"/>
  <c r="Q1117" i="10" s="1"/>
  <c r="A1118" i="10"/>
  <c r="O1118" i="10" s="1"/>
  <c r="A1119" i="10"/>
  <c r="Q1119" i="10" s="1"/>
  <c r="A1120" i="10"/>
  <c r="P1120" i="10" s="1"/>
  <c r="A1121" i="10"/>
  <c r="A1122" i="10"/>
  <c r="Q1122" i="10" s="1"/>
  <c r="A1123" i="10"/>
  <c r="P1123" i="10" s="1"/>
  <c r="A1124" i="10"/>
  <c r="P1124" i="10" s="1"/>
  <c r="A1125" i="10"/>
  <c r="Q1125" i="10" s="1"/>
  <c r="A1126" i="10"/>
  <c r="A1127" i="10"/>
  <c r="O1127" i="10" s="1"/>
  <c r="A1128" i="10"/>
  <c r="P1128" i="10" s="1"/>
  <c r="A1129" i="10"/>
  <c r="A1130" i="10"/>
  <c r="Q1130" i="10" s="1"/>
  <c r="A1131" i="10"/>
  <c r="O1131" i="10" s="1"/>
  <c r="A1132" i="10"/>
  <c r="Q1132" i="10" s="1"/>
  <c r="A1133" i="10"/>
  <c r="Q1133" i="10" s="1"/>
  <c r="A1134" i="10"/>
  <c r="A1135" i="10"/>
  <c r="A1136" i="10"/>
  <c r="P1136" i="10" s="1"/>
  <c r="A1137" i="10"/>
  <c r="A1138" i="10"/>
  <c r="Q1138" i="10" s="1"/>
  <c r="A1139" i="10"/>
  <c r="O1139" i="10" s="1"/>
  <c r="A1140" i="10"/>
  <c r="O1140" i="10" s="1"/>
  <c r="A1141" i="10"/>
  <c r="Q1141" i="10" s="1"/>
  <c r="A1142" i="10"/>
  <c r="A1143" i="10"/>
  <c r="P1143" i="10" s="1"/>
  <c r="A1144" i="10"/>
  <c r="P1144" i="10" s="1"/>
  <c r="A1145" i="10"/>
  <c r="A1146" i="10"/>
  <c r="Q1146" i="10" s="1"/>
  <c r="A1147" i="10"/>
  <c r="Q1147" i="10" s="1"/>
  <c r="A1148" i="10"/>
  <c r="Q1148" i="10" s="1"/>
  <c r="A1149" i="10"/>
  <c r="Q1149" i="10" s="1"/>
  <c r="A1150" i="10"/>
  <c r="P1150" i="10" s="1"/>
  <c r="A1151" i="10"/>
  <c r="Q1151" i="10" s="1"/>
  <c r="A1152" i="10"/>
  <c r="P1152" i="10" s="1"/>
  <c r="A1153" i="10"/>
  <c r="A1154" i="10"/>
  <c r="Q1154" i="10" s="1"/>
  <c r="A1155" i="10"/>
  <c r="P1155" i="10" s="1"/>
  <c r="A1156" i="10"/>
  <c r="P1156" i="10" s="1"/>
  <c r="A1157" i="10"/>
  <c r="Q1157" i="10" s="1"/>
  <c r="A1158" i="10"/>
  <c r="A1159" i="10"/>
  <c r="A1160" i="10"/>
  <c r="P1160" i="10" s="1"/>
  <c r="A1161" i="10"/>
  <c r="A1162" i="10"/>
  <c r="Q1162" i="10" s="1"/>
  <c r="A1163" i="10"/>
  <c r="O1163" i="10" s="1"/>
  <c r="A1164" i="10"/>
  <c r="P1164" i="10" s="1"/>
  <c r="A1165" i="10"/>
  <c r="Q1165" i="10" s="1"/>
  <c r="A1166" i="10"/>
  <c r="A1167" i="10"/>
  <c r="O1167" i="10" s="1"/>
  <c r="A1168" i="10"/>
  <c r="P1168" i="10" s="1"/>
  <c r="A1169" i="10"/>
  <c r="A1170" i="10"/>
  <c r="Q1170" i="10" s="1"/>
  <c r="A1171" i="10"/>
  <c r="A1172" i="10"/>
  <c r="Q1172" i="10" s="1"/>
  <c r="A1173" i="10"/>
  <c r="Q1173" i="10" s="1"/>
  <c r="A1174" i="10"/>
  <c r="A1175" i="10"/>
  <c r="A1176" i="10"/>
  <c r="P1176" i="10" s="1"/>
  <c r="A1177" i="10"/>
  <c r="A1178" i="10"/>
  <c r="Q1178" i="10" s="1"/>
  <c r="A1179" i="10"/>
  <c r="O1179" i="10" s="1"/>
  <c r="A1180" i="10"/>
  <c r="O1180" i="10" s="1"/>
  <c r="A1181" i="10"/>
  <c r="Q1181" i="10" s="1"/>
  <c r="A1182" i="10"/>
  <c r="O1182" i="10" s="1"/>
  <c r="A1183" i="10"/>
  <c r="Q1183" i="10" s="1"/>
  <c r="A1184" i="10"/>
  <c r="P1184" i="10" s="1"/>
  <c r="A1185" i="10"/>
  <c r="Q1185" i="10" s="1"/>
  <c r="A1186" i="10"/>
  <c r="A1187" i="10"/>
  <c r="A1188" i="10"/>
  <c r="O1188" i="10" s="1"/>
  <c r="A1189" i="10"/>
  <c r="A1190" i="10"/>
  <c r="P1190" i="10" s="1"/>
  <c r="A1191" i="10"/>
  <c r="Q1191" i="10" s="1"/>
  <c r="A1192" i="10"/>
  <c r="A1193" i="10"/>
  <c r="P1193" i="10" s="1"/>
  <c r="A1194" i="10"/>
  <c r="A1195" i="10"/>
  <c r="A1196" i="10"/>
  <c r="O1196" i="10" s="1"/>
  <c r="A1197" i="10"/>
  <c r="A1198" i="10"/>
  <c r="P1198" i="10" s="1"/>
  <c r="A1199" i="10"/>
  <c r="Q1199" i="10" s="1"/>
  <c r="A1200" i="10"/>
  <c r="A1201" i="10"/>
  <c r="P1201" i="10" s="1"/>
  <c r="A1202" i="10"/>
  <c r="O1202" i="10" s="1"/>
  <c r="A1203" i="10"/>
  <c r="A1204" i="10"/>
  <c r="O1204" i="10" s="1"/>
  <c r="A1205" i="10"/>
  <c r="A1206" i="10"/>
  <c r="P1206" i="10" s="1"/>
  <c r="A1207" i="10"/>
  <c r="Q1207" i="10" s="1"/>
  <c r="A1208" i="10"/>
  <c r="A1209" i="10"/>
  <c r="P1209" i="10" s="1"/>
  <c r="A1210" i="10"/>
  <c r="A1211" i="10"/>
  <c r="Q1211" i="10" s="1"/>
  <c r="A1212" i="10"/>
  <c r="O1212" i="10" s="1"/>
  <c r="A1213" i="10"/>
  <c r="A1214" i="10"/>
  <c r="P1214" i="10" s="1"/>
  <c r="A1215" i="10"/>
  <c r="Q1215" i="10" s="1"/>
  <c r="A1216" i="10"/>
  <c r="A1217" i="10"/>
  <c r="P1217" i="10" s="1"/>
  <c r="A1218" i="10"/>
  <c r="A1219" i="10"/>
  <c r="A1220" i="10"/>
  <c r="O1220" i="10" s="1"/>
  <c r="A1221" i="10"/>
  <c r="A1222" i="10"/>
  <c r="A1223" i="10"/>
  <c r="Q1223" i="10" s="1"/>
  <c r="A1224" i="10"/>
  <c r="A1225" i="10"/>
  <c r="P1225" i="10" s="1"/>
  <c r="A1226" i="10"/>
  <c r="O1226" i="10" s="1"/>
  <c r="A1227" i="10"/>
  <c r="A1228" i="10"/>
  <c r="O1228" i="10" s="1"/>
  <c r="A1229" i="10"/>
  <c r="A1230" i="10"/>
  <c r="P1230" i="10" s="1"/>
  <c r="A1231" i="10"/>
  <c r="Q1231" i="10" s="1"/>
  <c r="A1232" i="10"/>
  <c r="A1233" i="10"/>
  <c r="P1233" i="10" s="1"/>
  <c r="A1234" i="10"/>
  <c r="A1235" i="10"/>
  <c r="A1236" i="10"/>
  <c r="O1236" i="10" s="1"/>
  <c r="A1237" i="10"/>
  <c r="A1238" i="10"/>
  <c r="P1238" i="10" s="1"/>
  <c r="A1239" i="10"/>
  <c r="Q1239" i="10" s="1"/>
  <c r="A1240" i="10"/>
  <c r="A1241" i="10"/>
  <c r="P1241" i="10" s="1"/>
  <c r="A1242" i="10"/>
  <c r="O1242" i="10" s="1"/>
  <c r="A1243" i="10"/>
  <c r="A1244" i="10"/>
  <c r="O1244" i="10" s="1"/>
  <c r="A1245" i="10"/>
  <c r="A1246" i="10"/>
  <c r="P1246" i="10" s="1"/>
  <c r="A1247" i="10"/>
  <c r="Q1247" i="10" s="1"/>
  <c r="A1248" i="10"/>
  <c r="A1249" i="10"/>
  <c r="P1249" i="10" s="1"/>
  <c r="A1250" i="10"/>
  <c r="A1251" i="10"/>
  <c r="Q1251" i="10" s="1"/>
  <c r="A1252" i="10"/>
  <c r="O1252" i="10" s="1"/>
  <c r="A1253" i="10"/>
  <c r="A1254" i="10"/>
  <c r="P1254" i="10" s="1"/>
  <c r="A1255" i="10"/>
  <c r="Q1255" i="10" s="1"/>
  <c r="A1256" i="10"/>
  <c r="A1257" i="10"/>
  <c r="P1257" i="10" s="1"/>
  <c r="A1258" i="10"/>
  <c r="A1259" i="10"/>
  <c r="A1260" i="10"/>
  <c r="O1260" i="10" s="1"/>
  <c r="A1261" i="10"/>
  <c r="A1262" i="10"/>
  <c r="P1262" i="10" s="1"/>
  <c r="A1263" i="10"/>
  <c r="Q1263" i="10" s="1"/>
  <c r="A1264" i="10"/>
  <c r="A1265" i="10"/>
  <c r="P1265" i="10" s="1"/>
  <c r="A1266" i="10"/>
  <c r="O1266" i="10" s="1"/>
  <c r="A1267" i="10"/>
  <c r="A1268" i="10"/>
  <c r="O1268" i="10" s="1"/>
  <c r="A1269" i="10"/>
  <c r="A1270" i="10"/>
  <c r="P1270" i="10" s="1"/>
  <c r="A1271" i="10"/>
  <c r="Q1271" i="10" s="1"/>
  <c r="A1272" i="10"/>
  <c r="A1273" i="10"/>
  <c r="P1273" i="10" s="1"/>
  <c r="A1274" i="10"/>
  <c r="A1275" i="10"/>
  <c r="Q1275" i="10" s="1"/>
  <c r="A1276" i="10"/>
  <c r="O1276" i="10" s="1"/>
  <c r="A1277" i="10"/>
  <c r="A1278" i="10"/>
  <c r="P1278" i="10" s="1"/>
  <c r="A1279" i="10"/>
  <c r="Q1279" i="10" s="1"/>
  <c r="A1280" i="10"/>
  <c r="A1281" i="10"/>
  <c r="P1281" i="10" s="1"/>
  <c r="A1282" i="10"/>
  <c r="O1282" i="10" s="1"/>
  <c r="A1283" i="10"/>
  <c r="A1284" i="10"/>
  <c r="O1284" i="10" s="1"/>
  <c r="A1285" i="10"/>
  <c r="A1286" i="10"/>
  <c r="A1287" i="10"/>
  <c r="Q1287" i="10" s="1"/>
  <c r="A1288" i="10"/>
  <c r="A1289" i="10"/>
  <c r="P1289" i="10" s="1"/>
  <c r="A1290" i="10"/>
  <c r="O1290" i="10" s="1"/>
  <c r="A1291" i="10"/>
  <c r="A1292" i="10"/>
  <c r="O1292" i="10" s="1"/>
  <c r="A1293" i="10"/>
  <c r="A1294" i="10"/>
  <c r="P1294" i="10" s="1"/>
  <c r="A1295" i="10"/>
  <c r="Q1295" i="10" s="1"/>
  <c r="A1296" i="10"/>
  <c r="A1297" i="10"/>
  <c r="P1297" i="10" s="1"/>
  <c r="A1298" i="10"/>
  <c r="A1299" i="10"/>
  <c r="A1300" i="10"/>
  <c r="O1300" i="10" s="1"/>
  <c r="A1301" i="10"/>
  <c r="A1302" i="10"/>
  <c r="P1302" i="10" s="1"/>
  <c r="A1303" i="10"/>
  <c r="Q1303" i="10" s="1"/>
  <c r="A1304" i="10"/>
  <c r="A1305" i="10"/>
  <c r="P1305" i="10" s="1"/>
  <c r="A1306" i="10"/>
  <c r="O1306" i="10" s="1"/>
  <c r="A1307" i="10"/>
  <c r="A1308" i="10"/>
  <c r="O1308" i="10" s="1"/>
  <c r="A1309" i="10"/>
  <c r="A1310" i="10"/>
  <c r="P1310" i="10" s="1"/>
  <c r="A1311" i="10"/>
  <c r="Q1311" i="10" s="1"/>
  <c r="A1312" i="10"/>
  <c r="A1313" i="10"/>
  <c r="P1313" i="10" s="1"/>
  <c r="A1314" i="10"/>
  <c r="A1315" i="10"/>
  <c r="Q1315" i="10" s="1"/>
  <c r="A1316" i="10"/>
  <c r="O1316" i="10" s="1"/>
  <c r="A1317" i="10"/>
  <c r="A1318" i="10"/>
  <c r="P1318" i="10" s="1"/>
  <c r="A1319" i="10"/>
  <c r="Q1319" i="10" s="1"/>
  <c r="A1320" i="10"/>
  <c r="A1321" i="10"/>
  <c r="P1321" i="10" s="1"/>
  <c r="A1322" i="10"/>
  <c r="A1323" i="10"/>
  <c r="A1324" i="10"/>
  <c r="O1324" i="10" s="1"/>
  <c r="A1325" i="10"/>
  <c r="A1326" i="10"/>
  <c r="P1326" i="10" s="1"/>
  <c r="A1327" i="10"/>
  <c r="Q1327" i="10" s="1"/>
  <c r="A1328" i="10"/>
  <c r="A1329" i="10"/>
  <c r="P1329" i="10" s="1"/>
  <c r="A1330" i="10"/>
  <c r="O1330" i="10" s="1"/>
  <c r="A1331" i="10"/>
  <c r="A1332" i="10"/>
  <c r="O1332" i="10" s="1"/>
  <c r="A1333" i="10"/>
  <c r="A1334" i="10"/>
  <c r="P1334" i="10" s="1"/>
  <c r="A1335" i="10"/>
  <c r="Q1335" i="10" s="1"/>
  <c r="A1336" i="10"/>
  <c r="A1337" i="10"/>
  <c r="P1337" i="10" s="1"/>
  <c r="A1338" i="10"/>
  <c r="A1339" i="10"/>
  <c r="Q1339" i="10" s="1"/>
  <c r="A1340" i="10"/>
  <c r="O1340" i="10" s="1"/>
  <c r="A1341" i="10"/>
  <c r="A1342" i="10"/>
  <c r="P1342" i="10" s="1"/>
  <c r="A1343" i="10"/>
  <c r="Q1343" i="10" s="1"/>
  <c r="A1344" i="10"/>
  <c r="A1345" i="10"/>
  <c r="P1345" i="10" s="1"/>
  <c r="A1346" i="10"/>
  <c r="O1346" i="10" s="1"/>
  <c r="A1347" i="10"/>
  <c r="A1348" i="10"/>
  <c r="O1348" i="10" s="1"/>
  <c r="A1349" i="10"/>
  <c r="A1350" i="10"/>
  <c r="A1351" i="10"/>
  <c r="Q1351" i="10" s="1"/>
  <c r="A1352" i="10"/>
  <c r="A1353" i="10"/>
  <c r="P1353" i="10" s="1"/>
  <c r="A1354" i="10"/>
  <c r="O1354" i="10" s="1"/>
  <c r="A1355" i="10"/>
  <c r="A1356" i="10"/>
  <c r="O1356" i="10" s="1"/>
  <c r="A1357" i="10"/>
  <c r="A1358" i="10"/>
  <c r="P1358" i="10" s="1"/>
  <c r="A1359" i="10"/>
  <c r="Q1359" i="10" s="1"/>
  <c r="A1360" i="10"/>
  <c r="A1361" i="10"/>
  <c r="P1361" i="10" s="1"/>
  <c r="A1362" i="10"/>
  <c r="A1363" i="10"/>
  <c r="A1364" i="10"/>
  <c r="O1364" i="10" s="1"/>
  <c r="A1365" i="10"/>
  <c r="A1366" i="10"/>
  <c r="P1366" i="10" s="1"/>
  <c r="A1367" i="10"/>
  <c r="Q1367" i="10" s="1"/>
  <c r="A1368" i="10"/>
  <c r="A1369" i="10"/>
  <c r="P1369" i="10" s="1"/>
  <c r="A1370" i="10"/>
  <c r="O1370" i="10" s="1"/>
  <c r="A1371" i="10"/>
  <c r="A1372" i="10"/>
  <c r="O1372" i="10" s="1"/>
  <c r="A1373" i="10"/>
  <c r="A1374" i="10"/>
  <c r="P1374" i="10" s="1"/>
  <c r="A1375" i="10"/>
  <c r="Q1375" i="10" s="1"/>
  <c r="A1376" i="10"/>
  <c r="A1377" i="10"/>
  <c r="P1377" i="10" s="1"/>
  <c r="A1378" i="10"/>
  <c r="A1379" i="10"/>
  <c r="Q1379" i="10" s="1"/>
  <c r="A1380" i="10"/>
  <c r="O1380" i="10" s="1"/>
  <c r="A1381" i="10"/>
  <c r="A1382" i="10"/>
  <c r="P1382" i="10" s="1"/>
  <c r="A1383" i="10"/>
  <c r="Q1383" i="10" s="1"/>
  <c r="A1384" i="10"/>
  <c r="A1385" i="10"/>
  <c r="P1385" i="10" s="1"/>
  <c r="A1386" i="10"/>
  <c r="A1387" i="10"/>
  <c r="A1388" i="10"/>
  <c r="O1388" i="10" s="1"/>
  <c r="A1389" i="10"/>
  <c r="A1390" i="10"/>
  <c r="P1390" i="10" s="1"/>
  <c r="A1391" i="10"/>
  <c r="Q1391" i="10" s="1"/>
  <c r="A1392" i="10"/>
  <c r="A1393" i="10"/>
  <c r="P1393" i="10" s="1"/>
  <c r="A1394" i="10"/>
  <c r="O1394" i="10" s="1"/>
  <c r="A1395" i="10"/>
  <c r="A1396" i="10"/>
  <c r="O1396" i="10" s="1"/>
  <c r="A1397" i="10"/>
  <c r="A1398" i="10"/>
  <c r="P1398" i="10" s="1"/>
  <c r="A1399" i="10"/>
  <c r="Q1399" i="10" s="1"/>
  <c r="A1400" i="10"/>
  <c r="A1401" i="10"/>
  <c r="P1401" i="10" s="1"/>
  <c r="A1402" i="10"/>
  <c r="A1403" i="10"/>
  <c r="Q1403" i="10" s="1"/>
  <c r="A1404" i="10"/>
  <c r="O1404" i="10" s="1"/>
  <c r="A1405" i="10"/>
  <c r="A1406" i="10"/>
  <c r="P1406" i="10" s="1"/>
  <c r="A1407" i="10"/>
  <c r="Q1407" i="10" s="1"/>
  <c r="A1408" i="10"/>
  <c r="A1409" i="10"/>
  <c r="P1409" i="10" s="1"/>
  <c r="A1410" i="10"/>
  <c r="O1410" i="10" s="1"/>
  <c r="A1411" i="10"/>
  <c r="A1412" i="10"/>
  <c r="O1412" i="10" s="1"/>
  <c r="A1413" i="10"/>
  <c r="A1414" i="10"/>
  <c r="A1415" i="10"/>
  <c r="Q1415" i="10" s="1"/>
  <c r="A1416" i="10"/>
  <c r="A1417" i="10"/>
  <c r="P1417" i="10" s="1"/>
  <c r="A1418" i="10"/>
  <c r="O1418" i="10" s="1"/>
  <c r="A1419" i="10"/>
  <c r="A1420" i="10"/>
  <c r="O1420" i="10" s="1"/>
  <c r="A1421" i="10"/>
  <c r="A1422" i="10"/>
  <c r="P1422" i="10" s="1"/>
  <c r="A1423" i="10"/>
  <c r="Q1423" i="10" s="1"/>
  <c r="A1424" i="10"/>
  <c r="A1425" i="10"/>
  <c r="P1425" i="10" s="1"/>
  <c r="A1426" i="10"/>
  <c r="A1427" i="10"/>
  <c r="A1428" i="10"/>
  <c r="O1428" i="10" s="1"/>
  <c r="A1429" i="10"/>
  <c r="A1430" i="10"/>
  <c r="P1430" i="10" s="1"/>
  <c r="A1431" i="10"/>
  <c r="Q1431" i="10" s="1"/>
  <c r="A1432" i="10"/>
  <c r="A1433" i="10"/>
  <c r="P1433" i="10" s="1"/>
  <c r="A1434" i="10"/>
  <c r="O1434" i="10" s="1"/>
  <c r="A1435" i="10"/>
  <c r="A1436" i="10"/>
  <c r="O1436" i="10" s="1"/>
  <c r="A1437" i="10"/>
  <c r="A1438" i="10"/>
  <c r="P1438" i="10" s="1"/>
  <c r="A1439" i="10"/>
  <c r="Q1439" i="10" s="1"/>
  <c r="A1440" i="10"/>
  <c r="A1441" i="10"/>
  <c r="P1441" i="10" s="1"/>
  <c r="A1442" i="10"/>
  <c r="A1443" i="10"/>
  <c r="Q1443" i="10" s="1"/>
  <c r="A1444" i="10"/>
  <c r="O1444" i="10" s="1"/>
  <c r="A1445" i="10"/>
  <c r="A1446" i="10"/>
  <c r="P1446" i="10" s="1"/>
  <c r="A1447" i="10"/>
  <c r="Q1447" i="10" s="1"/>
  <c r="A1448" i="10"/>
  <c r="A1449" i="10"/>
  <c r="P1449" i="10" s="1"/>
  <c r="A1450" i="10"/>
  <c r="A1451" i="10"/>
  <c r="A1452" i="10"/>
  <c r="O1452" i="10" s="1"/>
  <c r="A1453" i="10"/>
  <c r="A1454" i="10"/>
  <c r="P1454" i="10" s="1"/>
  <c r="A1455" i="10"/>
  <c r="Q1455" i="10" s="1"/>
  <c r="A1456" i="10"/>
  <c r="A1457" i="10"/>
  <c r="P1457" i="10" s="1"/>
  <c r="A1458" i="10"/>
  <c r="O1458" i="10" s="1"/>
  <c r="A1459" i="10"/>
  <c r="A1460" i="10"/>
  <c r="O1460" i="10" s="1"/>
  <c r="A1461" i="10"/>
  <c r="A1462" i="10"/>
  <c r="P1462" i="10" s="1"/>
  <c r="A1463" i="10"/>
  <c r="Q1463" i="10" s="1"/>
  <c r="A1464" i="10"/>
  <c r="A1465" i="10"/>
  <c r="P1465" i="10" s="1"/>
  <c r="A1466" i="10"/>
  <c r="A1467" i="10"/>
  <c r="Q1467" i="10" s="1"/>
  <c r="A1468" i="10"/>
  <c r="O1468" i="10" s="1"/>
  <c r="A1469" i="10"/>
  <c r="A1470" i="10"/>
  <c r="P1470" i="10" s="1"/>
  <c r="A1471" i="10"/>
  <c r="Q1471" i="10" s="1"/>
  <c r="A1472" i="10"/>
  <c r="A1473" i="10"/>
  <c r="P1473" i="10" s="1"/>
  <c r="A1474" i="10"/>
  <c r="A1475" i="10"/>
  <c r="A1476" i="10"/>
  <c r="O1476" i="10" s="1"/>
  <c r="A1477" i="10"/>
  <c r="A1478" i="10"/>
  <c r="A1479" i="10"/>
  <c r="Q1479" i="10" s="1"/>
  <c r="A1480" i="10"/>
  <c r="A1481" i="10"/>
  <c r="P1481" i="10" s="1"/>
  <c r="A1482" i="10"/>
  <c r="O1482" i="10" s="1"/>
  <c r="A1483" i="10"/>
  <c r="A1484" i="10"/>
  <c r="O1484" i="10" s="1"/>
  <c r="A1485" i="10"/>
  <c r="A1486" i="10"/>
  <c r="P1486" i="10" s="1"/>
  <c r="A1487" i="10"/>
  <c r="Q1487" i="10" s="1"/>
  <c r="A1488" i="10"/>
  <c r="A1489" i="10"/>
  <c r="P1489" i="10" s="1"/>
  <c r="A1490" i="10"/>
  <c r="A1491" i="10"/>
  <c r="A1492" i="10"/>
  <c r="Q1492" i="10" s="1"/>
  <c r="A1493" i="10"/>
  <c r="A1494" i="10"/>
  <c r="P1494" i="10" s="1"/>
  <c r="A1495" i="10"/>
  <c r="Q1495" i="10" s="1"/>
  <c r="A1496" i="10"/>
  <c r="O1496" i="10" s="1"/>
  <c r="A1497" i="10"/>
  <c r="P1497" i="10" s="1"/>
  <c r="A1498" i="10"/>
  <c r="A1499" i="10"/>
  <c r="P1499" i="10" s="1"/>
  <c r="A1500" i="10"/>
  <c r="P1500" i="10" s="1"/>
  <c r="A1501" i="10"/>
  <c r="A1502" i="10"/>
  <c r="Q1502" i="10" s="1"/>
  <c r="A1503" i="10"/>
  <c r="Q1503" i="10" s="1"/>
  <c r="A1504" i="10"/>
  <c r="O1504" i="10" s="1"/>
  <c r="A1505" i="10"/>
  <c r="P1505" i="10" s="1"/>
  <c r="A1506" i="10"/>
  <c r="A1507" i="10"/>
  <c r="P1507" i="10" s="1"/>
  <c r="A1508" i="10"/>
  <c r="O1508" i="10" s="1"/>
  <c r="A1509" i="10"/>
  <c r="A1510" i="10"/>
  <c r="Q1510" i="10" s="1"/>
  <c r="A1511" i="10"/>
  <c r="Q1511" i="10" s="1"/>
  <c r="A1512" i="10"/>
  <c r="O1512" i="10" s="1"/>
  <c r="A1513" i="10"/>
  <c r="P1513" i="10" s="1"/>
  <c r="A1514" i="10"/>
  <c r="A1515" i="10"/>
  <c r="P1515" i="10" s="1"/>
  <c r="A1516" i="10"/>
  <c r="Q1516" i="10" s="1"/>
  <c r="A1517" i="10"/>
  <c r="A1518" i="10"/>
  <c r="Q1518" i="10" s="1"/>
  <c r="A1519" i="10"/>
  <c r="Q1519" i="10" s="1"/>
  <c r="A1520" i="10"/>
  <c r="O1520" i="10" s="1"/>
  <c r="A1521" i="10"/>
  <c r="P1521" i="10" s="1"/>
  <c r="A1522" i="10"/>
  <c r="A1523" i="10"/>
  <c r="P1523" i="10" s="1"/>
  <c r="A1524" i="10"/>
  <c r="P1524" i="10" s="1"/>
  <c r="A1525" i="10"/>
  <c r="A1526" i="10"/>
  <c r="Q1526" i="10" s="1"/>
  <c r="A1527" i="10"/>
  <c r="Q1527" i="10" s="1"/>
  <c r="A1528" i="10"/>
  <c r="O1528" i="10" s="1"/>
  <c r="A1529" i="10"/>
  <c r="P1529" i="10" s="1"/>
  <c r="A1530" i="10"/>
  <c r="A1531" i="10"/>
  <c r="P1531" i="10" s="1"/>
  <c r="A1532" i="10"/>
  <c r="Q1532" i="10" s="1"/>
  <c r="A1533" i="10"/>
  <c r="A1534" i="10"/>
  <c r="Q1534" i="10" s="1"/>
  <c r="A1535" i="10"/>
  <c r="Q1535" i="10" s="1"/>
  <c r="A1536" i="10"/>
  <c r="O1536" i="10" s="1"/>
  <c r="A1537" i="10"/>
  <c r="P1537" i="10" s="1"/>
  <c r="A1538" i="10"/>
  <c r="A1539" i="10"/>
  <c r="P1539" i="10" s="1"/>
  <c r="A1540" i="10"/>
  <c r="O1540" i="10" s="1"/>
  <c r="A1541" i="10"/>
  <c r="A1542" i="10"/>
  <c r="Q1542" i="10" s="1"/>
  <c r="A1543" i="10"/>
  <c r="Q1543" i="10" s="1"/>
  <c r="A1544" i="10"/>
  <c r="O1544" i="10" s="1"/>
  <c r="A1545" i="10"/>
  <c r="P1545" i="10" s="1"/>
  <c r="A1546" i="10"/>
  <c r="A1547" i="10"/>
  <c r="P1547" i="10" s="1"/>
  <c r="A1548" i="10"/>
  <c r="P1548" i="10" s="1"/>
  <c r="A1549" i="10"/>
  <c r="A1550" i="10"/>
  <c r="Q1550" i="10" s="1"/>
  <c r="A1551" i="10"/>
  <c r="Q1551" i="10" s="1"/>
  <c r="A1552" i="10"/>
  <c r="O1552" i="10" s="1"/>
  <c r="A1553" i="10"/>
  <c r="P1553" i="10" s="1"/>
  <c r="A1554" i="10"/>
  <c r="A1555" i="10"/>
  <c r="P1555" i="10" s="1"/>
  <c r="A1556" i="10"/>
  <c r="A1557" i="10"/>
  <c r="A1558" i="10"/>
  <c r="Q1558" i="10" s="1"/>
  <c r="A1559" i="10"/>
  <c r="A1560" i="10"/>
  <c r="A1561" i="10"/>
  <c r="P1561" i="10" s="1"/>
  <c r="A1562" i="10"/>
  <c r="A1563" i="10"/>
  <c r="P1563" i="10" s="1"/>
  <c r="A1564" i="10"/>
  <c r="P1564" i="10" s="1"/>
  <c r="A1565" i="10"/>
  <c r="A1566" i="10"/>
  <c r="Q1566" i="10" s="1"/>
  <c r="A1567" i="10"/>
  <c r="A1568" i="10"/>
  <c r="A1569" i="10"/>
  <c r="P1569" i="10" s="1"/>
  <c r="A1570" i="10"/>
  <c r="A1571" i="10"/>
  <c r="P1571" i="10" s="1"/>
  <c r="A1572" i="10"/>
  <c r="O1572" i="10" s="1"/>
  <c r="A1573" i="10"/>
  <c r="A1574" i="10"/>
  <c r="Q1574" i="10" s="1"/>
  <c r="A1575" i="10"/>
  <c r="A1576" i="10"/>
  <c r="A1577" i="10"/>
  <c r="A1578" i="10"/>
  <c r="A1579" i="10"/>
  <c r="A1580" i="10"/>
  <c r="A1581" i="10"/>
  <c r="A1582" i="10"/>
  <c r="Z1580" i="10"/>
  <c r="Z1171" i="10"/>
  <c r="Z1060" i="10"/>
  <c r="Z1059" i="10"/>
  <c r="Z1057" i="10"/>
  <c r="Z1051" i="10"/>
  <c r="Z939" i="10"/>
  <c r="Z930" i="10"/>
  <c r="Z929" i="10"/>
  <c r="Z928" i="10"/>
  <c r="Z927" i="10"/>
  <c r="Z926" i="10"/>
  <c r="Z925" i="10"/>
  <c r="Z924" i="10"/>
  <c r="Z923" i="10"/>
  <c r="Z922" i="10"/>
  <c r="Z921" i="10"/>
  <c r="Z920" i="10"/>
  <c r="Z919" i="10"/>
  <c r="Z918" i="10"/>
  <c r="Z917" i="10"/>
  <c r="Z916" i="10"/>
  <c r="Z915" i="10"/>
  <c r="Z914" i="10"/>
  <c r="Z913" i="10"/>
  <c r="Z912" i="10"/>
  <c r="Z911" i="10"/>
  <c r="Z910" i="10"/>
  <c r="Z909" i="10"/>
  <c r="Z908" i="10"/>
  <c r="Z907" i="10"/>
  <c r="Z906" i="10"/>
  <c r="Z905" i="10"/>
  <c r="Z904" i="10"/>
  <c r="Z903" i="10"/>
  <c r="Z902" i="10"/>
  <c r="Z901" i="10"/>
  <c r="Z900" i="10"/>
  <c r="Z899" i="10"/>
  <c r="Z898" i="10"/>
  <c r="Z897" i="10"/>
  <c r="Z896" i="10"/>
  <c r="Z895" i="10"/>
  <c r="Z894" i="10"/>
  <c r="Z893" i="10"/>
  <c r="Z892" i="10"/>
  <c r="Z891" i="10"/>
  <c r="Z890" i="10"/>
  <c r="Z889" i="10"/>
  <c r="Z888" i="10"/>
  <c r="Z887" i="10"/>
  <c r="Z886" i="10"/>
  <c r="Z885" i="10"/>
  <c r="Z884" i="10"/>
  <c r="Z883" i="10"/>
  <c r="Z882" i="10"/>
  <c r="Z881" i="10"/>
  <c r="Z880" i="10"/>
  <c r="Z879" i="10"/>
  <c r="Z878" i="10"/>
  <c r="Z877" i="10"/>
  <c r="Z876" i="10"/>
  <c r="Z875" i="10"/>
  <c r="Z874" i="10"/>
  <c r="Z873" i="10"/>
  <c r="Z872" i="10"/>
  <c r="Z871" i="10"/>
  <c r="Z870" i="10"/>
  <c r="Z869" i="10"/>
  <c r="Z868" i="10"/>
  <c r="Z867" i="10"/>
  <c r="X867" i="10"/>
  <c r="Z866" i="10"/>
  <c r="X866" i="10"/>
  <c r="Z865" i="10"/>
  <c r="X865" i="10"/>
  <c r="Z864" i="10"/>
  <c r="X864" i="10"/>
  <c r="Z863" i="10"/>
  <c r="X863" i="10"/>
  <c r="Z862" i="10"/>
  <c r="X862" i="10"/>
  <c r="Z861" i="10"/>
  <c r="X861" i="10"/>
  <c r="Z860" i="10"/>
  <c r="X860" i="10"/>
  <c r="Z859" i="10"/>
  <c r="X859" i="10"/>
  <c r="Z858" i="10"/>
  <c r="X858" i="10"/>
  <c r="Z857" i="10"/>
  <c r="X857" i="10"/>
  <c r="Z856" i="10"/>
  <c r="X856" i="10"/>
  <c r="Z855" i="10"/>
  <c r="X855" i="10"/>
  <c r="Z854" i="10"/>
  <c r="X854" i="10"/>
  <c r="Z853" i="10"/>
  <c r="X853" i="10"/>
  <c r="Z852" i="10"/>
  <c r="X852" i="10"/>
  <c r="Z851" i="10"/>
  <c r="X851" i="10"/>
  <c r="Z850" i="10"/>
  <c r="X850" i="10"/>
  <c r="Z849" i="10"/>
  <c r="X849" i="10"/>
  <c r="Z848" i="10"/>
  <c r="X848" i="10"/>
  <c r="Z847" i="10"/>
  <c r="X847" i="10"/>
  <c r="Z846" i="10"/>
  <c r="X846" i="10"/>
  <c r="Z845" i="10"/>
  <c r="X845" i="10"/>
  <c r="Z844" i="10"/>
  <c r="X844" i="10"/>
  <c r="Z843" i="10"/>
  <c r="X843" i="10"/>
  <c r="Z842" i="10"/>
  <c r="X842" i="10"/>
  <c r="Z841" i="10"/>
  <c r="X841" i="10"/>
  <c r="Z840" i="10"/>
  <c r="X840" i="10"/>
  <c r="Z839" i="10"/>
  <c r="X839" i="10"/>
  <c r="Z838" i="10"/>
  <c r="X838" i="10"/>
  <c r="Z837" i="10"/>
  <c r="X837" i="10"/>
  <c r="Z836" i="10"/>
  <c r="X836" i="10"/>
  <c r="Z835" i="10"/>
  <c r="X835" i="10"/>
  <c r="Z834" i="10"/>
  <c r="X834" i="10"/>
  <c r="Z833" i="10"/>
  <c r="X833" i="10"/>
  <c r="Z832" i="10"/>
  <c r="X832" i="10"/>
  <c r="Z831" i="10"/>
  <c r="X831" i="10"/>
  <c r="Z830" i="10"/>
  <c r="X830" i="10"/>
  <c r="Z829" i="10"/>
  <c r="X829" i="10"/>
  <c r="Z828" i="10"/>
  <c r="X828" i="10"/>
  <c r="Z827" i="10"/>
  <c r="X827" i="10"/>
  <c r="Z826" i="10"/>
  <c r="X826" i="10"/>
  <c r="Z825" i="10"/>
  <c r="Z824" i="10"/>
  <c r="X824" i="10"/>
  <c r="Z823" i="10"/>
  <c r="X823" i="10"/>
  <c r="Z822" i="10"/>
  <c r="X822" i="10"/>
  <c r="Z821" i="10"/>
  <c r="X821" i="10"/>
  <c r="Z820" i="10"/>
  <c r="X820" i="10"/>
  <c r="Z819" i="10"/>
  <c r="X819" i="10"/>
  <c r="Z818" i="10"/>
  <c r="X818" i="10"/>
  <c r="Z817" i="10"/>
  <c r="X817" i="10"/>
  <c r="Z816" i="10"/>
  <c r="X816" i="10"/>
  <c r="Z815" i="10"/>
  <c r="X815" i="10"/>
  <c r="Z814" i="10"/>
  <c r="Z813" i="10"/>
  <c r="X813" i="10"/>
  <c r="Z812" i="10"/>
  <c r="Z811" i="10"/>
  <c r="X811" i="10"/>
  <c r="Z810" i="10"/>
  <c r="X810" i="10"/>
  <c r="Z809" i="10"/>
  <c r="X809" i="10"/>
  <c r="Z808" i="10"/>
  <c r="X808" i="10"/>
  <c r="Z807" i="10"/>
  <c r="X807" i="10"/>
  <c r="Z806" i="10"/>
  <c r="X806" i="10"/>
  <c r="Z805" i="10"/>
  <c r="X805" i="10"/>
  <c r="Z804" i="10"/>
  <c r="X804" i="10"/>
  <c r="Z803" i="10"/>
  <c r="X803" i="10"/>
  <c r="Z802" i="10"/>
  <c r="X802" i="10"/>
  <c r="Z801" i="10"/>
  <c r="X801" i="10"/>
  <c r="Z800" i="10"/>
  <c r="X800" i="10"/>
  <c r="Z799" i="10"/>
  <c r="X799" i="10"/>
  <c r="Z798" i="10"/>
  <c r="X798" i="10"/>
  <c r="Z797" i="10"/>
  <c r="X797" i="10"/>
  <c r="Z796" i="10"/>
  <c r="X796" i="10"/>
  <c r="Z795" i="10"/>
  <c r="X795" i="10"/>
  <c r="Z794" i="10"/>
  <c r="X794" i="10"/>
  <c r="Z793" i="10"/>
  <c r="X793" i="10"/>
  <c r="Z792" i="10"/>
  <c r="X792" i="10"/>
  <c r="Z791" i="10"/>
  <c r="X791" i="10"/>
  <c r="Z790" i="10"/>
  <c r="X790" i="10"/>
  <c r="Z789" i="10"/>
  <c r="X789" i="10"/>
  <c r="Z788" i="10"/>
  <c r="X788" i="10"/>
  <c r="Z787" i="10"/>
  <c r="X787" i="10"/>
  <c r="Z786" i="10"/>
  <c r="X786" i="10"/>
  <c r="Z785" i="10"/>
  <c r="X785" i="10"/>
  <c r="Z784" i="10"/>
  <c r="X784" i="10"/>
  <c r="Z783" i="10"/>
  <c r="X783" i="10"/>
  <c r="Z782" i="10"/>
  <c r="X782" i="10"/>
  <c r="Z781" i="10"/>
  <c r="X781" i="10"/>
  <c r="Z780" i="10"/>
  <c r="X780" i="10"/>
  <c r="Z779" i="10"/>
  <c r="Z778" i="10"/>
  <c r="X778" i="10"/>
  <c r="Z777" i="10"/>
  <c r="X777" i="10"/>
  <c r="Z776" i="10"/>
  <c r="X776" i="10"/>
  <c r="Z775" i="10"/>
  <c r="X775" i="10"/>
  <c r="Z774" i="10"/>
  <c r="X774" i="10"/>
  <c r="Z773" i="10"/>
  <c r="X773" i="10"/>
  <c r="Z772" i="10"/>
  <c r="X772" i="10"/>
  <c r="Z771" i="10"/>
  <c r="X771" i="10"/>
  <c r="Z770" i="10"/>
  <c r="X770" i="10"/>
  <c r="Z769" i="10"/>
  <c r="X769" i="10"/>
  <c r="Z768" i="10"/>
  <c r="X768" i="10"/>
  <c r="Z767" i="10"/>
  <c r="X767" i="10"/>
  <c r="Z766" i="10"/>
  <c r="Z765" i="10"/>
  <c r="X765" i="10"/>
  <c r="Z764" i="10"/>
  <c r="X764" i="10"/>
  <c r="Z763" i="10"/>
  <c r="X763" i="10"/>
  <c r="Z762" i="10"/>
  <c r="X762" i="10"/>
  <c r="Z761" i="10"/>
  <c r="X761" i="10"/>
  <c r="Z760" i="10"/>
  <c r="X760" i="10"/>
  <c r="Z759" i="10"/>
  <c r="X759" i="10"/>
  <c r="Z758" i="10"/>
  <c r="X758" i="10"/>
  <c r="Z757" i="10"/>
  <c r="X757" i="10"/>
  <c r="Z756" i="10"/>
  <c r="X756" i="10"/>
  <c r="Z755" i="10"/>
  <c r="X755" i="10"/>
  <c r="Z754" i="10"/>
  <c r="X754" i="10"/>
  <c r="Z753" i="10"/>
  <c r="X753" i="10"/>
  <c r="Z752" i="10"/>
  <c r="X752" i="10"/>
  <c r="Z751" i="10"/>
  <c r="X751" i="10"/>
  <c r="Z750" i="10"/>
  <c r="X750" i="10"/>
  <c r="Z749" i="10"/>
  <c r="X749" i="10"/>
  <c r="Z748" i="10"/>
  <c r="X748" i="10"/>
  <c r="Z747" i="10"/>
  <c r="X747" i="10"/>
  <c r="Z746" i="10"/>
  <c r="X746" i="10"/>
  <c r="Z745" i="10"/>
  <c r="X745" i="10"/>
  <c r="Z744" i="10"/>
  <c r="X744" i="10"/>
  <c r="Z743" i="10"/>
  <c r="X743" i="10"/>
  <c r="Z742" i="10"/>
  <c r="X742" i="10"/>
  <c r="Z741" i="10"/>
  <c r="X741" i="10"/>
  <c r="Z740" i="10"/>
  <c r="X740" i="10"/>
  <c r="Z739" i="10"/>
  <c r="X739" i="10"/>
  <c r="Z738" i="10"/>
  <c r="X738" i="10"/>
  <c r="Z737" i="10"/>
  <c r="X737" i="10"/>
  <c r="Z736" i="10"/>
  <c r="X736" i="10"/>
  <c r="Z735" i="10"/>
  <c r="X735" i="10"/>
  <c r="Z734" i="10"/>
  <c r="X734" i="10"/>
  <c r="Z733" i="10"/>
  <c r="X733" i="10"/>
  <c r="Z732" i="10"/>
  <c r="X732" i="10"/>
  <c r="Z731" i="10"/>
  <c r="X731" i="10"/>
  <c r="Z730" i="10"/>
  <c r="X730" i="10"/>
  <c r="Z729" i="10"/>
  <c r="X729" i="10"/>
  <c r="Z728" i="10"/>
  <c r="X728" i="10"/>
  <c r="Z727" i="10"/>
  <c r="X727" i="10"/>
  <c r="Z726" i="10"/>
  <c r="X726" i="10"/>
  <c r="Z725" i="10"/>
  <c r="X725" i="10"/>
  <c r="Z724" i="10"/>
  <c r="X724" i="10"/>
  <c r="Z723" i="10"/>
  <c r="X723" i="10"/>
  <c r="Z722" i="10"/>
  <c r="X722" i="10"/>
  <c r="Z721" i="10"/>
  <c r="Z720" i="10"/>
  <c r="X720" i="10"/>
  <c r="Z719" i="10"/>
  <c r="X719" i="10"/>
  <c r="Z718" i="10"/>
  <c r="X718" i="10"/>
  <c r="Z717" i="10"/>
  <c r="X717" i="10"/>
  <c r="Z716" i="10"/>
  <c r="Z715" i="10"/>
  <c r="X715" i="10"/>
  <c r="Z714" i="10"/>
  <c r="X714" i="10"/>
  <c r="Z713" i="10"/>
  <c r="X713" i="10"/>
  <c r="Z712" i="10"/>
  <c r="X712" i="10"/>
  <c r="Z711" i="10"/>
  <c r="X711" i="10"/>
  <c r="Z710" i="10"/>
  <c r="X710" i="10"/>
  <c r="Z709" i="10"/>
  <c r="X709" i="10"/>
  <c r="Z708" i="10"/>
  <c r="X708" i="10"/>
  <c r="Z707" i="10"/>
  <c r="X707" i="10"/>
  <c r="Z706" i="10"/>
  <c r="X706" i="10"/>
  <c r="Z705" i="10"/>
  <c r="X705" i="10"/>
  <c r="Z704" i="10"/>
  <c r="X704" i="10"/>
  <c r="Z703" i="10"/>
  <c r="X703" i="10"/>
  <c r="Z702" i="10"/>
  <c r="X702" i="10"/>
  <c r="Z701" i="10"/>
  <c r="X701" i="10"/>
  <c r="Z700" i="10"/>
  <c r="X700" i="10"/>
  <c r="Z699" i="10"/>
  <c r="X699" i="10"/>
  <c r="Z698" i="10"/>
  <c r="X698" i="10"/>
  <c r="Z697" i="10"/>
  <c r="X697" i="10"/>
  <c r="Z696" i="10"/>
  <c r="X696" i="10"/>
  <c r="Z695" i="10"/>
  <c r="X695" i="10"/>
  <c r="Z694" i="10"/>
  <c r="X694" i="10"/>
  <c r="Z693" i="10"/>
  <c r="X693" i="10"/>
  <c r="Z692" i="10"/>
  <c r="X692" i="10"/>
  <c r="Z691" i="10"/>
  <c r="X691" i="10"/>
  <c r="Z690" i="10"/>
  <c r="X690" i="10"/>
  <c r="Z689" i="10"/>
  <c r="X689" i="10"/>
  <c r="Z688" i="10"/>
  <c r="X688" i="10"/>
  <c r="Z687" i="10"/>
  <c r="X687" i="10"/>
  <c r="Z686" i="10"/>
  <c r="X686" i="10"/>
  <c r="Z685" i="10"/>
  <c r="X685" i="10"/>
  <c r="Z684" i="10"/>
  <c r="X684" i="10"/>
  <c r="Z683" i="10"/>
  <c r="X683" i="10"/>
  <c r="Z682" i="10"/>
  <c r="X682" i="10"/>
  <c r="Z681" i="10"/>
  <c r="X681" i="10"/>
  <c r="Z680" i="10"/>
  <c r="X680" i="10"/>
  <c r="Z679" i="10"/>
  <c r="X679" i="10"/>
  <c r="Z678" i="10"/>
  <c r="X678" i="10"/>
  <c r="Z677" i="10"/>
  <c r="X677" i="10"/>
  <c r="Z676" i="10"/>
  <c r="X676" i="10"/>
  <c r="Z675" i="10"/>
  <c r="X675" i="10"/>
  <c r="Z674" i="10"/>
  <c r="X674" i="10"/>
  <c r="Z673" i="10"/>
  <c r="X673" i="10"/>
  <c r="Z672" i="10"/>
  <c r="X672" i="10"/>
  <c r="Z671" i="10"/>
  <c r="X671" i="10"/>
  <c r="Z670" i="10"/>
  <c r="X670" i="10"/>
  <c r="Z669" i="10"/>
  <c r="X669" i="10"/>
  <c r="Z668" i="10"/>
  <c r="X668" i="10"/>
  <c r="Z667" i="10"/>
  <c r="X667" i="10"/>
  <c r="Z666" i="10"/>
  <c r="X666" i="10"/>
  <c r="Z665" i="10"/>
  <c r="X665" i="10"/>
  <c r="Z664" i="10"/>
  <c r="X664" i="10"/>
  <c r="Z663" i="10"/>
  <c r="X663" i="10"/>
  <c r="Z662" i="10"/>
  <c r="X662" i="10"/>
  <c r="Z661" i="10"/>
  <c r="X661" i="10"/>
  <c r="Z660" i="10"/>
  <c r="X660" i="10"/>
  <c r="Z659" i="10"/>
  <c r="X659" i="10"/>
  <c r="Z658" i="10"/>
  <c r="X658" i="10"/>
  <c r="Z657" i="10"/>
  <c r="X657" i="10"/>
  <c r="Z656" i="10"/>
  <c r="X656" i="10"/>
  <c r="Z655" i="10"/>
  <c r="X655" i="10"/>
  <c r="Z654" i="10"/>
  <c r="X654" i="10"/>
  <c r="Z653" i="10"/>
  <c r="X653" i="10"/>
  <c r="Z652" i="10"/>
  <c r="X652" i="10"/>
  <c r="Z651" i="10"/>
  <c r="X651" i="10"/>
  <c r="Z650" i="10"/>
  <c r="X650" i="10"/>
  <c r="Z649" i="10"/>
  <c r="X649" i="10"/>
  <c r="Z648" i="10"/>
  <c r="X648" i="10"/>
  <c r="Z647" i="10"/>
  <c r="X647" i="10"/>
  <c r="Z646" i="10"/>
  <c r="X646" i="10"/>
  <c r="Z645" i="10"/>
  <c r="X645" i="10"/>
  <c r="Z644" i="10"/>
  <c r="X644" i="10"/>
  <c r="Z643" i="10"/>
  <c r="X643" i="10"/>
  <c r="Z642" i="10"/>
  <c r="X642" i="10"/>
  <c r="Z641" i="10"/>
  <c r="X641" i="10"/>
  <c r="Z640" i="10"/>
  <c r="X640" i="10"/>
  <c r="Z639" i="10"/>
  <c r="X639" i="10"/>
  <c r="Z638" i="10"/>
  <c r="X638" i="10"/>
  <c r="Z637" i="10"/>
  <c r="X637" i="10"/>
  <c r="Z636" i="10"/>
  <c r="X636" i="10"/>
  <c r="Z635" i="10"/>
  <c r="X635" i="10"/>
  <c r="Z634" i="10"/>
  <c r="X634" i="10"/>
  <c r="Z633" i="10"/>
  <c r="X633" i="10"/>
  <c r="Z632" i="10"/>
  <c r="X632" i="10"/>
  <c r="Z631" i="10"/>
  <c r="X631" i="10"/>
  <c r="Z630" i="10"/>
  <c r="X630" i="10"/>
  <c r="Z629" i="10"/>
  <c r="X629" i="10"/>
  <c r="Z628" i="10"/>
  <c r="X628" i="10"/>
  <c r="Z627" i="10"/>
  <c r="X627" i="10"/>
  <c r="Z626" i="10"/>
  <c r="X626" i="10"/>
  <c r="Z625" i="10"/>
  <c r="X625" i="10"/>
  <c r="Z624" i="10"/>
  <c r="X624" i="10"/>
  <c r="Z623" i="10"/>
  <c r="X623" i="10"/>
  <c r="Z622" i="10"/>
  <c r="X622" i="10"/>
  <c r="Z621" i="10"/>
  <c r="X621" i="10"/>
  <c r="Z620" i="10"/>
  <c r="X620" i="10"/>
  <c r="Z619" i="10"/>
  <c r="X619" i="10"/>
  <c r="Z618" i="10"/>
  <c r="X618" i="10"/>
  <c r="Z617" i="10"/>
  <c r="X617" i="10"/>
  <c r="Z616" i="10"/>
  <c r="X616" i="10"/>
  <c r="Z615" i="10"/>
  <c r="X615" i="10"/>
  <c r="Z614" i="10"/>
  <c r="X614" i="10"/>
  <c r="Z613" i="10"/>
  <c r="X613" i="10"/>
  <c r="Z612" i="10"/>
  <c r="X612" i="10"/>
  <c r="Z611" i="10"/>
  <c r="X611" i="10"/>
  <c r="Z610" i="10"/>
  <c r="X610" i="10"/>
  <c r="Z609" i="10"/>
  <c r="X609" i="10"/>
  <c r="Z608" i="10"/>
  <c r="X608" i="10"/>
  <c r="Z607" i="10"/>
  <c r="X607" i="10"/>
  <c r="Z606" i="10"/>
  <c r="X606" i="10"/>
  <c r="Z605" i="10"/>
  <c r="X605" i="10"/>
  <c r="Z604" i="10"/>
  <c r="X604" i="10"/>
  <c r="Z603" i="10"/>
  <c r="X603" i="10"/>
  <c r="Z602" i="10"/>
  <c r="X602" i="10"/>
  <c r="Z601" i="10"/>
  <c r="X601" i="10"/>
  <c r="Z600" i="10"/>
  <c r="X600" i="10"/>
  <c r="Z599" i="10"/>
  <c r="X599" i="10"/>
  <c r="Z598" i="10"/>
  <c r="X598" i="10"/>
  <c r="Z597" i="10"/>
  <c r="X597" i="10"/>
  <c r="Z596" i="10"/>
  <c r="X596" i="10"/>
  <c r="Z595" i="10"/>
  <c r="X595" i="10"/>
  <c r="Z594" i="10"/>
  <c r="X594" i="10"/>
  <c r="Z593" i="10"/>
  <c r="X593" i="10"/>
  <c r="Z592" i="10"/>
  <c r="X592" i="10"/>
  <c r="Z591" i="10"/>
  <c r="X591" i="10"/>
  <c r="Z590" i="10"/>
  <c r="X590" i="10"/>
  <c r="Z589" i="10"/>
  <c r="X589" i="10"/>
  <c r="Z588" i="10"/>
  <c r="X588" i="10"/>
  <c r="Z587" i="10"/>
  <c r="X587" i="10"/>
  <c r="Z586" i="10"/>
  <c r="X586" i="10"/>
  <c r="Z585" i="10"/>
  <c r="X585" i="10"/>
  <c r="Z584" i="10"/>
  <c r="X584" i="10"/>
  <c r="Z583" i="10"/>
  <c r="X583" i="10"/>
  <c r="Z582" i="10"/>
  <c r="X582" i="10"/>
  <c r="Z581" i="10"/>
  <c r="X581" i="10"/>
  <c r="Z580" i="10"/>
  <c r="X580" i="10"/>
  <c r="Z579" i="10"/>
  <c r="X579" i="10"/>
  <c r="Z578" i="10"/>
  <c r="X578" i="10"/>
  <c r="Z577" i="10"/>
  <c r="X577" i="10"/>
  <c r="Z576" i="10"/>
  <c r="X576" i="10"/>
  <c r="Z575" i="10"/>
  <c r="X575" i="10"/>
  <c r="Z574" i="10"/>
  <c r="X574" i="10"/>
  <c r="Z573" i="10"/>
  <c r="X573" i="10"/>
  <c r="Z572" i="10"/>
  <c r="X572" i="10"/>
  <c r="Z571" i="10"/>
  <c r="X571" i="10"/>
  <c r="Z570" i="10"/>
  <c r="X570" i="10"/>
  <c r="Z569" i="10"/>
  <c r="X569" i="10"/>
  <c r="Z568" i="10"/>
  <c r="X568" i="10"/>
  <c r="Z567" i="10"/>
  <c r="X567" i="10"/>
  <c r="Z566" i="10"/>
  <c r="X566" i="10"/>
  <c r="Z565" i="10"/>
  <c r="X565" i="10"/>
  <c r="Z564" i="10"/>
  <c r="X564" i="10"/>
  <c r="Z563" i="10"/>
  <c r="X563" i="10"/>
  <c r="Z562" i="10"/>
  <c r="X562" i="10"/>
  <c r="Z561" i="10"/>
  <c r="X561" i="10"/>
  <c r="Z560" i="10"/>
  <c r="X560" i="10"/>
  <c r="Z559" i="10"/>
  <c r="X559" i="10"/>
  <c r="Z558" i="10"/>
  <c r="X558" i="10"/>
  <c r="Z557" i="10"/>
  <c r="X557" i="10"/>
  <c r="Z556" i="10"/>
  <c r="X556" i="10"/>
  <c r="Z555" i="10"/>
  <c r="X555" i="10"/>
  <c r="Z554" i="10"/>
  <c r="X554" i="10"/>
  <c r="Z553" i="10"/>
  <c r="X553" i="10"/>
  <c r="Z552" i="10"/>
  <c r="X552" i="10"/>
  <c r="Z551" i="10"/>
  <c r="X551" i="10"/>
  <c r="Z550" i="10"/>
  <c r="X550" i="10"/>
  <c r="Z549" i="10"/>
  <c r="X549" i="10"/>
  <c r="Z548" i="10"/>
  <c r="X548" i="10"/>
  <c r="Z547" i="10"/>
  <c r="X547" i="10"/>
  <c r="Z546" i="10"/>
  <c r="X546" i="10"/>
  <c r="Z545" i="10"/>
  <c r="X545" i="10"/>
  <c r="Z544" i="10"/>
  <c r="X544" i="10"/>
  <c r="Z543" i="10"/>
  <c r="X543" i="10"/>
  <c r="Z542" i="10"/>
  <c r="X542" i="10"/>
  <c r="Z541" i="10"/>
  <c r="X541" i="10"/>
  <c r="Z540" i="10"/>
  <c r="X540" i="10"/>
  <c r="Z539" i="10"/>
  <c r="X539" i="10"/>
  <c r="Z538" i="10"/>
  <c r="X538" i="10"/>
  <c r="Z537" i="10"/>
  <c r="X537" i="10"/>
  <c r="Z536" i="10"/>
  <c r="X536" i="10"/>
  <c r="Z535" i="10"/>
  <c r="X535" i="10"/>
  <c r="Z534" i="10"/>
  <c r="X534" i="10"/>
  <c r="Z533" i="10"/>
  <c r="X533" i="10"/>
  <c r="Z532" i="10"/>
  <c r="X532" i="10"/>
  <c r="Z531" i="10"/>
  <c r="X531" i="10"/>
  <c r="Z530" i="10"/>
  <c r="Z529" i="10"/>
  <c r="X529" i="10"/>
  <c r="Z528" i="10"/>
  <c r="X528" i="10"/>
  <c r="Z527" i="10"/>
  <c r="X527" i="10"/>
  <c r="Z526" i="10"/>
  <c r="X526" i="10"/>
  <c r="Z525" i="10"/>
  <c r="X525" i="10"/>
  <c r="Z524" i="10"/>
  <c r="X524" i="10"/>
  <c r="Z523" i="10"/>
  <c r="X523" i="10"/>
  <c r="Z522" i="10"/>
  <c r="X522" i="10"/>
  <c r="Z521" i="10"/>
  <c r="X521" i="10"/>
  <c r="Z520" i="10"/>
  <c r="X520" i="10"/>
  <c r="Z519" i="10"/>
  <c r="X519" i="10"/>
  <c r="Z518" i="10"/>
  <c r="X518" i="10"/>
  <c r="Z517" i="10"/>
  <c r="X517" i="10"/>
  <c r="Z516" i="10"/>
  <c r="X516" i="10"/>
  <c r="Z515" i="10"/>
  <c r="X515" i="10"/>
  <c r="Z514" i="10"/>
  <c r="X514" i="10"/>
  <c r="Z513" i="10"/>
  <c r="X513" i="10"/>
  <c r="Z512" i="10"/>
  <c r="X512" i="10"/>
  <c r="Z511" i="10"/>
  <c r="X511" i="10"/>
  <c r="Z510" i="10"/>
  <c r="X510" i="10"/>
  <c r="Z509" i="10"/>
  <c r="X509" i="10"/>
  <c r="Z508" i="10"/>
  <c r="X508" i="10"/>
  <c r="Z507" i="10"/>
  <c r="X507" i="10"/>
  <c r="Z506" i="10"/>
  <c r="X506" i="10"/>
  <c r="Z505" i="10"/>
  <c r="X505" i="10"/>
  <c r="Z504" i="10"/>
  <c r="X504" i="10"/>
  <c r="Z503" i="10"/>
  <c r="X503" i="10"/>
  <c r="Z502" i="10"/>
  <c r="X502" i="10"/>
  <c r="Z501" i="10"/>
  <c r="X501" i="10"/>
  <c r="Z500" i="10"/>
  <c r="X500" i="10"/>
  <c r="Z499" i="10"/>
  <c r="X499" i="10"/>
  <c r="Z498" i="10"/>
  <c r="X498" i="10"/>
  <c r="Z497" i="10"/>
  <c r="X497" i="10"/>
  <c r="Z496" i="10"/>
  <c r="X496" i="10"/>
  <c r="Z495" i="10"/>
  <c r="X495" i="10"/>
  <c r="Z494" i="10"/>
  <c r="X494" i="10"/>
  <c r="Z493" i="10"/>
  <c r="X493" i="10"/>
  <c r="Z492" i="10"/>
  <c r="X492" i="10"/>
  <c r="Z491" i="10"/>
  <c r="X491" i="10"/>
  <c r="Z490" i="10"/>
  <c r="X490" i="10"/>
  <c r="Z489" i="10"/>
  <c r="X489" i="10"/>
  <c r="Z488" i="10"/>
  <c r="X488" i="10"/>
  <c r="Z487" i="10"/>
  <c r="X487" i="10"/>
  <c r="Z486" i="10"/>
  <c r="X486" i="10"/>
  <c r="Z485" i="10"/>
  <c r="X485" i="10"/>
  <c r="Z484" i="10"/>
  <c r="X484" i="10"/>
  <c r="Z483" i="10"/>
  <c r="X483" i="10"/>
  <c r="Z482" i="10"/>
  <c r="X482" i="10"/>
  <c r="Z481" i="10"/>
  <c r="X481" i="10"/>
  <c r="Z480" i="10"/>
  <c r="X480" i="10"/>
  <c r="Z479" i="10"/>
  <c r="X479" i="10"/>
  <c r="Z478" i="10"/>
  <c r="X478" i="10"/>
  <c r="Z477" i="10"/>
  <c r="X477" i="10"/>
  <c r="Z476" i="10"/>
  <c r="X476" i="10"/>
  <c r="Z475" i="10"/>
  <c r="X475" i="10"/>
  <c r="Z474" i="10"/>
  <c r="X474" i="10"/>
  <c r="Z473" i="10"/>
  <c r="X473" i="10"/>
  <c r="Z472" i="10"/>
  <c r="X472" i="10"/>
  <c r="Z471" i="10"/>
  <c r="X471" i="10"/>
  <c r="Z470" i="10"/>
  <c r="X470" i="10"/>
  <c r="Z469" i="10"/>
  <c r="X469" i="10"/>
  <c r="Z468" i="10"/>
  <c r="X468" i="10"/>
  <c r="Z467" i="10"/>
  <c r="X467" i="10"/>
  <c r="Z466" i="10"/>
  <c r="X466" i="10"/>
  <c r="Z465" i="10"/>
  <c r="X465" i="10"/>
  <c r="Z464" i="10"/>
  <c r="X464" i="10"/>
  <c r="Z463" i="10"/>
  <c r="X463" i="10"/>
  <c r="Z462" i="10"/>
  <c r="X462" i="10"/>
  <c r="Z461" i="10"/>
  <c r="X461" i="10"/>
  <c r="Z460" i="10"/>
  <c r="X460" i="10"/>
  <c r="Z459" i="10"/>
  <c r="X459" i="10"/>
  <c r="Z458" i="10"/>
  <c r="X458" i="10"/>
  <c r="Z457" i="10"/>
  <c r="X457" i="10"/>
  <c r="Z456" i="10"/>
  <c r="X456" i="10"/>
  <c r="Z455" i="10"/>
  <c r="X455" i="10"/>
  <c r="Z454" i="10"/>
  <c r="X454" i="10"/>
  <c r="Z453" i="10"/>
  <c r="X453" i="10"/>
  <c r="Z452" i="10"/>
  <c r="X452" i="10"/>
  <c r="Z451" i="10"/>
  <c r="X451" i="10"/>
  <c r="Z450" i="10"/>
  <c r="X450" i="10"/>
  <c r="Z449" i="10"/>
  <c r="X449" i="10"/>
  <c r="Z448" i="10"/>
  <c r="X448" i="10"/>
  <c r="Z447" i="10"/>
  <c r="X447" i="10"/>
  <c r="Z446" i="10"/>
  <c r="X446" i="10"/>
  <c r="Z445" i="10"/>
  <c r="X445" i="10"/>
  <c r="Z444" i="10"/>
  <c r="X444" i="10"/>
  <c r="Z443" i="10"/>
  <c r="X443" i="10"/>
  <c r="Z442" i="10"/>
  <c r="X442" i="10"/>
  <c r="Z441" i="10"/>
  <c r="X441" i="10"/>
  <c r="Z440" i="10"/>
  <c r="X440" i="10"/>
  <c r="Z439" i="10"/>
  <c r="X439" i="10"/>
  <c r="Z438" i="10"/>
  <c r="X438" i="10"/>
  <c r="Z437" i="10"/>
  <c r="X437" i="10"/>
  <c r="Z436" i="10"/>
  <c r="X436" i="10"/>
  <c r="Z435" i="10"/>
  <c r="X435" i="10"/>
  <c r="Z434" i="10"/>
  <c r="X434" i="10"/>
  <c r="Z433" i="10"/>
  <c r="X433" i="10"/>
  <c r="Z432" i="10"/>
  <c r="X432" i="10"/>
  <c r="Z431" i="10"/>
  <c r="X431" i="10"/>
  <c r="Z430" i="10"/>
  <c r="X430" i="10"/>
  <c r="Z429" i="10"/>
  <c r="X429" i="10"/>
  <c r="Z428" i="10"/>
  <c r="X428" i="10"/>
  <c r="Z427" i="10"/>
  <c r="X427" i="10"/>
  <c r="Z426" i="10"/>
  <c r="X426" i="10"/>
  <c r="Z425" i="10"/>
  <c r="X425" i="10"/>
  <c r="Z424" i="10"/>
  <c r="X424" i="10"/>
  <c r="Z423" i="10"/>
  <c r="X423" i="10"/>
  <c r="Z422" i="10"/>
  <c r="X422" i="10"/>
  <c r="Z421" i="10"/>
  <c r="X421" i="10"/>
  <c r="Z420" i="10"/>
  <c r="X420" i="10"/>
  <c r="Z419" i="10"/>
  <c r="X419" i="10"/>
  <c r="Z418" i="10"/>
  <c r="X418" i="10"/>
  <c r="Z417" i="10"/>
  <c r="X417" i="10"/>
  <c r="Z416" i="10"/>
  <c r="X416" i="10"/>
  <c r="Z415" i="10"/>
  <c r="X415" i="10"/>
  <c r="Z414" i="10"/>
  <c r="X414" i="10"/>
  <c r="Z413" i="10"/>
  <c r="X413" i="10"/>
  <c r="Z412" i="10"/>
  <c r="X412" i="10"/>
  <c r="Z411" i="10"/>
  <c r="X411" i="10"/>
  <c r="Z410" i="10"/>
  <c r="X410" i="10"/>
  <c r="Z409" i="10"/>
  <c r="X409" i="10"/>
  <c r="Z408" i="10"/>
  <c r="X408" i="10"/>
  <c r="Z407" i="10"/>
  <c r="X407" i="10"/>
  <c r="Z406" i="10"/>
  <c r="X406" i="10"/>
  <c r="Z405" i="10"/>
  <c r="X405" i="10"/>
  <c r="Z404" i="10"/>
  <c r="X404" i="10"/>
  <c r="Z403" i="10"/>
  <c r="X403" i="10"/>
  <c r="Z402" i="10"/>
  <c r="X402" i="10"/>
  <c r="Z401" i="10"/>
  <c r="X401" i="10"/>
  <c r="Z400" i="10"/>
  <c r="X400" i="10"/>
  <c r="Z399" i="10"/>
  <c r="X399" i="10"/>
  <c r="Z398" i="10"/>
  <c r="X398" i="10"/>
  <c r="Z397" i="10"/>
  <c r="X397" i="10"/>
  <c r="Z396" i="10"/>
  <c r="X396" i="10"/>
  <c r="Z395" i="10"/>
  <c r="X395" i="10"/>
  <c r="Z394" i="10"/>
  <c r="X394" i="10"/>
  <c r="Z393" i="10"/>
  <c r="X393" i="10"/>
  <c r="Z392" i="10"/>
  <c r="X392" i="10"/>
  <c r="Z391" i="10"/>
  <c r="X391" i="10"/>
  <c r="Z390" i="10"/>
  <c r="X390" i="10"/>
  <c r="Z389" i="10"/>
  <c r="X389" i="10"/>
  <c r="Z388" i="10"/>
  <c r="X388" i="10"/>
  <c r="Z387" i="10"/>
  <c r="X387" i="10"/>
  <c r="Z386" i="10"/>
  <c r="X386" i="10"/>
  <c r="Z385" i="10"/>
  <c r="X385" i="10"/>
  <c r="Z384" i="10"/>
  <c r="X384" i="10"/>
  <c r="Z383" i="10"/>
  <c r="X383" i="10"/>
  <c r="Z382" i="10"/>
  <c r="X382" i="10"/>
  <c r="Z381" i="10"/>
  <c r="X381" i="10"/>
  <c r="Z380" i="10"/>
  <c r="X380" i="10"/>
  <c r="Z379" i="10"/>
  <c r="X379" i="10"/>
  <c r="Z378" i="10"/>
  <c r="X378" i="10"/>
  <c r="Z377" i="10"/>
  <c r="X377" i="10"/>
  <c r="Z376" i="10"/>
  <c r="X376" i="10"/>
  <c r="Z375" i="10"/>
  <c r="X375" i="10"/>
  <c r="Z374" i="10"/>
  <c r="X374" i="10"/>
  <c r="Z373" i="10"/>
  <c r="X373" i="10"/>
  <c r="Z372" i="10"/>
  <c r="X372" i="10"/>
  <c r="Z371" i="10"/>
  <c r="X371" i="10"/>
  <c r="Z370" i="10"/>
  <c r="X370" i="10"/>
  <c r="Z369" i="10"/>
  <c r="X369" i="10"/>
  <c r="Z368" i="10"/>
  <c r="X368" i="10"/>
  <c r="Z367" i="10"/>
  <c r="X367" i="10"/>
  <c r="Z366" i="10"/>
  <c r="X366" i="10"/>
  <c r="Z365" i="10"/>
  <c r="X365" i="10"/>
  <c r="Z364" i="10"/>
  <c r="X364" i="10"/>
  <c r="Z363" i="10"/>
  <c r="X363" i="10"/>
  <c r="Z362" i="10"/>
  <c r="X362" i="10"/>
  <c r="Z361" i="10"/>
  <c r="X361" i="10"/>
  <c r="Z360" i="10"/>
  <c r="X360" i="10"/>
  <c r="Z359" i="10"/>
  <c r="X359" i="10"/>
  <c r="Z358" i="10"/>
  <c r="X358" i="10"/>
  <c r="Z357" i="10"/>
  <c r="X357" i="10"/>
  <c r="Z356" i="10"/>
  <c r="X356" i="10"/>
  <c r="Z355" i="10"/>
  <c r="X355" i="10"/>
  <c r="Z354" i="10"/>
  <c r="X354" i="10"/>
  <c r="Z353" i="10"/>
  <c r="X353" i="10"/>
  <c r="Z352" i="10"/>
  <c r="X352" i="10"/>
  <c r="Z351" i="10"/>
  <c r="X351" i="10"/>
  <c r="Z350" i="10"/>
  <c r="X350" i="10"/>
  <c r="Z349" i="10"/>
  <c r="X349" i="10"/>
  <c r="Z348" i="10"/>
  <c r="X348" i="10"/>
  <c r="Z347" i="10"/>
  <c r="X347" i="10"/>
  <c r="Z346" i="10"/>
  <c r="X346" i="10"/>
  <c r="Z345" i="10"/>
  <c r="X345" i="10"/>
  <c r="Z344" i="10"/>
  <c r="X344" i="10"/>
  <c r="Z343" i="10"/>
  <c r="X343" i="10"/>
  <c r="Z342" i="10"/>
  <c r="X342" i="10"/>
  <c r="Z341" i="10"/>
  <c r="X341" i="10"/>
  <c r="Z340" i="10"/>
  <c r="X340" i="10"/>
  <c r="Z339" i="10"/>
  <c r="X339" i="10"/>
  <c r="Z338" i="10"/>
  <c r="X338" i="10"/>
  <c r="Z337" i="10"/>
  <c r="X337" i="10"/>
  <c r="Z336" i="10"/>
  <c r="X336" i="10"/>
  <c r="Z335" i="10"/>
  <c r="X335" i="10"/>
  <c r="Z334" i="10"/>
  <c r="X334" i="10"/>
  <c r="Z333" i="10"/>
  <c r="X333" i="10"/>
  <c r="Z332" i="10"/>
  <c r="X332" i="10"/>
  <c r="Z331" i="10"/>
  <c r="X331" i="10"/>
  <c r="Z330" i="10"/>
  <c r="X330" i="10"/>
  <c r="Z329" i="10"/>
  <c r="X329" i="10"/>
  <c r="Z328" i="10"/>
  <c r="X328" i="10"/>
  <c r="Z327" i="10"/>
  <c r="X327" i="10"/>
  <c r="Z326" i="10"/>
  <c r="X326" i="10"/>
  <c r="Z325" i="10"/>
  <c r="X325" i="10"/>
  <c r="Z324" i="10"/>
  <c r="X324" i="10"/>
  <c r="Z323" i="10"/>
  <c r="X323" i="10"/>
  <c r="Z322" i="10"/>
  <c r="X322" i="10"/>
  <c r="Z321" i="10"/>
  <c r="X321" i="10"/>
  <c r="Z320" i="10"/>
  <c r="X320" i="10"/>
  <c r="Z319" i="10"/>
  <c r="X319" i="10"/>
  <c r="Z318" i="10"/>
  <c r="X318" i="10"/>
  <c r="Z317" i="10"/>
  <c r="X317" i="10"/>
  <c r="Z316" i="10"/>
  <c r="X316" i="10"/>
  <c r="Z315" i="10"/>
  <c r="X315" i="10"/>
  <c r="Z314" i="10"/>
  <c r="X314" i="10"/>
  <c r="Z313" i="10"/>
  <c r="X313" i="10"/>
  <c r="Z312" i="10"/>
  <c r="X312" i="10"/>
  <c r="Z311" i="10"/>
  <c r="X311" i="10"/>
  <c r="Z310" i="10"/>
  <c r="X310" i="10"/>
  <c r="Z309" i="10"/>
  <c r="X309" i="10"/>
  <c r="Z308" i="10"/>
  <c r="X308" i="10"/>
  <c r="Z307" i="10"/>
  <c r="X307" i="10"/>
  <c r="Z306" i="10"/>
  <c r="X306" i="10"/>
  <c r="Z305" i="10"/>
  <c r="X305" i="10"/>
  <c r="Z304" i="10"/>
  <c r="X304" i="10"/>
  <c r="Z303" i="10"/>
  <c r="X303" i="10"/>
  <c r="Z302" i="10"/>
  <c r="X302" i="10"/>
  <c r="Z301" i="10"/>
  <c r="X301" i="10"/>
  <c r="Z300" i="10"/>
  <c r="X300" i="10"/>
  <c r="Z299" i="10"/>
  <c r="X299" i="10"/>
  <c r="Z298" i="10"/>
  <c r="X298" i="10"/>
  <c r="Z297" i="10"/>
  <c r="X297" i="10"/>
  <c r="Z296" i="10"/>
  <c r="X296" i="10"/>
  <c r="Z295" i="10"/>
  <c r="X295" i="10"/>
  <c r="Z294" i="10"/>
  <c r="X294" i="10"/>
  <c r="Z293" i="10"/>
  <c r="X293" i="10"/>
  <c r="Z292" i="10"/>
  <c r="X292" i="10"/>
  <c r="Z291" i="10"/>
  <c r="X291" i="10"/>
  <c r="Z290" i="10"/>
  <c r="X290" i="10"/>
  <c r="Z289" i="10"/>
  <c r="X289" i="10"/>
  <c r="Z288" i="10"/>
  <c r="X288" i="10"/>
  <c r="Z287" i="10"/>
  <c r="X287" i="10"/>
  <c r="Z286" i="10"/>
  <c r="X286" i="10"/>
  <c r="Z285" i="10"/>
  <c r="X285" i="10"/>
  <c r="Z284" i="10"/>
  <c r="X284" i="10"/>
  <c r="Z283" i="10"/>
  <c r="X283" i="10"/>
  <c r="Z282" i="10"/>
  <c r="X282" i="10"/>
  <c r="Z281" i="10"/>
  <c r="X281" i="10"/>
  <c r="Z280" i="10"/>
  <c r="X280" i="10"/>
  <c r="Z279" i="10"/>
  <c r="X279" i="10"/>
  <c r="Z278" i="10"/>
  <c r="X278" i="10"/>
  <c r="Z277" i="10"/>
  <c r="X277" i="10"/>
  <c r="Z276" i="10"/>
  <c r="X276" i="10"/>
  <c r="Z275" i="10"/>
  <c r="X275" i="10"/>
  <c r="Z274" i="10"/>
  <c r="X274" i="10"/>
  <c r="Z273" i="10"/>
  <c r="X273" i="10"/>
  <c r="Z272" i="10"/>
  <c r="X272" i="10"/>
  <c r="Z271" i="10"/>
  <c r="X271" i="10"/>
  <c r="Z270" i="10"/>
  <c r="X270" i="10"/>
  <c r="Z269" i="10"/>
  <c r="X269" i="10"/>
  <c r="Z268" i="10"/>
  <c r="X268" i="10"/>
  <c r="Z267" i="10"/>
  <c r="X267" i="10"/>
  <c r="Z266" i="10"/>
  <c r="X266" i="10"/>
  <c r="Z265" i="10"/>
  <c r="X265" i="10"/>
  <c r="Z264" i="10"/>
  <c r="X264" i="10"/>
  <c r="Z263" i="10"/>
  <c r="X263" i="10"/>
  <c r="Z262" i="10"/>
  <c r="X262" i="10"/>
  <c r="Z261" i="10"/>
  <c r="X261" i="10"/>
  <c r="Z260" i="10"/>
  <c r="X260" i="10"/>
  <c r="Z259" i="10"/>
  <c r="X259" i="10"/>
  <c r="Z258" i="10"/>
  <c r="X258" i="10"/>
  <c r="Z257" i="10"/>
  <c r="X257" i="10"/>
  <c r="Z256" i="10"/>
  <c r="X256" i="10"/>
  <c r="Z255" i="10"/>
  <c r="X255" i="10"/>
  <c r="Z254" i="10"/>
  <c r="X254" i="10"/>
  <c r="Z253" i="10"/>
  <c r="X253" i="10"/>
  <c r="Z252" i="10"/>
  <c r="X252" i="10"/>
  <c r="Z251" i="10"/>
  <c r="X251" i="10"/>
  <c r="Z250" i="10"/>
  <c r="X250" i="10"/>
  <c r="Z249" i="10"/>
  <c r="X249" i="10"/>
  <c r="Z248" i="10"/>
  <c r="X248" i="10"/>
  <c r="Z247" i="10"/>
  <c r="X247" i="10"/>
  <c r="Z246" i="10"/>
  <c r="X246" i="10"/>
  <c r="Z245" i="10"/>
  <c r="X245" i="10"/>
  <c r="Z244" i="10"/>
  <c r="X244" i="10"/>
  <c r="Z243" i="10"/>
  <c r="X243" i="10"/>
  <c r="Z242" i="10"/>
  <c r="X242" i="10"/>
  <c r="Z241" i="10"/>
  <c r="X241" i="10"/>
  <c r="Z240" i="10"/>
  <c r="X240" i="10"/>
  <c r="Z239" i="10"/>
  <c r="X239" i="10"/>
  <c r="Z238" i="10"/>
  <c r="X238" i="10"/>
  <c r="Z237" i="10"/>
  <c r="X237" i="10"/>
  <c r="Z236" i="10"/>
  <c r="X236" i="10"/>
  <c r="Z235" i="10"/>
  <c r="X235" i="10"/>
  <c r="Z234" i="10"/>
  <c r="X234" i="10"/>
  <c r="Z233" i="10"/>
  <c r="X233" i="10"/>
  <c r="Z232" i="10"/>
  <c r="X232" i="10"/>
  <c r="Z231" i="10"/>
  <c r="X231" i="10"/>
  <c r="Z230" i="10"/>
  <c r="X230" i="10"/>
  <c r="Z229" i="10"/>
  <c r="X229" i="10"/>
  <c r="Z228" i="10"/>
  <c r="X228" i="10"/>
  <c r="Z227" i="10"/>
  <c r="X227" i="10"/>
  <c r="Z226" i="10"/>
  <c r="X226" i="10"/>
  <c r="Z225" i="10"/>
  <c r="X225" i="10"/>
  <c r="Z224" i="10"/>
  <c r="X224" i="10"/>
  <c r="Z223" i="10"/>
  <c r="X223" i="10"/>
  <c r="Z222" i="10"/>
  <c r="X222" i="10"/>
  <c r="Z221" i="10"/>
  <c r="X221" i="10"/>
  <c r="Z220" i="10"/>
  <c r="X220" i="10"/>
  <c r="Z219" i="10"/>
  <c r="X219" i="10"/>
  <c r="Z218" i="10"/>
  <c r="X218" i="10"/>
  <c r="Z217" i="10"/>
  <c r="X217" i="10"/>
  <c r="Z216" i="10"/>
  <c r="X216" i="10"/>
  <c r="Z215" i="10"/>
  <c r="X215" i="10"/>
  <c r="Z214" i="10"/>
  <c r="X214" i="10"/>
  <c r="Z213" i="10"/>
  <c r="X213" i="10"/>
  <c r="Z212" i="10"/>
  <c r="X212" i="10"/>
  <c r="Z211" i="10"/>
  <c r="X211" i="10"/>
  <c r="Z210" i="10"/>
  <c r="X210" i="10"/>
  <c r="Z209" i="10"/>
  <c r="X209" i="10"/>
  <c r="Z208" i="10"/>
  <c r="X208" i="10"/>
  <c r="Z207" i="10"/>
  <c r="Z206" i="10"/>
  <c r="X206" i="10"/>
  <c r="Z205" i="10"/>
  <c r="X205" i="10"/>
  <c r="Z204" i="10"/>
  <c r="X204" i="10"/>
  <c r="Z203" i="10"/>
  <c r="X203" i="10"/>
  <c r="Z202" i="10"/>
  <c r="X202" i="10"/>
  <c r="Z201" i="10"/>
  <c r="X201" i="10"/>
  <c r="Z200" i="10"/>
  <c r="X200" i="10"/>
  <c r="Z199" i="10"/>
  <c r="X199" i="10"/>
  <c r="Z198" i="10"/>
  <c r="X198" i="10"/>
  <c r="Z197" i="10"/>
  <c r="X197" i="10"/>
  <c r="Z196" i="10"/>
  <c r="X196" i="10"/>
  <c r="Z195" i="10"/>
  <c r="X195" i="10"/>
  <c r="Z194" i="10"/>
  <c r="X194" i="10"/>
  <c r="Z193" i="10"/>
  <c r="X193" i="10"/>
  <c r="Z192" i="10"/>
  <c r="X192" i="10"/>
  <c r="Z191" i="10"/>
  <c r="X191" i="10"/>
  <c r="Z190" i="10"/>
  <c r="X190" i="10"/>
  <c r="Z189" i="10"/>
  <c r="X189" i="10"/>
  <c r="Z188" i="10"/>
  <c r="X188" i="10"/>
  <c r="Z187" i="10"/>
  <c r="X187" i="10"/>
  <c r="Z186" i="10"/>
  <c r="X186" i="10"/>
  <c r="Z185" i="10"/>
  <c r="X185" i="10"/>
  <c r="Z184" i="10"/>
  <c r="X184" i="10"/>
  <c r="Z183" i="10"/>
  <c r="X183" i="10"/>
  <c r="Z182" i="10"/>
  <c r="X182" i="10"/>
  <c r="Z181" i="10"/>
  <c r="X181" i="10"/>
  <c r="Z180" i="10"/>
  <c r="X180" i="10"/>
  <c r="Z179" i="10"/>
  <c r="X179" i="10"/>
  <c r="Z178" i="10"/>
  <c r="X178" i="10"/>
  <c r="Z177" i="10"/>
  <c r="X177" i="10"/>
  <c r="Z176" i="10"/>
  <c r="X176" i="10"/>
  <c r="Z175" i="10"/>
  <c r="X175" i="10"/>
  <c r="Z174" i="10"/>
  <c r="X174" i="10"/>
  <c r="Z173" i="10"/>
  <c r="X173" i="10"/>
  <c r="Z172" i="10"/>
  <c r="X172" i="10"/>
  <c r="Z171" i="10"/>
  <c r="X171" i="10"/>
  <c r="Z170" i="10"/>
  <c r="X170" i="10"/>
  <c r="Z169" i="10"/>
  <c r="X169" i="10"/>
  <c r="Z168" i="10"/>
  <c r="X168" i="10"/>
  <c r="Z167" i="10"/>
  <c r="X167" i="10"/>
  <c r="Z166" i="10"/>
  <c r="X166" i="10"/>
  <c r="Z165" i="10"/>
  <c r="X165" i="10"/>
  <c r="Z164" i="10"/>
  <c r="X164" i="10"/>
  <c r="Z163" i="10"/>
  <c r="X163" i="10"/>
  <c r="Z162" i="10"/>
  <c r="X162" i="10"/>
  <c r="Z161" i="10"/>
  <c r="X161" i="10"/>
  <c r="Z160" i="10"/>
  <c r="X160" i="10"/>
  <c r="Z159" i="10"/>
  <c r="X159" i="10"/>
  <c r="Z158" i="10"/>
  <c r="X158" i="10"/>
  <c r="Z157" i="10"/>
  <c r="X157" i="10"/>
  <c r="Z156" i="10"/>
  <c r="X156" i="10"/>
  <c r="Z155" i="10"/>
  <c r="X155" i="10"/>
  <c r="Z154" i="10"/>
  <c r="X154" i="10"/>
  <c r="Z153" i="10"/>
  <c r="X153" i="10"/>
  <c r="Z152" i="10"/>
  <c r="X152" i="10"/>
  <c r="Z151" i="10"/>
  <c r="X151" i="10"/>
  <c r="Z150" i="10"/>
  <c r="X150" i="10"/>
  <c r="Z149" i="10"/>
  <c r="X149" i="10"/>
  <c r="Z148" i="10"/>
  <c r="X148" i="10"/>
  <c r="Z147" i="10"/>
  <c r="Z146" i="10"/>
  <c r="X146" i="10"/>
  <c r="Z145" i="10"/>
  <c r="X145" i="10"/>
  <c r="Z144" i="10"/>
  <c r="X144" i="10"/>
  <c r="Z143" i="10"/>
  <c r="X143" i="10"/>
  <c r="Z142" i="10"/>
  <c r="X142" i="10"/>
  <c r="Z141" i="10"/>
  <c r="X141" i="10"/>
  <c r="Z140" i="10"/>
  <c r="X140" i="10"/>
  <c r="Z139" i="10"/>
  <c r="X139" i="10"/>
  <c r="Z138" i="10"/>
  <c r="X138" i="10"/>
  <c r="Z137" i="10"/>
  <c r="Z136" i="10"/>
  <c r="X136" i="10"/>
  <c r="Z135" i="10"/>
  <c r="X135" i="10"/>
  <c r="Z134" i="10"/>
  <c r="X134" i="10"/>
  <c r="Z133" i="10"/>
  <c r="X133" i="10"/>
  <c r="Z132" i="10"/>
  <c r="X132" i="10"/>
  <c r="Z131" i="10"/>
  <c r="X131" i="10"/>
  <c r="Z130" i="10"/>
  <c r="X130" i="10"/>
  <c r="Z129" i="10"/>
  <c r="X129" i="10"/>
  <c r="Z128" i="10"/>
  <c r="X128" i="10"/>
  <c r="Z127" i="10"/>
  <c r="Z126" i="10"/>
  <c r="X126" i="10"/>
  <c r="Z125" i="10"/>
  <c r="X125" i="10"/>
  <c r="Z124" i="10"/>
  <c r="X124" i="10"/>
  <c r="Z123" i="10"/>
  <c r="X123" i="10"/>
  <c r="Z122" i="10"/>
  <c r="X122" i="10"/>
  <c r="Z121" i="10"/>
  <c r="X121" i="10"/>
  <c r="Z120" i="10"/>
  <c r="X120" i="10"/>
  <c r="Z119" i="10"/>
  <c r="X119" i="10"/>
  <c r="Z118" i="10"/>
  <c r="X118" i="10"/>
  <c r="Z117" i="10"/>
  <c r="X117" i="10"/>
  <c r="Z116" i="10"/>
  <c r="X116" i="10"/>
  <c r="Z115" i="10"/>
  <c r="X115" i="10"/>
  <c r="Z114" i="10"/>
  <c r="X114" i="10"/>
  <c r="Z113" i="10"/>
  <c r="X113" i="10"/>
  <c r="Z112" i="10"/>
  <c r="X112" i="10"/>
  <c r="Z111" i="10"/>
  <c r="X111" i="10"/>
  <c r="Z110" i="10"/>
  <c r="X110" i="10"/>
  <c r="Z109" i="10"/>
  <c r="X109" i="10"/>
  <c r="Z108" i="10"/>
  <c r="X108" i="10"/>
  <c r="Z107" i="10"/>
  <c r="X107" i="10"/>
  <c r="Z106" i="10"/>
  <c r="X106" i="10"/>
  <c r="Z105" i="10"/>
  <c r="X105" i="10"/>
  <c r="Z104" i="10"/>
  <c r="X104" i="10"/>
  <c r="Z103" i="10"/>
  <c r="X103" i="10"/>
  <c r="Z102" i="10"/>
  <c r="X102" i="10"/>
  <c r="Z101" i="10"/>
  <c r="X101" i="10"/>
  <c r="Z100" i="10"/>
  <c r="X100" i="10"/>
  <c r="Z99" i="10"/>
  <c r="X99" i="10"/>
  <c r="Z98" i="10"/>
  <c r="X98" i="10"/>
  <c r="Z97" i="10"/>
  <c r="X97" i="10"/>
  <c r="Z96" i="10"/>
  <c r="X96" i="10"/>
  <c r="Z95" i="10"/>
  <c r="X95" i="10"/>
  <c r="Z94" i="10"/>
  <c r="X94" i="10"/>
  <c r="Z93" i="10"/>
  <c r="X93" i="10"/>
  <c r="Z92" i="10"/>
  <c r="X92" i="10"/>
  <c r="Z91" i="10"/>
  <c r="X91" i="10"/>
  <c r="Z90" i="10"/>
  <c r="X90" i="10"/>
  <c r="Z89" i="10"/>
  <c r="X89" i="10"/>
  <c r="Z88" i="10"/>
  <c r="X88" i="10"/>
  <c r="Z87" i="10"/>
  <c r="X87" i="10"/>
  <c r="Z86" i="10"/>
  <c r="X86" i="10"/>
  <c r="Z85" i="10"/>
  <c r="X85" i="10"/>
  <c r="Z84" i="10"/>
  <c r="X84" i="10"/>
  <c r="Z83" i="10"/>
  <c r="X83" i="10"/>
  <c r="Z82" i="10"/>
  <c r="X82" i="10"/>
  <c r="Z81" i="10"/>
  <c r="X81" i="10"/>
  <c r="Z80" i="10"/>
  <c r="X80" i="10"/>
  <c r="Z79" i="10"/>
  <c r="X79" i="10"/>
  <c r="Z78" i="10"/>
  <c r="X78" i="10"/>
  <c r="Z77" i="10"/>
  <c r="X77" i="10"/>
  <c r="Z76" i="10"/>
  <c r="X76" i="10"/>
  <c r="Z75" i="10"/>
  <c r="X75" i="10"/>
  <c r="Z74" i="10"/>
  <c r="X74" i="10"/>
  <c r="Z73" i="10"/>
  <c r="X73" i="10"/>
  <c r="Z72" i="10"/>
  <c r="X72" i="10"/>
  <c r="Z71" i="10"/>
  <c r="X71" i="10"/>
  <c r="Z70" i="10"/>
  <c r="X70" i="10"/>
  <c r="Z69" i="10"/>
  <c r="X69" i="10"/>
  <c r="Z68" i="10"/>
  <c r="X68" i="10"/>
  <c r="Z67" i="10"/>
  <c r="X67" i="10"/>
  <c r="Z66" i="10"/>
  <c r="X66" i="10"/>
  <c r="Z65" i="10"/>
  <c r="X65" i="10"/>
  <c r="Z64" i="10"/>
  <c r="X64" i="10"/>
  <c r="Z63" i="10"/>
  <c r="X63" i="10"/>
  <c r="Z62" i="10"/>
  <c r="X62" i="10"/>
  <c r="Z61" i="10"/>
  <c r="X61" i="10"/>
  <c r="Z60" i="10"/>
  <c r="X60" i="10"/>
  <c r="Z59" i="10"/>
  <c r="X59" i="10"/>
  <c r="Z58" i="10"/>
  <c r="X58" i="10"/>
  <c r="Z57" i="10"/>
  <c r="X57" i="10"/>
  <c r="Z56" i="10"/>
  <c r="X56" i="10"/>
  <c r="Z55" i="10"/>
  <c r="X55" i="10"/>
  <c r="Z54" i="10"/>
  <c r="X54" i="10"/>
  <c r="Z53" i="10"/>
  <c r="X53" i="10"/>
  <c r="Z52" i="10"/>
  <c r="X52" i="10"/>
  <c r="Z51" i="10"/>
  <c r="X51" i="10"/>
  <c r="Z50" i="10"/>
  <c r="X50" i="10"/>
  <c r="Z49" i="10"/>
  <c r="X49" i="10"/>
  <c r="Z48" i="10"/>
  <c r="X48" i="10"/>
  <c r="Z47" i="10"/>
  <c r="X47" i="10"/>
  <c r="Z46" i="10"/>
  <c r="X46" i="10"/>
  <c r="Z45" i="10"/>
  <c r="X45" i="10"/>
  <c r="Z44" i="10"/>
  <c r="X44" i="10"/>
  <c r="Z43" i="10"/>
  <c r="X43" i="10"/>
  <c r="Z42" i="10"/>
  <c r="X42" i="10"/>
  <c r="Z41" i="10"/>
  <c r="X41" i="10"/>
  <c r="Z40" i="10"/>
  <c r="X40" i="10"/>
  <c r="Z39" i="10"/>
  <c r="X39" i="10"/>
  <c r="Z38" i="10"/>
  <c r="X38" i="10"/>
  <c r="Z37" i="10"/>
  <c r="X37" i="10"/>
  <c r="Z36" i="10"/>
  <c r="X36" i="10"/>
  <c r="Z35" i="10"/>
  <c r="X35" i="10"/>
  <c r="Z34" i="10"/>
  <c r="X34" i="10"/>
  <c r="Z33" i="10"/>
  <c r="X33" i="10"/>
  <c r="Z32" i="10"/>
  <c r="X32" i="10"/>
  <c r="Z31" i="10"/>
  <c r="X31" i="10"/>
  <c r="Z30" i="10"/>
  <c r="X30" i="10"/>
  <c r="Z29" i="10"/>
  <c r="X29" i="10"/>
  <c r="Z28" i="10"/>
  <c r="X28" i="10"/>
  <c r="Z27" i="10"/>
  <c r="X27" i="10"/>
  <c r="Z26" i="10"/>
  <c r="X26" i="10"/>
  <c r="Z25" i="10"/>
  <c r="X25" i="10"/>
  <c r="Z24" i="10"/>
  <c r="X24" i="10"/>
  <c r="Z23" i="10"/>
  <c r="X23" i="10"/>
  <c r="Z22" i="10"/>
  <c r="X22" i="10"/>
  <c r="Z21" i="10"/>
  <c r="X21" i="10"/>
  <c r="Z20" i="10"/>
  <c r="X20" i="10"/>
  <c r="Z19" i="10"/>
  <c r="X19" i="10"/>
  <c r="Z18" i="10"/>
  <c r="X18" i="10"/>
  <c r="Z17" i="10"/>
  <c r="X17" i="10"/>
  <c r="Z16" i="10"/>
  <c r="X16" i="10"/>
  <c r="Z15" i="10"/>
  <c r="X15" i="10"/>
  <c r="Z14" i="10"/>
  <c r="X14" i="10"/>
  <c r="Z13" i="10"/>
  <c r="X13" i="10"/>
  <c r="Z12" i="10"/>
  <c r="X12" i="10"/>
  <c r="Z11" i="10"/>
  <c r="X11" i="10"/>
  <c r="Z10" i="10"/>
  <c r="X10" i="10"/>
  <c r="Z9" i="10"/>
  <c r="X9" i="10"/>
  <c r="Z8" i="10"/>
  <c r="X8" i="10"/>
  <c r="Z7" i="10"/>
  <c r="X7" i="10"/>
  <c r="N807" i="10" l="1"/>
  <c r="N759" i="10"/>
  <c r="N711" i="10"/>
  <c r="N647" i="10"/>
  <c r="N583" i="10"/>
  <c r="N519" i="10"/>
  <c r="N455" i="10"/>
  <c r="N407" i="10"/>
  <c r="N359" i="10"/>
  <c r="N279" i="10"/>
  <c r="N215" i="10"/>
  <c r="N151" i="10"/>
  <c r="N103" i="10"/>
  <c r="N23" i="10"/>
  <c r="N52" i="10"/>
  <c r="N848" i="10"/>
  <c r="N832" i="10"/>
  <c r="N815" i="10"/>
  <c r="N799" i="10"/>
  <c r="N783" i="10"/>
  <c r="N767" i="10"/>
  <c r="N751" i="10"/>
  <c r="N735" i="10"/>
  <c r="N719" i="10"/>
  <c r="N703" i="10"/>
  <c r="N687" i="10"/>
  <c r="N671" i="10"/>
  <c r="N655" i="10"/>
  <c r="N639" i="10"/>
  <c r="N623" i="10"/>
  <c r="N607" i="10"/>
  <c r="N591" i="10"/>
  <c r="N575" i="10"/>
  <c r="N559" i="10"/>
  <c r="N543" i="10"/>
  <c r="N527" i="10"/>
  <c r="N511" i="10"/>
  <c r="N495" i="10"/>
  <c r="N479" i="10"/>
  <c r="N463" i="10"/>
  <c r="N447" i="10"/>
  <c r="N431" i="10"/>
  <c r="N415" i="10"/>
  <c r="N399" i="10"/>
  <c r="N383" i="10"/>
  <c r="N367" i="10"/>
  <c r="N351" i="10"/>
  <c r="N335" i="10"/>
  <c r="N319" i="10"/>
  <c r="N303" i="10"/>
  <c r="N287" i="10"/>
  <c r="N271" i="10"/>
  <c r="N255" i="10"/>
  <c r="N239" i="10"/>
  <c r="N223" i="10"/>
  <c r="N207" i="10"/>
  <c r="N191" i="10"/>
  <c r="N175" i="10"/>
  <c r="N159" i="10"/>
  <c r="N143" i="10"/>
  <c r="N127" i="10"/>
  <c r="N111" i="10"/>
  <c r="N95" i="10"/>
  <c r="N79" i="10"/>
  <c r="N63" i="10"/>
  <c r="N47" i="10"/>
  <c r="N31" i="10"/>
  <c r="N15" i="10"/>
  <c r="N840" i="10"/>
  <c r="N775" i="10"/>
  <c r="N727" i="10"/>
  <c r="N663" i="10"/>
  <c r="N599" i="10"/>
  <c r="N535" i="10"/>
  <c r="N471" i="10"/>
  <c r="N391" i="10"/>
  <c r="N343" i="10"/>
  <c r="N295" i="10"/>
  <c r="N231" i="10"/>
  <c r="N167" i="10"/>
  <c r="N71" i="10"/>
  <c r="N7" i="10"/>
  <c r="N68" i="10"/>
  <c r="N824" i="10"/>
  <c r="N791" i="10"/>
  <c r="N743" i="10"/>
  <c r="N679" i="10"/>
  <c r="N615" i="10"/>
  <c r="N551" i="10"/>
  <c r="N487" i="10"/>
  <c r="N423" i="10"/>
  <c r="N311" i="10"/>
  <c r="N247" i="10"/>
  <c r="N183" i="10"/>
  <c r="N119" i="10"/>
  <c r="N55" i="10"/>
  <c r="N100" i="10"/>
  <c r="N36" i="10"/>
  <c r="N695" i="10"/>
  <c r="N631" i="10"/>
  <c r="N567" i="10"/>
  <c r="N503" i="10"/>
  <c r="N439" i="10"/>
  <c r="N375" i="10"/>
  <c r="N327" i="10"/>
  <c r="N263" i="10"/>
  <c r="N199" i="10"/>
  <c r="N135" i="10"/>
  <c r="N87" i="10"/>
  <c r="N39" i="10"/>
  <c r="N84" i="10"/>
  <c r="N20" i="10"/>
  <c r="N845" i="10"/>
  <c r="N804" i="10"/>
  <c r="N756" i="10"/>
  <c r="N708" i="10"/>
  <c r="N668" i="10"/>
  <c r="N636" i="10"/>
  <c r="N604" i="10"/>
  <c r="N556" i="10"/>
  <c r="N508" i="10"/>
  <c r="N484" i="10"/>
  <c r="N452" i="10"/>
  <c r="N404" i="10"/>
  <c r="N356" i="10"/>
  <c r="N308" i="10"/>
  <c r="N260" i="10"/>
  <c r="N236" i="10"/>
  <c r="N164" i="10"/>
  <c r="N124" i="10"/>
  <c r="N820" i="10"/>
  <c r="N780" i="10"/>
  <c r="N732" i="10"/>
  <c r="N676" i="10"/>
  <c r="N620" i="10"/>
  <c r="N572" i="10"/>
  <c r="N532" i="10"/>
  <c r="N476" i="10"/>
  <c r="N420" i="10"/>
  <c r="N372" i="10"/>
  <c r="N324" i="10"/>
  <c r="N268" i="10"/>
  <c r="N220" i="10"/>
  <c r="N180" i="10"/>
  <c r="N148" i="10"/>
  <c r="N877" i="10"/>
  <c r="N788" i="10"/>
  <c r="N740" i="10"/>
  <c r="N700" i="10"/>
  <c r="N644" i="10"/>
  <c r="N596" i="10"/>
  <c r="N548" i="10"/>
  <c r="N500" i="10"/>
  <c r="N436" i="10"/>
  <c r="N388" i="10"/>
  <c r="N340" i="10"/>
  <c r="N292" i="10"/>
  <c r="N244" i="10"/>
  <c r="N196" i="10"/>
  <c r="N140" i="10"/>
  <c r="N869" i="10"/>
  <c r="N837" i="10"/>
  <c r="N796" i="10"/>
  <c r="N748" i="10"/>
  <c r="N692" i="10"/>
  <c r="N652" i="10"/>
  <c r="N588" i="10"/>
  <c r="N540" i="10"/>
  <c r="N492" i="10"/>
  <c r="N444" i="10"/>
  <c r="N380" i="10"/>
  <c r="N332" i="10"/>
  <c r="N284" i="10"/>
  <c r="N228" i="10"/>
  <c r="N188" i="10"/>
  <c r="N132" i="10"/>
  <c r="N861" i="10"/>
  <c r="N829" i="10"/>
  <c r="N772" i="10"/>
  <c r="N724" i="10"/>
  <c r="N684" i="10"/>
  <c r="N628" i="10"/>
  <c r="N580" i="10"/>
  <c r="N524" i="10"/>
  <c r="N460" i="10"/>
  <c r="N412" i="10"/>
  <c r="N364" i="10"/>
  <c r="N316" i="10"/>
  <c r="N276" i="10"/>
  <c r="N212" i="10"/>
  <c r="N172" i="10"/>
  <c r="N116" i="10"/>
  <c r="N885" i="10"/>
  <c r="N853" i="10"/>
  <c r="N812" i="10"/>
  <c r="N764" i="10"/>
  <c r="N716" i="10"/>
  <c r="N660" i="10"/>
  <c r="N612" i="10"/>
  <c r="N564" i="10"/>
  <c r="N516" i="10"/>
  <c r="N468" i="10"/>
  <c r="N428" i="10"/>
  <c r="N396" i="10"/>
  <c r="N348" i="10"/>
  <c r="N300" i="10"/>
  <c r="N252" i="10"/>
  <c r="N204" i="10"/>
  <c r="N156" i="10"/>
  <c r="N879" i="10"/>
  <c r="N871" i="10"/>
  <c r="N863" i="10"/>
  <c r="N855" i="10"/>
  <c r="N847" i="10"/>
  <c r="N839" i="10"/>
  <c r="N831" i="10"/>
  <c r="N822" i="10"/>
  <c r="N814" i="10"/>
  <c r="N806" i="10"/>
  <c r="N798" i="10"/>
  <c r="N790" i="10"/>
  <c r="N782" i="10"/>
  <c r="N774" i="10"/>
  <c r="N766" i="10"/>
  <c r="N758" i="10"/>
  <c r="N750" i="10"/>
  <c r="N742" i="10"/>
  <c r="N734" i="10"/>
  <c r="N851" i="10"/>
  <c r="N881" i="10"/>
  <c r="N873" i="10"/>
  <c r="N865" i="10"/>
  <c r="N857" i="10"/>
  <c r="N849" i="10"/>
  <c r="N841" i="10"/>
  <c r="N833" i="10"/>
  <c r="N825" i="10"/>
  <c r="N816" i="10"/>
  <c r="N808" i="10"/>
  <c r="N800" i="10"/>
  <c r="N792" i="10"/>
  <c r="N784" i="10"/>
  <c r="N776" i="10"/>
  <c r="N768" i="10"/>
  <c r="N760" i="10"/>
  <c r="N752" i="10"/>
  <c r="N744" i="10"/>
  <c r="N736" i="10"/>
  <c r="N728" i="10"/>
  <c r="N720" i="10"/>
  <c r="N712" i="10"/>
  <c r="N704" i="10"/>
  <c r="N696" i="10"/>
  <c r="N688" i="10"/>
  <c r="N726" i="10"/>
  <c r="N718" i="10"/>
  <c r="N710" i="10"/>
  <c r="N702" i="10"/>
  <c r="N694" i="10"/>
  <c r="N686" i="10"/>
  <c r="N678" i="10"/>
  <c r="N670" i="10"/>
  <c r="N662" i="10"/>
  <c r="N654" i="10"/>
  <c r="N646" i="10"/>
  <c r="N638" i="10"/>
  <c r="N630" i="10"/>
  <c r="N622" i="10"/>
  <c r="N614" i="10"/>
  <c r="N606" i="10"/>
  <c r="N598" i="10"/>
  <c r="N590" i="10"/>
  <c r="N582" i="10"/>
  <c r="N574" i="10"/>
  <c r="N566" i="10"/>
  <c r="N558" i="10"/>
  <c r="N550" i="10"/>
  <c r="N542" i="10"/>
  <c r="N534" i="10"/>
  <c r="N526" i="10"/>
  <c r="N518" i="10"/>
  <c r="N510" i="10"/>
  <c r="N502" i="10"/>
  <c r="N494" i="10"/>
  <c r="N486" i="10"/>
  <c r="N478" i="10"/>
  <c r="N470" i="10"/>
  <c r="N462" i="10"/>
  <c r="N454" i="10"/>
  <c r="N446" i="10"/>
  <c r="N438" i="10"/>
  <c r="N430" i="10"/>
  <c r="N422" i="10"/>
  <c r="N414" i="10"/>
  <c r="N406" i="10"/>
  <c r="N398" i="10"/>
  <c r="N390" i="10"/>
  <c r="N382" i="10"/>
  <c r="N374" i="10"/>
  <c r="N366" i="10"/>
  <c r="N358" i="10"/>
  <c r="N350" i="10"/>
  <c r="N342" i="10"/>
  <c r="N334" i="10"/>
  <c r="N326" i="10"/>
  <c r="N318" i="10"/>
  <c r="N310" i="10"/>
  <c r="N302" i="10"/>
  <c r="N294" i="10"/>
  <c r="N286" i="10"/>
  <c r="N278" i="10"/>
  <c r="N270" i="10"/>
  <c r="N262" i="10"/>
  <c r="N254" i="10"/>
  <c r="N246" i="10"/>
  <c r="N238" i="10"/>
  <c r="N230" i="10"/>
  <c r="N222" i="10"/>
  <c r="N214" i="10"/>
  <c r="N206" i="10"/>
  <c r="N198" i="10"/>
  <c r="N190" i="10"/>
  <c r="N182" i="10"/>
  <c r="N174" i="10"/>
  <c r="N166" i="10"/>
  <c r="N158" i="10"/>
  <c r="N150" i="10"/>
  <c r="N142" i="10"/>
  <c r="N134" i="10"/>
  <c r="N126" i="10"/>
  <c r="N118" i="10"/>
  <c r="N110" i="10"/>
  <c r="N102" i="10"/>
  <c r="N94" i="10"/>
  <c r="N86" i="10"/>
  <c r="N78" i="10"/>
  <c r="N70" i="10"/>
  <c r="N62" i="10"/>
  <c r="N54" i="10"/>
  <c r="N680" i="10"/>
  <c r="N672" i="10"/>
  <c r="N664" i="10"/>
  <c r="N656" i="10"/>
  <c r="N648" i="10"/>
  <c r="N640" i="10"/>
  <c r="N632" i="10"/>
  <c r="N624" i="10"/>
  <c r="N616" i="10"/>
  <c r="N608" i="10"/>
  <c r="N600" i="10"/>
  <c r="N592" i="10"/>
  <c r="N584" i="10"/>
  <c r="N576" i="10"/>
  <c r="N568" i="10"/>
  <c r="N560" i="10"/>
  <c r="N552" i="10"/>
  <c r="N544" i="10"/>
  <c r="N536" i="10"/>
  <c r="N528" i="10"/>
  <c r="N520" i="10"/>
  <c r="N512" i="10"/>
  <c r="N504" i="10"/>
  <c r="N496" i="10"/>
  <c r="N488" i="10"/>
  <c r="N480" i="10"/>
  <c r="N472" i="10"/>
  <c r="N464" i="10"/>
  <c r="N456" i="10"/>
  <c r="N448" i="10"/>
  <c r="N440" i="10"/>
  <c r="N432" i="10"/>
  <c r="N424" i="10"/>
  <c r="N416" i="10"/>
  <c r="N408" i="10"/>
  <c r="N400" i="10"/>
  <c r="N392" i="10"/>
  <c r="N384" i="10"/>
  <c r="N376" i="10"/>
  <c r="N368" i="10"/>
  <c r="N360" i="10"/>
  <c r="N352" i="10"/>
  <c r="N344" i="10"/>
  <c r="N336" i="10"/>
  <c r="N328" i="10"/>
  <c r="N320" i="10"/>
  <c r="N312" i="10"/>
  <c r="N304" i="10"/>
  <c r="N296" i="10"/>
  <c r="N288" i="10"/>
  <c r="N280" i="10"/>
  <c r="N272" i="10"/>
  <c r="N264" i="10"/>
  <c r="N256" i="10"/>
  <c r="N248" i="10"/>
  <c r="N240" i="10"/>
  <c r="N232" i="10"/>
  <c r="N224" i="10"/>
  <c r="N216" i="10"/>
  <c r="N208" i="10"/>
  <c r="N200" i="10"/>
  <c r="N192" i="10"/>
  <c r="N184" i="10"/>
  <c r="N176" i="10"/>
  <c r="N168" i="10"/>
  <c r="N160" i="10"/>
  <c r="N152" i="10"/>
  <c r="N144" i="10"/>
  <c r="N136" i="10"/>
  <c r="N128" i="10"/>
  <c r="N120" i="10"/>
  <c r="N112" i="10"/>
  <c r="N104" i="10"/>
  <c r="N96" i="10"/>
  <c r="N88" i="10"/>
  <c r="N80" i="10"/>
  <c r="N72" i="10"/>
  <c r="N64" i="10"/>
  <c r="N56" i="10"/>
  <c r="N48" i="10"/>
  <c r="N40" i="10"/>
  <c r="N32" i="10"/>
  <c r="N24" i="10"/>
  <c r="N16" i="10"/>
  <c r="N8" i="10"/>
  <c r="N878" i="10"/>
  <c r="N870" i="10"/>
  <c r="N862" i="10"/>
  <c r="N854" i="10"/>
  <c r="N846" i="10"/>
  <c r="N838" i="10"/>
  <c r="N830" i="10"/>
  <c r="N821" i="10"/>
  <c r="N813" i="10"/>
  <c r="N805" i="10"/>
  <c r="N797" i="10"/>
  <c r="N789" i="10"/>
  <c r="N781" i="10"/>
  <c r="N773" i="10"/>
  <c r="N765" i="10"/>
  <c r="N757" i="10"/>
  <c r="N749" i="10"/>
  <c r="N741" i="10"/>
  <c r="N733" i="10"/>
  <c r="N725" i="10"/>
  <c r="N717" i="10"/>
  <c r="N709" i="10"/>
  <c r="N701" i="10"/>
  <c r="N693" i="10"/>
  <c r="N714" i="10"/>
  <c r="N634" i="10"/>
  <c r="N602" i="10"/>
  <c r="N570" i="10"/>
  <c r="N538" i="10"/>
  <c r="N530" i="10"/>
  <c r="N498" i="10"/>
  <c r="N490" i="10"/>
  <c r="N482" i="10"/>
  <c r="N474" i="10"/>
  <c r="N875" i="10"/>
  <c r="N810" i="10"/>
  <c r="N778" i="10"/>
  <c r="N762" i="10"/>
  <c r="N730" i="10"/>
  <c r="N698" i="10"/>
  <c r="N682" i="10"/>
  <c r="N658" i="10"/>
  <c r="N618" i="10"/>
  <c r="N586" i="10"/>
  <c r="N562" i="10"/>
  <c r="N506" i="10"/>
  <c r="N466" i="10"/>
  <c r="N442" i="10"/>
  <c r="N418" i="10"/>
  <c r="N394" i="10"/>
  <c r="N370" i="10"/>
  <c r="N362" i="10"/>
  <c r="N338" i="10"/>
  <c r="N314" i="10"/>
  <c r="N282" i="10"/>
  <c r="N266" i="10"/>
  <c r="N250" i="10"/>
  <c r="N234" i="10"/>
  <c r="N218" i="10"/>
  <c r="N202" i="10"/>
  <c r="N186" i="10"/>
  <c r="N162" i="10"/>
  <c r="N146" i="10"/>
  <c r="N130" i="10"/>
  <c r="N114" i="10"/>
  <c r="N98" i="10"/>
  <c r="N82" i="10"/>
  <c r="N66" i="10"/>
  <c r="N50" i="10"/>
  <c r="N26" i="10"/>
  <c r="N859" i="10"/>
  <c r="N843" i="10"/>
  <c r="N827" i="10"/>
  <c r="N802" i="10"/>
  <c r="N786" i="10"/>
  <c r="N754" i="10"/>
  <c r="N722" i="10"/>
  <c r="N690" i="10"/>
  <c r="N666" i="10"/>
  <c r="N650" i="10"/>
  <c r="N626" i="10"/>
  <c r="N594" i="10"/>
  <c r="N554" i="10"/>
  <c r="N514" i="10"/>
  <c r="N450" i="10"/>
  <c r="N434" i="10"/>
  <c r="N410" i="10"/>
  <c r="N386" i="10"/>
  <c r="N354" i="10"/>
  <c r="N330" i="10"/>
  <c r="N306" i="10"/>
  <c r="N290" i="10"/>
  <c r="N274" i="10"/>
  <c r="N258" i="10"/>
  <c r="N242" i="10"/>
  <c r="N226" i="10"/>
  <c r="N210" i="10"/>
  <c r="N194" i="10"/>
  <c r="N170" i="10"/>
  <c r="N154" i="10"/>
  <c r="N138" i="10"/>
  <c r="N122" i="10"/>
  <c r="N106" i="10"/>
  <c r="N90" i="10"/>
  <c r="N74" i="10"/>
  <c r="N58" i="10"/>
  <c r="N42" i="10"/>
  <c r="N34" i="10"/>
  <c r="N18" i="10"/>
  <c r="N10" i="10"/>
  <c r="N883" i="10"/>
  <c r="N867" i="10"/>
  <c r="N835" i="10"/>
  <c r="N818" i="10"/>
  <c r="N794" i="10"/>
  <c r="N770" i="10"/>
  <c r="N746" i="10"/>
  <c r="N738" i="10"/>
  <c r="N706" i="10"/>
  <c r="N674" i="10"/>
  <c r="N642" i="10"/>
  <c r="N610" i="10"/>
  <c r="N578" i="10"/>
  <c r="N546" i="10"/>
  <c r="N522" i="10"/>
  <c r="N458" i="10"/>
  <c r="N426" i="10"/>
  <c r="N402" i="10"/>
  <c r="N378" i="10"/>
  <c r="N346" i="10"/>
  <c r="N322" i="10"/>
  <c r="N298" i="10"/>
  <c r="N178" i="10"/>
  <c r="N685" i="10"/>
  <c r="N677" i="10"/>
  <c r="N669" i="10"/>
  <c r="N661" i="10"/>
  <c r="N653" i="10"/>
  <c r="N645" i="10"/>
  <c r="N637" i="10"/>
  <c r="N629" i="10"/>
  <c r="N621" i="10"/>
  <c r="N613" i="10"/>
  <c r="N605" i="10"/>
  <c r="N597" i="10"/>
  <c r="N589" i="10"/>
  <c r="N581" i="10"/>
  <c r="N573" i="10"/>
  <c r="N565" i="10"/>
  <c r="N557" i="10"/>
  <c r="N549" i="10"/>
  <c r="N541" i="10"/>
  <c r="N533" i="10"/>
  <c r="N525" i="10"/>
  <c r="N517" i="10"/>
  <c r="N509" i="10"/>
  <c r="N501" i="10"/>
  <c r="N493" i="10"/>
  <c r="N485" i="10"/>
  <c r="N477" i="10"/>
  <c r="N469" i="10"/>
  <c r="N461" i="10"/>
  <c r="N453" i="10"/>
  <c r="N445" i="10"/>
  <c r="N437" i="10"/>
  <c r="N429" i="10"/>
  <c r="N421" i="10"/>
  <c r="N413" i="10"/>
  <c r="N405" i="10"/>
  <c r="N397" i="10"/>
  <c r="N389" i="10"/>
  <c r="N381" i="10"/>
  <c r="N373" i="10"/>
  <c r="N365" i="10"/>
  <c r="N357" i="10"/>
  <c r="N349" i="10"/>
  <c r="N341" i="10"/>
  <c r="N333" i="10"/>
  <c r="N325" i="10"/>
  <c r="N317" i="10"/>
  <c r="N309" i="10"/>
  <c r="N301" i="10"/>
  <c r="N293" i="10"/>
  <c r="N285" i="10"/>
  <c r="N277" i="10"/>
  <c r="N269" i="10"/>
  <c r="N261" i="10"/>
  <c r="N253" i="10"/>
  <c r="N245" i="10"/>
  <c r="N237" i="10"/>
  <c r="N229" i="10"/>
  <c r="N221" i="10"/>
  <c r="N213" i="10"/>
  <c r="N205" i="10"/>
  <c r="N197" i="10"/>
  <c r="N189" i="10"/>
  <c r="N181" i="10"/>
  <c r="N173" i="10"/>
  <c r="N165" i="10"/>
  <c r="N157" i="10"/>
  <c r="N149" i="10"/>
  <c r="N141" i="10"/>
  <c r="N133" i="10"/>
  <c r="N125" i="10"/>
  <c r="N117" i="10"/>
  <c r="N109" i="10"/>
  <c r="N101" i="10"/>
  <c r="N93" i="10"/>
  <c r="N85" i="10"/>
  <c r="N77" i="10"/>
  <c r="N69" i="10"/>
  <c r="N61" i="10"/>
  <c r="N53" i="10"/>
  <c r="N45" i="10"/>
  <c r="N37" i="10"/>
  <c r="N29" i="10"/>
  <c r="N21" i="10"/>
  <c r="N13" i="10"/>
  <c r="N882" i="10"/>
  <c r="N874" i="10"/>
  <c r="N866" i="10"/>
  <c r="N858" i="10"/>
  <c r="N850" i="10"/>
  <c r="N842" i="10"/>
  <c r="N834" i="10"/>
  <c r="N826" i="10"/>
  <c r="N817" i="10"/>
  <c r="N809" i="10"/>
  <c r="N801" i="10"/>
  <c r="N793" i="10"/>
  <c r="N785" i="10"/>
  <c r="N777" i="10"/>
  <c r="N769" i="10"/>
  <c r="N761" i="10"/>
  <c r="N753" i="10"/>
  <c r="N745" i="10"/>
  <c r="N737" i="10"/>
  <c r="N729" i="10"/>
  <c r="N721" i="10"/>
  <c r="N713" i="10"/>
  <c r="N705" i="10"/>
  <c r="N697" i="10"/>
  <c r="N689" i="10"/>
  <c r="N681" i="10"/>
  <c r="N673" i="10"/>
  <c r="N665" i="10"/>
  <c r="N657" i="10"/>
  <c r="N649" i="10"/>
  <c r="N641" i="10"/>
  <c r="N633" i="10"/>
  <c r="N625" i="10"/>
  <c r="N617" i="10"/>
  <c r="N609" i="10"/>
  <c r="N601" i="10"/>
  <c r="N593" i="10"/>
  <c r="N585" i="10"/>
  <c r="N577" i="10"/>
  <c r="N569" i="10"/>
  <c r="N561" i="10"/>
  <c r="N553" i="10"/>
  <c r="N545" i="10"/>
  <c r="N537" i="10"/>
  <c r="N529" i="10"/>
  <c r="N521" i="10"/>
  <c r="N513" i="10"/>
  <c r="N505" i="10"/>
  <c r="N497" i="10"/>
  <c r="N489" i="10"/>
  <c r="N481" i="10"/>
  <c r="N473" i="10"/>
  <c r="N465" i="10"/>
  <c r="N457" i="10"/>
  <c r="N449" i="10"/>
  <c r="N441" i="10"/>
  <c r="N433" i="10"/>
  <c r="N425" i="10"/>
  <c r="N417" i="10"/>
  <c r="N409" i="10"/>
  <c r="N401" i="10"/>
  <c r="N393" i="10"/>
  <c r="N385" i="10"/>
  <c r="N377" i="10"/>
  <c r="N369" i="10"/>
  <c r="N361" i="10"/>
  <c r="N353" i="10"/>
  <c r="N345" i="10"/>
  <c r="N337" i="10"/>
  <c r="N329" i="10"/>
  <c r="N321" i="10"/>
  <c r="N313" i="10"/>
  <c r="N305" i="10"/>
  <c r="N297" i="10"/>
  <c r="N289" i="10"/>
  <c r="N281" i="10"/>
  <c r="N273" i="10"/>
  <c r="N265" i="10"/>
  <c r="N257" i="10"/>
  <c r="N249" i="10"/>
  <c r="N241" i="10"/>
  <c r="N233" i="10"/>
  <c r="N225" i="10"/>
  <c r="N217" i="10"/>
  <c r="N209" i="10"/>
  <c r="N201" i="10"/>
  <c r="N193" i="10"/>
  <c r="N185" i="10"/>
  <c r="N177" i="10"/>
  <c r="N169" i="10"/>
  <c r="N161" i="10"/>
  <c r="N153" i="10"/>
  <c r="N145" i="10"/>
  <c r="N137" i="10"/>
  <c r="N129" i="10"/>
  <c r="N121" i="10"/>
  <c r="N113" i="10"/>
  <c r="N105" i="10"/>
  <c r="N97" i="10"/>
  <c r="N89" i="10"/>
  <c r="N81" i="10"/>
  <c r="N73" i="10"/>
  <c r="N65" i="10"/>
  <c r="N57" i="10"/>
  <c r="N49" i="10"/>
  <c r="N41" i="10"/>
  <c r="N33" i="10"/>
  <c r="N25" i="10"/>
  <c r="N17" i="10"/>
  <c r="N9" i="10"/>
  <c r="N884" i="10"/>
  <c r="N876" i="10"/>
  <c r="N868" i="10"/>
  <c r="N860" i="10"/>
  <c r="N852" i="10"/>
  <c r="N844" i="10"/>
  <c r="N836" i="10"/>
  <c r="N828" i="10"/>
  <c r="N819" i="10"/>
  <c r="N811" i="10"/>
  <c r="N803" i="10"/>
  <c r="N795" i="10"/>
  <c r="N787" i="10"/>
  <c r="N779" i="10"/>
  <c r="N771" i="10"/>
  <c r="N763" i="10"/>
  <c r="N755" i="10"/>
  <c r="N747" i="10"/>
  <c r="N739" i="10"/>
  <c r="N731" i="10"/>
  <c r="N723" i="10"/>
  <c r="N715" i="10"/>
  <c r="N707" i="10"/>
  <c r="N699" i="10"/>
  <c r="N691" i="10"/>
  <c r="N880" i="10"/>
  <c r="N872" i="10"/>
  <c r="N864" i="10"/>
  <c r="N856" i="10"/>
  <c r="N46" i="10"/>
  <c r="N38" i="10"/>
  <c r="N30" i="10"/>
  <c r="N22" i="10"/>
  <c r="N14" i="10"/>
  <c r="N683" i="10"/>
  <c r="N675" i="10"/>
  <c r="N667" i="10"/>
  <c r="N659" i="10"/>
  <c r="N651" i="10"/>
  <c r="N643" i="10"/>
  <c r="N635" i="10"/>
  <c r="N627" i="10"/>
  <c r="N619" i="10"/>
  <c r="N611" i="10"/>
  <c r="N603" i="10"/>
  <c r="N595" i="10"/>
  <c r="N587" i="10"/>
  <c r="N579" i="10"/>
  <c r="N571" i="10"/>
  <c r="N563" i="10"/>
  <c r="N555" i="10"/>
  <c r="N547" i="10"/>
  <c r="N539" i="10"/>
  <c r="N531" i="10"/>
  <c r="N523" i="10"/>
  <c r="N515" i="10"/>
  <c r="N507" i="10"/>
  <c r="N499" i="10"/>
  <c r="N491" i="10"/>
  <c r="N483" i="10"/>
  <c r="N475" i="10"/>
  <c r="N467" i="10"/>
  <c r="N459" i="10"/>
  <c r="N451" i="10"/>
  <c r="N443" i="10"/>
  <c r="N435" i="10"/>
  <c r="N427" i="10"/>
  <c r="N419" i="10"/>
  <c r="N411" i="10"/>
  <c r="N403" i="10"/>
  <c r="N395" i="10"/>
  <c r="N387" i="10"/>
  <c r="N379" i="10"/>
  <c r="N371" i="10"/>
  <c r="N363" i="10"/>
  <c r="N355" i="10"/>
  <c r="N347" i="10"/>
  <c r="N339" i="10"/>
  <c r="N331" i="10"/>
  <c r="N323" i="10"/>
  <c r="N315" i="10"/>
  <c r="N307" i="10"/>
  <c r="N299" i="10"/>
  <c r="N291" i="10"/>
  <c r="N283" i="10"/>
  <c r="N275" i="10"/>
  <c r="N267" i="10"/>
  <c r="N259" i="10"/>
  <c r="N251" i="10"/>
  <c r="N243" i="10"/>
  <c r="N235" i="10"/>
  <c r="N227" i="10"/>
  <c r="N219" i="10"/>
  <c r="N211" i="10"/>
  <c r="N203" i="10"/>
  <c r="N195" i="10"/>
  <c r="N187" i="10"/>
  <c r="N179" i="10"/>
  <c r="N171" i="10"/>
  <c r="N163" i="10"/>
  <c r="N155" i="10"/>
  <c r="N147" i="10"/>
  <c r="N139" i="10"/>
  <c r="N131" i="10"/>
  <c r="N123" i="10"/>
  <c r="N115" i="10"/>
  <c r="N107" i="10"/>
  <c r="N99" i="10"/>
  <c r="N91" i="10"/>
  <c r="N83" i="10"/>
  <c r="N75" i="10"/>
  <c r="N67" i="10"/>
  <c r="N59" i="10"/>
  <c r="N51" i="10"/>
  <c r="N43" i="10"/>
  <c r="N35" i="10"/>
  <c r="N27" i="10"/>
  <c r="N19" i="10"/>
  <c r="N11" i="10"/>
  <c r="T45" i="10"/>
  <c r="S492" i="10"/>
  <c r="T492" i="10"/>
  <c r="T7" i="10"/>
  <c r="S7" i="10"/>
  <c r="T838" i="10"/>
  <c r="S838" i="10"/>
  <c r="T813" i="10"/>
  <c r="S813" i="10"/>
  <c r="T781" i="10"/>
  <c r="S781" i="10"/>
  <c r="T749" i="10"/>
  <c r="S749" i="10"/>
  <c r="T717" i="10"/>
  <c r="S717" i="10"/>
  <c r="T685" i="10"/>
  <c r="S685" i="10"/>
  <c r="T653" i="10"/>
  <c r="S653" i="10"/>
  <c r="T645" i="10"/>
  <c r="S645" i="10"/>
  <c r="T613" i="10"/>
  <c r="S613" i="10"/>
  <c r="T581" i="10"/>
  <c r="S581" i="10"/>
  <c r="T533" i="10"/>
  <c r="S533" i="10"/>
  <c r="T501" i="10"/>
  <c r="S501" i="10"/>
  <c r="T469" i="10"/>
  <c r="S469" i="10"/>
  <c r="T429" i="10"/>
  <c r="S429" i="10"/>
  <c r="T397" i="10"/>
  <c r="S397" i="10"/>
  <c r="T365" i="10"/>
  <c r="S365" i="10"/>
  <c r="T325" i="10"/>
  <c r="S325" i="10"/>
  <c r="T293" i="10"/>
  <c r="S293" i="10"/>
  <c r="T253" i="10"/>
  <c r="S253" i="10"/>
  <c r="T221" i="10"/>
  <c r="S221" i="10"/>
  <c r="T189" i="10"/>
  <c r="S189" i="10"/>
  <c r="T157" i="10"/>
  <c r="S157" i="10"/>
  <c r="T125" i="10"/>
  <c r="S125" i="10"/>
  <c r="T101" i="10"/>
  <c r="S101" i="10"/>
  <c r="T77" i="10"/>
  <c r="S77" i="10"/>
  <c r="T804" i="10"/>
  <c r="S804" i="10"/>
  <c r="T764" i="10"/>
  <c r="S764" i="10"/>
  <c r="T660" i="10"/>
  <c r="S660" i="10"/>
  <c r="T468" i="10"/>
  <c r="S468" i="10"/>
  <c r="T444" i="10"/>
  <c r="S444" i="10"/>
  <c r="T420" i="10"/>
  <c r="S420" i="10"/>
  <c r="S396" i="10"/>
  <c r="T396" i="10"/>
  <c r="T372" i="10"/>
  <c r="S372" i="10"/>
  <c r="S348" i="10"/>
  <c r="T348" i="10"/>
  <c r="T316" i="10"/>
  <c r="S316" i="10"/>
  <c r="S284" i="10"/>
  <c r="T284" i="10"/>
  <c r="T252" i="10"/>
  <c r="S252" i="10"/>
  <c r="T212" i="10"/>
  <c r="S212" i="10"/>
  <c r="T180" i="10"/>
  <c r="S180" i="10"/>
  <c r="S156" i="10"/>
  <c r="T156" i="10"/>
  <c r="T124" i="10"/>
  <c r="S124" i="10"/>
  <c r="S92" i="10"/>
  <c r="T92" i="10"/>
  <c r="T60" i="10"/>
  <c r="S60" i="10"/>
  <c r="T36" i="10"/>
  <c r="S36" i="10"/>
  <c r="T20" i="10"/>
  <c r="S20" i="10"/>
  <c r="T868" i="10"/>
  <c r="S868" i="10"/>
  <c r="T836" i="10"/>
  <c r="S836" i="10"/>
  <c r="T811" i="10"/>
  <c r="S811" i="10"/>
  <c r="T763" i="10"/>
  <c r="S763" i="10"/>
  <c r="T139" i="10"/>
  <c r="S139" i="10"/>
  <c r="T123" i="10"/>
  <c r="S123" i="10"/>
  <c r="T107" i="10"/>
  <c r="S107" i="10"/>
  <c r="T91" i="10"/>
  <c r="S91" i="10"/>
  <c r="T67" i="10"/>
  <c r="S67" i="10"/>
  <c r="T51" i="10"/>
  <c r="S51" i="10"/>
  <c r="T27" i="10"/>
  <c r="S27" i="10"/>
  <c r="T11" i="10"/>
  <c r="S11" i="10"/>
  <c r="T854" i="10"/>
  <c r="S854" i="10"/>
  <c r="T797" i="10"/>
  <c r="S797" i="10"/>
  <c r="T765" i="10"/>
  <c r="S765" i="10"/>
  <c r="T733" i="10"/>
  <c r="S733" i="10"/>
  <c r="T701" i="10"/>
  <c r="S701" i="10"/>
  <c r="T669" i="10"/>
  <c r="S669" i="10"/>
  <c r="T621" i="10"/>
  <c r="S621" i="10"/>
  <c r="T589" i="10"/>
  <c r="S589" i="10"/>
  <c r="T573" i="10"/>
  <c r="S573" i="10"/>
  <c r="T549" i="10"/>
  <c r="S549" i="10"/>
  <c r="T517" i="10"/>
  <c r="S517" i="10"/>
  <c r="T485" i="10"/>
  <c r="S485" i="10"/>
  <c r="T445" i="10"/>
  <c r="S445" i="10"/>
  <c r="T413" i="10"/>
  <c r="S413" i="10"/>
  <c r="T381" i="10"/>
  <c r="S381" i="10"/>
  <c r="T349" i="10"/>
  <c r="S349" i="10"/>
  <c r="T317" i="10"/>
  <c r="S317" i="10"/>
  <c r="T285" i="10"/>
  <c r="S285" i="10"/>
  <c r="T269" i="10"/>
  <c r="S269" i="10"/>
  <c r="T237" i="10"/>
  <c r="S237" i="10"/>
  <c r="T205" i="10"/>
  <c r="S205" i="10"/>
  <c r="T173" i="10"/>
  <c r="S173" i="10"/>
  <c r="T141" i="10"/>
  <c r="S141" i="10"/>
  <c r="T861" i="10"/>
  <c r="S861" i="10"/>
  <c r="T829" i="10"/>
  <c r="S829" i="10"/>
  <c r="S796" i="10"/>
  <c r="T796" i="10"/>
  <c r="T780" i="10"/>
  <c r="S780" i="10"/>
  <c r="T748" i="10"/>
  <c r="S748" i="10"/>
  <c r="T732" i="10"/>
  <c r="S732" i="10"/>
  <c r="T724" i="10"/>
  <c r="S724" i="10"/>
  <c r="T700" i="10"/>
  <c r="S700" i="10"/>
  <c r="T676" i="10"/>
  <c r="S676" i="10"/>
  <c r="T652" i="10"/>
  <c r="S652" i="10"/>
  <c r="T636" i="10"/>
  <c r="S636" i="10"/>
  <c r="S620" i="10"/>
  <c r="T620" i="10"/>
  <c r="S604" i="10"/>
  <c r="T604" i="10"/>
  <c r="S588" i="10"/>
  <c r="T588" i="10"/>
  <c r="T580" i="10"/>
  <c r="S580" i="10"/>
  <c r="T564" i="10"/>
  <c r="S564" i="10"/>
  <c r="S556" i="10"/>
  <c r="T556" i="10"/>
  <c r="T548" i="10"/>
  <c r="S548" i="10"/>
  <c r="S540" i="10"/>
  <c r="T540" i="10"/>
  <c r="T532" i="10"/>
  <c r="S532" i="10"/>
  <c r="S524" i="10"/>
  <c r="T524" i="10"/>
  <c r="T516" i="10"/>
  <c r="S516" i="10"/>
  <c r="T500" i="10"/>
  <c r="S500" i="10"/>
  <c r="T484" i="10"/>
  <c r="S484" i="10"/>
  <c r="T308" i="10"/>
  <c r="S308" i="10"/>
  <c r="T276" i="10"/>
  <c r="S276" i="10"/>
  <c r="T244" i="10"/>
  <c r="S244" i="10"/>
  <c r="S236" i="10"/>
  <c r="T236" i="10"/>
  <c r="S204" i="10"/>
  <c r="T204" i="10"/>
  <c r="S172" i="10"/>
  <c r="T172" i="10"/>
  <c r="T140" i="10"/>
  <c r="S140" i="10"/>
  <c r="T116" i="10"/>
  <c r="S116" i="10"/>
  <c r="T84" i="10"/>
  <c r="S84" i="10"/>
  <c r="T884" i="10"/>
  <c r="S884" i="10"/>
  <c r="T828" i="10"/>
  <c r="S828" i="10"/>
  <c r="T795" i="10"/>
  <c r="S795" i="10"/>
  <c r="T779" i="10"/>
  <c r="S779" i="10"/>
  <c r="T755" i="10"/>
  <c r="S755" i="10"/>
  <c r="T731" i="10"/>
  <c r="S731" i="10"/>
  <c r="T707" i="10"/>
  <c r="S707" i="10"/>
  <c r="T683" i="10"/>
  <c r="S683" i="10"/>
  <c r="T667" i="10"/>
  <c r="S667" i="10"/>
  <c r="T643" i="10"/>
  <c r="S643" i="10"/>
  <c r="T627" i="10"/>
  <c r="S627" i="10"/>
  <c r="T611" i="10"/>
  <c r="S611" i="10"/>
  <c r="T587" i="10"/>
  <c r="S587" i="10"/>
  <c r="T563" i="10"/>
  <c r="S563" i="10"/>
  <c r="T539" i="10"/>
  <c r="S539" i="10"/>
  <c r="T523" i="10"/>
  <c r="S523" i="10"/>
  <c r="T507" i="10"/>
  <c r="S507" i="10"/>
  <c r="T483" i="10"/>
  <c r="S483" i="10"/>
  <c r="T459" i="10"/>
  <c r="S459" i="10"/>
  <c r="T435" i="10"/>
  <c r="S435" i="10"/>
  <c r="T419" i="10"/>
  <c r="S419" i="10"/>
  <c r="T403" i="10"/>
  <c r="S403" i="10"/>
  <c r="T379" i="10"/>
  <c r="S379" i="10"/>
  <c r="T355" i="10"/>
  <c r="S355" i="10"/>
  <c r="T331" i="10"/>
  <c r="S331" i="10"/>
  <c r="T315" i="10"/>
  <c r="S315" i="10"/>
  <c r="T291" i="10"/>
  <c r="S291" i="10"/>
  <c r="T267" i="10"/>
  <c r="S267" i="10"/>
  <c r="T243" i="10"/>
  <c r="S243" i="10"/>
  <c r="T227" i="10"/>
  <c r="S227" i="10"/>
  <c r="T219" i="10"/>
  <c r="S219" i="10"/>
  <c r="T195" i="10"/>
  <c r="S195" i="10"/>
  <c r="T171" i="10"/>
  <c r="S171" i="10"/>
  <c r="T155" i="10"/>
  <c r="S155" i="10"/>
  <c r="T147" i="10"/>
  <c r="S147" i="10"/>
  <c r="T131" i="10"/>
  <c r="S131" i="10"/>
  <c r="T115" i="10"/>
  <c r="S115" i="10"/>
  <c r="T99" i="10"/>
  <c r="S99" i="10"/>
  <c r="T83" i="10"/>
  <c r="S83" i="10"/>
  <c r="T75" i="10"/>
  <c r="S75" i="10"/>
  <c r="T59" i="10"/>
  <c r="S59" i="10"/>
  <c r="T19" i="10"/>
  <c r="S19" i="10"/>
  <c r="T883" i="10"/>
  <c r="S883" i="10"/>
  <c r="T875" i="10"/>
  <c r="S875" i="10"/>
  <c r="T867" i="10"/>
  <c r="S867" i="10"/>
  <c r="T859" i="10"/>
  <c r="S859" i="10"/>
  <c r="T851" i="10"/>
  <c r="S851" i="10"/>
  <c r="T843" i="10"/>
  <c r="S843" i="10"/>
  <c r="T835" i="10"/>
  <c r="S835" i="10"/>
  <c r="T827" i="10"/>
  <c r="S827" i="10"/>
  <c r="T818" i="10"/>
  <c r="S818" i="10"/>
  <c r="T810" i="10"/>
  <c r="S810" i="10"/>
  <c r="T802" i="10"/>
  <c r="S802" i="10"/>
  <c r="T794" i="10"/>
  <c r="S794" i="10"/>
  <c r="T786" i="10"/>
  <c r="S786" i="10"/>
  <c r="T778" i="10"/>
  <c r="S778" i="10"/>
  <c r="T770" i="10"/>
  <c r="S770" i="10"/>
  <c r="T762" i="10"/>
  <c r="S762" i="10"/>
  <c r="T754" i="10"/>
  <c r="S754" i="10"/>
  <c r="T746" i="10"/>
  <c r="S746" i="10"/>
  <c r="T738" i="10"/>
  <c r="S738" i="10"/>
  <c r="T730" i="10"/>
  <c r="S730" i="10"/>
  <c r="T722" i="10"/>
  <c r="S722" i="10"/>
  <c r="T714" i="10"/>
  <c r="S714" i="10"/>
  <c r="T706" i="10"/>
  <c r="S706" i="10"/>
  <c r="T698" i="10"/>
  <c r="S698" i="10"/>
  <c r="T690" i="10"/>
  <c r="S690" i="10"/>
  <c r="T682" i="10"/>
  <c r="S682" i="10"/>
  <c r="T674" i="10"/>
  <c r="S674" i="10"/>
  <c r="T666" i="10"/>
  <c r="S666" i="10"/>
  <c r="T658" i="10"/>
  <c r="S658" i="10"/>
  <c r="T650" i="10"/>
  <c r="S650" i="10"/>
  <c r="T642" i="10"/>
  <c r="S642" i="10"/>
  <c r="T634" i="10"/>
  <c r="S634" i="10"/>
  <c r="T626" i="10"/>
  <c r="S626" i="10"/>
  <c r="T618" i="10"/>
  <c r="S618" i="10"/>
  <c r="T610" i="10"/>
  <c r="S610" i="10"/>
  <c r="T602" i="10"/>
  <c r="S602" i="10"/>
  <c r="T594" i="10"/>
  <c r="S594" i="10"/>
  <c r="T586" i="10"/>
  <c r="S586" i="10"/>
  <c r="T578" i="10"/>
  <c r="S578" i="10"/>
  <c r="T570" i="10"/>
  <c r="S570" i="10"/>
  <c r="T562" i="10"/>
  <c r="S562" i="10"/>
  <c r="T554" i="10"/>
  <c r="S554" i="10"/>
  <c r="T546" i="10"/>
  <c r="S546" i="10"/>
  <c r="T538" i="10"/>
  <c r="S538" i="10"/>
  <c r="T530" i="10"/>
  <c r="S530" i="10"/>
  <c r="T522" i="10"/>
  <c r="S522" i="10"/>
  <c r="T514" i="10"/>
  <c r="S514" i="10"/>
  <c r="T506" i="10"/>
  <c r="S506" i="10"/>
  <c r="T498" i="10"/>
  <c r="S498" i="10"/>
  <c r="T490" i="10"/>
  <c r="S490" i="10"/>
  <c r="T482" i="10"/>
  <c r="S482" i="10"/>
  <c r="T474" i="10"/>
  <c r="S474" i="10"/>
  <c r="T466" i="10"/>
  <c r="S466" i="10"/>
  <c r="T458" i="10"/>
  <c r="S458" i="10"/>
  <c r="T450" i="10"/>
  <c r="S450" i="10"/>
  <c r="T442" i="10"/>
  <c r="S442" i="10"/>
  <c r="T434" i="10"/>
  <c r="S434" i="10"/>
  <c r="T426" i="10"/>
  <c r="S426" i="10"/>
  <c r="T418" i="10"/>
  <c r="S418" i="10"/>
  <c r="T410" i="10"/>
  <c r="S410" i="10"/>
  <c r="T402" i="10"/>
  <c r="S402" i="10"/>
  <c r="T394" i="10"/>
  <c r="S394" i="10"/>
  <c r="T386" i="10"/>
  <c r="S386" i="10"/>
  <c r="T378" i="10"/>
  <c r="S378" i="10"/>
  <c r="T370" i="10"/>
  <c r="S370" i="10"/>
  <c r="T362" i="10"/>
  <c r="S362" i="10"/>
  <c r="T354" i="10"/>
  <c r="S354" i="10"/>
  <c r="T346" i="10"/>
  <c r="S346" i="10"/>
  <c r="T338" i="10"/>
  <c r="S338" i="10"/>
  <c r="T330" i="10"/>
  <c r="S330" i="10"/>
  <c r="T322" i="10"/>
  <c r="S322" i="10"/>
  <c r="T314" i="10"/>
  <c r="S314" i="10"/>
  <c r="T306" i="10"/>
  <c r="S306" i="10"/>
  <c r="T298" i="10"/>
  <c r="S298" i="10"/>
  <c r="T290" i="10"/>
  <c r="S290" i="10"/>
  <c r="T282" i="10"/>
  <c r="S282" i="10"/>
  <c r="T274" i="10"/>
  <c r="S274" i="10"/>
  <c r="T266" i="10"/>
  <c r="S266" i="10"/>
  <c r="T258" i="10"/>
  <c r="S258" i="10"/>
  <c r="T250" i="10"/>
  <c r="S250" i="10"/>
  <c r="T242" i="10"/>
  <c r="S242" i="10"/>
  <c r="T234" i="10"/>
  <c r="S234" i="10"/>
  <c r="T226" i="10"/>
  <c r="S226" i="10"/>
  <c r="T218" i="10"/>
  <c r="S218" i="10"/>
  <c r="T210" i="10"/>
  <c r="S210" i="10"/>
  <c r="T202" i="10"/>
  <c r="S202" i="10"/>
  <c r="T194" i="10"/>
  <c r="S194" i="10"/>
  <c r="T186" i="10"/>
  <c r="S186" i="10"/>
  <c r="T178" i="10"/>
  <c r="S178" i="10"/>
  <c r="T170" i="10"/>
  <c r="S170" i="10"/>
  <c r="T162" i="10"/>
  <c r="S162" i="10"/>
  <c r="T154" i="10"/>
  <c r="S154" i="10"/>
  <c r="T146" i="10"/>
  <c r="S146" i="10"/>
  <c r="T138" i="10"/>
  <c r="S138" i="10"/>
  <c r="T130" i="10"/>
  <c r="S130" i="10"/>
  <c r="T122" i="10"/>
  <c r="S122" i="10"/>
  <c r="T114" i="10"/>
  <c r="S114" i="10"/>
  <c r="T106" i="10"/>
  <c r="S106" i="10"/>
  <c r="T98" i="10"/>
  <c r="S98" i="10"/>
  <c r="T90" i="10"/>
  <c r="S90" i="10"/>
  <c r="T82" i="10"/>
  <c r="S82" i="10"/>
  <c r="T74" i="10"/>
  <c r="S74" i="10"/>
  <c r="T66" i="10"/>
  <c r="S66" i="10"/>
  <c r="T58" i="10"/>
  <c r="S58" i="10"/>
  <c r="T50" i="10"/>
  <c r="S50" i="10"/>
  <c r="T42" i="10"/>
  <c r="S42" i="10"/>
  <c r="T34" i="10"/>
  <c r="S34" i="10"/>
  <c r="T26" i="10"/>
  <c r="S26" i="10"/>
  <c r="T18" i="10"/>
  <c r="S18" i="10"/>
  <c r="T10" i="10"/>
  <c r="S10" i="10"/>
  <c r="T870" i="10"/>
  <c r="S870" i="10"/>
  <c r="T805" i="10"/>
  <c r="S805" i="10"/>
  <c r="T773" i="10"/>
  <c r="S773" i="10"/>
  <c r="T741" i="10"/>
  <c r="S741" i="10"/>
  <c r="T709" i="10"/>
  <c r="S709" i="10"/>
  <c r="T677" i="10"/>
  <c r="S677" i="10"/>
  <c r="T637" i="10"/>
  <c r="S637" i="10"/>
  <c r="T597" i="10"/>
  <c r="S597" i="10"/>
  <c r="T565" i="10"/>
  <c r="S565" i="10"/>
  <c r="T541" i="10"/>
  <c r="S541" i="10"/>
  <c r="T509" i="10"/>
  <c r="S509" i="10"/>
  <c r="T477" i="10"/>
  <c r="S477" i="10"/>
  <c r="T453" i="10"/>
  <c r="S453" i="10"/>
  <c r="T421" i="10"/>
  <c r="S421" i="10"/>
  <c r="T389" i="10"/>
  <c r="S389" i="10"/>
  <c r="T357" i="10"/>
  <c r="S357" i="10"/>
  <c r="T333" i="10"/>
  <c r="S333" i="10"/>
  <c r="T309" i="10"/>
  <c r="S309" i="10"/>
  <c r="T277" i="10"/>
  <c r="S277" i="10"/>
  <c r="T245" i="10"/>
  <c r="S245" i="10"/>
  <c r="T213" i="10"/>
  <c r="S213" i="10"/>
  <c r="T181" i="10"/>
  <c r="S181" i="10"/>
  <c r="T149" i="10"/>
  <c r="S149" i="10"/>
  <c r="T117" i="10"/>
  <c r="S117" i="10"/>
  <c r="T93" i="10"/>
  <c r="S93" i="10"/>
  <c r="T69" i="10"/>
  <c r="S69" i="10"/>
  <c r="T53" i="10"/>
  <c r="S53" i="10"/>
  <c r="T37" i="10"/>
  <c r="S37" i="10"/>
  <c r="T708" i="10"/>
  <c r="S708" i="10"/>
  <c r="S476" i="10"/>
  <c r="T476" i="10"/>
  <c r="T452" i="10"/>
  <c r="S452" i="10"/>
  <c r="S428" i="10"/>
  <c r="T428" i="10"/>
  <c r="T404" i="10"/>
  <c r="S404" i="10"/>
  <c r="T380" i="10"/>
  <c r="S380" i="10"/>
  <c r="S364" i="10"/>
  <c r="T364" i="10"/>
  <c r="T340" i="10"/>
  <c r="S340" i="10"/>
  <c r="T324" i="10"/>
  <c r="S324" i="10"/>
  <c r="T292" i="10"/>
  <c r="S292" i="10"/>
  <c r="T260" i="10"/>
  <c r="S260" i="10"/>
  <c r="S220" i="10"/>
  <c r="T220" i="10"/>
  <c r="T188" i="10"/>
  <c r="S188" i="10"/>
  <c r="T164" i="10"/>
  <c r="S164" i="10"/>
  <c r="T132" i="10"/>
  <c r="S132" i="10"/>
  <c r="T100" i="10"/>
  <c r="S100" i="10"/>
  <c r="T68" i="10"/>
  <c r="S68" i="10"/>
  <c r="T44" i="10"/>
  <c r="S44" i="10"/>
  <c r="T844" i="10"/>
  <c r="S844" i="10"/>
  <c r="T787" i="10"/>
  <c r="S787" i="10"/>
  <c r="T747" i="10"/>
  <c r="S747" i="10"/>
  <c r="T723" i="10"/>
  <c r="S723" i="10"/>
  <c r="T699" i="10"/>
  <c r="S699" i="10"/>
  <c r="T675" i="10"/>
  <c r="S675" i="10"/>
  <c r="T651" i="10"/>
  <c r="S651" i="10"/>
  <c r="T619" i="10"/>
  <c r="S619" i="10"/>
  <c r="T595" i="10"/>
  <c r="S595" i="10"/>
  <c r="T571" i="10"/>
  <c r="S571" i="10"/>
  <c r="T555" i="10"/>
  <c r="S555" i="10"/>
  <c r="T531" i="10"/>
  <c r="S531" i="10"/>
  <c r="T499" i="10"/>
  <c r="S499" i="10"/>
  <c r="T475" i="10"/>
  <c r="S475" i="10"/>
  <c r="T451" i="10"/>
  <c r="S451" i="10"/>
  <c r="T427" i="10"/>
  <c r="S427" i="10"/>
  <c r="T395" i="10"/>
  <c r="S395" i="10"/>
  <c r="T371" i="10"/>
  <c r="S371" i="10"/>
  <c r="T347" i="10"/>
  <c r="S347" i="10"/>
  <c r="T323" i="10"/>
  <c r="S323" i="10"/>
  <c r="T299" i="10"/>
  <c r="S299" i="10"/>
  <c r="T275" i="10"/>
  <c r="S275" i="10"/>
  <c r="T259" i="10"/>
  <c r="S259" i="10"/>
  <c r="T235" i="10"/>
  <c r="S235" i="10"/>
  <c r="T203" i="10"/>
  <c r="S203" i="10"/>
  <c r="T43" i="10"/>
  <c r="S43" i="10"/>
  <c r="T882" i="10"/>
  <c r="S882" i="10"/>
  <c r="T874" i="10"/>
  <c r="S874" i="10"/>
  <c r="T866" i="10"/>
  <c r="S866" i="10"/>
  <c r="T858" i="10"/>
  <c r="S858" i="10"/>
  <c r="T850" i="10"/>
  <c r="S850" i="10"/>
  <c r="T842" i="10"/>
  <c r="S842" i="10"/>
  <c r="T834" i="10"/>
  <c r="S834" i="10"/>
  <c r="T826" i="10"/>
  <c r="S826" i="10"/>
  <c r="T817" i="10"/>
  <c r="S817" i="10"/>
  <c r="T809" i="10"/>
  <c r="S809" i="10"/>
  <c r="T801" i="10"/>
  <c r="S801" i="10"/>
  <c r="T793" i="10"/>
  <c r="S793" i="10"/>
  <c r="T785" i="10"/>
  <c r="S785" i="10"/>
  <c r="T777" i="10"/>
  <c r="S777" i="10"/>
  <c r="T769" i="10"/>
  <c r="S769" i="10"/>
  <c r="T761" i="10"/>
  <c r="S761" i="10"/>
  <c r="T753" i="10"/>
  <c r="S753" i="10"/>
  <c r="T745" i="10"/>
  <c r="S745" i="10"/>
  <c r="T737" i="10"/>
  <c r="S737" i="10"/>
  <c r="T729" i="10"/>
  <c r="S729" i="10"/>
  <c r="T721" i="10"/>
  <c r="S721" i="10"/>
  <c r="T713" i="10"/>
  <c r="S713" i="10"/>
  <c r="T705" i="10"/>
  <c r="S705" i="10"/>
  <c r="T697" i="10"/>
  <c r="S697" i="10"/>
  <c r="T689" i="10"/>
  <c r="S689" i="10"/>
  <c r="T681" i="10"/>
  <c r="S681" i="10"/>
  <c r="T673" i="10"/>
  <c r="S673" i="10"/>
  <c r="T665" i="10"/>
  <c r="S665" i="10"/>
  <c r="T657" i="10"/>
  <c r="S657" i="10"/>
  <c r="T649" i="10"/>
  <c r="S649" i="10"/>
  <c r="T641" i="10"/>
  <c r="S641" i="10"/>
  <c r="T633" i="10"/>
  <c r="S633" i="10"/>
  <c r="T625" i="10"/>
  <c r="S625" i="10"/>
  <c r="T617" i="10"/>
  <c r="S617" i="10"/>
  <c r="T609" i="10"/>
  <c r="S609" i="10"/>
  <c r="T601" i="10"/>
  <c r="S601" i="10"/>
  <c r="T593" i="10"/>
  <c r="S593" i="10"/>
  <c r="T585" i="10"/>
  <c r="S585" i="10"/>
  <c r="T577" i="10"/>
  <c r="S577" i="10"/>
  <c r="T569" i="10"/>
  <c r="S569" i="10"/>
  <c r="T561" i="10"/>
  <c r="S561" i="10"/>
  <c r="T553" i="10"/>
  <c r="S553" i="10"/>
  <c r="T545" i="10"/>
  <c r="S545" i="10"/>
  <c r="T537" i="10"/>
  <c r="S537" i="10"/>
  <c r="T529" i="10"/>
  <c r="S529" i="10"/>
  <c r="T521" i="10"/>
  <c r="S521" i="10"/>
  <c r="T513" i="10"/>
  <c r="S513" i="10"/>
  <c r="T505" i="10"/>
  <c r="S505" i="10"/>
  <c r="T497" i="10"/>
  <c r="S497" i="10"/>
  <c r="T489" i="10"/>
  <c r="S489" i="10"/>
  <c r="T481" i="10"/>
  <c r="S481" i="10"/>
  <c r="T473" i="10"/>
  <c r="S473" i="10"/>
  <c r="T465" i="10"/>
  <c r="S465" i="10"/>
  <c r="T457" i="10"/>
  <c r="S457" i="10"/>
  <c r="T449" i="10"/>
  <c r="S449" i="10"/>
  <c r="T441" i="10"/>
  <c r="S441" i="10"/>
  <c r="T433" i="10"/>
  <c r="S433" i="10"/>
  <c r="T425" i="10"/>
  <c r="S425" i="10"/>
  <c r="T417" i="10"/>
  <c r="S417" i="10"/>
  <c r="T409" i="10"/>
  <c r="S409" i="10"/>
  <c r="T401" i="10"/>
  <c r="S401" i="10"/>
  <c r="T393" i="10"/>
  <c r="S393" i="10"/>
  <c r="T385" i="10"/>
  <c r="S385" i="10"/>
  <c r="T377" i="10"/>
  <c r="S377" i="10"/>
  <c r="T369" i="10"/>
  <c r="S369" i="10"/>
  <c r="T361" i="10"/>
  <c r="S361" i="10"/>
  <c r="T353" i="10"/>
  <c r="S353" i="10"/>
  <c r="T345" i="10"/>
  <c r="S345" i="10"/>
  <c r="T337" i="10"/>
  <c r="S337" i="10"/>
  <c r="T329" i="10"/>
  <c r="S329" i="10"/>
  <c r="T321" i="10"/>
  <c r="S321" i="10"/>
  <c r="T313" i="10"/>
  <c r="S313" i="10"/>
  <c r="T305" i="10"/>
  <c r="S305" i="10"/>
  <c r="T297" i="10"/>
  <c r="S297" i="10"/>
  <c r="T289" i="10"/>
  <c r="S289" i="10"/>
  <c r="T281" i="10"/>
  <c r="S281" i="10"/>
  <c r="T273" i="10"/>
  <c r="S273" i="10"/>
  <c r="T265" i="10"/>
  <c r="S265" i="10"/>
  <c r="T257" i="10"/>
  <c r="S257" i="10"/>
  <c r="T249" i="10"/>
  <c r="S249" i="10"/>
  <c r="T241" i="10"/>
  <c r="S241" i="10"/>
  <c r="T233" i="10"/>
  <c r="S233" i="10"/>
  <c r="T225" i="10"/>
  <c r="S225" i="10"/>
  <c r="T217" i="10"/>
  <c r="S217" i="10"/>
  <c r="T209" i="10"/>
  <c r="S209" i="10"/>
  <c r="T201" i="10"/>
  <c r="S201" i="10"/>
  <c r="T193" i="10"/>
  <c r="S193" i="10"/>
  <c r="T185" i="10"/>
  <c r="S185" i="10"/>
  <c r="T177" i="10"/>
  <c r="S177" i="10"/>
  <c r="T169" i="10"/>
  <c r="S169" i="10"/>
  <c r="T161" i="10"/>
  <c r="S161" i="10"/>
  <c r="T153" i="10"/>
  <c r="S153" i="10"/>
  <c r="T145" i="10"/>
  <c r="S145" i="10"/>
  <c r="T137" i="10"/>
  <c r="S137" i="10"/>
  <c r="T129" i="10"/>
  <c r="S129" i="10"/>
  <c r="T121" i="10"/>
  <c r="S121" i="10"/>
  <c r="T113" i="10"/>
  <c r="S113" i="10"/>
  <c r="T105" i="10"/>
  <c r="S105" i="10"/>
  <c r="T97" i="10"/>
  <c r="S97" i="10"/>
  <c r="T89" i="10"/>
  <c r="S89" i="10"/>
  <c r="T81" i="10"/>
  <c r="S81" i="10"/>
  <c r="T73" i="10"/>
  <c r="S73" i="10"/>
  <c r="T65" i="10"/>
  <c r="S65" i="10"/>
  <c r="T57" i="10"/>
  <c r="S57" i="10"/>
  <c r="T49" i="10"/>
  <c r="S49" i="10"/>
  <c r="T41" i="10"/>
  <c r="S41" i="10"/>
  <c r="T33" i="10"/>
  <c r="S33" i="10"/>
  <c r="T25" i="10"/>
  <c r="S25" i="10"/>
  <c r="T17" i="10"/>
  <c r="S17" i="10"/>
  <c r="T9" i="10"/>
  <c r="S9" i="10"/>
  <c r="T878" i="10"/>
  <c r="S878" i="10"/>
  <c r="T862" i="10"/>
  <c r="S862" i="10"/>
  <c r="T846" i="10"/>
  <c r="S846" i="10"/>
  <c r="T830" i="10"/>
  <c r="S830" i="10"/>
  <c r="T821" i="10"/>
  <c r="S821" i="10"/>
  <c r="T789" i="10"/>
  <c r="S789" i="10"/>
  <c r="T757" i="10"/>
  <c r="S757" i="10"/>
  <c r="T725" i="10"/>
  <c r="S725" i="10"/>
  <c r="T693" i="10"/>
  <c r="S693" i="10"/>
  <c r="T661" i="10"/>
  <c r="S661" i="10"/>
  <c r="T629" i="10"/>
  <c r="S629" i="10"/>
  <c r="T605" i="10"/>
  <c r="S605" i="10"/>
  <c r="T557" i="10"/>
  <c r="S557" i="10"/>
  <c r="T525" i="10"/>
  <c r="S525" i="10"/>
  <c r="T493" i="10"/>
  <c r="S493" i="10"/>
  <c r="T461" i="10"/>
  <c r="S461" i="10"/>
  <c r="T437" i="10"/>
  <c r="S437" i="10"/>
  <c r="T405" i="10"/>
  <c r="S405" i="10"/>
  <c r="T373" i="10"/>
  <c r="S373" i="10"/>
  <c r="T341" i="10"/>
  <c r="S341" i="10"/>
  <c r="T301" i="10"/>
  <c r="S301" i="10"/>
  <c r="T261" i="10"/>
  <c r="S261" i="10"/>
  <c r="T229" i="10"/>
  <c r="S229" i="10"/>
  <c r="T197" i="10"/>
  <c r="S197" i="10"/>
  <c r="T165" i="10"/>
  <c r="S165" i="10"/>
  <c r="T133" i="10"/>
  <c r="S133" i="10"/>
  <c r="T109" i="10"/>
  <c r="S109" i="10"/>
  <c r="T85" i="10"/>
  <c r="S85" i="10"/>
  <c r="T61" i="10"/>
  <c r="S61" i="10"/>
  <c r="S45" i="10"/>
  <c r="T29" i="10"/>
  <c r="S29" i="10"/>
  <c r="T21" i="10"/>
  <c r="S21" i="10"/>
  <c r="T13" i="10"/>
  <c r="S13" i="10"/>
  <c r="T885" i="10"/>
  <c r="S885" i="10"/>
  <c r="T877" i="10"/>
  <c r="S877" i="10"/>
  <c r="T869" i="10"/>
  <c r="S869" i="10"/>
  <c r="T853" i="10"/>
  <c r="S853" i="10"/>
  <c r="T845" i="10"/>
  <c r="S845" i="10"/>
  <c r="T837" i="10"/>
  <c r="S837" i="10"/>
  <c r="T820" i="10"/>
  <c r="S820" i="10"/>
  <c r="T812" i="10"/>
  <c r="S812" i="10"/>
  <c r="T788" i="10"/>
  <c r="S788" i="10"/>
  <c r="T772" i="10"/>
  <c r="S772" i="10"/>
  <c r="T756" i="10"/>
  <c r="S756" i="10"/>
  <c r="T740" i="10"/>
  <c r="S740" i="10"/>
  <c r="T716" i="10"/>
  <c r="S716" i="10"/>
  <c r="T692" i="10"/>
  <c r="S692" i="10"/>
  <c r="T684" i="10"/>
  <c r="S684" i="10"/>
  <c r="T668" i="10"/>
  <c r="S668" i="10"/>
  <c r="T644" i="10"/>
  <c r="S644" i="10"/>
  <c r="T628" i="10"/>
  <c r="S628" i="10"/>
  <c r="T612" i="10"/>
  <c r="S612" i="10"/>
  <c r="T596" i="10"/>
  <c r="S596" i="10"/>
  <c r="T572" i="10"/>
  <c r="S572" i="10"/>
  <c r="T508" i="10"/>
  <c r="S508" i="10"/>
  <c r="S460" i="10"/>
  <c r="T460" i="10"/>
  <c r="T436" i="10"/>
  <c r="S436" i="10"/>
  <c r="S412" i="10"/>
  <c r="T412" i="10"/>
  <c r="T388" i="10"/>
  <c r="S388" i="10"/>
  <c r="T356" i="10"/>
  <c r="S356" i="10"/>
  <c r="S332" i="10"/>
  <c r="T332" i="10"/>
  <c r="S300" i="10"/>
  <c r="T300" i="10"/>
  <c r="S268" i="10"/>
  <c r="T268" i="10"/>
  <c r="T228" i="10"/>
  <c r="S228" i="10"/>
  <c r="T196" i="10"/>
  <c r="S196" i="10"/>
  <c r="T148" i="10"/>
  <c r="S148" i="10"/>
  <c r="T108" i="10"/>
  <c r="S108" i="10"/>
  <c r="T76" i="10"/>
  <c r="S76" i="10"/>
  <c r="S52" i="10"/>
  <c r="T52" i="10"/>
  <c r="T28" i="10"/>
  <c r="S28" i="10"/>
  <c r="T12" i="10"/>
  <c r="S12" i="10"/>
  <c r="T876" i="10"/>
  <c r="S876" i="10"/>
  <c r="T860" i="10"/>
  <c r="S860" i="10"/>
  <c r="T852" i="10"/>
  <c r="S852" i="10"/>
  <c r="T819" i="10"/>
  <c r="S819" i="10"/>
  <c r="T803" i="10"/>
  <c r="S803" i="10"/>
  <c r="T771" i="10"/>
  <c r="S771" i="10"/>
  <c r="T739" i="10"/>
  <c r="S739" i="10"/>
  <c r="T715" i="10"/>
  <c r="S715" i="10"/>
  <c r="T691" i="10"/>
  <c r="S691" i="10"/>
  <c r="T659" i="10"/>
  <c r="S659" i="10"/>
  <c r="T635" i="10"/>
  <c r="S635" i="10"/>
  <c r="T603" i="10"/>
  <c r="S603" i="10"/>
  <c r="T579" i="10"/>
  <c r="S579" i="10"/>
  <c r="T547" i="10"/>
  <c r="S547" i="10"/>
  <c r="T515" i="10"/>
  <c r="S515" i="10"/>
  <c r="T491" i="10"/>
  <c r="S491" i="10"/>
  <c r="T467" i="10"/>
  <c r="S467" i="10"/>
  <c r="T443" i="10"/>
  <c r="S443" i="10"/>
  <c r="T411" i="10"/>
  <c r="S411" i="10"/>
  <c r="T387" i="10"/>
  <c r="S387" i="10"/>
  <c r="T363" i="10"/>
  <c r="S363" i="10"/>
  <c r="T339" i="10"/>
  <c r="S339" i="10"/>
  <c r="T307" i="10"/>
  <c r="S307" i="10"/>
  <c r="T283" i="10"/>
  <c r="S283" i="10"/>
  <c r="T251" i="10"/>
  <c r="S251" i="10"/>
  <c r="T211" i="10"/>
  <c r="S211" i="10"/>
  <c r="T187" i="10"/>
  <c r="S187" i="10"/>
  <c r="T179" i="10"/>
  <c r="S179" i="10"/>
  <c r="T163" i="10"/>
  <c r="S163" i="10"/>
  <c r="T35" i="10"/>
  <c r="S35" i="10"/>
  <c r="T881" i="10"/>
  <c r="S881" i="10"/>
  <c r="T873" i="10"/>
  <c r="S873" i="10"/>
  <c r="T865" i="10"/>
  <c r="S865" i="10"/>
  <c r="T857" i="10"/>
  <c r="S857" i="10"/>
  <c r="T849" i="10"/>
  <c r="S849" i="10"/>
  <c r="T841" i="10"/>
  <c r="S841" i="10"/>
  <c r="T833" i="10"/>
  <c r="S833" i="10"/>
  <c r="T825" i="10"/>
  <c r="S825" i="10"/>
  <c r="T816" i="10"/>
  <c r="S816" i="10"/>
  <c r="S808" i="10"/>
  <c r="T808" i="10"/>
  <c r="T800" i="10"/>
  <c r="S800" i="10"/>
  <c r="T792" i="10"/>
  <c r="S792" i="10"/>
  <c r="T784" i="10"/>
  <c r="S784" i="10"/>
  <c r="T776" i="10"/>
  <c r="S776" i="10"/>
  <c r="T768" i="10"/>
  <c r="S768" i="10"/>
  <c r="T760" i="10"/>
  <c r="S760" i="10"/>
  <c r="T752" i="10"/>
  <c r="S752" i="10"/>
  <c r="S744" i="10"/>
  <c r="T744" i="10"/>
  <c r="T736" i="10"/>
  <c r="S736" i="10"/>
  <c r="T728" i="10"/>
  <c r="S728" i="10"/>
  <c r="T720" i="10"/>
  <c r="S720" i="10"/>
  <c r="T712" i="10"/>
  <c r="S712" i="10"/>
  <c r="T704" i="10"/>
  <c r="S704" i="10"/>
  <c r="T696" i="10"/>
  <c r="S696" i="10"/>
  <c r="T688" i="10"/>
  <c r="S688" i="10"/>
  <c r="T680" i="10"/>
  <c r="S680" i="10"/>
  <c r="T672" i="10"/>
  <c r="S672" i="10"/>
  <c r="T664" i="10"/>
  <c r="S664" i="10"/>
  <c r="T656" i="10"/>
  <c r="S656" i="10"/>
  <c r="T648" i="10"/>
  <c r="S648" i="10"/>
  <c r="T640" i="10"/>
  <c r="S640" i="10"/>
  <c r="T632" i="10"/>
  <c r="S632" i="10"/>
  <c r="T624" i="10"/>
  <c r="S624" i="10"/>
  <c r="T616" i="10"/>
  <c r="S616" i="10"/>
  <c r="T608" i="10"/>
  <c r="S608" i="10"/>
  <c r="T600" i="10"/>
  <c r="S600" i="10"/>
  <c r="T592" i="10"/>
  <c r="S592" i="10"/>
  <c r="T584" i="10"/>
  <c r="S584" i="10"/>
  <c r="T576" i="10"/>
  <c r="S576" i="10"/>
  <c r="T568" i="10"/>
  <c r="S568" i="10"/>
  <c r="T560" i="10"/>
  <c r="S560" i="10"/>
  <c r="S552" i="10"/>
  <c r="T552" i="10"/>
  <c r="T544" i="10"/>
  <c r="S544" i="10"/>
  <c r="T536" i="10"/>
  <c r="S536" i="10"/>
  <c r="T528" i="10"/>
  <c r="S528" i="10"/>
  <c r="T520" i="10"/>
  <c r="S520" i="10"/>
  <c r="T512" i="10"/>
  <c r="S512" i="10"/>
  <c r="T504" i="10"/>
  <c r="S504" i="10"/>
  <c r="T496" i="10"/>
  <c r="S496" i="10"/>
  <c r="S488" i="10"/>
  <c r="T488" i="10"/>
  <c r="T480" i="10"/>
  <c r="S480" i="10"/>
  <c r="T472" i="10"/>
  <c r="S472" i="10"/>
  <c r="T464" i="10"/>
  <c r="S464" i="10"/>
  <c r="T456" i="10"/>
  <c r="S456" i="10"/>
  <c r="T448" i="10"/>
  <c r="S448" i="10"/>
  <c r="T440" i="10"/>
  <c r="S440" i="10"/>
  <c r="T432" i="10"/>
  <c r="S432" i="10"/>
  <c r="S424" i="10"/>
  <c r="T424" i="10"/>
  <c r="T416" i="10"/>
  <c r="S416" i="10"/>
  <c r="T408" i="10"/>
  <c r="S408" i="10"/>
  <c r="T400" i="10"/>
  <c r="S400" i="10"/>
  <c r="T392" i="10"/>
  <c r="S392" i="10"/>
  <c r="T384" i="10"/>
  <c r="S384" i="10"/>
  <c r="T376" i="10"/>
  <c r="S376" i="10"/>
  <c r="T368" i="10"/>
  <c r="S368" i="10"/>
  <c r="T360" i="10"/>
  <c r="S360" i="10"/>
  <c r="T352" i="10"/>
  <c r="S352" i="10"/>
  <c r="T344" i="10"/>
  <c r="S344" i="10"/>
  <c r="T336" i="10"/>
  <c r="S336" i="10"/>
  <c r="T328" i="10"/>
  <c r="S328" i="10"/>
  <c r="T320" i="10"/>
  <c r="S320" i="10"/>
  <c r="T312" i="10"/>
  <c r="S312" i="10"/>
  <c r="T304" i="10"/>
  <c r="S304" i="10"/>
  <c r="S296" i="10"/>
  <c r="T296" i="10"/>
  <c r="T288" i="10"/>
  <c r="S288" i="10"/>
  <c r="T280" i="10"/>
  <c r="S280" i="10"/>
  <c r="T272" i="10"/>
  <c r="S272" i="10"/>
  <c r="T264" i="10"/>
  <c r="S264" i="10"/>
  <c r="T256" i="10"/>
  <c r="S256" i="10"/>
  <c r="T248" i="10"/>
  <c r="S248" i="10"/>
  <c r="T240" i="10"/>
  <c r="S240" i="10"/>
  <c r="T232" i="10"/>
  <c r="S232" i="10"/>
  <c r="T224" i="10"/>
  <c r="S224" i="10"/>
  <c r="T216" i="10"/>
  <c r="S216" i="10"/>
  <c r="T208" i="10"/>
  <c r="S208" i="10"/>
  <c r="T200" i="10"/>
  <c r="S200" i="10"/>
  <c r="T192" i="10"/>
  <c r="S192" i="10"/>
  <c r="T184" i="10"/>
  <c r="S184" i="10"/>
  <c r="T176" i="10"/>
  <c r="S176" i="10"/>
  <c r="T168" i="10"/>
  <c r="S168" i="10"/>
  <c r="T160" i="10"/>
  <c r="S160" i="10"/>
  <c r="T152" i="10"/>
  <c r="S152" i="10"/>
  <c r="T144" i="10"/>
  <c r="S144" i="10"/>
  <c r="T136" i="10"/>
  <c r="S136" i="10"/>
  <c r="T128" i="10"/>
  <c r="S128" i="10"/>
  <c r="T120" i="10"/>
  <c r="S120" i="10"/>
  <c r="T112" i="10"/>
  <c r="S112" i="10"/>
  <c r="T104" i="10"/>
  <c r="S104" i="10"/>
  <c r="T96" i="10"/>
  <c r="S96" i="10"/>
  <c r="T88" i="10"/>
  <c r="S88" i="10"/>
  <c r="T80" i="10"/>
  <c r="S80" i="10"/>
  <c r="T72" i="10"/>
  <c r="S72" i="10"/>
  <c r="T64" i="10"/>
  <c r="S64" i="10"/>
  <c r="T56" i="10"/>
  <c r="S56" i="10"/>
  <c r="T48" i="10"/>
  <c r="S48" i="10"/>
  <c r="T40" i="10"/>
  <c r="S40" i="10"/>
  <c r="T32" i="10"/>
  <c r="S32" i="10"/>
  <c r="T24" i="10"/>
  <c r="S24" i="10"/>
  <c r="T16" i="10"/>
  <c r="S16" i="10"/>
  <c r="T8" i="10"/>
  <c r="S8" i="10"/>
  <c r="T856" i="10"/>
  <c r="S856" i="10"/>
  <c r="T824" i="10"/>
  <c r="S824" i="10"/>
  <c r="T791" i="10"/>
  <c r="S791" i="10"/>
  <c r="T767" i="10"/>
  <c r="S767" i="10"/>
  <c r="T751" i="10"/>
  <c r="S751" i="10"/>
  <c r="T735" i="10"/>
  <c r="S735" i="10"/>
  <c r="T719" i="10"/>
  <c r="S719" i="10"/>
  <c r="T703" i="10"/>
  <c r="S703" i="10"/>
  <c r="T687" i="10"/>
  <c r="S687" i="10"/>
  <c r="T671" i="10"/>
  <c r="S671" i="10"/>
  <c r="T655" i="10"/>
  <c r="S655" i="10"/>
  <c r="T639" i="10"/>
  <c r="S639" i="10"/>
  <c r="T631" i="10"/>
  <c r="S631" i="10"/>
  <c r="T615" i="10"/>
  <c r="S615" i="10"/>
  <c r="T599" i="10"/>
  <c r="S599" i="10"/>
  <c r="T583" i="10"/>
  <c r="S583" i="10"/>
  <c r="T575" i="10"/>
  <c r="S575" i="10"/>
  <c r="T559" i="10"/>
  <c r="S559" i="10"/>
  <c r="T543" i="10"/>
  <c r="S543" i="10"/>
  <c r="T535" i="10"/>
  <c r="S535" i="10"/>
  <c r="T519" i="10"/>
  <c r="S519" i="10"/>
  <c r="T503" i="10"/>
  <c r="S503" i="10"/>
  <c r="T487" i="10"/>
  <c r="S487" i="10"/>
  <c r="T471" i="10"/>
  <c r="S471" i="10"/>
  <c r="T455" i="10"/>
  <c r="S455" i="10"/>
  <c r="T439" i="10"/>
  <c r="S439" i="10"/>
  <c r="T423" i="10"/>
  <c r="S423" i="10"/>
  <c r="T407" i="10"/>
  <c r="S407" i="10"/>
  <c r="T391" i="10"/>
  <c r="S391" i="10"/>
  <c r="T375" i="10"/>
  <c r="S375" i="10"/>
  <c r="T359" i="10"/>
  <c r="S359" i="10"/>
  <c r="T343" i="10"/>
  <c r="S343" i="10"/>
  <c r="T335" i="10"/>
  <c r="S335" i="10"/>
  <c r="T319" i="10"/>
  <c r="S319" i="10"/>
  <c r="T303" i="10"/>
  <c r="S303" i="10"/>
  <c r="T287" i="10"/>
  <c r="S287" i="10"/>
  <c r="T271" i="10"/>
  <c r="S271" i="10"/>
  <c r="T255" i="10"/>
  <c r="S255" i="10"/>
  <c r="T239" i="10"/>
  <c r="S239" i="10"/>
  <c r="T223" i="10"/>
  <c r="S223" i="10"/>
  <c r="T207" i="10"/>
  <c r="S207" i="10"/>
  <c r="T191" i="10"/>
  <c r="S191" i="10"/>
  <c r="T183" i="10"/>
  <c r="S183" i="10"/>
  <c r="T167" i="10"/>
  <c r="S167" i="10"/>
  <c r="T151" i="10"/>
  <c r="S151" i="10"/>
  <c r="T135" i="10"/>
  <c r="S135" i="10"/>
  <c r="T119" i="10"/>
  <c r="S119" i="10"/>
  <c r="T103" i="10"/>
  <c r="S103" i="10"/>
  <c r="T87" i="10"/>
  <c r="S87" i="10"/>
  <c r="T71" i="10"/>
  <c r="S71" i="10"/>
  <c r="T55" i="10"/>
  <c r="S55" i="10"/>
  <c r="T39" i="10"/>
  <c r="S39" i="10"/>
  <c r="T23" i="10"/>
  <c r="S23" i="10"/>
  <c r="T880" i="10"/>
  <c r="S880" i="10"/>
  <c r="T872" i="10"/>
  <c r="S872" i="10"/>
  <c r="T864" i="10"/>
  <c r="S864" i="10"/>
  <c r="T848" i="10"/>
  <c r="S848" i="10"/>
  <c r="T840" i="10"/>
  <c r="S840" i="10"/>
  <c r="T832" i="10"/>
  <c r="S832" i="10"/>
  <c r="T815" i="10"/>
  <c r="S815" i="10"/>
  <c r="T807" i="10"/>
  <c r="S807" i="10"/>
  <c r="T799" i="10"/>
  <c r="S799" i="10"/>
  <c r="T783" i="10"/>
  <c r="S783" i="10"/>
  <c r="T775" i="10"/>
  <c r="S775" i="10"/>
  <c r="T759" i="10"/>
  <c r="S759" i="10"/>
  <c r="T743" i="10"/>
  <c r="S743" i="10"/>
  <c r="T727" i="10"/>
  <c r="S727" i="10"/>
  <c r="T711" i="10"/>
  <c r="S711" i="10"/>
  <c r="T695" i="10"/>
  <c r="S695" i="10"/>
  <c r="T679" i="10"/>
  <c r="S679" i="10"/>
  <c r="T663" i="10"/>
  <c r="S663" i="10"/>
  <c r="T647" i="10"/>
  <c r="S647" i="10"/>
  <c r="T623" i="10"/>
  <c r="S623" i="10"/>
  <c r="T607" i="10"/>
  <c r="S607" i="10"/>
  <c r="T591" i="10"/>
  <c r="S591" i="10"/>
  <c r="T567" i="10"/>
  <c r="S567" i="10"/>
  <c r="T551" i="10"/>
  <c r="S551" i="10"/>
  <c r="T527" i="10"/>
  <c r="S527" i="10"/>
  <c r="T511" i="10"/>
  <c r="S511" i="10"/>
  <c r="T495" i="10"/>
  <c r="S495" i="10"/>
  <c r="T479" i="10"/>
  <c r="S479" i="10"/>
  <c r="T463" i="10"/>
  <c r="S463" i="10"/>
  <c r="T447" i="10"/>
  <c r="S447" i="10"/>
  <c r="T431" i="10"/>
  <c r="S431" i="10"/>
  <c r="T415" i="10"/>
  <c r="S415" i="10"/>
  <c r="T399" i="10"/>
  <c r="S399" i="10"/>
  <c r="T383" i="10"/>
  <c r="S383" i="10"/>
  <c r="T367" i="10"/>
  <c r="S367" i="10"/>
  <c r="T351" i="10"/>
  <c r="S351" i="10"/>
  <c r="T327" i="10"/>
  <c r="S327" i="10"/>
  <c r="T311" i="10"/>
  <c r="S311" i="10"/>
  <c r="T295" i="10"/>
  <c r="S295" i="10"/>
  <c r="T279" i="10"/>
  <c r="S279" i="10"/>
  <c r="T263" i="10"/>
  <c r="S263" i="10"/>
  <c r="T247" i="10"/>
  <c r="S247" i="10"/>
  <c r="T231" i="10"/>
  <c r="S231" i="10"/>
  <c r="T215" i="10"/>
  <c r="S215" i="10"/>
  <c r="T199" i="10"/>
  <c r="S199" i="10"/>
  <c r="T175" i="10"/>
  <c r="S175" i="10"/>
  <c r="T159" i="10"/>
  <c r="S159" i="10"/>
  <c r="T143" i="10"/>
  <c r="S143" i="10"/>
  <c r="T127" i="10"/>
  <c r="S127" i="10"/>
  <c r="T111" i="10"/>
  <c r="S111" i="10"/>
  <c r="T95" i="10"/>
  <c r="S95" i="10"/>
  <c r="T79" i="10"/>
  <c r="S79" i="10"/>
  <c r="T63" i="10"/>
  <c r="S63" i="10"/>
  <c r="T47" i="10"/>
  <c r="S47" i="10"/>
  <c r="T31" i="10"/>
  <c r="S31" i="10"/>
  <c r="T15" i="10"/>
  <c r="S15" i="10"/>
  <c r="T879" i="10"/>
  <c r="S879" i="10"/>
  <c r="T871" i="10"/>
  <c r="S871" i="10"/>
  <c r="T863" i="10"/>
  <c r="S863" i="10"/>
  <c r="T855" i="10"/>
  <c r="S855" i="10"/>
  <c r="T847" i="10"/>
  <c r="S847" i="10"/>
  <c r="T839" i="10"/>
  <c r="S839" i="10"/>
  <c r="T831" i="10"/>
  <c r="S831" i="10"/>
  <c r="T822" i="10"/>
  <c r="S822" i="10"/>
  <c r="T814" i="10"/>
  <c r="S814" i="10"/>
  <c r="T806" i="10"/>
  <c r="S806" i="10"/>
  <c r="T798" i="10"/>
  <c r="S798" i="10"/>
  <c r="T790" i="10"/>
  <c r="S790" i="10"/>
  <c r="T782" i="10"/>
  <c r="S782" i="10"/>
  <c r="T774" i="10"/>
  <c r="S774" i="10"/>
  <c r="T766" i="10"/>
  <c r="S766" i="10"/>
  <c r="T758" i="10"/>
  <c r="S758" i="10"/>
  <c r="T750" i="10"/>
  <c r="S750" i="10"/>
  <c r="T742" i="10"/>
  <c r="S742" i="10"/>
  <c r="T734" i="10"/>
  <c r="S734" i="10"/>
  <c r="T726" i="10"/>
  <c r="S726" i="10"/>
  <c r="T718" i="10"/>
  <c r="S718" i="10"/>
  <c r="T710" i="10"/>
  <c r="S710" i="10"/>
  <c r="T702" i="10"/>
  <c r="S702" i="10"/>
  <c r="T694" i="10"/>
  <c r="S694" i="10"/>
  <c r="T686" i="10"/>
  <c r="S686" i="10"/>
  <c r="T678" i="10"/>
  <c r="S678" i="10"/>
  <c r="T670" i="10"/>
  <c r="S670" i="10"/>
  <c r="T662" i="10"/>
  <c r="S662" i="10"/>
  <c r="T654" i="10"/>
  <c r="S654" i="10"/>
  <c r="T646" i="10"/>
  <c r="S646" i="10"/>
  <c r="T638" i="10"/>
  <c r="S638" i="10"/>
  <c r="T630" i="10"/>
  <c r="S630" i="10"/>
  <c r="T622" i="10"/>
  <c r="S622" i="10"/>
  <c r="T614" i="10"/>
  <c r="S614" i="10"/>
  <c r="T606" i="10"/>
  <c r="S606" i="10"/>
  <c r="T598" i="10"/>
  <c r="S598" i="10"/>
  <c r="T590" i="10"/>
  <c r="S590" i="10"/>
  <c r="T582" i="10"/>
  <c r="S582" i="10"/>
  <c r="T574" i="10"/>
  <c r="S574" i="10"/>
  <c r="T566" i="10"/>
  <c r="S566" i="10"/>
  <c r="T558" i="10"/>
  <c r="S558" i="10"/>
  <c r="T550" i="10"/>
  <c r="S550" i="10"/>
  <c r="T542" i="10"/>
  <c r="S542" i="10"/>
  <c r="T534" i="10"/>
  <c r="S534" i="10"/>
  <c r="T526" i="10"/>
  <c r="S526" i="10"/>
  <c r="T518" i="10"/>
  <c r="S518" i="10"/>
  <c r="T510" i="10"/>
  <c r="S510" i="10"/>
  <c r="T502" i="10"/>
  <c r="S502" i="10"/>
  <c r="T494" i="10"/>
  <c r="S494" i="10"/>
  <c r="T486" i="10"/>
  <c r="S486" i="10"/>
  <c r="T478" i="10"/>
  <c r="S478" i="10"/>
  <c r="T470" i="10"/>
  <c r="S470" i="10"/>
  <c r="T462" i="10"/>
  <c r="S462" i="10"/>
  <c r="T454" i="10"/>
  <c r="S454" i="10"/>
  <c r="T446" i="10"/>
  <c r="S446" i="10"/>
  <c r="T438" i="10"/>
  <c r="S438" i="10"/>
  <c r="T430" i="10"/>
  <c r="S430" i="10"/>
  <c r="T422" i="10"/>
  <c r="S422" i="10"/>
  <c r="T414" i="10"/>
  <c r="S414" i="10"/>
  <c r="T406" i="10"/>
  <c r="S406" i="10"/>
  <c r="T398" i="10"/>
  <c r="S398" i="10"/>
  <c r="T390" i="10"/>
  <c r="S390" i="10"/>
  <c r="T382" i="10"/>
  <c r="S382" i="10"/>
  <c r="T374" i="10"/>
  <c r="S374" i="10"/>
  <c r="T366" i="10"/>
  <c r="S366" i="10"/>
  <c r="T358" i="10"/>
  <c r="S358" i="10"/>
  <c r="T350" i="10"/>
  <c r="S350" i="10"/>
  <c r="T342" i="10"/>
  <c r="S342" i="10"/>
  <c r="T334" i="10"/>
  <c r="S334" i="10"/>
  <c r="T326" i="10"/>
  <c r="S326" i="10"/>
  <c r="T318" i="10"/>
  <c r="S318" i="10"/>
  <c r="T310" i="10"/>
  <c r="S310" i="10"/>
  <c r="T302" i="10"/>
  <c r="S302" i="10"/>
  <c r="T294" i="10"/>
  <c r="S294" i="10"/>
  <c r="T286" i="10"/>
  <c r="S286" i="10"/>
  <c r="T278" i="10"/>
  <c r="S278" i="10"/>
  <c r="T270" i="10"/>
  <c r="S270" i="10"/>
  <c r="T262" i="10"/>
  <c r="S262" i="10"/>
  <c r="T254" i="10"/>
  <c r="S254" i="10"/>
  <c r="T246" i="10"/>
  <c r="S246" i="10"/>
  <c r="T238" i="10"/>
  <c r="S238" i="10"/>
  <c r="T230" i="10"/>
  <c r="S230" i="10"/>
  <c r="T222" i="10"/>
  <c r="S222" i="10"/>
  <c r="T214" i="10"/>
  <c r="S214" i="10"/>
  <c r="T206" i="10"/>
  <c r="S206" i="10"/>
  <c r="T198" i="10"/>
  <c r="S198" i="10"/>
  <c r="T190" i="10"/>
  <c r="S190" i="10"/>
  <c r="T182" i="10"/>
  <c r="S182" i="10"/>
  <c r="T174" i="10"/>
  <c r="S174" i="10"/>
  <c r="T166" i="10"/>
  <c r="S166" i="10"/>
  <c r="T158" i="10"/>
  <c r="S158" i="10"/>
  <c r="T150" i="10"/>
  <c r="S150" i="10"/>
  <c r="T142" i="10"/>
  <c r="S142" i="10"/>
  <c r="T134" i="10"/>
  <c r="S134" i="10"/>
  <c r="T126" i="10"/>
  <c r="S126" i="10"/>
  <c r="T118" i="10"/>
  <c r="S118" i="10"/>
  <c r="T110" i="10"/>
  <c r="S110" i="10"/>
  <c r="T102" i="10"/>
  <c r="S102" i="10"/>
  <c r="T94" i="10"/>
  <c r="S94" i="10"/>
  <c r="T86" i="10"/>
  <c r="S86" i="10"/>
  <c r="T78" i="10"/>
  <c r="S78" i="10"/>
  <c r="T70" i="10"/>
  <c r="S70" i="10"/>
  <c r="T62" i="10"/>
  <c r="S62" i="10"/>
  <c r="T54" i="10"/>
  <c r="S54" i="10"/>
  <c r="T46" i="10"/>
  <c r="S46" i="10"/>
  <c r="T38" i="10"/>
  <c r="S38" i="10"/>
  <c r="T30" i="10"/>
  <c r="S30" i="10"/>
  <c r="T22" i="10"/>
  <c r="S22" i="10"/>
  <c r="T14" i="10"/>
  <c r="S14" i="10"/>
  <c r="Q1571" i="10"/>
  <c r="Q1507" i="10"/>
  <c r="Q1573" i="10"/>
  <c r="P1573" i="10"/>
  <c r="Q1565" i="10"/>
  <c r="P1565" i="10"/>
  <c r="Q1549" i="10"/>
  <c r="P1549" i="10"/>
  <c r="Q1541" i="10"/>
  <c r="P1541" i="10"/>
  <c r="Q1533" i="10"/>
  <c r="P1533" i="10"/>
  <c r="Q1525" i="10"/>
  <c r="P1525" i="10"/>
  <c r="Q1517" i="10"/>
  <c r="P1517" i="10"/>
  <c r="Q1509" i="10"/>
  <c r="P1509" i="10"/>
  <c r="Q1501" i="10"/>
  <c r="P1501" i="10"/>
  <c r="Q1493" i="10"/>
  <c r="O1493" i="10"/>
  <c r="P1493" i="10"/>
  <c r="Q1485" i="10"/>
  <c r="O1485" i="10"/>
  <c r="P1485" i="10"/>
  <c r="Q1477" i="10"/>
  <c r="O1477" i="10"/>
  <c r="P1477" i="10"/>
  <c r="Q1469" i="10"/>
  <c r="O1469" i="10"/>
  <c r="P1469" i="10"/>
  <c r="Q1461" i="10"/>
  <c r="O1461" i="10"/>
  <c r="P1461" i="10"/>
  <c r="Q1453" i="10"/>
  <c r="O1453" i="10"/>
  <c r="P1453" i="10"/>
  <c r="Q1445" i="10"/>
  <c r="O1445" i="10"/>
  <c r="P1445" i="10"/>
  <c r="Q1437" i="10"/>
  <c r="O1437" i="10"/>
  <c r="P1437" i="10"/>
  <c r="Q1429" i="10"/>
  <c r="O1429" i="10"/>
  <c r="P1429" i="10"/>
  <c r="Q1421" i="10"/>
  <c r="O1421" i="10"/>
  <c r="P1421" i="10"/>
  <c r="Q1413" i="10"/>
  <c r="O1413" i="10"/>
  <c r="P1413" i="10"/>
  <c r="Q1405" i="10"/>
  <c r="O1405" i="10"/>
  <c r="P1405" i="10"/>
  <c r="Q1397" i="10"/>
  <c r="O1397" i="10"/>
  <c r="P1397" i="10"/>
  <c r="Q1389" i="10"/>
  <c r="O1389" i="10"/>
  <c r="N1389" i="10" s="1"/>
  <c r="P1389" i="10"/>
  <c r="Q1381" i="10"/>
  <c r="O1381" i="10"/>
  <c r="P1381" i="10"/>
  <c r="Q1373" i="10"/>
  <c r="O1373" i="10"/>
  <c r="P1373" i="10"/>
  <c r="Q1365" i="10"/>
  <c r="O1365" i="10"/>
  <c r="P1365" i="10"/>
  <c r="Q1357" i="10"/>
  <c r="O1357" i="10"/>
  <c r="P1357" i="10"/>
  <c r="Q1349" i="10"/>
  <c r="O1349" i="10"/>
  <c r="P1349" i="10"/>
  <c r="Q1341" i="10"/>
  <c r="O1341" i="10"/>
  <c r="P1341" i="10"/>
  <c r="Q1333" i="10"/>
  <c r="O1333" i="10"/>
  <c r="P1333" i="10"/>
  <c r="Q1325" i="10"/>
  <c r="O1325" i="10"/>
  <c r="P1325" i="10"/>
  <c r="Q1317" i="10"/>
  <c r="O1317" i="10"/>
  <c r="P1317" i="10"/>
  <c r="Q1309" i="10"/>
  <c r="O1309" i="10"/>
  <c r="P1309" i="10"/>
  <c r="Q1301" i="10"/>
  <c r="O1301" i="10"/>
  <c r="P1301" i="10"/>
  <c r="Q1293" i="10"/>
  <c r="O1293" i="10"/>
  <c r="P1293" i="10"/>
  <c r="Q1285" i="10"/>
  <c r="O1285" i="10"/>
  <c r="P1285" i="10"/>
  <c r="Q1277" i="10"/>
  <c r="O1277" i="10"/>
  <c r="P1277" i="10"/>
  <c r="Q1269" i="10"/>
  <c r="O1269" i="10"/>
  <c r="P1269" i="10"/>
  <c r="Q1261" i="10"/>
  <c r="O1261" i="10"/>
  <c r="N1261" i="10" s="1"/>
  <c r="P1261" i="10"/>
  <c r="Q1253" i="10"/>
  <c r="O1253" i="10"/>
  <c r="P1253" i="10"/>
  <c r="Q1245" i="10"/>
  <c r="O1245" i="10"/>
  <c r="P1245" i="10"/>
  <c r="Q1237" i="10"/>
  <c r="O1237" i="10"/>
  <c r="P1237" i="10"/>
  <c r="Q1229" i="10"/>
  <c r="O1229" i="10"/>
  <c r="P1229" i="10"/>
  <c r="Q1221" i="10"/>
  <c r="O1221" i="10"/>
  <c r="P1221" i="10"/>
  <c r="Q1213" i="10"/>
  <c r="O1213" i="10"/>
  <c r="N1213" i="10" s="1"/>
  <c r="P1213" i="10"/>
  <c r="Q1205" i="10"/>
  <c r="O1205" i="10"/>
  <c r="P1205" i="10"/>
  <c r="Q1197" i="10"/>
  <c r="O1197" i="10"/>
  <c r="P1197" i="10"/>
  <c r="Q1189" i="10"/>
  <c r="O1189" i="10"/>
  <c r="P1189" i="10"/>
  <c r="O1185" i="10"/>
  <c r="N1185" i="10" s="1"/>
  <c r="O1569" i="10"/>
  <c r="N1569" i="10" s="1"/>
  <c r="O1561" i="10"/>
  <c r="N1561" i="10" s="1"/>
  <c r="O1553" i="10"/>
  <c r="N1553" i="10" s="1"/>
  <c r="O1545" i="10"/>
  <c r="N1545" i="10" s="1"/>
  <c r="O1537" i="10"/>
  <c r="N1537" i="10" s="1"/>
  <c r="O1529" i="10"/>
  <c r="N1529" i="10" s="1"/>
  <c r="O1521" i="10"/>
  <c r="N1521" i="10" s="1"/>
  <c r="O1513" i="10"/>
  <c r="N1513" i="10" s="1"/>
  <c r="O1505" i="10"/>
  <c r="N1505" i="10" s="1"/>
  <c r="O1497" i="10"/>
  <c r="N1497" i="10" s="1"/>
  <c r="O1463" i="10"/>
  <c r="O1441" i="10"/>
  <c r="N1441" i="10" s="1"/>
  <c r="O1399" i="10"/>
  <c r="O1377" i="10"/>
  <c r="N1377" i="10" s="1"/>
  <c r="O1335" i="10"/>
  <c r="O1313" i="10"/>
  <c r="N1313" i="10" s="1"/>
  <c r="O1271" i="10"/>
  <c r="O1249" i="10"/>
  <c r="N1249" i="10" s="1"/>
  <c r="O1207" i="10"/>
  <c r="P1540" i="10"/>
  <c r="T1540" i="10" s="1"/>
  <c r="P1518" i="10"/>
  <c r="P1495" i="10"/>
  <c r="P1476" i="10"/>
  <c r="T1476" i="10" s="1"/>
  <c r="P1431" i="10"/>
  <c r="P1412" i="10"/>
  <c r="T1412" i="10" s="1"/>
  <c r="P1367" i="10"/>
  <c r="P1348" i="10"/>
  <c r="T1348" i="10" s="1"/>
  <c r="P1303" i="10"/>
  <c r="P1284" i="10"/>
  <c r="T1284" i="10" s="1"/>
  <c r="P1239" i="10"/>
  <c r="P1220" i="10"/>
  <c r="T1220" i="10" s="1"/>
  <c r="Q1572" i="10"/>
  <c r="Q1553" i="10"/>
  <c r="Q1531" i="10"/>
  <c r="Q1508" i="10"/>
  <c r="Q1489" i="10"/>
  <c r="Q1444" i="10"/>
  <c r="Q1425" i="10"/>
  <c r="Q1380" i="10"/>
  <c r="Q1361" i="10"/>
  <c r="Q1316" i="10"/>
  <c r="Q1297" i="10"/>
  <c r="Q1252" i="10"/>
  <c r="Q1233" i="10"/>
  <c r="Q1188" i="10"/>
  <c r="P1185" i="10"/>
  <c r="O1481" i="10"/>
  <c r="N1481" i="10" s="1"/>
  <c r="O1439" i="10"/>
  <c r="O1417" i="10"/>
  <c r="N1417" i="10" s="1"/>
  <c r="O1375" i="10"/>
  <c r="O1353" i="10"/>
  <c r="N1353" i="10" s="1"/>
  <c r="O1311" i="10"/>
  <c r="O1289" i="10"/>
  <c r="N1289" i="10" s="1"/>
  <c r="O1247" i="10"/>
  <c r="O1225" i="10"/>
  <c r="N1225" i="10" s="1"/>
  <c r="P1558" i="10"/>
  <c r="P1535" i="10"/>
  <c r="P1516" i="10"/>
  <c r="P1471" i="10"/>
  <c r="P1452" i="10"/>
  <c r="T1452" i="10" s="1"/>
  <c r="P1407" i="10"/>
  <c r="P1388" i="10"/>
  <c r="S1388" i="10" s="1"/>
  <c r="P1343" i="10"/>
  <c r="P1324" i="10"/>
  <c r="T1324" i="10" s="1"/>
  <c r="P1279" i="10"/>
  <c r="P1260" i="10"/>
  <c r="T1260" i="10" s="1"/>
  <c r="P1215" i="10"/>
  <c r="P1196" i="10"/>
  <c r="T1196" i="10" s="1"/>
  <c r="Q1548" i="10"/>
  <c r="Q1529" i="10"/>
  <c r="Q1484" i="10"/>
  <c r="Q1465" i="10"/>
  <c r="Q1420" i="10"/>
  <c r="Q1401" i="10"/>
  <c r="Q1356" i="10"/>
  <c r="Q1337" i="10"/>
  <c r="Q1292" i="10"/>
  <c r="Q1273" i="10"/>
  <c r="Q1228" i="10"/>
  <c r="Q1209" i="10"/>
  <c r="O1491" i="10"/>
  <c r="P1491" i="10"/>
  <c r="O1483" i="10"/>
  <c r="P1483" i="10"/>
  <c r="O1475" i="10"/>
  <c r="N1475" i="10" s="1"/>
  <c r="P1475" i="10"/>
  <c r="O1467" i="10"/>
  <c r="P1467" i="10"/>
  <c r="O1459" i="10"/>
  <c r="P1459" i="10"/>
  <c r="O1451" i="10"/>
  <c r="P1451" i="10"/>
  <c r="O1443" i="10"/>
  <c r="P1443" i="10"/>
  <c r="O1435" i="10"/>
  <c r="P1435" i="10"/>
  <c r="O1427" i="10"/>
  <c r="P1427" i="10"/>
  <c r="O1419" i="10"/>
  <c r="N1419" i="10" s="1"/>
  <c r="P1419" i="10"/>
  <c r="O1411" i="10"/>
  <c r="N1411" i="10" s="1"/>
  <c r="P1411" i="10"/>
  <c r="O1403" i="10"/>
  <c r="P1403" i="10"/>
  <c r="O1395" i="10"/>
  <c r="P1395" i="10"/>
  <c r="O1387" i="10"/>
  <c r="P1387" i="10"/>
  <c r="O1379" i="10"/>
  <c r="P1379" i="10"/>
  <c r="O1371" i="10"/>
  <c r="P1371" i="10"/>
  <c r="O1363" i="10"/>
  <c r="P1363" i="10"/>
  <c r="O1355" i="10"/>
  <c r="N1355" i="10" s="1"/>
  <c r="P1355" i="10"/>
  <c r="O1347" i="10"/>
  <c r="N1347" i="10" s="1"/>
  <c r="P1347" i="10"/>
  <c r="O1339" i="10"/>
  <c r="P1339" i="10"/>
  <c r="O1331" i="10"/>
  <c r="P1331" i="10"/>
  <c r="O1323" i="10"/>
  <c r="P1323" i="10"/>
  <c r="O1315" i="10"/>
  <c r="P1315" i="10"/>
  <c r="O1307" i="10"/>
  <c r="P1307" i="10"/>
  <c r="O1299" i="10"/>
  <c r="P1299" i="10"/>
  <c r="O1291" i="10"/>
  <c r="N1291" i="10" s="1"/>
  <c r="P1291" i="10"/>
  <c r="O1283" i="10"/>
  <c r="P1283" i="10"/>
  <c r="O1275" i="10"/>
  <c r="P1275" i="10"/>
  <c r="O1267" i="10"/>
  <c r="P1267" i="10"/>
  <c r="O1259" i="10"/>
  <c r="P1259" i="10"/>
  <c r="O1251" i="10"/>
  <c r="P1251" i="10"/>
  <c r="O1243" i="10"/>
  <c r="P1243" i="10"/>
  <c r="O1235" i="10"/>
  <c r="P1235" i="10"/>
  <c r="O1227" i="10"/>
  <c r="N1227" i="10" s="1"/>
  <c r="P1227" i="10"/>
  <c r="O1219" i="10"/>
  <c r="N1219" i="10" s="1"/>
  <c r="P1219" i="10"/>
  <c r="O1211" i="10"/>
  <c r="P1211" i="10"/>
  <c r="O1203" i="10"/>
  <c r="P1203" i="10"/>
  <c r="O1195" i="10"/>
  <c r="P1195" i="10"/>
  <c r="Q1187" i="10"/>
  <c r="O1187" i="10"/>
  <c r="P1187" i="10"/>
  <c r="R1559" i="10"/>
  <c r="O1551" i="10"/>
  <c r="O1543" i="10"/>
  <c r="O1535" i="10"/>
  <c r="O1527" i="10"/>
  <c r="O1519" i="10"/>
  <c r="O1511" i="10"/>
  <c r="O1503" i="10"/>
  <c r="O1495" i="10"/>
  <c r="N1495" i="10" s="1"/>
  <c r="O1479" i="10"/>
  <c r="O1457" i="10"/>
  <c r="N1457" i="10" s="1"/>
  <c r="O1415" i="10"/>
  <c r="O1393" i="10"/>
  <c r="N1393" i="10" s="1"/>
  <c r="O1351" i="10"/>
  <c r="O1329" i="10"/>
  <c r="N1329" i="10" s="1"/>
  <c r="O1287" i="10"/>
  <c r="O1265" i="10"/>
  <c r="N1265" i="10" s="1"/>
  <c r="O1223" i="10"/>
  <c r="O1201" i="10"/>
  <c r="N1201" i="10" s="1"/>
  <c r="P1534" i="10"/>
  <c r="P1511" i="10"/>
  <c r="P1492" i="10"/>
  <c r="P1447" i="10"/>
  <c r="P1428" i="10"/>
  <c r="T1428" i="10" s="1"/>
  <c r="P1383" i="10"/>
  <c r="P1364" i="10"/>
  <c r="T1364" i="10" s="1"/>
  <c r="P1319" i="10"/>
  <c r="P1300" i="10"/>
  <c r="T1300" i="10" s="1"/>
  <c r="P1255" i="10"/>
  <c r="P1236" i="10"/>
  <c r="T1236" i="10" s="1"/>
  <c r="P1191" i="10"/>
  <c r="Q1569" i="10"/>
  <c r="Q1547" i="10"/>
  <c r="Q1524" i="10"/>
  <c r="Q1505" i="10"/>
  <c r="Q1483" i="10"/>
  <c r="Q1460" i="10"/>
  <c r="Q1441" i="10"/>
  <c r="Q1419" i="10"/>
  <c r="Q1396" i="10"/>
  <c r="Q1377" i="10"/>
  <c r="Q1355" i="10"/>
  <c r="Q1332" i="10"/>
  <c r="Q1313" i="10"/>
  <c r="Q1291" i="10"/>
  <c r="Q1268" i="10"/>
  <c r="Q1249" i="10"/>
  <c r="Q1227" i="10"/>
  <c r="Q1204" i="10"/>
  <c r="P1554" i="10"/>
  <c r="Q1554" i="10"/>
  <c r="P1538" i="10"/>
  <c r="Q1538" i="10"/>
  <c r="P1522" i="10"/>
  <c r="Q1522" i="10"/>
  <c r="P1506" i="10"/>
  <c r="Q1506" i="10"/>
  <c r="P1490" i="10"/>
  <c r="Q1490" i="10"/>
  <c r="P1474" i="10"/>
  <c r="Q1474" i="10"/>
  <c r="P1458" i="10"/>
  <c r="T1458" i="10" s="1"/>
  <c r="Q1458" i="10"/>
  <c r="P1434" i="10"/>
  <c r="T1434" i="10" s="1"/>
  <c r="Q1434" i="10"/>
  <c r="P1418" i="10"/>
  <c r="T1418" i="10" s="1"/>
  <c r="Q1418" i="10"/>
  <c r="P1402" i="10"/>
  <c r="Q1402" i="10"/>
  <c r="P1386" i="10"/>
  <c r="Q1386" i="10"/>
  <c r="P1370" i="10"/>
  <c r="T1370" i="10" s="1"/>
  <c r="Q1370" i="10"/>
  <c r="P1338" i="10"/>
  <c r="Q1338" i="10"/>
  <c r="P1322" i="10"/>
  <c r="Q1322" i="10"/>
  <c r="P1306" i="10"/>
  <c r="T1306" i="10" s="1"/>
  <c r="Q1306" i="10"/>
  <c r="P1298" i="10"/>
  <c r="Q1298" i="10"/>
  <c r="P1290" i="10"/>
  <c r="T1290" i="10" s="1"/>
  <c r="Q1290" i="10"/>
  <c r="P1274" i="10"/>
  <c r="Q1274" i="10"/>
  <c r="P1266" i="10"/>
  <c r="T1266" i="10" s="1"/>
  <c r="Q1266" i="10"/>
  <c r="P1258" i="10"/>
  <c r="Q1258" i="10"/>
  <c r="P1250" i="10"/>
  <c r="Q1250" i="10"/>
  <c r="P1242" i="10"/>
  <c r="T1242" i="10" s="1"/>
  <c r="Q1242" i="10"/>
  <c r="P1234" i="10"/>
  <c r="Q1234" i="10"/>
  <c r="P1226" i="10"/>
  <c r="T1226" i="10" s="1"/>
  <c r="Q1226" i="10"/>
  <c r="P1218" i="10"/>
  <c r="Q1218" i="10"/>
  <c r="P1210" i="10"/>
  <c r="Q1210" i="10"/>
  <c r="P1202" i="10"/>
  <c r="T1202" i="10" s="1"/>
  <c r="Q1202" i="10"/>
  <c r="P1194" i="10"/>
  <c r="Q1194" i="10"/>
  <c r="Q1186" i="10"/>
  <c r="P1186" i="10"/>
  <c r="R1582" i="10"/>
  <c r="O1574" i="10"/>
  <c r="O1566" i="10"/>
  <c r="O1558" i="10"/>
  <c r="O1550" i="10"/>
  <c r="O1542" i="10"/>
  <c r="O1534" i="10"/>
  <c r="O1526" i="10"/>
  <c r="O1518" i="10"/>
  <c r="N1518" i="10" s="1"/>
  <c r="O1510" i="10"/>
  <c r="O1502" i="10"/>
  <c r="O1492" i="10"/>
  <c r="O1474" i="10"/>
  <c r="O1455" i="10"/>
  <c r="O1433" i="10"/>
  <c r="N1433" i="10" s="1"/>
  <c r="O1391" i="10"/>
  <c r="O1369" i="10"/>
  <c r="N1369" i="10" s="1"/>
  <c r="O1327" i="10"/>
  <c r="O1305" i="10"/>
  <c r="N1305" i="10" s="1"/>
  <c r="O1263" i="10"/>
  <c r="O1241" i="10"/>
  <c r="N1241" i="10" s="1"/>
  <c r="O1218" i="10"/>
  <c r="O1199" i="10"/>
  <c r="P1574" i="10"/>
  <c r="P1551" i="10"/>
  <c r="P1532" i="10"/>
  <c r="P1510" i="10"/>
  <c r="P1487" i="10"/>
  <c r="P1468" i="10"/>
  <c r="T1468" i="10" s="1"/>
  <c r="P1423" i="10"/>
  <c r="P1404" i="10"/>
  <c r="T1404" i="10" s="1"/>
  <c r="P1359" i="10"/>
  <c r="P1340" i="10"/>
  <c r="T1340" i="10" s="1"/>
  <c r="P1295" i="10"/>
  <c r="P1276" i="10"/>
  <c r="T1276" i="10" s="1"/>
  <c r="P1231" i="10"/>
  <c r="P1212" i="10"/>
  <c r="T1212" i="10" s="1"/>
  <c r="Q1564" i="10"/>
  <c r="Q1545" i="10"/>
  <c r="Q1523" i="10"/>
  <c r="Q1500" i="10"/>
  <c r="Q1481" i="10"/>
  <c r="Q1459" i="10"/>
  <c r="Q1436" i="10"/>
  <c r="Q1417" i="10"/>
  <c r="Q1395" i="10"/>
  <c r="Q1372" i="10"/>
  <c r="Q1353" i="10"/>
  <c r="Q1331" i="10"/>
  <c r="Q1308" i="10"/>
  <c r="Q1289" i="10"/>
  <c r="Q1267" i="10"/>
  <c r="Q1244" i="10"/>
  <c r="Q1225" i="10"/>
  <c r="Q1203" i="10"/>
  <c r="P1562" i="10"/>
  <c r="Q1562" i="10"/>
  <c r="P1546" i="10"/>
  <c r="Q1546" i="10"/>
  <c r="P1530" i="10"/>
  <c r="Q1530" i="10"/>
  <c r="P1514" i="10"/>
  <c r="Q1514" i="10"/>
  <c r="P1498" i="10"/>
  <c r="Q1498" i="10"/>
  <c r="P1482" i="10"/>
  <c r="T1482" i="10" s="1"/>
  <c r="Q1482" i="10"/>
  <c r="P1466" i="10"/>
  <c r="Q1466" i="10"/>
  <c r="P1450" i="10"/>
  <c r="Q1450" i="10"/>
  <c r="P1442" i="10"/>
  <c r="Q1442" i="10"/>
  <c r="P1426" i="10"/>
  <c r="Q1426" i="10"/>
  <c r="P1410" i="10"/>
  <c r="T1410" i="10" s="1"/>
  <c r="Q1410" i="10"/>
  <c r="P1394" i="10"/>
  <c r="T1394" i="10" s="1"/>
  <c r="Q1394" i="10"/>
  <c r="P1378" i="10"/>
  <c r="Q1378" i="10"/>
  <c r="P1362" i="10"/>
  <c r="Q1362" i="10"/>
  <c r="P1354" i="10"/>
  <c r="T1354" i="10" s="1"/>
  <c r="Q1354" i="10"/>
  <c r="P1346" i="10"/>
  <c r="T1346" i="10" s="1"/>
  <c r="Q1346" i="10"/>
  <c r="P1330" i="10"/>
  <c r="T1330" i="10" s="1"/>
  <c r="Q1330" i="10"/>
  <c r="P1314" i="10"/>
  <c r="Q1314" i="10"/>
  <c r="P1282" i="10"/>
  <c r="T1282" i="10" s="1"/>
  <c r="Q1282" i="10"/>
  <c r="R1581" i="10"/>
  <c r="O1573" i="10"/>
  <c r="O1565" i="10"/>
  <c r="O1549" i="10"/>
  <c r="O1541" i="10"/>
  <c r="O1533" i="10"/>
  <c r="O1525" i="10"/>
  <c r="N1525" i="10" s="1"/>
  <c r="O1517" i="10"/>
  <c r="N1517" i="10" s="1"/>
  <c r="O1509" i="10"/>
  <c r="N1509" i="10" s="1"/>
  <c r="O1501" i="10"/>
  <c r="N1501" i="10" s="1"/>
  <c r="O1490" i="10"/>
  <c r="O1473" i="10"/>
  <c r="N1473" i="10" s="1"/>
  <c r="O1450" i="10"/>
  <c r="O1431" i="10"/>
  <c r="O1409" i="10"/>
  <c r="N1409" i="10" s="1"/>
  <c r="O1386" i="10"/>
  <c r="N1386" i="10" s="1"/>
  <c r="O1367" i="10"/>
  <c r="O1345" i="10"/>
  <c r="N1345" i="10" s="1"/>
  <c r="O1322" i="10"/>
  <c r="O1303" i="10"/>
  <c r="O1281" i="10"/>
  <c r="N1281" i="10" s="1"/>
  <c r="O1258" i="10"/>
  <c r="N1258" i="10" s="1"/>
  <c r="O1239" i="10"/>
  <c r="N1239" i="10" s="1"/>
  <c r="O1217" i="10"/>
  <c r="N1217" i="10" s="1"/>
  <c r="O1194" i="10"/>
  <c r="N1194" i="10" s="1"/>
  <c r="P1572" i="10"/>
  <c r="T1572" i="10" s="1"/>
  <c r="P1550" i="10"/>
  <c r="P1527" i="10"/>
  <c r="P1508" i="10"/>
  <c r="T1508" i="10" s="1"/>
  <c r="P1463" i="10"/>
  <c r="P1444" i="10"/>
  <c r="S1444" i="10" s="1"/>
  <c r="P1399" i="10"/>
  <c r="P1380" i="10"/>
  <c r="N1380" i="10" s="1"/>
  <c r="P1335" i="10"/>
  <c r="P1316" i="10"/>
  <c r="T1316" i="10" s="1"/>
  <c r="P1271" i="10"/>
  <c r="P1252" i="10"/>
  <c r="T1252" i="10" s="1"/>
  <c r="P1207" i="10"/>
  <c r="P1188" i="10"/>
  <c r="T1188" i="10" s="1"/>
  <c r="Q1563" i="10"/>
  <c r="Q1540" i="10"/>
  <c r="Q1521" i="10"/>
  <c r="Q1499" i="10"/>
  <c r="Q1476" i="10"/>
  <c r="Q1457" i="10"/>
  <c r="Q1435" i="10"/>
  <c r="Q1412" i="10"/>
  <c r="Q1393" i="10"/>
  <c r="Q1371" i="10"/>
  <c r="Q1348" i="10"/>
  <c r="Q1329" i="10"/>
  <c r="Q1307" i="10"/>
  <c r="Q1284" i="10"/>
  <c r="Q1265" i="10"/>
  <c r="Q1243" i="10"/>
  <c r="Q1220" i="10"/>
  <c r="Q1201" i="10"/>
  <c r="R1576" i="10"/>
  <c r="R1568" i="10"/>
  <c r="R1560" i="10"/>
  <c r="P1552" i="10"/>
  <c r="T1552" i="10" s="1"/>
  <c r="Q1552" i="10"/>
  <c r="P1544" i="10"/>
  <c r="S1544" i="10" s="1"/>
  <c r="Q1544" i="10"/>
  <c r="P1536" i="10"/>
  <c r="T1536" i="10" s="1"/>
  <c r="Q1536" i="10"/>
  <c r="P1528" i="10"/>
  <c r="T1528" i="10" s="1"/>
  <c r="Q1528" i="10"/>
  <c r="P1520" i="10"/>
  <c r="T1520" i="10" s="1"/>
  <c r="Q1520" i="10"/>
  <c r="P1512" i="10"/>
  <c r="S1512" i="10" s="1"/>
  <c r="Q1512" i="10"/>
  <c r="P1504" i="10"/>
  <c r="T1504" i="10" s="1"/>
  <c r="Q1504" i="10"/>
  <c r="P1496" i="10"/>
  <c r="T1496" i="10" s="1"/>
  <c r="Q1496" i="10"/>
  <c r="P1488" i="10"/>
  <c r="Q1488" i="10"/>
  <c r="P1480" i="10"/>
  <c r="Q1480" i="10"/>
  <c r="O1480" i="10"/>
  <c r="N1480" i="10" s="1"/>
  <c r="P1472" i="10"/>
  <c r="Q1472" i="10"/>
  <c r="O1472" i="10"/>
  <c r="P1464" i="10"/>
  <c r="Q1464" i="10"/>
  <c r="O1464" i="10"/>
  <c r="P1456" i="10"/>
  <c r="Q1456" i="10"/>
  <c r="O1456" i="10"/>
  <c r="N1456" i="10" s="1"/>
  <c r="P1448" i="10"/>
  <c r="Q1448" i="10"/>
  <c r="O1448" i="10"/>
  <c r="P1440" i="10"/>
  <c r="Q1440" i="10"/>
  <c r="O1440" i="10"/>
  <c r="P1432" i="10"/>
  <c r="Q1432" i="10"/>
  <c r="O1432" i="10"/>
  <c r="P1424" i="10"/>
  <c r="Q1424" i="10"/>
  <c r="O1424" i="10"/>
  <c r="N1424" i="10" s="1"/>
  <c r="P1416" i="10"/>
  <c r="Q1416" i="10"/>
  <c r="O1416" i="10"/>
  <c r="N1416" i="10" s="1"/>
  <c r="P1408" i="10"/>
  <c r="Q1408" i="10"/>
  <c r="O1408" i="10"/>
  <c r="P1400" i="10"/>
  <c r="Q1400" i="10"/>
  <c r="O1400" i="10"/>
  <c r="P1392" i="10"/>
  <c r="Q1392" i="10"/>
  <c r="O1392" i="10"/>
  <c r="N1392" i="10" s="1"/>
  <c r="P1384" i="10"/>
  <c r="Q1384" i="10"/>
  <c r="O1384" i="10"/>
  <c r="P1376" i="10"/>
  <c r="Q1376" i="10"/>
  <c r="O1376" i="10"/>
  <c r="P1368" i="10"/>
  <c r="Q1368" i="10"/>
  <c r="O1368" i="10"/>
  <c r="P1360" i="10"/>
  <c r="Q1360" i="10"/>
  <c r="O1360" i="10"/>
  <c r="P1352" i="10"/>
  <c r="Q1352" i="10"/>
  <c r="O1352" i="10"/>
  <c r="N1352" i="10" s="1"/>
  <c r="P1344" i="10"/>
  <c r="Q1344" i="10"/>
  <c r="O1344" i="10"/>
  <c r="P1336" i="10"/>
  <c r="Q1336" i="10"/>
  <c r="O1336" i="10"/>
  <c r="P1328" i="10"/>
  <c r="Q1328" i="10"/>
  <c r="O1328" i="10"/>
  <c r="N1328" i="10" s="1"/>
  <c r="P1320" i="10"/>
  <c r="Q1320" i="10"/>
  <c r="O1320" i="10"/>
  <c r="P1312" i="10"/>
  <c r="Q1312" i="10"/>
  <c r="O1312" i="10"/>
  <c r="P1304" i="10"/>
  <c r="Q1304" i="10"/>
  <c r="O1304" i="10"/>
  <c r="P1296" i="10"/>
  <c r="Q1296" i="10"/>
  <c r="O1296" i="10"/>
  <c r="N1296" i="10" s="1"/>
  <c r="P1288" i="10"/>
  <c r="Q1288" i="10"/>
  <c r="O1288" i="10"/>
  <c r="N1288" i="10" s="1"/>
  <c r="P1280" i="10"/>
  <c r="Q1280" i="10"/>
  <c r="O1280" i="10"/>
  <c r="P1272" i="10"/>
  <c r="Q1272" i="10"/>
  <c r="O1272" i="10"/>
  <c r="P1264" i="10"/>
  <c r="Q1264" i="10"/>
  <c r="O1264" i="10"/>
  <c r="N1264" i="10" s="1"/>
  <c r="P1256" i="10"/>
  <c r="Q1256" i="10"/>
  <c r="O1256" i="10"/>
  <c r="P1248" i="10"/>
  <c r="Q1248" i="10"/>
  <c r="O1248" i="10"/>
  <c r="P1240" i="10"/>
  <c r="Q1240" i="10"/>
  <c r="O1240" i="10"/>
  <c r="P1232" i="10"/>
  <c r="Q1232" i="10"/>
  <c r="O1232" i="10"/>
  <c r="P1224" i="10"/>
  <c r="Q1224" i="10"/>
  <c r="O1224" i="10"/>
  <c r="N1224" i="10" s="1"/>
  <c r="P1216" i="10"/>
  <c r="Q1216" i="10"/>
  <c r="O1216" i="10"/>
  <c r="P1208" i="10"/>
  <c r="Q1208" i="10"/>
  <c r="O1208" i="10"/>
  <c r="P1200" i="10"/>
  <c r="Q1200" i="10"/>
  <c r="O1200" i="10"/>
  <c r="N1200" i="10" s="1"/>
  <c r="P1192" i="10"/>
  <c r="Q1192" i="10"/>
  <c r="O1192" i="10"/>
  <c r="R1580" i="10"/>
  <c r="O1564" i="10"/>
  <c r="N1564" i="10" s="1"/>
  <c r="O1548" i="10"/>
  <c r="N1548" i="10" s="1"/>
  <c r="O1532" i="10"/>
  <c r="N1532" i="10" s="1"/>
  <c r="O1524" i="10"/>
  <c r="N1524" i="10" s="1"/>
  <c r="O1516" i="10"/>
  <c r="N1516" i="10" s="1"/>
  <c r="O1500" i="10"/>
  <c r="N1500" i="10" s="1"/>
  <c r="O1489" i="10"/>
  <c r="N1489" i="10" s="1"/>
  <c r="O1471" i="10"/>
  <c r="N1471" i="10" s="1"/>
  <c r="O1449" i="10"/>
  <c r="N1449" i="10" s="1"/>
  <c r="O1426" i="10"/>
  <c r="N1426" i="10" s="1"/>
  <c r="O1407" i="10"/>
  <c r="N1407" i="10" s="1"/>
  <c r="O1385" i="10"/>
  <c r="N1385" i="10" s="1"/>
  <c r="O1362" i="10"/>
  <c r="N1362" i="10" s="1"/>
  <c r="O1343" i="10"/>
  <c r="N1343" i="10" s="1"/>
  <c r="O1321" i="10"/>
  <c r="N1321" i="10" s="1"/>
  <c r="O1298" i="10"/>
  <c r="O1279" i="10"/>
  <c r="O1257" i="10"/>
  <c r="N1257" i="10" s="1"/>
  <c r="O1234" i="10"/>
  <c r="O1215" i="10"/>
  <c r="O1193" i="10"/>
  <c r="N1193" i="10" s="1"/>
  <c r="P1526" i="10"/>
  <c r="P1503" i="10"/>
  <c r="P1484" i="10"/>
  <c r="T1484" i="10" s="1"/>
  <c r="P1439" i="10"/>
  <c r="P1420" i="10"/>
  <c r="N1420" i="10" s="1"/>
  <c r="P1375" i="10"/>
  <c r="P1356" i="10"/>
  <c r="T1356" i="10" s="1"/>
  <c r="P1311" i="10"/>
  <c r="P1292" i="10"/>
  <c r="T1292" i="10" s="1"/>
  <c r="P1247" i="10"/>
  <c r="P1228" i="10"/>
  <c r="N1228" i="10" s="1"/>
  <c r="Q1561" i="10"/>
  <c r="Q1539" i="10"/>
  <c r="Q1497" i="10"/>
  <c r="Q1475" i="10"/>
  <c r="Q1452" i="10"/>
  <c r="Q1433" i="10"/>
  <c r="Q1411" i="10"/>
  <c r="Q1388" i="10"/>
  <c r="Q1369" i="10"/>
  <c r="Q1347" i="10"/>
  <c r="Q1324" i="10"/>
  <c r="Q1305" i="10"/>
  <c r="Q1283" i="10"/>
  <c r="Q1260" i="10"/>
  <c r="Q1241" i="10"/>
  <c r="Q1219" i="10"/>
  <c r="Q1196" i="10"/>
  <c r="O1571" i="10"/>
  <c r="N1571" i="10" s="1"/>
  <c r="O1563" i="10"/>
  <c r="N1563" i="10" s="1"/>
  <c r="O1555" i="10"/>
  <c r="N1555" i="10" s="1"/>
  <c r="O1547" i="10"/>
  <c r="N1547" i="10" s="1"/>
  <c r="O1539" i="10"/>
  <c r="N1539" i="10" s="1"/>
  <c r="O1531" i="10"/>
  <c r="N1531" i="10" s="1"/>
  <c r="O1523" i="10"/>
  <c r="N1523" i="10" s="1"/>
  <c r="O1515" i="10"/>
  <c r="N1515" i="10" s="1"/>
  <c r="O1507" i="10"/>
  <c r="N1507" i="10" s="1"/>
  <c r="O1499" i="10"/>
  <c r="N1499" i="10" s="1"/>
  <c r="O1488" i="10"/>
  <c r="N1488" i="10" s="1"/>
  <c r="O1466" i="10"/>
  <c r="N1466" i="10" s="1"/>
  <c r="O1447" i="10"/>
  <c r="N1447" i="10" s="1"/>
  <c r="O1425" i="10"/>
  <c r="N1425" i="10" s="1"/>
  <c r="O1402" i="10"/>
  <c r="O1383" i="10"/>
  <c r="O1361" i="10"/>
  <c r="N1361" i="10" s="1"/>
  <c r="O1338" i="10"/>
  <c r="O1319" i="10"/>
  <c r="O1297" i="10"/>
  <c r="N1297" i="10" s="1"/>
  <c r="O1274" i="10"/>
  <c r="O1255" i="10"/>
  <c r="N1255" i="10" s="1"/>
  <c r="O1233" i="10"/>
  <c r="N1233" i="10" s="1"/>
  <c r="O1210" i="10"/>
  <c r="O1191" i="10"/>
  <c r="N1191" i="10" s="1"/>
  <c r="P1566" i="10"/>
  <c r="P1543" i="10"/>
  <c r="P1502" i="10"/>
  <c r="P1479" i="10"/>
  <c r="P1460" i="10"/>
  <c r="T1460" i="10" s="1"/>
  <c r="P1415" i="10"/>
  <c r="P1396" i="10"/>
  <c r="N1396" i="10" s="1"/>
  <c r="P1351" i="10"/>
  <c r="P1332" i="10"/>
  <c r="N1332" i="10" s="1"/>
  <c r="P1287" i="10"/>
  <c r="P1268" i="10"/>
  <c r="T1268" i="10" s="1"/>
  <c r="P1223" i="10"/>
  <c r="P1204" i="10"/>
  <c r="T1204" i="10" s="1"/>
  <c r="Q1537" i="10"/>
  <c r="Q1515" i="10"/>
  <c r="Q1473" i="10"/>
  <c r="Q1451" i="10"/>
  <c r="Q1428" i="10"/>
  <c r="Q1409" i="10"/>
  <c r="Q1387" i="10"/>
  <c r="Q1364" i="10"/>
  <c r="Q1345" i="10"/>
  <c r="Q1323" i="10"/>
  <c r="Q1300" i="10"/>
  <c r="Q1281" i="10"/>
  <c r="Q1259" i="10"/>
  <c r="Q1236" i="10"/>
  <c r="Q1217" i="10"/>
  <c r="Q1195" i="10"/>
  <c r="Q1494" i="10"/>
  <c r="O1494" i="10"/>
  <c r="N1494" i="10" s="1"/>
  <c r="Q1486" i="10"/>
  <c r="O1486" i="10"/>
  <c r="N1486" i="10" s="1"/>
  <c r="Q1478" i="10"/>
  <c r="O1478" i="10"/>
  <c r="Q1470" i="10"/>
  <c r="O1470" i="10"/>
  <c r="N1470" i="10" s="1"/>
  <c r="Q1462" i="10"/>
  <c r="O1462" i="10"/>
  <c r="N1462" i="10" s="1"/>
  <c r="Q1454" i="10"/>
  <c r="O1454" i="10"/>
  <c r="N1454" i="10" s="1"/>
  <c r="Q1446" i="10"/>
  <c r="O1446" i="10"/>
  <c r="N1446" i="10" s="1"/>
  <c r="Q1438" i="10"/>
  <c r="O1438" i="10"/>
  <c r="N1438" i="10" s="1"/>
  <c r="Q1430" i="10"/>
  <c r="O1430" i="10"/>
  <c r="N1430" i="10" s="1"/>
  <c r="Q1422" i="10"/>
  <c r="O1422" i="10"/>
  <c r="N1422" i="10" s="1"/>
  <c r="Q1414" i="10"/>
  <c r="O1414" i="10"/>
  <c r="Q1406" i="10"/>
  <c r="O1406" i="10"/>
  <c r="N1406" i="10" s="1"/>
  <c r="Q1398" i="10"/>
  <c r="O1398" i="10"/>
  <c r="N1398" i="10" s="1"/>
  <c r="Q1390" i="10"/>
  <c r="O1390" i="10"/>
  <c r="N1390" i="10" s="1"/>
  <c r="Q1382" i="10"/>
  <c r="O1382" i="10"/>
  <c r="N1382" i="10" s="1"/>
  <c r="Q1374" i="10"/>
  <c r="O1374" i="10"/>
  <c r="N1374" i="10" s="1"/>
  <c r="Q1366" i="10"/>
  <c r="O1366" i="10"/>
  <c r="N1366" i="10" s="1"/>
  <c r="Q1358" i="10"/>
  <c r="O1358" i="10"/>
  <c r="N1358" i="10" s="1"/>
  <c r="Q1350" i="10"/>
  <c r="O1350" i="10"/>
  <c r="Q1342" i="10"/>
  <c r="O1342" i="10"/>
  <c r="N1342" i="10" s="1"/>
  <c r="Q1334" i="10"/>
  <c r="O1334" i="10"/>
  <c r="N1334" i="10" s="1"/>
  <c r="Q1326" i="10"/>
  <c r="O1326" i="10"/>
  <c r="N1326" i="10" s="1"/>
  <c r="Q1318" i="10"/>
  <c r="O1318" i="10"/>
  <c r="N1318" i="10" s="1"/>
  <c r="Q1310" i="10"/>
  <c r="O1310" i="10"/>
  <c r="N1310" i="10" s="1"/>
  <c r="Q1302" i="10"/>
  <c r="O1302" i="10"/>
  <c r="N1302" i="10" s="1"/>
  <c r="Q1294" i="10"/>
  <c r="O1294" i="10"/>
  <c r="N1294" i="10" s="1"/>
  <c r="Q1286" i="10"/>
  <c r="O1286" i="10"/>
  <c r="Q1278" i="10"/>
  <c r="O1278" i="10"/>
  <c r="N1278" i="10" s="1"/>
  <c r="Q1270" i="10"/>
  <c r="O1270" i="10"/>
  <c r="N1270" i="10" s="1"/>
  <c r="Q1262" i="10"/>
  <c r="O1262" i="10"/>
  <c r="N1262" i="10" s="1"/>
  <c r="Q1254" i="10"/>
  <c r="O1254" i="10"/>
  <c r="N1254" i="10" s="1"/>
  <c r="Q1246" i="10"/>
  <c r="O1246" i="10"/>
  <c r="N1246" i="10" s="1"/>
  <c r="Q1238" i="10"/>
  <c r="O1238" i="10"/>
  <c r="N1238" i="10" s="1"/>
  <c r="Q1230" i="10"/>
  <c r="O1230" i="10"/>
  <c r="N1230" i="10" s="1"/>
  <c r="Q1222" i="10"/>
  <c r="O1222" i="10"/>
  <c r="Q1214" i="10"/>
  <c r="O1214" i="10"/>
  <c r="N1214" i="10" s="1"/>
  <c r="Q1206" i="10"/>
  <c r="O1206" i="10"/>
  <c r="N1206" i="10" s="1"/>
  <c r="Q1198" i="10"/>
  <c r="O1198" i="10"/>
  <c r="N1198" i="10" s="1"/>
  <c r="Q1190" i="10"/>
  <c r="O1190" i="10"/>
  <c r="N1190" i="10" s="1"/>
  <c r="R1578" i="10"/>
  <c r="R1570" i="10"/>
  <c r="O1562" i="10"/>
  <c r="O1554" i="10"/>
  <c r="O1546" i="10"/>
  <c r="N1546" i="10" s="1"/>
  <c r="O1538" i="10"/>
  <c r="O1530" i="10"/>
  <c r="N1530" i="10" s="1"/>
  <c r="O1522" i="10"/>
  <c r="N1522" i="10" s="1"/>
  <c r="O1514" i="10"/>
  <c r="N1514" i="10" s="1"/>
  <c r="O1506" i="10"/>
  <c r="O1498" i="10"/>
  <c r="O1487" i="10"/>
  <c r="N1487" i="10" s="1"/>
  <c r="O1465" i="10"/>
  <c r="N1465" i="10" s="1"/>
  <c r="O1442" i="10"/>
  <c r="O1423" i="10"/>
  <c r="N1423" i="10" s="1"/>
  <c r="O1401" i="10"/>
  <c r="N1401" i="10" s="1"/>
  <c r="O1378" i="10"/>
  <c r="N1378" i="10" s="1"/>
  <c r="O1359" i="10"/>
  <c r="N1359" i="10" s="1"/>
  <c r="O1337" i="10"/>
  <c r="N1337" i="10" s="1"/>
  <c r="O1314" i="10"/>
  <c r="N1314" i="10" s="1"/>
  <c r="O1295" i="10"/>
  <c r="N1295" i="10" s="1"/>
  <c r="O1273" i="10"/>
  <c r="N1273" i="10" s="1"/>
  <c r="O1250" i="10"/>
  <c r="N1250" i="10" s="1"/>
  <c r="O1231" i="10"/>
  <c r="N1231" i="10" s="1"/>
  <c r="O1209" i="10"/>
  <c r="N1209" i="10" s="1"/>
  <c r="O1186" i="10"/>
  <c r="P1542" i="10"/>
  <c r="P1519" i="10"/>
  <c r="P1478" i="10"/>
  <c r="P1455" i="10"/>
  <c r="P1436" i="10"/>
  <c r="T1436" i="10" s="1"/>
  <c r="P1414" i="10"/>
  <c r="P1391" i="10"/>
  <c r="P1372" i="10"/>
  <c r="T1372" i="10" s="1"/>
  <c r="P1350" i="10"/>
  <c r="P1327" i="10"/>
  <c r="P1308" i="10"/>
  <c r="T1308" i="10" s="1"/>
  <c r="P1286" i="10"/>
  <c r="P1263" i="10"/>
  <c r="P1244" i="10"/>
  <c r="N1244" i="10" s="1"/>
  <c r="P1222" i="10"/>
  <c r="P1199" i="10"/>
  <c r="Q1555" i="10"/>
  <c r="Q1513" i="10"/>
  <c r="Q1491" i="10"/>
  <c r="Q1468" i="10"/>
  <c r="Q1449" i="10"/>
  <c r="Q1427" i="10"/>
  <c r="Q1404" i="10"/>
  <c r="Q1385" i="10"/>
  <c r="Q1363" i="10"/>
  <c r="Q1340" i="10"/>
  <c r="Q1321" i="10"/>
  <c r="Q1299" i="10"/>
  <c r="Q1276" i="10"/>
  <c r="Q1257" i="10"/>
  <c r="Q1235" i="10"/>
  <c r="Q1212" i="10"/>
  <c r="Q1193" i="10"/>
  <c r="O1130" i="10"/>
  <c r="O940" i="10"/>
  <c r="O1072" i="10"/>
  <c r="N1072" i="10" s="1"/>
  <c r="O1066" i="10"/>
  <c r="O904" i="10"/>
  <c r="N904" i="10" s="1"/>
  <c r="P981" i="10"/>
  <c r="O1048" i="10"/>
  <c r="N1048" i="10" s="1"/>
  <c r="O1002" i="10"/>
  <c r="P1138" i="10"/>
  <c r="P1074" i="10"/>
  <c r="P914" i="10"/>
  <c r="Q963" i="10"/>
  <c r="Q1180" i="10"/>
  <c r="O994" i="10"/>
  <c r="P978" i="10"/>
  <c r="P1172" i="10"/>
  <c r="P948" i="10"/>
  <c r="Q1116" i="10"/>
  <c r="O1122" i="10"/>
  <c r="O906" i="10"/>
  <c r="P1131" i="10"/>
  <c r="T1131" i="10" s="1"/>
  <c r="Q899" i="10"/>
  <c r="O1178" i="10"/>
  <c r="O1114" i="10"/>
  <c r="O986" i="10"/>
  <c r="O1106" i="10"/>
  <c r="O1042" i="10"/>
  <c r="O978" i="10"/>
  <c r="O931" i="10"/>
  <c r="N931" i="10" s="1"/>
  <c r="P1122" i="10"/>
  <c r="P898" i="10"/>
  <c r="O1154" i="10"/>
  <c r="O1026" i="10"/>
  <c r="O970" i="10"/>
  <c r="P1170" i="10"/>
  <c r="P1106" i="10"/>
  <c r="P946" i="10"/>
  <c r="O1050" i="10"/>
  <c r="O939" i="10"/>
  <c r="P907" i="10"/>
  <c r="T907" i="10" s="1"/>
  <c r="P1130" i="10"/>
  <c r="P1058" i="10"/>
  <c r="P962" i="10"/>
  <c r="P906" i="10"/>
  <c r="O1170" i="10"/>
  <c r="P1034" i="10"/>
  <c r="P1026" i="10"/>
  <c r="O1152" i="10"/>
  <c r="N1152" i="10" s="1"/>
  <c r="O1090" i="10"/>
  <c r="O1024" i="10"/>
  <c r="N1024" i="10" s="1"/>
  <c r="O948" i="10"/>
  <c r="P1163" i="10"/>
  <c r="T1163" i="10" s="1"/>
  <c r="P1099" i="10"/>
  <c r="T1099" i="10" s="1"/>
  <c r="P1010" i="10"/>
  <c r="P939" i="10"/>
  <c r="Q1040" i="10"/>
  <c r="P1066" i="10"/>
  <c r="O938" i="10"/>
  <c r="O1098" i="10"/>
  <c r="O930" i="10"/>
  <c r="Q1104" i="10"/>
  <c r="O1146" i="10"/>
  <c r="O1074" i="10"/>
  <c r="O1018" i="10"/>
  <c r="O947" i="10"/>
  <c r="O928" i="10"/>
  <c r="N928" i="10" s="1"/>
  <c r="P1162" i="10"/>
  <c r="P1098" i="10"/>
  <c r="P1002" i="10"/>
  <c r="P938" i="10"/>
  <c r="Q1028" i="10"/>
  <c r="O1138" i="10"/>
  <c r="O1010" i="10"/>
  <c r="O946" i="10"/>
  <c r="O922" i="10"/>
  <c r="P1154" i="10"/>
  <c r="P1090" i="10"/>
  <c r="P994" i="10"/>
  <c r="P930" i="10"/>
  <c r="Q964" i="10"/>
  <c r="P1055" i="10"/>
  <c r="P1013" i="10"/>
  <c r="P980" i="10"/>
  <c r="Q1168" i="10"/>
  <c r="Q1092" i="10"/>
  <c r="Q1027" i="10"/>
  <c r="O1176" i="10"/>
  <c r="N1176" i="10" s="1"/>
  <c r="O1144" i="10"/>
  <c r="N1144" i="10" s="1"/>
  <c r="O1096" i="10"/>
  <c r="N1096" i="10" s="1"/>
  <c r="P1087" i="10"/>
  <c r="P1045" i="10"/>
  <c r="P1012" i="10"/>
  <c r="T1012" i="10" s="1"/>
  <c r="Q1156" i="10"/>
  <c r="Q1091" i="10"/>
  <c r="Q1015" i="10"/>
  <c r="P991" i="10"/>
  <c r="O1168" i="10"/>
  <c r="N1168" i="10" s="1"/>
  <c r="O1143" i="10"/>
  <c r="N1143" i="10" s="1"/>
  <c r="O1040" i="10"/>
  <c r="N1040" i="10" s="1"/>
  <c r="O984" i="10"/>
  <c r="N984" i="10" s="1"/>
  <c r="O955" i="10"/>
  <c r="P1119" i="10"/>
  <c r="P1077" i="10"/>
  <c r="P1044" i="10"/>
  <c r="Q1079" i="10"/>
  <c r="Q936" i="10"/>
  <c r="O1120" i="10"/>
  <c r="N1120" i="10" s="1"/>
  <c r="O1064" i="10"/>
  <c r="N1064" i="10" s="1"/>
  <c r="O1015" i="10"/>
  <c r="N1015" i="10" s="1"/>
  <c r="O893" i="10"/>
  <c r="O1112" i="10"/>
  <c r="N1112" i="10" s="1"/>
  <c r="O1088" i="10"/>
  <c r="N1088" i="10" s="1"/>
  <c r="O920" i="10"/>
  <c r="N920" i="10" s="1"/>
  <c r="O891" i="10"/>
  <c r="P971" i="10"/>
  <c r="T971" i="10" s="1"/>
  <c r="Q1155" i="10"/>
  <c r="Q1003" i="10"/>
  <c r="O1162" i="10"/>
  <c r="O1136" i="10"/>
  <c r="N1136" i="10" s="1"/>
  <c r="O1082" i="10"/>
  <c r="O1058" i="10"/>
  <c r="O1034" i="10"/>
  <c r="O1008" i="10"/>
  <c r="N1008" i="10" s="1"/>
  <c r="O954" i="10"/>
  <c r="O914" i="10"/>
  <c r="O890" i="10"/>
  <c r="P1151" i="10"/>
  <c r="P1109" i="10"/>
  <c r="P1076" i="10"/>
  <c r="T1076" i="10" s="1"/>
  <c r="P1042" i="10"/>
  <c r="P1003" i="10"/>
  <c r="T1003" i="10" s="1"/>
  <c r="P970" i="10"/>
  <c r="Q1143" i="10"/>
  <c r="Q1067" i="10"/>
  <c r="Q1000" i="10"/>
  <c r="Q924" i="10"/>
  <c r="P1023" i="10"/>
  <c r="O1016" i="10"/>
  <c r="N1016" i="10" s="1"/>
  <c r="O992" i="10"/>
  <c r="N992" i="10" s="1"/>
  <c r="O968" i="10"/>
  <c r="N968" i="10" s="1"/>
  <c r="O895" i="10"/>
  <c r="O957" i="10"/>
  <c r="O1160" i="10"/>
  <c r="N1160" i="10" s="1"/>
  <c r="O1080" i="10"/>
  <c r="N1080" i="10" s="1"/>
  <c r="O1056" i="10"/>
  <c r="N1056" i="10" s="1"/>
  <c r="O1032" i="10"/>
  <c r="N1032" i="10" s="1"/>
  <c r="O949" i="10"/>
  <c r="P1183" i="10"/>
  <c r="P1141" i="10"/>
  <c r="P1108" i="10"/>
  <c r="P1035" i="10"/>
  <c r="T1035" i="10" s="1"/>
  <c r="P916" i="10"/>
  <c r="Q1131" i="10"/>
  <c r="Q1064" i="10"/>
  <c r="Q988" i="10"/>
  <c r="Q912" i="10"/>
  <c r="O1184" i="10"/>
  <c r="N1184" i="10" s="1"/>
  <c r="O1128" i="10"/>
  <c r="N1128" i="10" s="1"/>
  <c r="O1104" i="10"/>
  <c r="N1104" i="10" s="1"/>
  <c r="O1079" i="10"/>
  <c r="N1079" i="10" s="1"/>
  <c r="O1000" i="10"/>
  <c r="N1000" i="10" s="1"/>
  <c r="O976" i="10"/>
  <c r="N976" i="10" s="1"/>
  <c r="O912" i="10"/>
  <c r="N912" i="10" s="1"/>
  <c r="P1173" i="10"/>
  <c r="P1140" i="10"/>
  <c r="T1140" i="10" s="1"/>
  <c r="P1067" i="10"/>
  <c r="T1067" i="10" s="1"/>
  <c r="P949" i="10"/>
  <c r="Q1128" i="10"/>
  <c r="Q1052" i="10"/>
  <c r="Q976" i="10"/>
  <c r="Q900" i="10"/>
  <c r="Q1127" i="10"/>
  <c r="P1127" i="10"/>
  <c r="T1127" i="10" s="1"/>
  <c r="Q1095" i="10"/>
  <c r="P1095" i="10"/>
  <c r="Q1039" i="10"/>
  <c r="P1039" i="10"/>
  <c r="T1039" i="10" s="1"/>
  <c r="Q1031" i="10"/>
  <c r="P1031" i="10"/>
  <c r="Q975" i="10"/>
  <c r="P975" i="10"/>
  <c r="T975" i="10" s="1"/>
  <c r="O943" i="10"/>
  <c r="Q943" i="10"/>
  <c r="P943" i="10"/>
  <c r="Q927" i="10"/>
  <c r="O927" i="10"/>
  <c r="O887" i="10"/>
  <c r="P887" i="10"/>
  <c r="O1055" i="10"/>
  <c r="O991" i="10"/>
  <c r="P1182" i="10"/>
  <c r="T1182" i="10" s="1"/>
  <c r="P1118" i="10"/>
  <c r="S1118" i="10" s="1"/>
  <c r="P1175" i="10"/>
  <c r="Q1175" i="10"/>
  <c r="Q1159" i="10"/>
  <c r="P1159" i="10"/>
  <c r="O951" i="10"/>
  <c r="P951" i="10"/>
  <c r="O935" i="10"/>
  <c r="Q935" i="10"/>
  <c r="P935" i="10"/>
  <c r="P919" i="10"/>
  <c r="Q919" i="10"/>
  <c r="O919" i="10"/>
  <c r="Q911" i="10"/>
  <c r="P911" i="10"/>
  <c r="O911" i="10"/>
  <c r="Q903" i="10"/>
  <c r="P903" i="10"/>
  <c r="O1183" i="10"/>
  <c r="P1174" i="10"/>
  <c r="Q1174" i="10"/>
  <c r="O1174" i="10"/>
  <c r="Q1158" i="10"/>
  <c r="P1158" i="10"/>
  <c r="O1158" i="10"/>
  <c r="Q1150" i="10"/>
  <c r="O1150" i="10"/>
  <c r="N1150" i="10" s="1"/>
  <c r="P1142" i="10"/>
  <c r="Q1142" i="10"/>
  <c r="O1142" i="10"/>
  <c r="Q1134" i="10"/>
  <c r="P1134" i="10"/>
  <c r="O1134" i="10"/>
  <c r="Q1126" i="10"/>
  <c r="P1126" i="10"/>
  <c r="O1126" i="10"/>
  <c r="P1110" i="10"/>
  <c r="Q1110" i="10"/>
  <c r="O1110" i="10"/>
  <c r="P1102" i="10"/>
  <c r="Q1102" i="10"/>
  <c r="O1102" i="10"/>
  <c r="Q1094" i="10"/>
  <c r="P1094" i="10"/>
  <c r="O1094" i="10"/>
  <c r="Q1086" i="10"/>
  <c r="O1086" i="10"/>
  <c r="N1086" i="10" s="1"/>
  <c r="P1078" i="10"/>
  <c r="Q1078" i="10"/>
  <c r="O1078" i="10"/>
  <c r="Q1070" i="10"/>
  <c r="P1070" i="10"/>
  <c r="O1070" i="10"/>
  <c r="Q1062" i="10"/>
  <c r="P1062" i="10"/>
  <c r="O1062" i="10"/>
  <c r="P1054" i="10"/>
  <c r="O1054" i="10"/>
  <c r="P1046" i="10"/>
  <c r="Q1046" i="10"/>
  <c r="O1046" i="10"/>
  <c r="P1038" i="10"/>
  <c r="Q1038" i="10"/>
  <c r="O1038" i="10"/>
  <c r="Q1030" i="10"/>
  <c r="P1030" i="10"/>
  <c r="O1030" i="10"/>
  <c r="Q1022" i="10"/>
  <c r="P1022" i="10"/>
  <c r="O1022" i="10"/>
  <c r="P1014" i="10"/>
  <c r="Q1014" i="10"/>
  <c r="O1014" i="10"/>
  <c r="N1014" i="10" s="1"/>
  <c r="Q1006" i="10"/>
  <c r="P1006" i="10"/>
  <c r="O1006" i="10"/>
  <c r="Q998" i="10"/>
  <c r="P998" i="10"/>
  <c r="O998" i="10"/>
  <c r="P990" i="10"/>
  <c r="O990" i="10"/>
  <c r="P982" i="10"/>
  <c r="Q982" i="10"/>
  <c r="O982" i="10"/>
  <c r="P974" i="10"/>
  <c r="Q974" i="10"/>
  <c r="O974" i="10"/>
  <c r="O966" i="10"/>
  <c r="Q966" i="10"/>
  <c r="P966" i="10"/>
  <c r="O958" i="10"/>
  <c r="P958" i="10"/>
  <c r="Q958" i="10"/>
  <c r="O950" i="10"/>
  <c r="P950" i="10"/>
  <c r="Q950" i="10"/>
  <c r="O942" i="10"/>
  <c r="Q942" i="10"/>
  <c r="P942" i="10"/>
  <c r="O934" i="10"/>
  <c r="Q934" i="10"/>
  <c r="P934" i="10"/>
  <c r="O926" i="10"/>
  <c r="P926" i="10"/>
  <c r="O918" i="10"/>
  <c r="P918" i="10"/>
  <c r="Q918" i="10"/>
  <c r="O910" i="10"/>
  <c r="P910" i="10"/>
  <c r="Q910" i="10"/>
  <c r="O894" i="10"/>
  <c r="P894" i="10"/>
  <c r="Q894" i="10"/>
  <c r="O886" i="10"/>
  <c r="P886" i="10"/>
  <c r="Q886" i="10"/>
  <c r="O1159" i="10"/>
  <c r="N1159" i="10" s="1"/>
  <c r="O1095" i="10"/>
  <c r="N1095" i="10" s="1"/>
  <c r="O1031" i="10"/>
  <c r="Q1182" i="10"/>
  <c r="Q1118" i="10"/>
  <c r="Q1054" i="10"/>
  <c r="Q990" i="10"/>
  <c r="Q926" i="10"/>
  <c r="Q1167" i="10"/>
  <c r="P1167" i="10"/>
  <c r="S1167" i="10" s="1"/>
  <c r="Q1135" i="10"/>
  <c r="P1135" i="10"/>
  <c r="P1111" i="10"/>
  <c r="T1111" i="10" s="1"/>
  <c r="Q1111" i="10"/>
  <c r="Q1103" i="10"/>
  <c r="P1103" i="10"/>
  <c r="S1103" i="10" s="1"/>
  <c r="Q1071" i="10"/>
  <c r="P1071" i="10"/>
  <c r="Q1063" i="10"/>
  <c r="P1063" i="10"/>
  <c r="T1063" i="10" s="1"/>
  <c r="P1047" i="10"/>
  <c r="T1047" i="10" s="1"/>
  <c r="Q1047" i="10"/>
  <c r="Q1007" i="10"/>
  <c r="P1007" i="10"/>
  <c r="Q999" i="10"/>
  <c r="P999" i="10"/>
  <c r="S999" i="10" s="1"/>
  <c r="P983" i="10"/>
  <c r="S983" i="10" s="1"/>
  <c r="Q983" i="10"/>
  <c r="Q967" i="10"/>
  <c r="P967" i="10"/>
  <c r="T967" i="10" s="1"/>
  <c r="O1119" i="10"/>
  <c r="P1166" i="10"/>
  <c r="Q1166" i="10"/>
  <c r="O1166" i="10"/>
  <c r="O902" i="10"/>
  <c r="Q902" i="10"/>
  <c r="P902" i="10"/>
  <c r="O1135" i="10"/>
  <c r="O1071" i="10"/>
  <c r="O1007" i="10"/>
  <c r="O959" i="10"/>
  <c r="O903" i="10"/>
  <c r="P895" i="10"/>
  <c r="O1175" i="10"/>
  <c r="P927" i="10"/>
  <c r="O1151" i="10"/>
  <c r="N1151" i="10" s="1"/>
  <c r="O1087" i="10"/>
  <c r="O1023" i="10"/>
  <c r="P959" i="10"/>
  <c r="O965" i="10"/>
  <c r="O956" i="10"/>
  <c r="O892" i="10"/>
  <c r="P1181" i="10"/>
  <c r="P1149" i="10"/>
  <c r="P1139" i="10"/>
  <c r="T1139" i="10" s="1"/>
  <c r="P1117" i="10"/>
  <c r="P1107" i="10"/>
  <c r="P1085" i="10"/>
  <c r="P1075" i="10"/>
  <c r="T1075" i="10" s="1"/>
  <c r="P1053" i="10"/>
  <c r="P1043" i="10"/>
  <c r="P1021" i="10"/>
  <c r="P1011" i="10"/>
  <c r="T1011" i="10" s="1"/>
  <c r="P989" i="10"/>
  <c r="P979" i="10"/>
  <c r="P957" i="10"/>
  <c r="P947" i="10"/>
  <c r="P925" i="10"/>
  <c r="P915" i="10"/>
  <c r="P893" i="10"/>
  <c r="Q1179" i="10"/>
  <c r="Q1152" i="10"/>
  <c r="Q1140" i="10"/>
  <c r="Q1115" i="10"/>
  <c r="Q1088" i="10"/>
  <c r="Q1076" i="10"/>
  <c r="Q1051" i="10"/>
  <c r="Q1024" i="10"/>
  <c r="Q1012" i="10"/>
  <c r="Q987" i="10"/>
  <c r="Q960" i="10"/>
  <c r="Q923" i="10"/>
  <c r="Q896" i="10"/>
  <c r="O1157" i="10"/>
  <c r="O1125" i="10"/>
  <c r="O1069" i="10"/>
  <c r="O1037" i="10"/>
  <c r="P1180" i="10"/>
  <c r="T1180" i="10" s="1"/>
  <c r="P1148" i="10"/>
  <c r="P1116" i="10"/>
  <c r="T1116" i="10" s="1"/>
  <c r="P1084" i="10"/>
  <c r="P1052" i="10"/>
  <c r="T1052" i="10" s="1"/>
  <c r="P1020" i="10"/>
  <c r="P988" i="10"/>
  <c r="T988" i="10" s="1"/>
  <c r="P956" i="10"/>
  <c r="P924" i="10"/>
  <c r="T924" i="10" s="1"/>
  <c r="P892" i="10"/>
  <c r="Q1176" i="10"/>
  <c r="Q1164" i="10"/>
  <c r="Q1139" i="10"/>
  <c r="Q1112" i="10"/>
  <c r="Q1100" i="10"/>
  <c r="Q1075" i="10"/>
  <c r="Q1048" i="10"/>
  <c r="Q1036" i="10"/>
  <c r="Q1011" i="10"/>
  <c r="Q984" i="10"/>
  <c r="Q972" i="10"/>
  <c r="Q920" i="10"/>
  <c r="Q908" i="10"/>
  <c r="O1173" i="10"/>
  <c r="O1141" i="10"/>
  <c r="O1109" i="10"/>
  <c r="O1085" i="10"/>
  <c r="O1061" i="10"/>
  <c r="O1029" i="10"/>
  <c r="O1013" i="10"/>
  <c r="N1013" i="10" s="1"/>
  <c r="O997" i="10"/>
  <c r="O981" i="10"/>
  <c r="N981" i="10" s="1"/>
  <c r="O964" i="10"/>
  <c r="N964" i="10" s="1"/>
  <c r="O909" i="10"/>
  <c r="O900" i="10"/>
  <c r="N900" i="10" s="1"/>
  <c r="O1164" i="10"/>
  <c r="N1164" i="10" s="1"/>
  <c r="O1148" i="10"/>
  <c r="O1124" i="10"/>
  <c r="N1124" i="10" s="1"/>
  <c r="O1108" i="10"/>
  <c r="O1084" i="10"/>
  <c r="O1068" i="10"/>
  <c r="O1044" i="10"/>
  <c r="O1036" i="10"/>
  <c r="N1036" i="10" s="1"/>
  <c r="O1020" i="10"/>
  <c r="O1004" i="10"/>
  <c r="O996" i="10"/>
  <c r="N996" i="10" s="1"/>
  <c r="O980" i="10"/>
  <c r="N980" i="10" s="1"/>
  <c r="O972" i="10"/>
  <c r="N972" i="10" s="1"/>
  <c r="O963" i="10"/>
  <c r="N963" i="10" s="1"/>
  <c r="P1179" i="10"/>
  <c r="T1179" i="10" s="1"/>
  <c r="P1157" i="10"/>
  <c r="P1147" i="10"/>
  <c r="P1125" i="10"/>
  <c r="P1115" i="10"/>
  <c r="T1115" i="10" s="1"/>
  <c r="P1093" i="10"/>
  <c r="P1083" i="10"/>
  <c r="P1061" i="10"/>
  <c r="P1051" i="10"/>
  <c r="T1051" i="10" s="1"/>
  <c r="P1029" i="10"/>
  <c r="P1019" i="10"/>
  <c r="P997" i="10"/>
  <c r="P987" i="10"/>
  <c r="T987" i="10" s="1"/>
  <c r="P965" i="10"/>
  <c r="P955" i="10"/>
  <c r="P933" i="10"/>
  <c r="P923" i="10"/>
  <c r="T923" i="10" s="1"/>
  <c r="P891" i="10"/>
  <c r="Q1163" i="10"/>
  <c r="Q1136" i="10"/>
  <c r="Q1124" i="10"/>
  <c r="Q1099" i="10"/>
  <c r="Q1072" i="10"/>
  <c r="Q1060" i="10"/>
  <c r="Q1035" i="10"/>
  <c r="Q1008" i="10"/>
  <c r="Q996" i="10"/>
  <c r="Q971" i="10"/>
  <c r="Q944" i="10"/>
  <c r="Q932" i="10"/>
  <c r="Q907" i="10"/>
  <c r="O1181" i="10"/>
  <c r="O1149" i="10"/>
  <c r="O1117" i="10"/>
  <c r="O1093" i="10"/>
  <c r="O1045" i="10"/>
  <c r="O1172" i="10"/>
  <c r="N1172" i="10" s="1"/>
  <c r="O1156" i="10"/>
  <c r="N1156" i="10" s="1"/>
  <c r="O1132" i="10"/>
  <c r="O1100" i="10"/>
  <c r="N1100" i="10" s="1"/>
  <c r="O1092" i="10"/>
  <c r="N1092" i="10" s="1"/>
  <c r="O1060" i="10"/>
  <c r="N1060" i="10" s="1"/>
  <c r="O1028" i="10"/>
  <c r="N1028" i="10" s="1"/>
  <c r="O936" i="10"/>
  <c r="N936" i="10" s="1"/>
  <c r="O908" i="10"/>
  <c r="N908" i="10" s="1"/>
  <c r="O899" i="10"/>
  <c r="N899" i="10" s="1"/>
  <c r="O1155" i="10"/>
  <c r="N1155" i="10" s="1"/>
  <c r="O1147" i="10"/>
  <c r="O1123" i="10"/>
  <c r="N1123" i="10" s="1"/>
  <c r="O1107" i="10"/>
  <c r="O1091" i="10"/>
  <c r="N1091" i="10" s="1"/>
  <c r="O1083" i="10"/>
  <c r="O1059" i="10"/>
  <c r="N1059" i="10" s="1"/>
  <c r="O1043" i="10"/>
  <c r="O1027" i="10"/>
  <c r="N1027" i="10" s="1"/>
  <c r="O1019" i="10"/>
  <c r="O995" i="10"/>
  <c r="N995" i="10" s="1"/>
  <c r="O979" i="10"/>
  <c r="O962" i="10"/>
  <c r="O944" i="10"/>
  <c r="N944" i="10" s="1"/>
  <c r="O925" i="10"/>
  <c r="N925" i="10" s="1"/>
  <c r="O916" i="10"/>
  <c r="N916" i="10" s="1"/>
  <c r="O898" i="10"/>
  <c r="N898" i="10" s="1"/>
  <c r="P1178" i="10"/>
  <c r="P1146" i="10"/>
  <c r="P1114" i="10"/>
  <c r="P1082" i="10"/>
  <c r="P1050" i="10"/>
  <c r="P1018" i="10"/>
  <c r="P986" i="10"/>
  <c r="P954" i="10"/>
  <c r="P932" i="10"/>
  <c r="T932" i="10" s="1"/>
  <c r="P922" i="10"/>
  <c r="P890" i="10"/>
  <c r="Q1160" i="10"/>
  <c r="Q1123" i="10"/>
  <c r="Q1096" i="10"/>
  <c r="Q1059" i="10"/>
  <c r="Q1032" i="10"/>
  <c r="Q995" i="10"/>
  <c r="Q968" i="10"/>
  <c r="R968" i="10" s="1"/>
  <c r="Q931" i="10"/>
  <c r="Q904" i="10"/>
  <c r="O1165" i="10"/>
  <c r="O1133" i="10"/>
  <c r="O1101" i="10"/>
  <c r="O1077" i="10"/>
  <c r="O1053" i="10"/>
  <c r="N1053" i="10" s="1"/>
  <c r="O1021" i="10"/>
  <c r="O1005" i="10"/>
  <c r="O989" i="10"/>
  <c r="O973" i="10"/>
  <c r="Q1177" i="10"/>
  <c r="P1177" i="10"/>
  <c r="Q1169" i="10"/>
  <c r="P1169" i="10"/>
  <c r="Q1161" i="10"/>
  <c r="P1161" i="10"/>
  <c r="Q1153" i="10"/>
  <c r="P1153" i="10"/>
  <c r="Q1145" i="10"/>
  <c r="P1145" i="10"/>
  <c r="Q1137" i="10"/>
  <c r="P1137" i="10"/>
  <c r="Q1129" i="10"/>
  <c r="P1129" i="10"/>
  <c r="Q1121" i="10"/>
  <c r="P1121" i="10"/>
  <c r="Q1113" i="10"/>
  <c r="P1113" i="10"/>
  <c r="Q1105" i="10"/>
  <c r="P1105" i="10"/>
  <c r="Q1097" i="10"/>
  <c r="P1097" i="10"/>
  <c r="Q1089" i="10"/>
  <c r="P1089" i="10"/>
  <c r="Q1081" i="10"/>
  <c r="P1081" i="10"/>
  <c r="Q1073" i="10"/>
  <c r="P1073" i="10"/>
  <c r="Q1065" i="10"/>
  <c r="P1065" i="10"/>
  <c r="Q1057" i="10"/>
  <c r="P1057" i="10"/>
  <c r="Q1049" i="10"/>
  <c r="P1049" i="10"/>
  <c r="Q1041" i="10"/>
  <c r="P1041" i="10"/>
  <c r="Q1033" i="10"/>
  <c r="P1033" i="10"/>
  <c r="Q1025" i="10"/>
  <c r="P1025" i="10"/>
  <c r="Q1017" i="10"/>
  <c r="P1017" i="10"/>
  <c r="Q1009" i="10"/>
  <c r="P1009" i="10"/>
  <c r="Q1001" i="10"/>
  <c r="P1001" i="10"/>
  <c r="Q993" i="10"/>
  <c r="P993" i="10"/>
  <c r="Q985" i="10"/>
  <c r="P985" i="10"/>
  <c r="Q977" i="10"/>
  <c r="P977" i="10"/>
  <c r="Q969" i="10"/>
  <c r="P969" i="10"/>
  <c r="Q961" i="10"/>
  <c r="P961" i="10"/>
  <c r="Q953" i="10"/>
  <c r="P953" i="10"/>
  <c r="T953" i="10" s="1"/>
  <c r="Q945" i="10"/>
  <c r="P945" i="10"/>
  <c r="T945" i="10" s="1"/>
  <c r="Q937" i="10"/>
  <c r="P937" i="10"/>
  <c r="T937" i="10" s="1"/>
  <c r="Q921" i="10"/>
  <c r="P921" i="10"/>
  <c r="T921" i="10" s="1"/>
  <c r="Q913" i="10"/>
  <c r="P913" i="10"/>
  <c r="T913" i="10" s="1"/>
  <c r="Q905" i="10"/>
  <c r="P905" i="10"/>
  <c r="Q897" i="10"/>
  <c r="P897" i="10"/>
  <c r="Q889" i="10"/>
  <c r="P889" i="10"/>
  <c r="T889" i="10" s="1"/>
  <c r="O961" i="10"/>
  <c r="O952" i="10"/>
  <c r="N952" i="10" s="1"/>
  <c r="O933" i="10"/>
  <c r="O915" i="10"/>
  <c r="O897" i="10"/>
  <c r="O888" i="10"/>
  <c r="N888" i="10" s="1"/>
  <c r="P1165" i="10"/>
  <c r="P1133" i="10"/>
  <c r="P1101" i="10"/>
  <c r="P1069" i="10"/>
  <c r="P1037" i="10"/>
  <c r="P1005" i="10"/>
  <c r="P973" i="10"/>
  <c r="P941" i="10"/>
  <c r="P909" i="10"/>
  <c r="Q1184" i="10"/>
  <c r="Q1120" i="10"/>
  <c r="Q1056" i="10"/>
  <c r="Q992" i="10"/>
  <c r="Q928" i="10"/>
  <c r="O1177" i="10"/>
  <c r="O1169" i="10"/>
  <c r="O1161" i="10"/>
  <c r="O1153" i="10"/>
  <c r="N1153" i="10" s="1"/>
  <c r="O1145" i="10"/>
  <c r="O1137" i="10"/>
  <c r="N1137" i="10" s="1"/>
  <c r="O1129" i="10"/>
  <c r="O1121" i="10"/>
  <c r="O1113" i="10"/>
  <c r="O1105" i="10"/>
  <c r="O1097" i="10"/>
  <c r="O1089" i="10"/>
  <c r="N1089" i="10" s="1"/>
  <c r="O1081" i="10"/>
  <c r="O1073" i="10"/>
  <c r="O1065" i="10"/>
  <c r="O1057" i="10"/>
  <c r="O1049" i="10"/>
  <c r="O1041" i="10"/>
  <c r="O1033" i="10"/>
  <c r="O1025" i="10"/>
  <c r="N1025" i="10" s="1"/>
  <c r="O1017" i="10"/>
  <c r="O1009" i="10"/>
  <c r="N1009" i="10" s="1"/>
  <c r="O1001" i="10"/>
  <c r="O993" i="10"/>
  <c r="O985" i="10"/>
  <c r="O977" i="10"/>
  <c r="O969" i="10"/>
  <c r="O960" i="10"/>
  <c r="N960" i="10" s="1"/>
  <c r="O941" i="10"/>
  <c r="O905" i="10"/>
  <c r="O896" i="10"/>
  <c r="N896" i="10" s="1"/>
  <c r="P1132" i="10"/>
  <c r="P1068" i="10"/>
  <c r="P1004" i="10"/>
  <c r="P940" i="10"/>
  <c r="Q1144" i="10"/>
  <c r="Q1080" i="10"/>
  <c r="Q1016" i="10"/>
  <c r="Q952" i="10"/>
  <c r="Q888" i="10"/>
  <c r="R790" i="10"/>
  <c r="R878" i="10"/>
  <c r="R283" i="10"/>
  <c r="R307" i="10"/>
  <c r="R646" i="10"/>
  <c r="R702" i="10"/>
  <c r="R446" i="10"/>
  <c r="R270" i="10"/>
  <c r="R502" i="10"/>
  <c r="R630" i="10"/>
  <c r="R387" i="10"/>
  <c r="R579" i="10"/>
  <c r="R51" i="10"/>
  <c r="R191" i="10"/>
  <c r="R854" i="10"/>
  <c r="R198" i="10"/>
  <c r="R491" i="10"/>
  <c r="R875" i="10"/>
  <c r="R138" i="10"/>
  <c r="R659" i="10"/>
  <c r="R715" i="10"/>
  <c r="R27" i="10"/>
  <c r="R278" i="10"/>
  <c r="R291" i="10"/>
  <c r="R486" i="10"/>
  <c r="R195" i="10"/>
  <c r="R114" i="10"/>
  <c r="R126" i="10"/>
  <c r="R582" i="10"/>
  <c r="R186" i="10"/>
  <c r="R638" i="10"/>
  <c r="R678" i="10"/>
  <c r="R643" i="10"/>
  <c r="R379" i="10"/>
  <c r="R515" i="10"/>
  <c r="R838" i="10"/>
  <c r="R794" i="10"/>
  <c r="R698" i="10"/>
  <c r="R482" i="10"/>
  <c r="R370" i="10"/>
  <c r="R282" i="10"/>
  <c r="R785" i="10"/>
  <c r="R673" i="10"/>
  <c r="R665" i="10"/>
  <c r="R657" i="10"/>
  <c r="R537" i="10"/>
  <c r="R353" i="10"/>
  <c r="R337" i="10"/>
  <c r="R289" i="10"/>
  <c r="R281" i="10"/>
  <c r="R63" i="10"/>
  <c r="R166" i="10"/>
  <c r="R118" i="10"/>
  <c r="R54" i="10"/>
  <c r="R803" i="10"/>
  <c r="R547" i="10"/>
  <c r="R531" i="10"/>
  <c r="R355" i="10"/>
  <c r="U375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8" i="6"/>
  <c r="W129" i="6"/>
  <c r="W130" i="6"/>
  <c r="W131" i="6"/>
  <c r="W132" i="6"/>
  <c r="W133" i="6"/>
  <c r="W134" i="6"/>
  <c r="W135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8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216" i="6"/>
  <c r="W217" i="6"/>
  <c r="W218" i="6"/>
  <c r="W219" i="6"/>
  <c r="W220" i="6"/>
  <c r="W221" i="6"/>
  <c r="W222" i="6"/>
  <c r="W223" i="6"/>
  <c r="W224" i="6"/>
  <c r="W225" i="6"/>
  <c r="W226" i="6"/>
  <c r="W227" i="6"/>
  <c r="W228" i="6"/>
  <c r="W229" i="6"/>
  <c r="W230" i="6"/>
  <c r="W231" i="6"/>
  <c r="W232" i="6"/>
  <c r="W233" i="6"/>
  <c r="W234" i="6"/>
  <c r="W235" i="6"/>
  <c r="W236" i="6"/>
  <c r="W237" i="6"/>
  <c r="W238" i="6"/>
  <c r="W239" i="6"/>
  <c r="W240" i="6"/>
  <c r="W241" i="6"/>
  <c r="W242" i="6"/>
  <c r="W243" i="6"/>
  <c r="W244" i="6"/>
  <c r="W245" i="6"/>
  <c r="W246" i="6"/>
  <c r="W247" i="6"/>
  <c r="W248" i="6"/>
  <c r="W249" i="6"/>
  <c r="W250" i="6"/>
  <c r="W251" i="6"/>
  <c r="W252" i="6"/>
  <c r="W253" i="6"/>
  <c r="W254" i="6"/>
  <c r="W255" i="6"/>
  <c r="W256" i="6"/>
  <c r="W257" i="6"/>
  <c r="W258" i="6"/>
  <c r="W259" i="6"/>
  <c r="W260" i="6"/>
  <c r="W261" i="6"/>
  <c r="W262" i="6"/>
  <c r="W263" i="6"/>
  <c r="W264" i="6"/>
  <c r="W265" i="6"/>
  <c r="W266" i="6"/>
  <c r="W267" i="6"/>
  <c r="W268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281" i="6"/>
  <c r="W282" i="6"/>
  <c r="W283" i="6"/>
  <c r="W284" i="6"/>
  <c r="W285" i="6"/>
  <c r="W286" i="6"/>
  <c r="W287" i="6"/>
  <c r="W288" i="6"/>
  <c r="W289" i="6"/>
  <c r="W290" i="6"/>
  <c r="W291" i="6"/>
  <c r="W292" i="6"/>
  <c r="W293" i="6"/>
  <c r="W294" i="6"/>
  <c r="W295" i="6"/>
  <c r="W296" i="6"/>
  <c r="W297" i="6"/>
  <c r="W298" i="6"/>
  <c r="W299" i="6"/>
  <c r="W300" i="6"/>
  <c r="W301" i="6"/>
  <c r="W302" i="6"/>
  <c r="W303" i="6"/>
  <c r="W304" i="6"/>
  <c r="W305" i="6"/>
  <c r="W306" i="6"/>
  <c r="W307" i="6"/>
  <c r="W308" i="6"/>
  <c r="W309" i="6"/>
  <c r="W310" i="6"/>
  <c r="W311" i="6"/>
  <c r="W312" i="6"/>
  <c r="W313" i="6"/>
  <c r="W314" i="6"/>
  <c r="W315" i="6"/>
  <c r="W316" i="6"/>
  <c r="W317" i="6"/>
  <c r="W318" i="6"/>
  <c r="W319" i="6"/>
  <c r="W320" i="6"/>
  <c r="W321" i="6"/>
  <c r="W322" i="6"/>
  <c r="W323" i="6"/>
  <c r="W324" i="6"/>
  <c r="W325" i="6"/>
  <c r="W326" i="6"/>
  <c r="W327" i="6"/>
  <c r="W328" i="6"/>
  <c r="W329" i="6"/>
  <c r="W330" i="6"/>
  <c r="W331" i="6"/>
  <c r="W332" i="6"/>
  <c r="W333" i="6"/>
  <c r="W334" i="6"/>
  <c r="W335" i="6"/>
  <c r="W336" i="6"/>
  <c r="W337" i="6"/>
  <c r="W338" i="6"/>
  <c r="W339" i="6"/>
  <c r="W340" i="6"/>
  <c r="W341" i="6"/>
  <c r="W342" i="6"/>
  <c r="W343" i="6"/>
  <c r="W344" i="6"/>
  <c r="W345" i="6"/>
  <c r="W346" i="6"/>
  <c r="W347" i="6"/>
  <c r="W348" i="6"/>
  <c r="W349" i="6"/>
  <c r="W350" i="6"/>
  <c r="W351" i="6"/>
  <c r="W352" i="6"/>
  <c r="W353" i="6"/>
  <c r="W354" i="6"/>
  <c r="W355" i="6"/>
  <c r="W356" i="6"/>
  <c r="W357" i="6"/>
  <c r="W358" i="6"/>
  <c r="W359" i="6"/>
  <c r="W360" i="6"/>
  <c r="W361" i="6"/>
  <c r="W362" i="6"/>
  <c r="W363" i="6"/>
  <c r="W364" i="6"/>
  <c r="W365" i="6"/>
  <c r="W366" i="6"/>
  <c r="W367" i="6"/>
  <c r="W368" i="6"/>
  <c r="W369" i="6"/>
  <c r="W370" i="6"/>
  <c r="W371" i="6"/>
  <c r="W372" i="6"/>
  <c r="W373" i="6"/>
  <c r="W374" i="6"/>
  <c r="W375" i="6"/>
  <c r="W376" i="6"/>
  <c r="W377" i="6"/>
  <c r="W378" i="6"/>
  <c r="W379" i="6"/>
  <c r="W380" i="6"/>
  <c r="W381" i="6"/>
  <c r="W382" i="6"/>
  <c r="W383" i="6"/>
  <c r="W384" i="6"/>
  <c r="W385" i="6"/>
  <c r="W386" i="6"/>
  <c r="W387" i="6"/>
  <c r="W388" i="6"/>
  <c r="W389" i="6"/>
  <c r="W390" i="6"/>
  <c r="W391" i="6"/>
  <c r="W392" i="6"/>
  <c r="W393" i="6"/>
  <c r="W394" i="6"/>
  <c r="W395" i="6"/>
  <c r="W396" i="6"/>
  <c r="W397" i="6"/>
  <c r="W398" i="6"/>
  <c r="W399" i="6"/>
  <c r="W400" i="6"/>
  <c r="W401" i="6"/>
  <c r="W402" i="6"/>
  <c r="W403" i="6"/>
  <c r="W404" i="6"/>
  <c r="W405" i="6"/>
  <c r="W406" i="6"/>
  <c r="W407" i="6"/>
  <c r="W408" i="6"/>
  <c r="W409" i="6"/>
  <c r="W410" i="6"/>
  <c r="W411" i="6"/>
  <c r="W412" i="6"/>
  <c r="W413" i="6"/>
  <c r="W414" i="6"/>
  <c r="W415" i="6"/>
  <c r="W416" i="6"/>
  <c r="W417" i="6"/>
  <c r="W418" i="6"/>
  <c r="W419" i="6"/>
  <c r="W420" i="6"/>
  <c r="W421" i="6"/>
  <c r="W422" i="6"/>
  <c r="W423" i="6"/>
  <c r="W424" i="6"/>
  <c r="W425" i="6"/>
  <c r="W426" i="6"/>
  <c r="W427" i="6"/>
  <c r="W428" i="6"/>
  <c r="W429" i="6"/>
  <c r="W430" i="6"/>
  <c r="W431" i="6"/>
  <c r="W432" i="6"/>
  <c r="W433" i="6"/>
  <c r="W434" i="6"/>
  <c r="W435" i="6"/>
  <c r="W436" i="6"/>
  <c r="W437" i="6"/>
  <c r="W438" i="6"/>
  <c r="W439" i="6"/>
  <c r="W440" i="6"/>
  <c r="W441" i="6"/>
  <c r="W442" i="6"/>
  <c r="W443" i="6"/>
  <c r="W444" i="6"/>
  <c r="W445" i="6"/>
  <c r="W446" i="6"/>
  <c r="W447" i="6"/>
  <c r="W448" i="6"/>
  <c r="W449" i="6"/>
  <c r="W450" i="6"/>
  <c r="W451" i="6"/>
  <c r="W452" i="6"/>
  <c r="W453" i="6"/>
  <c r="W454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6" i="6"/>
  <c r="W477" i="6"/>
  <c r="W478" i="6"/>
  <c r="W479" i="6"/>
  <c r="W480" i="6"/>
  <c r="W481" i="6"/>
  <c r="W482" i="6"/>
  <c r="W483" i="6"/>
  <c r="W484" i="6"/>
  <c r="W485" i="6"/>
  <c r="W486" i="6"/>
  <c r="W487" i="6"/>
  <c r="W488" i="6"/>
  <c r="W489" i="6"/>
  <c r="W490" i="6"/>
  <c r="W491" i="6"/>
  <c r="W492" i="6"/>
  <c r="W493" i="6"/>
  <c r="W494" i="6"/>
  <c r="W495" i="6"/>
  <c r="W496" i="6"/>
  <c r="W497" i="6"/>
  <c r="W498" i="6"/>
  <c r="W499" i="6"/>
  <c r="W500" i="6"/>
  <c r="W501" i="6"/>
  <c r="W502" i="6"/>
  <c r="W503" i="6"/>
  <c r="W504" i="6"/>
  <c r="W505" i="6"/>
  <c r="W506" i="6"/>
  <c r="W507" i="6"/>
  <c r="W508" i="6"/>
  <c r="W509" i="6"/>
  <c r="W510" i="6"/>
  <c r="W511" i="6"/>
  <c r="W512" i="6"/>
  <c r="W513" i="6"/>
  <c r="W514" i="6"/>
  <c r="W515" i="6"/>
  <c r="W516" i="6"/>
  <c r="W517" i="6"/>
  <c r="W518" i="6"/>
  <c r="W519" i="6"/>
  <c r="W520" i="6"/>
  <c r="W521" i="6"/>
  <c r="W522" i="6"/>
  <c r="W523" i="6"/>
  <c r="W524" i="6"/>
  <c r="W525" i="6"/>
  <c r="W526" i="6"/>
  <c r="W527" i="6"/>
  <c r="W528" i="6"/>
  <c r="W529" i="6"/>
  <c r="W530" i="6"/>
  <c r="W531" i="6"/>
  <c r="W532" i="6"/>
  <c r="W533" i="6"/>
  <c r="W534" i="6"/>
  <c r="W535" i="6"/>
  <c r="W536" i="6"/>
  <c r="W537" i="6"/>
  <c r="W538" i="6"/>
  <c r="W539" i="6"/>
  <c r="W540" i="6"/>
  <c r="W541" i="6"/>
  <c r="W542" i="6"/>
  <c r="W543" i="6"/>
  <c r="W544" i="6"/>
  <c r="W545" i="6"/>
  <c r="W546" i="6"/>
  <c r="W547" i="6"/>
  <c r="W548" i="6"/>
  <c r="W549" i="6"/>
  <c r="W550" i="6"/>
  <c r="W551" i="6"/>
  <c r="W552" i="6"/>
  <c r="W553" i="6"/>
  <c r="W554" i="6"/>
  <c r="W555" i="6"/>
  <c r="W556" i="6"/>
  <c r="W557" i="6"/>
  <c r="W558" i="6"/>
  <c r="W559" i="6"/>
  <c r="W560" i="6"/>
  <c r="W561" i="6"/>
  <c r="W562" i="6"/>
  <c r="W563" i="6"/>
  <c r="W564" i="6"/>
  <c r="W565" i="6"/>
  <c r="W566" i="6"/>
  <c r="W567" i="6"/>
  <c r="W568" i="6"/>
  <c r="W569" i="6"/>
  <c r="W570" i="6"/>
  <c r="W571" i="6"/>
  <c r="W572" i="6"/>
  <c r="W573" i="6"/>
  <c r="W574" i="6"/>
  <c r="W575" i="6"/>
  <c r="W576" i="6"/>
  <c r="W577" i="6"/>
  <c r="W578" i="6"/>
  <c r="W579" i="6"/>
  <c r="W580" i="6"/>
  <c r="W581" i="6"/>
  <c r="W582" i="6"/>
  <c r="W583" i="6"/>
  <c r="W584" i="6"/>
  <c r="W585" i="6"/>
  <c r="W586" i="6"/>
  <c r="W587" i="6"/>
  <c r="W588" i="6"/>
  <c r="W589" i="6"/>
  <c r="W590" i="6"/>
  <c r="W591" i="6"/>
  <c r="W592" i="6"/>
  <c r="W593" i="6"/>
  <c r="W594" i="6"/>
  <c r="W595" i="6"/>
  <c r="W596" i="6"/>
  <c r="W597" i="6"/>
  <c r="W598" i="6"/>
  <c r="W599" i="6"/>
  <c r="W600" i="6"/>
  <c r="W601" i="6"/>
  <c r="W602" i="6"/>
  <c r="W603" i="6"/>
  <c r="W604" i="6"/>
  <c r="W605" i="6"/>
  <c r="W606" i="6"/>
  <c r="W607" i="6"/>
  <c r="W608" i="6"/>
  <c r="W609" i="6"/>
  <c r="W610" i="6"/>
  <c r="W611" i="6"/>
  <c r="W612" i="6"/>
  <c r="W613" i="6"/>
  <c r="W614" i="6"/>
  <c r="W615" i="6"/>
  <c r="W616" i="6"/>
  <c r="W617" i="6"/>
  <c r="W618" i="6"/>
  <c r="W619" i="6"/>
  <c r="W620" i="6"/>
  <c r="W621" i="6"/>
  <c r="W622" i="6"/>
  <c r="W623" i="6"/>
  <c r="W624" i="6"/>
  <c r="W625" i="6"/>
  <c r="W626" i="6"/>
  <c r="W627" i="6"/>
  <c r="W628" i="6"/>
  <c r="W629" i="6"/>
  <c r="W630" i="6"/>
  <c r="W631" i="6"/>
  <c r="W632" i="6"/>
  <c r="W633" i="6"/>
  <c r="W634" i="6"/>
  <c r="W635" i="6"/>
  <c r="W636" i="6"/>
  <c r="W637" i="6"/>
  <c r="W638" i="6"/>
  <c r="W639" i="6"/>
  <c r="W640" i="6"/>
  <c r="W641" i="6"/>
  <c r="W642" i="6"/>
  <c r="W643" i="6"/>
  <c r="W644" i="6"/>
  <c r="W645" i="6"/>
  <c r="W646" i="6"/>
  <c r="W647" i="6"/>
  <c r="W648" i="6"/>
  <c r="W649" i="6"/>
  <c r="W650" i="6"/>
  <c r="W651" i="6"/>
  <c r="W652" i="6"/>
  <c r="W653" i="6"/>
  <c r="W654" i="6"/>
  <c r="W655" i="6"/>
  <c r="W656" i="6"/>
  <c r="W657" i="6"/>
  <c r="W658" i="6"/>
  <c r="W659" i="6"/>
  <c r="W660" i="6"/>
  <c r="W661" i="6"/>
  <c r="W662" i="6"/>
  <c r="W663" i="6"/>
  <c r="W664" i="6"/>
  <c r="W665" i="6"/>
  <c r="W666" i="6"/>
  <c r="W667" i="6"/>
  <c r="W668" i="6"/>
  <c r="W669" i="6"/>
  <c r="W670" i="6"/>
  <c r="W671" i="6"/>
  <c r="W672" i="6"/>
  <c r="W673" i="6"/>
  <c r="W674" i="6"/>
  <c r="W675" i="6"/>
  <c r="W676" i="6"/>
  <c r="W677" i="6"/>
  <c r="W678" i="6"/>
  <c r="W679" i="6"/>
  <c r="W680" i="6"/>
  <c r="W681" i="6"/>
  <c r="W682" i="6"/>
  <c r="W683" i="6"/>
  <c r="W684" i="6"/>
  <c r="W685" i="6"/>
  <c r="W686" i="6"/>
  <c r="W687" i="6"/>
  <c r="W688" i="6"/>
  <c r="W689" i="6"/>
  <c r="W690" i="6"/>
  <c r="W691" i="6"/>
  <c r="W692" i="6"/>
  <c r="W693" i="6"/>
  <c r="W694" i="6"/>
  <c r="W695" i="6"/>
  <c r="W696" i="6"/>
  <c r="W697" i="6"/>
  <c r="W698" i="6"/>
  <c r="W699" i="6"/>
  <c r="W700" i="6"/>
  <c r="W701" i="6"/>
  <c r="W702" i="6"/>
  <c r="W703" i="6"/>
  <c r="W704" i="6"/>
  <c r="W705" i="6"/>
  <c r="W706" i="6"/>
  <c r="W707" i="6"/>
  <c r="W708" i="6"/>
  <c r="W709" i="6"/>
  <c r="W710" i="6"/>
  <c r="W711" i="6"/>
  <c r="W712" i="6"/>
  <c r="W713" i="6"/>
  <c r="W714" i="6"/>
  <c r="W715" i="6"/>
  <c r="W716" i="6"/>
  <c r="W717" i="6"/>
  <c r="W718" i="6"/>
  <c r="W719" i="6"/>
  <c r="W720" i="6"/>
  <c r="W722" i="6"/>
  <c r="W723" i="6"/>
  <c r="W724" i="6"/>
  <c r="W725" i="6"/>
  <c r="W726" i="6"/>
  <c r="W727" i="6"/>
  <c r="W728" i="6"/>
  <c r="W729" i="6"/>
  <c r="W730" i="6"/>
  <c r="W731" i="6"/>
  <c r="W732" i="6"/>
  <c r="W733" i="6"/>
  <c r="W734" i="6"/>
  <c r="W735" i="6"/>
  <c r="W736" i="6"/>
  <c r="W737" i="6"/>
  <c r="W738" i="6"/>
  <c r="W739" i="6"/>
  <c r="W740" i="6"/>
  <c r="W741" i="6"/>
  <c r="W742" i="6"/>
  <c r="W743" i="6"/>
  <c r="W744" i="6"/>
  <c r="W745" i="6"/>
  <c r="W746" i="6"/>
  <c r="W747" i="6"/>
  <c r="W748" i="6"/>
  <c r="W749" i="6"/>
  <c r="W750" i="6"/>
  <c r="W751" i="6"/>
  <c r="W752" i="6"/>
  <c r="W753" i="6"/>
  <c r="W754" i="6"/>
  <c r="W755" i="6"/>
  <c r="W756" i="6"/>
  <c r="W757" i="6"/>
  <c r="W758" i="6"/>
  <c r="W759" i="6"/>
  <c r="W760" i="6"/>
  <c r="W761" i="6"/>
  <c r="W762" i="6"/>
  <c r="W763" i="6"/>
  <c r="W764" i="6"/>
  <c r="W765" i="6"/>
  <c r="W766" i="6"/>
  <c r="W767" i="6"/>
  <c r="W768" i="6"/>
  <c r="W769" i="6"/>
  <c r="W770" i="6"/>
  <c r="W771" i="6"/>
  <c r="W772" i="6"/>
  <c r="W773" i="6"/>
  <c r="W774" i="6"/>
  <c r="W775" i="6"/>
  <c r="W776" i="6"/>
  <c r="W777" i="6"/>
  <c r="W778" i="6"/>
  <c r="W779" i="6"/>
  <c r="W780" i="6"/>
  <c r="W781" i="6"/>
  <c r="W782" i="6"/>
  <c r="W783" i="6"/>
  <c r="W784" i="6"/>
  <c r="W785" i="6"/>
  <c r="W786" i="6"/>
  <c r="W787" i="6"/>
  <c r="W788" i="6"/>
  <c r="W789" i="6"/>
  <c r="W790" i="6"/>
  <c r="W791" i="6"/>
  <c r="W792" i="6"/>
  <c r="W793" i="6"/>
  <c r="W794" i="6"/>
  <c r="W795" i="6"/>
  <c r="W796" i="6"/>
  <c r="W797" i="6"/>
  <c r="W798" i="6"/>
  <c r="W799" i="6"/>
  <c r="W800" i="6"/>
  <c r="W801" i="6"/>
  <c r="W802" i="6"/>
  <c r="W803" i="6"/>
  <c r="W804" i="6"/>
  <c r="W805" i="6"/>
  <c r="W806" i="6"/>
  <c r="W807" i="6"/>
  <c r="W808" i="6"/>
  <c r="W809" i="6"/>
  <c r="W810" i="6"/>
  <c r="W811" i="6"/>
  <c r="W812" i="6"/>
  <c r="W813" i="6"/>
  <c r="W814" i="6"/>
  <c r="W815" i="6"/>
  <c r="W816" i="6"/>
  <c r="W817" i="6"/>
  <c r="W818" i="6"/>
  <c r="W819" i="6"/>
  <c r="W820" i="6"/>
  <c r="W821" i="6"/>
  <c r="W822" i="6"/>
  <c r="W823" i="6"/>
  <c r="W824" i="6"/>
  <c r="W825" i="6"/>
  <c r="W826" i="6"/>
  <c r="W827" i="6"/>
  <c r="W828" i="6"/>
  <c r="W829" i="6"/>
  <c r="W830" i="6"/>
  <c r="W831" i="6"/>
  <c r="W832" i="6"/>
  <c r="W833" i="6"/>
  <c r="W834" i="6"/>
  <c r="W835" i="6"/>
  <c r="W836" i="6"/>
  <c r="W837" i="6"/>
  <c r="W838" i="6"/>
  <c r="W839" i="6"/>
  <c r="W840" i="6"/>
  <c r="W841" i="6"/>
  <c r="W842" i="6"/>
  <c r="W843" i="6"/>
  <c r="W844" i="6"/>
  <c r="W845" i="6"/>
  <c r="W846" i="6"/>
  <c r="W847" i="6"/>
  <c r="W848" i="6"/>
  <c r="W849" i="6"/>
  <c r="W850" i="6"/>
  <c r="W851" i="6"/>
  <c r="W852" i="6"/>
  <c r="W853" i="6"/>
  <c r="W854" i="6"/>
  <c r="W855" i="6"/>
  <c r="W856" i="6"/>
  <c r="W857" i="6"/>
  <c r="W858" i="6"/>
  <c r="W859" i="6"/>
  <c r="W860" i="6"/>
  <c r="W861" i="6"/>
  <c r="W862" i="6"/>
  <c r="W863" i="6"/>
  <c r="W864" i="6"/>
  <c r="W865" i="6"/>
  <c r="W866" i="6"/>
  <c r="W867" i="6"/>
  <c r="W868" i="6"/>
  <c r="W869" i="6"/>
  <c r="W870" i="6"/>
  <c r="W871" i="6"/>
  <c r="W872" i="6"/>
  <c r="W873" i="6"/>
  <c r="W874" i="6"/>
  <c r="W875" i="6"/>
  <c r="W876" i="6"/>
  <c r="W877" i="6"/>
  <c r="W878" i="6"/>
  <c r="W879" i="6"/>
  <c r="W880" i="6"/>
  <c r="W881" i="6"/>
  <c r="W882" i="6"/>
  <c r="W883" i="6"/>
  <c r="W884" i="6"/>
  <c r="W885" i="6"/>
  <c r="W886" i="6"/>
  <c r="W887" i="6"/>
  <c r="W888" i="6"/>
  <c r="W889" i="6"/>
  <c r="W890" i="6"/>
  <c r="W891" i="6"/>
  <c r="W892" i="6"/>
  <c r="W893" i="6"/>
  <c r="W894" i="6"/>
  <c r="W895" i="6"/>
  <c r="W896" i="6"/>
  <c r="W897" i="6"/>
  <c r="W898" i="6"/>
  <c r="W899" i="6"/>
  <c r="W900" i="6"/>
  <c r="W901" i="6"/>
  <c r="W902" i="6"/>
  <c r="W903" i="6"/>
  <c r="W904" i="6"/>
  <c r="W905" i="6"/>
  <c r="W907" i="6"/>
  <c r="W908" i="6"/>
  <c r="W909" i="6"/>
  <c r="W910" i="6"/>
  <c r="W912" i="6"/>
  <c r="W913" i="6"/>
  <c r="W914" i="6"/>
  <c r="W915" i="6"/>
  <c r="W916" i="6"/>
  <c r="W917" i="6"/>
  <c r="W918" i="6"/>
  <c r="W919" i="6"/>
  <c r="W920" i="6"/>
  <c r="W921" i="6"/>
  <c r="W922" i="6"/>
  <c r="W923" i="6"/>
  <c r="W924" i="6"/>
  <c r="W925" i="6"/>
  <c r="W926" i="6"/>
  <c r="W927" i="6"/>
  <c r="W928" i="6"/>
  <c r="W929" i="6"/>
  <c r="W930" i="6"/>
  <c r="W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898" i="6"/>
  <c r="V899" i="6"/>
  <c r="V900" i="6"/>
  <c r="V901" i="6"/>
  <c r="V902" i="6"/>
  <c r="V903" i="6"/>
  <c r="V904" i="6"/>
  <c r="V905" i="6"/>
  <c r="V906" i="6"/>
  <c r="V907" i="6"/>
  <c r="V908" i="6"/>
  <c r="V909" i="6"/>
  <c r="V910" i="6"/>
  <c r="V911" i="6"/>
  <c r="V912" i="6"/>
  <c r="V913" i="6"/>
  <c r="V914" i="6"/>
  <c r="V915" i="6"/>
  <c r="V916" i="6"/>
  <c r="V917" i="6"/>
  <c r="V918" i="6"/>
  <c r="V919" i="6"/>
  <c r="V920" i="6"/>
  <c r="V921" i="6"/>
  <c r="V922" i="6"/>
  <c r="V923" i="6"/>
  <c r="V924" i="6"/>
  <c r="V925" i="6"/>
  <c r="V926" i="6"/>
  <c r="V927" i="6"/>
  <c r="V928" i="6"/>
  <c r="V929" i="6"/>
  <c r="V930" i="6"/>
  <c r="V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8" i="6"/>
  <c r="U129" i="6"/>
  <c r="U130" i="6"/>
  <c r="U131" i="6"/>
  <c r="U132" i="6"/>
  <c r="U133" i="6"/>
  <c r="U134" i="6"/>
  <c r="U135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1" i="6"/>
  <c r="U712" i="6"/>
  <c r="U713" i="6"/>
  <c r="U714" i="6"/>
  <c r="U715" i="6"/>
  <c r="U716" i="6"/>
  <c r="U717" i="6"/>
  <c r="U718" i="6"/>
  <c r="U719" i="6"/>
  <c r="U720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7" i="6"/>
  <c r="T127" i="6"/>
  <c r="S8" i="6"/>
  <c r="T8" i="6" s="1"/>
  <c r="S9" i="6"/>
  <c r="T9" i="6" s="1"/>
  <c r="S10" i="6"/>
  <c r="T10" i="6" s="1"/>
  <c r="S11" i="6"/>
  <c r="T11" i="6" s="1"/>
  <c r="S12" i="6"/>
  <c r="T12" i="6" s="1"/>
  <c r="S13" i="6"/>
  <c r="T13" i="6" s="1"/>
  <c r="S14" i="6"/>
  <c r="T14" i="6" s="1"/>
  <c r="S15" i="6"/>
  <c r="T15" i="6" s="1"/>
  <c r="S16" i="6"/>
  <c r="T16" i="6" s="1"/>
  <c r="S17" i="6"/>
  <c r="T17" i="6" s="1"/>
  <c r="S18" i="6"/>
  <c r="T18" i="6" s="1"/>
  <c r="S19" i="6"/>
  <c r="T19" i="6" s="1"/>
  <c r="S20" i="6"/>
  <c r="T20" i="6" s="1"/>
  <c r="S21" i="6"/>
  <c r="T21" i="6" s="1"/>
  <c r="S22" i="6"/>
  <c r="T22" i="6" s="1"/>
  <c r="S23" i="6"/>
  <c r="T23" i="6" s="1"/>
  <c r="S24" i="6"/>
  <c r="T24" i="6" s="1"/>
  <c r="S25" i="6"/>
  <c r="T25" i="6" s="1"/>
  <c r="S26" i="6"/>
  <c r="T26" i="6" s="1"/>
  <c r="S27" i="6"/>
  <c r="T27" i="6" s="1"/>
  <c r="S28" i="6"/>
  <c r="T28" i="6" s="1"/>
  <c r="S29" i="6"/>
  <c r="T29" i="6" s="1"/>
  <c r="S30" i="6"/>
  <c r="T30" i="6" s="1"/>
  <c r="S31" i="6"/>
  <c r="T31" i="6" s="1"/>
  <c r="S32" i="6"/>
  <c r="T32" i="6" s="1"/>
  <c r="S33" i="6"/>
  <c r="T33" i="6" s="1"/>
  <c r="S34" i="6"/>
  <c r="T34" i="6" s="1"/>
  <c r="S35" i="6"/>
  <c r="T35" i="6" s="1"/>
  <c r="S36" i="6"/>
  <c r="T36" i="6" s="1"/>
  <c r="S37" i="6"/>
  <c r="T37" i="6" s="1"/>
  <c r="S38" i="6"/>
  <c r="T38" i="6" s="1"/>
  <c r="S39" i="6"/>
  <c r="T39" i="6" s="1"/>
  <c r="S40" i="6"/>
  <c r="T40" i="6" s="1"/>
  <c r="S41" i="6"/>
  <c r="T41" i="6" s="1"/>
  <c r="S42" i="6"/>
  <c r="T42" i="6" s="1"/>
  <c r="S43" i="6"/>
  <c r="T43" i="6" s="1"/>
  <c r="S44" i="6"/>
  <c r="T44" i="6" s="1"/>
  <c r="S45" i="6"/>
  <c r="T45" i="6" s="1"/>
  <c r="S46" i="6"/>
  <c r="T46" i="6" s="1"/>
  <c r="S47" i="6"/>
  <c r="T47" i="6" s="1"/>
  <c r="S48" i="6"/>
  <c r="T48" i="6" s="1"/>
  <c r="S49" i="6"/>
  <c r="T49" i="6" s="1"/>
  <c r="S50" i="6"/>
  <c r="T50" i="6" s="1"/>
  <c r="S51" i="6"/>
  <c r="T51" i="6" s="1"/>
  <c r="S52" i="6"/>
  <c r="T52" i="6" s="1"/>
  <c r="T53" i="6"/>
  <c r="S54" i="6"/>
  <c r="T54" i="6" s="1"/>
  <c r="S55" i="6"/>
  <c r="T55" i="6" s="1"/>
  <c r="S56" i="6"/>
  <c r="T56" i="6" s="1"/>
  <c r="S57" i="6"/>
  <c r="T57" i="6" s="1"/>
  <c r="S58" i="6"/>
  <c r="T58" i="6" s="1"/>
  <c r="S59" i="6"/>
  <c r="T59" i="6" s="1"/>
  <c r="S60" i="6"/>
  <c r="T60" i="6" s="1"/>
  <c r="S61" i="6"/>
  <c r="T61" i="6" s="1"/>
  <c r="S62" i="6"/>
  <c r="T62" i="6" s="1"/>
  <c r="S63" i="6"/>
  <c r="T63" i="6" s="1"/>
  <c r="S64" i="6"/>
  <c r="T64" i="6" s="1"/>
  <c r="S65" i="6"/>
  <c r="T65" i="6" s="1"/>
  <c r="S66" i="6"/>
  <c r="T66" i="6" s="1"/>
  <c r="S67" i="6"/>
  <c r="T67" i="6" s="1"/>
  <c r="S68" i="6"/>
  <c r="T68" i="6" s="1"/>
  <c r="S69" i="6"/>
  <c r="T69" i="6" s="1"/>
  <c r="S70" i="6"/>
  <c r="T70" i="6" s="1"/>
  <c r="S71" i="6"/>
  <c r="T71" i="6" s="1"/>
  <c r="S72" i="6"/>
  <c r="T72" i="6" s="1"/>
  <c r="S73" i="6"/>
  <c r="T73" i="6" s="1"/>
  <c r="S74" i="6"/>
  <c r="T74" i="6" s="1"/>
  <c r="S75" i="6"/>
  <c r="T75" i="6" s="1"/>
  <c r="S76" i="6"/>
  <c r="T76" i="6" s="1"/>
  <c r="S77" i="6"/>
  <c r="T77" i="6" s="1"/>
  <c r="S78" i="6"/>
  <c r="T78" i="6" s="1"/>
  <c r="S79" i="6"/>
  <c r="T79" i="6" s="1"/>
  <c r="S80" i="6"/>
  <c r="T80" i="6" s="1"/>
  <c r="S81" i="6"/>
  <c r="T81" i="6" s="1"/>
  <c r="S82" i="6"/>
  <c r="T82" i="6" s="1"/>
  <c r="S83" i="6"/>
  <c r="T83" i="6" s="1"/>
  <c r="S84" i="6"/>
  <c r="T84" i="6" s="1"/>
  <c r="S85" i="6"/>
  <c r="T85" i="6" s="1"/>
  <c r="S86" i="6"/>
  <c r="T86" i="6" s="1"/>
  <c r="S87" i="6"/>
  <c r="T87" i="6" s="1"/>
  <c r="S88" i="6"/>
  <c r="T88" i="6" s="1"/>
  <c r="S89" i="6"/>
  <c r="T89" i="6" s="1"/>
  <c r="S90" i="6"/>
  <c r="T90" i="6" s="1"/>
  <c r="S91" i="6"/>
  <c r="T91" i="6" s="1"/>
  <c r="S92" i="6"/>
  <c r="T92" i="6" s="1"/>
  <c r="S93" i="6"/>
  <c r="T93" i="6" s="1"/>
  <c r="S94" i="6"/>
  <c r="T94" i="6" s="1"/>
  <c r="S95" i="6"/>
  <c r="T95" i="6" s="1"/>
  <c r="S96" i="6"/>
  <c r="T96" i="6" s="1"/>
  <c r="S97" i="6"/>
  <c r="T97" i="6" s="1"/>
  <c r="S98" i="6"/>
  <c r="T98" i="6" s="1"/>
  <c r="S99" i="6"/>
  <c r="T99" i="6" s="1"/>
  <c r="S100" i="6"/>
  <c r="T100" i="6" s="1"/>
  <c r="S101" i="6"/>
  <c r="T101" i="6" s="1"/>
  <c r="S102" i="6"/>
  <c r="T102" i="6" s="1"/>
  <c r="S103" i="6"/>
  <c r="T103" i="6" s="1"/>
  <c r="S104" i="6"/>
  <c r="T104" i="6" s="1"/>
  <c r="S105" i="6"/>
  <c r="T105" i="6" s="1"/>
  <c r="S106" i="6"/>
  <c r="T106" i="6" s="1"/>
  <c r="S107" i="6"/>
  <c r="T107" i="6" s="1"/>
  <c r="S108" i="6"/>
  <c r="T108" i="6" s="1"/>
  <c r="S109" i="6"/>
  <c r="T109" i="6" s="1"/>
  <c r="S110" i="6"/>
  <c r="T110" i="6" s="1"/>
  <c r="S111" i="6"/>
  <c r="T111" i="6" s="1"/>
  <c r="S112" i="6"/>
  <c r="T112" i="6" s="1"/>
  <c r="S113" i="6"/>
  <c r="T113" i="6" s="1"/>
  <c r="S114" i="6"/>
  <c r="T114" i="6" s="1"/>
  <c r="S115" i="6"/>
  <c r="T115" i="6" s="1"/>
  <c r="S116" i="6"/>
  <c r="T116" i="6" s="1"/>
  <c r="S117" i="6"/>
  <c r="T117" i="6" s="1"/>
  <c r="S118" i="6"/>
  <c r="T118" i="6" s="1"/>
  <c r="S119" i="6"/>
  <c r="T119" i="6" s="1"/>
  <c r="S120" i="6"/>
  <c r="T120" i="6" s="1"/>
  <c r="S121" i="6"/>
  <c r="T121" i="6" s="1"/>
  <c r="S122" i="6"/>
  <c r="T122" i="6" s="1"/>
  <c r="S123" i="6"/>
  <c r="T123" i="6" s="1"/>
  <c r="S124" i="6"/>
  <c r="T124" i="6" s="1"/>
  <c r="S125" i="6"/>
  <c r="T125" i="6" s="1"/>
  <c r="S126" i="6"/>
  <c r="T126" i="6" s="1"/>
  <c r="S128" i="6"/>
  <c r="T128" i="6" s="1"/>
  <c r="S129" i="6"/>
  <c r="T129" i="6" s="1"/>
  <c r="S130" i="6"/>
  <c r="T130" i="6" s="1"/>
  <c r="S131" i="6"/>
  <c r="T131" i="6" s="1"/>
  <c r="S132" i="6"/>
  <c r="T132" i="6" s="1"/>
  <c r="S133" i="6"/>
  <c r="T133" i="6" s="1"/>
  <c r="S134" i="6"/>
  <c r="T134" i="6" s="1"/>
  <c r="S135" i="6"/>
  <c r="T135" i="6" s="1"/>
  <c r="T136" i="6"/>
  <c r="S137" i="6"/>
  <c r="T137" i="6" s="1"/>
  <c r="S138" i="6"/>
  <c r="T138" i="6" s="1"/>
  <c r="S139" i="6"/>
  <c r="T139" i="6" s="1"/>
  <c r="S140" i="6"/>
  <c r="T140" i="6" s="1"/>
  <c r="S141" i="6"/>
  <c r="T141" i="6" s="1"/>
  <c r="S142" i="6"/>
  <c r="T142" i="6" s="1"/>
  <c r="S143" i="6"/>
  <c r="T143" i="6" s="1"/>
  <c r="S144" i="6"/>
  <c r="T144" i="6" s="1"/>
  <c r="S145" i="6"/>
  <c r="T145" i="6" s="1"/>
  <c r="S146" i="6"/>
  <c r="T146" i="6" s="1"/>
  <c r="S147" i="6"/>
  <c r="T147" i="6" s="1"/>
  <c r="S148" i="6"/>
  <c r="T148" i="6" s="1"/>
  <c r="S149" i="6"/>
  <c r="T149" i="6" s="1"/>
  <c r="S150" i="6"/>
  <c r="T150" i="6" s="1"/>
  <c r="S151" i="6"/>
  <c r="T151" i="6" s="1"/>
  <c r="S152" i="6"/>
  <c r="T152" i="6" s="1"/>
  <c r="S153" i="6"/>
  <c r="T153" i="6" s="1"/>
  <c r="S154" i="6"/>
  <c r="T154" i="6" s="1"/>
  <c r="S155" i="6"/>
  <c r="T155" i="6" s="1"/>
  <c r="S156" i="6"/>
  <c r="T156" i="6" s="1"/>
  <c r="S157" i="6"/>
  <c r="T157" i="6" s="1"/>
  <c r="S158" i="6"/>
  <c r="T158" i="6" s="1"/>
  <c r="S159" i="6"/>
  <c r="T159" i="6" s="1"/>
  <c r="S160" i="6"/>
  <c r="T160" i="6" s="1"/>
  <c r="S161" i="6"/>
  <c r="T161" i="6" s="1"/>
  <c r="S162" i="6"/>
  <c r="T162" i="6" s="1"/>
  <c r="S163" i="6"/>
  <c r="T163" i="6" s="1"/>
  <c r="S164" i="6"/>
  <c r="T164" i="6" s="1"/>
  <c r="S165" i="6"/>
  <c r="T165" i="6" s="1"/>
  <c r="S166" i="6"/>
  <c r="T166" i="6" s="1"/>
  <c r="S167" i="6"/>
  <c r="T167" i="6" s="1"/>
  <c r="S168" i="6"/>
  <c r="T168" i="6" s="1"/>
  <c r="S169" i="6"/>
  <c r="T169" i="6" s="1"/>
  <c r="S170" i="6"/>
  <c r="T170" i="6" s="1"/>
  <c r="S171" i="6"/>
  <c r="T171" i="6" s="1"/>
  <c r="S172" i="6"/>
  <c r="T172" i="6" s="1"/>
  <c r="S173" i="6"/>
  <c r="T173" i="6" s="1"/>
  <c r="S174" i="6"/>
  <c r="T174" i="6" s="1"/>
  <c r="S175" i="6"/>
  <c r="T175" i="6" s="1"/>
  <c r="S176" i="6"/>
  <c r="T176" i="6" s="1"/>
  <c r="S177" i="6"/>
  <c r="T177" i="6" s="1"/>
  <c r="S178" i="6"/>
  <c r="T178" i="6" s="1"/>
  <c r="S179" i="6"/>
  <c r="T179" i="6" s="1"/>
  <c r="S180" i="6"/>
  <c r="T180" i="6" s="1"/>
  <c r="S181" i="6"/>
  <c r="T181" i="6" s="1"/>
  <c r="S182" i="6"/>
  <c r="T182" i="6" s="1"/>
  <c r="S183" i="6"/>
  <c r="T183" i="6" s="1"/>
  <c r="S184" i="6"/>
  <c r="T184" i="6" s="1"/>
  <c r="S185" i="6"/>
  <c r="T185" i="6" s="1"/>
  <c r="S186" i="6"/>
  <c r="T186" i="6" s="1"/>
  <c r="S187" i="6"/>
  <c r="T187" i="6" s="1"/>
  <c r="S188" i="6"/>
  <c r="T188" i="6" s="1"/>
  <c r="S189" i="6"/>
  <c r="T189" i="6" s="1"/>
  <c r="S190" i="6"/>
  <c r="T190" i="6" s="1"/>
  <c r="S191" i="6"/>
  <c r="T191" i="6" s="1"/>
  <c r="S192" i="6"/>
  <c r="T192" i="6" s="1"/>
  <c r="S193" i="6"/>
  <c r="T193" i="6" s="1"/>
  <c r="S194" i="6"/>
  <c r="T194" i="6" s="1"/>
  <c r="S195" i="6"/>
  <c r="T195" i="6" s="1"/>
  <c r="S196" i="6"/>
  <c r="T196" i="6" s="1"/>
  <c r="S197" i="6"/>
  <c r="T197" i="6" s="1"/>
  <c r="S198" i="6"/>
  <c r="T198" i="6" s="1"/>
  <c r="S199" i="6"/>
  <c r="T199" i="6" s="1"/>
  <c r="S200" i="6"/>
  <c r="T200" i="6" s="1"/>
  <c r="S201" i="6"/>
  <c r="T201" i="6" s="1"/>
  <c r="S202" i="6"/>
  <c r="T202" i="6" s="1"/>
  <c r="S203" i="6"/>
  <c r="T203" i="6" s="1"/>
  <c r="S204" i="6"/>
  <c r="T204" i="6" s="1"/>
  <c r="S205" i="6"/>
  <c r="T205" i="6" s="1"/>
  <c r="S206" i="6"/>
  <c r="T206" i="6" s="1"/>
  <c r="S207" i="6"/>
  <c r="T207" i="6" s="1"/>
  <c r="S208" i="6"/>
  <c r="T208" i="6" s="1"/>
  <c r="S209" i="6"/>
  <c r="T209" i="6" s="1"/>
  <c r="S210" i="6"/>
  <c r="T210" i="6" s="1"/>
  <c r="S211" i="6"/>
  <c r="T211" i="6" s="1"/>
  <c r="S212" i="6"/>
  <c r="T212" i="6" s="1"/>
  <c r="S213" i="6"/>
  <c r="T213" i="6" s="1"/>
  <c r="S214" i="6"/>
  <c r="T214" i="6" s="1"/>
  <c r="S215" i="6"/>
  <c r="T215" i="6" s="1"/>
  <c r="S216" i="6"/>
  <c r="T216" i="6" s="1"/>
  <c r="S217" i="6"/>
  <c r="T217" i="6" s="1"/>
  <c r="S218" i="6"/>
  <c r="T218" i="6" s="1"/>
  <c r="S219" i="6"/>
  <c r="T219" i="6" s="1"/>
  <c r="S220" i="6"/>
  <c r="T220" i="6" s="1"/>
  <c r="S221" i="6"/>
  <c r="T221" i="6" s="1"/>
  <c r="S222" i="6"/>
  <c r="T222" i="6" s="1"/>
  <c r="S223" i="6"/>
  <c r="T223" i="6" s="1"/>
  <c r="S224" i="6"/>
  <c r="T224" i="6" s="1"/>
  <c r="S225" i="6"/>
  <c r="T225" i="6" s="1"/>
  <c r="S226" i="6"/>
  <c r="T226" i="6" s="1"/>
  <c r="S227" i="6"/>
  <c r="T227" i="6" s="1"/>
  <c r="S228" i="6"/>
  <c r="T228" i="6" s="1"/>
  <c r="S229" i="6"/>
  <c r="T229" i="6" s="1"/>
  <c r="S230" i="6"/>
  <c r="T230" i="6" s="1"/>
  <c r="S231" i="6"/>
  <c r="T231" i="6" s="1"/>
  <c r="S232" i="6"/>
  <c r="T232" i="6" s="1"/>
  <c r="S233" i="6"/>
  <c r="T233" i="6" s="1"/>
  <c r="S234" i="6"/>
  <c r="T234" i="6" s="1"/>
  <c r="S235" i="6"/>
  <c r="T235" i="6" s="1"/>
  <c r="S236" i="6"/>
  <c r="T236" i="6" s="1"/>
  <c r="S237" i="6"/>
  <c r="T237" i="6" s="1"/>
  <c r="S238" i="6"/>
  <c r="T238" i="6" s="1"/>
  <c r="S239" i="6"/>
  <c r="T239" i="6" s="1"/>
  <c r="S240" i="6"/>
  <c r="T240" i="6" s="1"/>
  <c r="S241" i="6"/>
  <c r="T241" i="6" s="1"/>
  <c r="S242" i="6"/>
  <c r="T242" i="6" s="1"/>
  <c r="S243" i="6"/>
  <c r="T243" i="6" s="1"/>
  <c r="S244" i="6"/>
  <c r="T244" i="6" s="1"/>
  <c r="S245" i="6"/>
  <c r="T245" i="6" s="1"/>
  <c r="S246" i="6"/>
  <c r="T246" i="6" s="1"/>
  <c r="S247" i="6"/>
  <c r="T247" i="6" s="1"/>
  <c r="S248" i="6"/>
  <c r="T248" i="6" s="1"/>
  <c r="S249" i="6"/>
  <c r="T249" i="6" s="1"/>
  <c r="S250" i="6"/>
  <c r="T250" i="6" s="1"/>
  <c r="S251" i="6"/>
  <c r="T251" i="6" s="1"/>
  <c r="S252" i="6"/>
  <c r="T252" i="6" s="1"/>
  <c r="S253" i="6"/>
  <c r="T253" i="6" s="1"/>
  <c r="S254" i="6"/>
  <c r="T254" i="6" s="1"/>
  <c r="S255" i="6"/>
  <c r="T255" i="6" s="1"/>
  <c r="S256" i="6"/>
  <c r="T256" i="6" s="1"/>
  <c r="S257" i="6"/>
  <c r="T257" i="6" s="1"/>
  <c r="S258" i="6"/>
  <c r="T258" i="6" s="1"/>
  <c r="S259" i="6"/>
  <c r="T259" i="6" s="1"/>
  <c r="S260" i="6"/>
  <c r="T260" i="6" s="1"/>
  <c r="S261" i="6"/>
  <c r="T261" i="6" s="1"/>
  <c r="S262" i="6"/>
  <c r="T262" i="6" s="1"/>
  <c r="S263" i="6"/>
  <c r="T263" i="6" s="1"/>
  <c r="S264" i="6"/>
  <c r="T264" i="6" s="1"/>
  <c r="S265" i="6"/>
  <c r="T265" i="6" s="1"/>
  <c r="S266" i="6"/>
  <c r="T266" i="6" s="1"/>
  <c r="S267" i="6"/>
  <c r="T267" i="6" s="1"/>
  <c r="S268" i="6"/>
  <c r="T268" i="6" s="1"/>
  <c r="S269" i="6"/>
  <c r="T269" i="6" s="1"/>
  <c r="S270" i="6"/>
  <c r="T270" i="6" s="1"/>
  <c r="S271" i="6"/>
  <c r="T271" i="6" s="1"/>
  <c r="S272" i="6"/>
  <c r="T272" i="6" s="1"/>
  <c r="S273" i="6"/>
  <c r="T273" i="6" s="1"/>
  <c r="S274" i="6"/>
  <c r="T274" i="6" s="1"/>
  <c r="S275" i="6"/>
  <c r="T275" i="6" s="1"/>
  <c r="S276" i="6"/>
  <c r="T276" i="6" s="1"/>
  <c r="S277" i="6"/>
  <c r="T277" i="6" s="1"/>
  <c r="S278" i="6"/>
  <c r="T278" i="6" s="1"/>
  <c r="S279" i="6"/>
  <c r="T279" i="6" s="1"/>
  <c r="S280" i="6"/>
  <c r="T280" i="6" s="1"/>
  <c r="S281" i="6"/>
  <c r="T281" i="6" s="1"/>
  <c r="S282" i="6"/>
  <c r="T282" i="6" s="1"/>
  <c r="S283" i="6"/>
  <c r="T283" i="6" s="1"/>
  <c r="S284" i="6"/>
  <c r="T284" i="6" s="1"/>
  <c r="S285" i="6"/>
  <c r="T285" i="6" s="1"/>
  <c r="S286" i="6"/>
  <c r="T286" i="6" s="1"/>
  <c r="S287" i="6"/>
  <c r="T287" i="6" s="1"/>
  <c r="S288" i="6"/>
  <c r="T288" i="6" s="1"/>
  <c r="S289" i="6"/>
  <c r="T289" i="6" s="1"/>
  <c r="S290" i="6"/>
  <c r="T290" i="6" s="1"/>
  <c r="S291" i="6"/>
  <c r="T291" i="6" s="1"/>
  <c r="S292" i="6"/>
  <c r="T292" i="6" s="1"/>
  <c r="S293" i="6"/>
  <c r="T293" i="6" s="1"/>
  <c r="S294" i="6"/>
  <c r="T294" i="6" s="1"/>
  <c r="S295" i="6"/>
  <c r="T295" i="6" s="1"/>
  <c r="S296" i="6"/>
  <c r="T296" i="6" s="1"/>
  <c r="S297" i="6"/>
  <c r="T297" i="6" s="1"/>
  <c r="S298" i="6"/>
  <c r="T298" i="6" s="1"/>
  <c r="S299" i="6"/>
  <c r="T299" i="6" s="1"/>
  <c r="S300" i="6"/>
  <c r="T300" i="6" s="1"/>
  <c r="S301" i="6"/>
  <c r="T301" i="6" s="1"/>
  <c r="S302" i="6"/>
  <c r="T302" i="6" s="1"/>
  <c r="S303" i="6"/>
  <c r="T303" i="6" s="1"/>
  <c r="S304" i="6"/>
  <c r="T304" i="6" s="1"/>
  <c r="S305" i="6"/>
  <c r="T305" i="6" s="1"/>
  <c r="S306" i="6"/>
  <c r="T306" i="6" s="1"/>
  <c r="S307" i="6"/>
  <c r="T307" i="6" s="1"/>
  <c r="S308" i="6"/>
  <c r="T308" i="6" s="1"/>
  <c r="S309" i="6"/>
  <c r="T309" i="6" s="1"/>
  <c r="S310" i="6"/>
  <c r="T310" i="6" s="1"/>
  <c r="S311" i="6"/>
  <c r="T311" i="6" s="1"/>
  <c r="S312" i="6"/>
  <c r="T312" i="6" s="1"/>
  <c r="S313" i="6"/>
  <c r="T313" i="6" s="1"/>
  <c r="S314" i="6"/>
  <c r="T314" i="6" s="1"/>
  <c r="S315" i="6"/>
  <c r="T315" i="6" s="1"/>
  <c r="S316" i="6"/>
  <c r="T316" i="6" s="1"/>
  <c r="S317" i="6"/>
  <c r="T317" i="6" s="1"/>
  <c r="S318" i="6"/>
  <c r="T318" i="6" s="1"/>
  <c r="S319" i="6"/>
  <c r="T319" i="6" s="1"/>
  <c r="S320" i="6"/>
  <c r="T320" i="6" s="1"/>
  <c r="S321" i="6"/>
  <c r="T321" i="6" s="1"/>
  <c r="S322" i="6"/>
  <c r="T322" i="6" s="1"/>
  <c r="S323" i="6"/>
  <c r="T323" i="6" s="1"/>
  <c r="S324" i="6"/>
  <c r="T324" i="6" s="1"/>
  <c r="S325" i="6"/>
  <c r="T325" i="6" s="1"/>
  <c r="S326" i="6"/>
  <c r="T326" i="6" s="1"/>
  <c r="S327" i="6"/>
  <c r="T327" i="6" s="1"/>
  <c r="S328" i="6"/>
  <c r="T328" i="6" s="1"/>
  <c r="S329" i="6"/>
  <c r="T329" i="6" s="1"/>
  <c r="S330" i="6"/>
  <c r="T330" i="6" s="1"/>
  <c r="S331" i="6"/>
  <c r="T331" i="6" s="1"/>
  <c r="S332" i="6"/>
  <c r="T332" i="6" s="1"/>
  <c r="S333" i="6"/>
  <c r="T333" i="6" s="1"/>
  <c r="S334" i="6"/>
  <c r="T334" i="6" s="1"/>
  <c r="S335" i="6"/>
  <c r="T335" i="6" s="1"/>
  <c r="S336" i="6"/>
  <c r="T336" i="6" s="1"/>
  <c r="S337" i="6"/>
  <c r="T337" i="6" s="1"/>
  <c r="S338" i="6"/>
  <c r="T338" i="6" s="1"/>
  <c r="S339" i="6"/>
  <c r="T339" i="6" s="1"/>
  <c r="S340" i="6"/>
  <c r="T340" i="6" s="1"/>
  <c r="S341" i="6"/>
  <c r="T341" i="6" s="1"/>
  <c r="S342" i="6"/>
  <c r="T342" i="6" s="1"/>
  <c r="S343" i="6"/>
  <c r="T343" i="6" s="1"/>
  <c r="S344" i="6"/>
  <c r="T344" i="6" s="1"/>
  <c r="S345" i="6"/>
  <c r="T345" i="6" s="1"/>
  <c r="S346" i="6"/>
  <c r="T346" i="6" s="1"/>
  <c r="S347" i="6"/>
  <c r="T347" i="6" s="1"/>
  <c r="S348" i="6"/>
  <c r="T348" i="6" s="1"/>
  <c r="S349" i="6"/>
  <c r="T349" i="6" s="1"/>
  <c r="S350" i="6"/>
  <c r="T350" i="6" s="1"/>
  <c r="S351" i="6"/>
  <c r="T351" i="6" s="1"/>
  <c r="S352" i="6"/>
  <c r="T352" i="6" s="1"/>
  <c r="S353" i="6"/>
  <c r="T353" i="6" s="1"/>
  <c r="S354" i="6"/>
  <c r="T354" i="6" s="1"/>
  <c r="S355" i="6"/>
  <c r="T355" i="6" s="1"/>
  <c r="S356" i="6"/>
  <c r="T356" i="6" s="1"/>
  <c r="S357" i="6"/>
  <c r="T357" i="6" s="1"/>
  <c r="S358" i="6"/>
  <c r="T358" i="6" s="1"/>
  <c r="S359" i="6"/>
  <c r="T359" i="6" s="1"/>
  <c r="S360" i="6"/>
  <c r="T360" i="6" s="1"/>
  <c r="S361" i="6"/>
  <c r="T361" i="6" s="1"/>
  <c r="S362" i="6"/>
  <c r="T362" i="6" s="1"/>
  <c r="S363" i="6"/>
  <c r="T363" i="6" s="1"/>
  <c r="S364" i="6"/>
  <c r="T364" i="6" s="1"/>
  <c r="S365" i="6"/>
  <c r="T365" i="6" s="1"/>
  <c r="S366" i="6"/>
  <c r="T366" i="6" s="1"/>
  <c r="S367" i="6"/>
  <c r="T367" i="6" s="1"/>
  <c r="S368" i="6"/>
  <c r="T368" i="6" s="1"/>
  <c r="S369" i="6"/>
  <c r="T369" i="6" s="1"/>
  <c r="S370" i="6"/>
  <c r="T370" i="6" s="1"/>
  <c r="S371" i="6"/>
  <c r="T371" i="6" s="1"/>
  <c r="S372" i="6"/>
  <c r="T372" i="6" s="1"/>
  <c r="S373" i="6"/>
  <c r="T373" i="6" s="1"/>
  <c r="S374" i="6"/>
  <c r="T374" i="6" s="1"/>
  <c r="T375" i="6"/>
  <c r="S376" i="6"/>
  <c r="T376" i="6" s="1"/>
  <c r="S377" i="6"/>
  <c r="T377" i="6" s="1"/>
  <c r="S378" i="6"/>
  <c r="T378" i="6" s="1"/>
  <c r="S379" i="6"/>
  <c r="T379" i="6" s="1"/>
  <c r="S380" i="6"/>
  <c r="T380" i="6" s="1"/>
  <c r="S381" i="6"/>
  <c r="T381" i="6" s="1"/>
  <c r="S382" i="6"/>
  <c r="T382" i="6" s="1"/>
  <c r="S383" i="6"/>
  <c r="T383" i="6" s="1"/>
  <c r="S384" i="6"/>
  <c r="T384" i="6" s="1"/>
  <c r="S385" i="6"/>
  <c r="T385" i="6" s="1"/>
  <c r="S386" i="6"/>
  <c r="T386" i="6" s="1"/>
  <c r="S387" i="6"/>
  <c r="T387" i="6" s="1"/>
  <c r="S388" i="6"/>
  <c r="T388" i="6" s="1"/>
  <c r="S389" i="6"/>
  <c r="T389" i="6" s="1"/>
  <c r="S390" i="6"/>
  <c r="T390" i="6" s="1"/>
  <c r="S391" i="6"/>
  <c r="T391" i="6" s="1"/>
  <c r="S392" i="6"/>
  <c r="T392" i="6" s="1"/>
  <c r="S393" i="6"/>
  <c r="T393" i="6" s="1"/>
  <c r="S394" i="6"/>
  <c r="T394" i="6" s="1"/>
  <c r="S395" i="6"/>
  <c r="T395" i="6" s="1"/>
  <c r="S396" i="6"/>
  <c r="T396" i="6" s="1"/>
  <c r="S397" i="6"/>
  <c r="T397" i="6" s="1"/>
  <c r="S398" i="6"/>
  <c r="T398" i="6" s="1"/>
  <c r="S399" i="6"/>
  <c r="T399" i="6" s="1"/>
  <c r="S400" i="6"/>
  <c r="T400" i="6" s="1"/>
  <c r="S401" i="6"/>
  <c r="T401" i="6" s="1"/>
  <c r="S402" i="6"/>
  <c r="T402" i="6" s="1"/>
  <c r="S403" i="6"/>
  <c r="T403" i="6" s="1"/>
  <c r="S404" i="6"/>
  <c r="T404" i="6" s="1"/>
  <c r="S405" i="6"/>
  <c r="T405" i="6" s="1"/>
  <c r="S406" i="6"/>
  <c r="T406" i="6" s="1"/>
  <c r="S407" i="6"/>
  <c r="T407" i="6" s="1"/>
  <c r="S408" i="6"/>
  <c r="T408" i="6" s="1"/>
  <c r="S409" i="6"/>
  <c r="T409" i="6" s="1"/>
  <c r="S410" i="6"/>
  <c r="T410" i="6" s="1"/>
  <c r="S411" i="6"/>
  <c r="T411" i="6" s="1"/>
  <c r="S412" i="6"/>
  <c r="T412" i="6" s="1"/>
  <c r="S413" i="6"/>
  <c r="T413" i="6" s="1"/>
  <c r="S414" i="6"/>
  <c r="T414" i="6" s="1"/>
  <c r="S415" i="6"/>
  <c r="T415" i="6" s="1"/>
  <c r="S416" i="6"/>
  <c r="T416" i="6" s="1"/>
  <c r="S417" i="6"/>
  <c r="T417" i="6" s="1"/>
  <c r="S418" i="6"/>
  <c r="T418" i="6" s="1"/>
  <c r="S419" i="6"/>
  <c r="T419" i="6" s="1"/>
  <c r="S420" i="6"/>
  <c r="T420" i="6" s="1"/>
  <c r="S421" i="6"/>
  <c r="T421" i="6" s="1"/>
  <c r="S422" i="6"/>
  <c r="T422" i="6" s="1"/>
  <c r="S423" i="6"/>
  <c r="T423" i="6" s="1"/>
  <c r="S424" i="6"/>
  <c r="T424" i="6" s="1"/>
  <c r="S425" i="6"/>
  <c r="T425" i="6" s="1"/>
  <c r="S426" i="6"/>
  <c r="T426" i="6" s="1"/>
  <c r="S427" i="6"/>
  <c r="T427" i="6" s="1"/>
  <c r="S428" i="6"/>
  <c r="T428" i="6" s="1"/>
  <c r="S429" i="6"/>
  <c r="T429" i="6" s="1"/>
  <c r="S430" i="6"/>
  <c r="T430" i="6" s="1"/>
  <c r="S431" i="6"/>
  <c r="T431" i="6" s="1"/>
  <c r="S432" i="6"/>
  <c r="T432" i="6" s="1"/>
  <c r="S433" i="6"/>
  <c r="T433" i="6" s="1"/>
  <c r="S434" i="6"/>
  <c r="T434" i="6" s="1"/>
  <c r="S435" i="6"/>
  <c r="T435" i="6" s="1"/>
  <c r="S436" i="6"/>
  <c r="T436" i="6" s="1"/>
  <c r="S437" i="6"/>
  <c r="T437" i="6" s="1"/>
  <c r="S438" i="6"/>
  <c r="T438" i="6" s="1"/>
  <c r="S439" i="6"/>
  <c r="T439" i="6" s="1"/>
  <c r="S440" i="6"/>
  <c r="T440" i="6" s="1"/>
  <c r="S441" i="6"/>
  <c r="T441" i="6" s="1"/>
  <c r="S442" i="6"/>
  <c r="T442" i="6" s="1"/>
  <c r="S443" i="6"/>
  <c r="T443" i="6" s="1"/>
  <c r="S444" i="6"/>
  <c r="T444" i="6" s="1"/>
  <c r="S445" i="6"/>
  <c r="T445" i="6" s="1"/>
  <c r="S446" i="6"/>
  <c r="T446" i="6" s="1"/>
  <c r="S447" i="6"/>
  <c r="T447" i="6" s="1"/>
  <c r="S448" i="6"/>
  <c r="T448" i="6" s="1"/>
  <c r="S449" i="6"/>
  <c r="T449" i="6" s="1"/>
  <c r="S450" i="6"/>
  <c r="T450" i="6" s="1"/>
  <c r="S451" i="6"/>
  <c r="T451" i="6" s="1"/>
  <c r="S452" i="6"/>
  <c r="T452" i="6" s="1"/>
  <c r="S453" i="6"/>
  <c r="T453" i="6" s="1"/>
  <c r="S454" i="6"/>
  <c r="T454" i="6" s="1"/>
  <c r="S455" i="6"/>
  <c r="T455" i="6" s="1"/>
  <c r="S456" i="6"/>
  <c r="T456" i="6" s="1"/>
  <c r="S457" i="6"/>
  <c r="T457" i="6" s="1"/>
  <c r="S458" i="6"/>
  <c r="T458" i="6" s="1"/>
  <c r="S459" i="6"/>
  <c r="T459" i="6" s="1"/>
  <c r="S460" i="6"/>
  <c r="T460" i="6" s="1"/>
  <c r="S461" i="6"/>
  <c r="T461" i="6" s="1"/>
  <c r="S462" i="6"/>
  <c r="T462" i="6" s="1"/>
  <c r="S463" i="6"/>
  <c r="T463" i="6" s="1"/>
  <c r="S464" i="6"/>
  <c r="T464" i="6" s="1"/>
  <c r="S465" i="6"/>
  <c r="T465" i="6" s="1"/>
  <c r="S466" i="6"/>
  <c r="T466" i="6" s="1"/>
  <c r="S467" i="6"/>
  <c r="T467" i="6" s="1"/>
  <c r="S468" i="6"/>
  <c r="T468" i="6" s="1"/>
  <c r="S469" i="6"/>
  <c r="T469" i="6" s="1"/>
  <c r="S470" i="6"/>
  <c r="T470" i="6" s="1"/>
  <c r="S471" i="6"/>
  <c r="T471" i="6" s="1"/>
  <c r="S472" i="6"/>
  <c r="T472" i="6" s="1"/>
  <c r="S473" i="6"/>
  <c r="T473" i="6" s="1"/>
  <c r="S474" i="6"/>
  <c r="T474" i="6" s="1"/>
  <c r="S475" i="6"/>
  <c r="T475" i="6" s="1"/>
  <c r="S476" i="6"/>
  <c r="T476" i="6" s="1"/>
  <c r="S477" i="6"/>
  <c r="T477" i="6" s="1"/>
  <c r="S478" i="6"/>
  <c r="T478" i="6" s="1"/>
  <c r="S479" i="6"/>
  <c r="T479" i="6" s="1"/>
  <c r="S480" i="6"/>
  <c r="T480" i="6" s="1"/>
  <c r="S481" i="6"/>
  <c r="T481" i="6" s="1"/>
  <c r="S482" i="6"/>
  <c r="T482" i="6" s="1"/>
  <c r="S483" i="6"/>
  <c r="T483" i="6" s="1"/>
  <c r="S484" i="6"/>
  <c r="T484" i="6" s="1"/>
  <c r="S485" i="6"/>
  <c r="T485" i="6" s="1"/>
  <c r="S486" i="6"/>
  <c r="T486" i="6" s="1"/>
  <c r="S487" i="6"/>
  <c r="T487" i="6" s="1"/>
  <c r="S488" i="6"/>
  <c r="T488" i="6" s="1"/>
  <c r="S489" i="6"/>
  <c r="T489" i="6" s="1"/>
  <c r="S490" i="6"/>
  <c r="T490" i="6" s="1"/>
  <c r="S491" i="6"/>
  <c r="T491" i="6" s="1"/>
  <c r="S492" i="6"/>
  <c r="T492" i="6" s="1"/>
  <c r="S493" i="6"/>
  <c r="T493" i="6" s="1"/>
  <c r="S494" i="6"/>
  <c r="T494" i="6" s="1"/>
  <c r="S495" i="6"/>
  <c r="T495" i="6" s="1"/>
  <c r="S496" i="6"/>
  <c r="T496" i="6" s="1"/>
  <c r="S497" i="6"/>
  <c r="T497" i="6" s="1"/>
  <c r="S498" i="6"/>
  <c r="T498" i="6" s="1"/>
  <c r="S499" i="6"/>
  <c r="T499" i="6" s="1"/>
  <c r="S500" i="6"/>
  <c r="T500" i="6" s="1"/>
  <c r="S501" i="6"/>
  <c r="T501" i="6" s="1"/>
  <c r="S502" i="6"/>
  <c r="T502" i="6" s="1"/>
  <c r="S503" i="6"/>
  <c r="T503" i="6" s="1"/>
  <c r="S504" i="6"/>
  <c r="T504" i="6" s="1"/>
  <c r="S505" i="6"/>
  <c r="T505" i="6" s="1"/>
  <c r="S506" i="6"/>
  <c r="T506" i="6" s="1"/>
  <c r="S507" i="6"/>
  <c r="T507" i="6" s="1"/>
  <c r="S508" i="6"/>
  <c r="T508" i="6" s="1"/>
  <c r="S509" i="6"/>
  <c r="T509" i="6" s="1"/>
  <c r="S510" i="6"/>
  <c r="T510" i="6" s="1"/>
  <c r="S511" i="6"/>
  <c r="T511" i="6" s="1"/>
  <c r="S512" i="6"/>
  <c r="T512" i="6" s="1"/>
  <c r="S513" i="6"/>
  <c r="T513" i="6" s="1"/>
  <c r="S514" i="6"/>
  <c r="T514" i="6" s="1"/>
  <c r="S515" i="6"/>
  <c r="T515" i="6" s="1"/>
  <c r="S516" i="6"/>
  <c r="T516" i="6" s="1"/>
  <c r="S517" i="6"/>
  <c r="T517" i="6" s="1"/>
  <c r="S518" i="6"/>
  <c r="T518" i="6" s="1"/>
  <c r="S519" i="6"/>
  <c r="T519" i="6" s="1"/>
  <c r="S520" i="6"/>
  <c r="T520" i="6" s="1"/>
  <c r="S521" i="6"/>
  <c r="T521" i="6" s="1"/>
  <c r="S522" i="6"/>
  <c r="T522" i="6" s="1"/>
  <c r="S523" i="6"/>
  <c r="T523" i="6" s="1"/>
  <c r="S524" i="6"/>
  <c r="T524" i="6" s="1"/>
  <c r="S525" i="6"/>
  <c r="T525" i="6" s="1"/>
  <c r="S526" i="6"/>
  <c r="T526" i="6" s="1"/>
  <c r="S527" i="6"/>
  <c r="T527" i="6" s="1"/>
  <c r="S528" i="6"/>
  <c r="T528" i="6" s="1"/>
  <c r="S529" i="6"/>
  <c r="T529" i="6" s="1"/>
  <c r="S530" i="6"/>
  <c r="T530" i="6" s="1"/>
  <c r="S531" i="6"/>
  <c r="T531" i="6" s="1"/>
  <c r="S532" i="6"/>
  <c r="T532" i="6" s="1"/>
  <c r="S533" i="6"/>
  <c r="T533" i="6" s="1"/>
  <c r="S534" i="6"/>
  <c r="T534" i="6" s="1"/>
  <c r="S535" i="6"/>
  <c r="T535" i="6" s="1"/>
  <c r="S536" i="6"/>
  <c r="T536" i="6" s="1"/>
  <c r="S537" i="6"/>
  <c r="T537" i="6" s="1"/>
  <c r="S538" i="6"/>
  <c r="T538" i="6" s="1"/>
  <c r="S539" i="6"/>
  <c r="T539" i="6" s="1"/>
  <c r="S540" i="6"/>
  <c r="T540" i="6" s="1"/>
  <c r="S541" i="6"/>
  <c r="T541" i="6" s="1"/>
  <c r="S542" i="6"/>
  <c r="T542" i="6" s="1"/>
  <c r="S543" i="6"/>
  <c r="T543" i="6" s="1"/>
  <c r="S544" i="6"/>
  <c r="T544" i="6" s="1"/>
  <c r="S545" i="6"/>
  <c r="T545" i="6" s="1"/>
  <c r="S546" i="6"/>
  <c r="T546" i="6" s="1"/>
  <c r="S547" i="6"/>
  <c r="T547" i="6" s="1"/>
  <c r="S548" i="6"/>
  <c r="T548" i="6" s="1"/>
  <c r="S549" i="6"/>
  <c r="T549" i="6" s="1"/>
  <c r="S550" i="6"/>
  <c r="T550" i="6" s="1"/>
  <c r="S551" i="6"/>
  <c r="T551" i="6" s="1"/>
  <c r="S552" i="6"/>
  <c r="T552" i="6" s="1"/>
  <c r="S553" i="6"/>
  <c r="T553" i="6" s="1"/>
  <c r="S554" i="6"/>
  <c r="T554" i="6" s="1"/>
  <c r="S555" i="6"/>
  <c r="T555" i="6" s="1"/>
  <c r="S556" i="6"/>
  <c r="T556" i="6" s="1"/>
  <c r="S557" i="6"/>
  <c r="T557" i="6" s="1"/>
  <c r="S558" i="6"/>
  <c r="T558" i="6" s="1"/>
  <c r="S559" i="6"/>
  <c r="T559" i="6" s="1"/>
  <c r="S560" i="6"/>
  <c r="T560" i="6" s="1"/>
  <c r="S561" i="6"/>
  <c r="T561" i="6" s="1"/>
  <c r="S562" i="6"/>
  <c r="T562" i="6" s="1"/>
  <c r="S563" i="6"/>
  <c r="T563" i="6" s="1"/>
  <c r="S564" i="6"/>
  <c r="T564" i="6" s="1"/>
  <c r="S565" i="6"/>
  <c r="T565" i="6" s="1"/>
  <c r="S566" i="6"/>
  <c r="T566" i="6" s="1"/>
  <c r="S567" i="6"/>
  <c r="T567" i="6" s="1"/>
  <c r="S568" i="6"/>
  <c r="T568" i="6" s="1"/>
  <c r="S569" i="6"/>
  <c r="T569" i="6" s="1"/>
  <c r="S570" i="6"/>
  <c r="T570" i="6" s="1"/>
  <c r="S571" i="6"/>
  <c r="T571" i="6" s="1"/>
  <c r="S572" i="6"/>
  <c r="T572" i="6" s="1"/>
  <c r="S573" i="6"/>
  <c r="T573" i="6" s="1"/>
  <c r="S574" i="6"/>
  <c r="T574" i="6" s="1"/>
  <c r="S575" i="6"/>
  <c r="T575" i="6" s="1"/>
  <c r="S576" i="6"/>
  <c r="T576" i="6" s="1"/>
  <c r="S577" i="6"/>
  <c r="T577" i="6" s="1"/>
  <c r="S578" i="6"/>
  <c r="T578" i="6" s="1"/>
  <c r="S579" i="6"/>
  <c r="T579" i="6" s="1"/>
  <c r="S580" i="6"/>
  <c r="T580" i="6" s="1"/>
  <c r="S581" i="6"/>
  <c r="T581" i="6" s="1"/>
  <c r="S582" i="6"/>
  <c r="T582" i="6" s="1"/>
  <c r="S583" i="6"/>
  <c r="T583" i="6" s="1"/>
  <c r="S584" i="6"/>
  <c r="T584" i="6" s="1"/>
  <c r="S585" i="6"/>
  <c r="T585" i="6" s="1"/>
  <c r="S586" i="6"/>
  <c r="T586" i="6" s="1"/>
  <c r="S587" i="6"/>
  <c r="T587" i="6" s="1"/>
  <c r="S588" i="6"/>
  <c r="T588" i="6" s="1"/>
  <c r="S589" i="6"/>
  <c r="T589" i="6" s="1"/>
  <c r="S590" i="6"/>
  <c r="T590" i="6" s="1"/>
  <c r="S591" i="6"/>
  <c r="T591" i="6" s="1"/>
  <c r="S592" i="6"/>
  <c r="T592" i="6" s="1"/>
  <c r="S593" i="6"/>
  <c r="T593" i="6" s="1"/>
  <c r="S594" i="6"/>
  <c r="T594" i="6" s="1"/>
  <c r="S595" i="6"/>
  <c r="T595" i="6" s="1"/>
  <c r="S596" i="6"/>
  <c r="T596" i="6" s="1"/>
  <c r="S597" i="6"/>
  <c r="T597" i="6" s="1"/>
  <c r="S598" i="6"/>
  <c r="T598" i="6" s="1"/>
  <c r="S599" i="6"/>
  <c r="T599" i="6" s="1"/>
  <c r="S600" i="6"/>
  <c r="T600" i="6" s="1"/>
  <c r="S601" i="6"/>
  <c r="T601" i="6" s="1"/>
  <c r="S602" i="6"/>
  <c r="T602" i="6" s="1"/>
  <c r="S603" i="6"/>
  <c r="T603" i="6" s="1"/>
  <c r="S604" i="6"/>
  <c r="T604" i="6" s="1"/>
  <c r="S605" i="6"/>
  <c r="T605" i="6" s="1"/>
  <c r="S606" i="6"/>
  <c r="T606" i="6" s="1"/>
  <c r="S607" i="6"/>
  <c r="T607" i="6" s="1"/>
  <c r="S608" i="6"/>
  <c r="T608" i="6" s="1"/>
  <c r="S609" i="6"/>
  <c r="T609" i="6" s="1"/>
  <c r="S610" i="6"/>
  <c r="T610" i="6" s="1"/>
  <c r="S611" i="6"/>
  <c r="T611" i="6" s="1"/>
  <c r="S612" i="6"/>
  <c r="T612" i="6" s="1"/>
  <c r="S613" i="6"/>
  <c r="T613" i="6" s="1"/>
  <c r="S614" i="6"/>
  <c r="T614" i="6" s="1"/>
  <c r="S615" i="6"/>
  <c r="T615" i="6" s="1"/>
  <c r="S616" i="6"/>
  <c r="T616" i="6" s="1"/>
  <c r="S617" i="6"/>
  <c r="T617" i="6" s="1"/>
  <c r="S618" i="6"/>
  <c r="T618" i="6" s="1"/>
  <c r="S619" i="6"/>
  <c r="T619" i="6" s="1"/>
  <c r="S620" i="6"/>
  <c r="T620" i="6" s="1"/>
  <c r="S621" i="6"/>
  <c r="T621" i="6" s="1"/>
  <c r="S622" i="6"/>
  <c r="T622" i="6" s="1"/>
  <c r="S623" i="6"/>
  <c r="T623" i="6" s="1"/>
  <c r="S624" i="6"/>
  <c r="T624" i="6" s="1"/>
  <c r="S625" i="6"/>
  <c r="T625" i="6" s="1"/>
  <c r="S626" i="6"/>
  <c r="T626" i="6" s="1"/>
  <c r="S627" i="6"/>
  <c r="T627" i="6" s="1"/>
  <c r="S628" i="6"/>
  <c r="T628" i="6" s="1"/>
  <c r="S629" i="6"/>
  <c r="T629" i="6" s="1"/>
  <c r="S630" i="6"/>
  <c r="T630" i="6" s="1"/>
  <c r="S631" i="6"/>
  <c r="T631" i="6" s="1"/>
  <c r="S632" i="6"/>
  <c r="T632" i="6" s="1"/>
  <c r="S633" i="6"/>
  <c r="T633" i="6" s="1"/>
  <c r="S634" i="6"/>
  <c r="T634" i="6" s="1"/>
  <c r="S635" i="6"/>
  <c r="T635" i="6" s="1"/>
  <c r="S636" i="6"/>
  <c r="T636" i="6" s="1"/>
  <c r="S637" i="6"/>
  <c r="T637" i="6" s="1"/>
  <c r="S638" i="6"/>
  <c r="T638" i="6" s="1"/>
  <c r="S639" i="6"/>
  <c r="T639" i="6" s="1"/>
  <c r="S640" i="6"/>
  <c r="T640" i="6" s="1"/>
  <c r="S641" i="6"/>
  <c r="T641" i="6" s="1"/>
  <c r="S642" i="6"/>
  <c r="T642" i="6" s="1"/>
  <c r="S643" i="6"/>
  <c r="T643" i="6" s="1"/>
  <c r="S644" i="6"/>
  <c r="T644" i="6" s="1"/>
  <c r="S645" i="6"/>
  <c r="T645" i="6" s="1"/>
  <c r="S646" i="6"/>
  <c r="T646" i="6" s="1"/>
  <c r="S647" i="6"/>
  <c r="T647" i="6" s="1"/>
  <c r="S648" i="6"/>
  <c r="T648" i="6" s="1"/>
  <c r="S649" i="6"/>
  <c r="T649" i="6" s="1"/>
  <c r="S650" i="6"/>
  <c r="T650" i="6" s="1"/>
  <c r="S651" i="6"/>
  <c r="T651" i="6" s="1"/>
  <c r="S652" i="6"/>
  <c r="T652" i="6" s="1"/>
  <c r="S653" i="6"/>
  <c r="T653" i="6" s="1"/>
  <c r="S654" i="6"/>
  <c r="T654" i="6" s="1"/>
  <c r="S655" i="6"/>
  <c r="T655" i="6" s="1"/>
  <c r="S656" i="6"/>
  <c r="T656" i="6" s="1"/>
  <c r="S657" i="6"/>
  <c r="T657" i="6" s="1"/>
  <c r="S658" i="6"/>
  <c r="T658" i="6" s="1"/>
  <c r="S659" i="6"/>
  <c r="T659" i="6" s="1"/>
  <c r="S660" i="6"/>
  <c r="T660" i="6" s="1"/>
  <c r="S661" i="6"/>
  <c r="T661" i="6" s="1"/>
  <c r="S662" i="6"/>
  <c r="T662" i="6" s="1"/>
  <c r="S663" i="6"/>
  <c r="T663" i="6" s="1"/>
  <c r="S664" i="6"/>
  <c r="T664" i="6" s="1"/>
  <c r="S665" i="6"/>
  <c r="T665" i="6" s="1"/>
  <c r="S666" i="6"/>
  <c r="T666" i="6" s="1"/>
  <c r="S667" i="6"/>
  <c r="T667" i="6" s="1"/>
  <c r="S668" i="6"/>
  <c r="T668" i="6" s="1"/>
  <c r="S669" i="6"/>
  <c r="T669" i="6" s="1"/>
  <c r="S670" i="6"/>
  <c r="T670" i="6" s="1"/>
  <c r="S671" i="6"/>
  <c r="T671" i="6" s="1"/>
  <c r="S672" i="6"/>
  <c r="T672" i="6" s="1"/>
  <c r="S673" i="6"/>
  <c r="T673" i="6" s="1"/>
  <c r="S674" i="6"/>
  <c r="T674" i="6" s="1"/>
  <c r="S675" i="6"/>
  <c r="T675" i="6" s="1"/>
  <c r="S676" i="6"/>
  <c r="T676" i="6" s="1"/>
  <c r="S677" i="6"/>
  <c r="T677" i="6" s="1"/>
  <c r="S678" i="6"/>
  <c r="T678" i="6" s="1"/>
  <c r="S679" i="6"/>
  <c r="T679" i="6" s="1"/>
  <c r="S680" i="6"/>
  <c r="T680" i="6" s="1"/>
  <c r="S681" i="6"/>
  <c r="T681" i="6" s="1"/>
  <c r="S682" i="6"/>
  <c r="T682" i="6" s="1"/>
  <c r="S683" i="6"/>
  <c r="T683" i="6" s="1"/>
  <c r="S684" i="6"/>
  <c r="T684" i="6" s="1"/>
  <c r="S685" i="6"/>
  <c r="T685" i="6" s="1"/>
  <c r="S686" i="6"/>
  <c r="T686" i="6" s="1"/>
  <c r="S687" i="6"/>
  <c r="T687" i="6" s="1"/>
  <c r="S688" i="6"/>
  <c r="T688" i="6" s="1"/>
  <c r="S689" i="6"/>
  <c r="T689" i="6" s="1"/>
  <c r="S690" i="6"/>
  <c r="T690" i="6" s="1"/>
  <c r="S691" i="6"/>
  <c r="T691" i="6" s="1"/>
  <c r="S692" i="6"/>
  <c r="T692" i="6" s="1"/>
  <c r="S693" i="6"/>
  <c r="T693" i="6" s="1"/>
  <c r="S694" i="6"/>
  <c r="T694" i="6" s="1"/>
  <c r="S695" i="6"/>
  <c r="T695" i="6" s="1"/>
  <c r="S696" i="6"/>
  <c r="T696" i="6" s="1"/>
  <c r="S697" i="6"/>
  <c r="T697" i="6" s="1"/>
  <c r="S698" i="6"/>
  <c r="T698" i="6" s="1"/>
  <c r="S699" i="6"/>
  <c r="T699" i="6" s="1"/>
  <c r="S700" i="6"/>
  <c r="T700" i="6" s="1"/>
  <c r="S701" i="6"/>
  <c r="T701" i="6" s="1"/>
  <c r="S702" i="6"/>
  <c r="T702" i="6" s="1"/>
  <c r="S703" i="6"/>
  <c r="T703" i="6" s="1"/>
  <c r="S704" i="6"/>
  <c r="T704" i="6" s="1"/>
  <c r="S705" i="6"/>
  <c r="T705" i="6" s="1"/>
  <c r="S706" i="6"/>
  <c r="T706" i="6" s="1"/>
  <c r="S707" i="6"/>
  <c r="T707" i="6" s="1"/>
  <c r="S708" i="6"/>
  <c r="T708" i="6" s="1"/>
  <c r="S709" i="6"/>
  <c r="T709" i="6" s="1"/>
  <c r="T710" i="6"/>
  <c r="S711" i="6"/>
  <c r="T711" i="6" s="1"/>
  <c r="S712" i="6"/>
  <c r="T712" i="6" s="1"/>
  <c r="S713" i="6"/>
  <c r="T713" i="6" s="1"/>
  <c r="S714" i="6"/>
  <c r="T714" i="6" s="1"/>
  <c r="S715" i="6"/>
  <c r="T715" i="6" s="1"/>
  <c r="S716" i="6"/>
  <c r="T716" i="6" s="1"/>
  <c r="S717" i="6"/>
  <c r="T717" i="6" s="1"/>
  <c r="S718" i="6"/>
  <c r="T718" i="6" s="1"/>
  <c r="S719" i="6"/>
  <c r="T719" i="6" s="1"/>
  <c r="S720" i="6"/>
  <c r="T720" i="6" s="1"/>
  <c r="T721" i="6"/>
  <c r="S722" i="6"/>
  <c r="T722" i="6" s="1"/>
  <c r="S723" i="6"/>
  <c r="T723" i="6" s="1"/>
  <c r="S724" i="6"/>
  <c r="T724" i="6" s="1"/>
  <c r="S725" i="6"/>
  <c r="T725" i="6" s="1"/>
  <c r="S726" i="6"/>
  <c r="T726" i="6" s="1"/>
  <c r="S727" i="6"/>
  <c r="T727" i="6" s="1"/>
  <c r="S728" i="6"/>
  <c r="T728" i="6" s="1"/>
  <c r="S729" i="6"/>
  <c r="T729" i="6" s="1"/>
  <c r="S730" i="6"/>
  <c r="T730" i="6" s="1"/>
  <c r="S731" i="6"/>
  <c r="T731" i="6" s="1"/>
  <c r="S732" i="6"/>
  <c r="T732" i="6" s="1"/>
  <c r="S733" i="6"/>
  <c r="T733" i="6" s="1"/>
  <c r="S734" i="6"/>
  <c r="T734" i="6" s="1"/>
  <c r="S735" i="6"/>
  <c r="T735" i="6" s="1"/>
  <c r="S736" i="6"/>
  <c r="T736" i="6" s="1"/>
  <c r="S737" i="6"/>
  <c r="T737" i="6" s="1"/>
  <c r="S738" i="6"/>
  <c r="T738" i="6" s="1"/>
  <c r="S739" i="6"/>
  <c r="T739" i="6" s="1"/>
  <c r="S740" i="6"/>
  <c r="T740" i="6" s="1"/>
  <c r="S741" i="6"/>
  <c r="T741" i="6" s="1"/>
  <c r="S742" i="6"/>
  <c r="T742" i="6" s="1"/>
  <c r="S743" i="6"/>
  <c r="T743" i="6" s="1"/>
  <c r="S744" i="6"/>
  <c r="T744" i="6" s="1"/>
  <c r="S745" i="6"/>
  <c r="T745" i="6" s="1"/>
  <c r="S746" i="6"/>
  <c r="T746" i="6" s="1"/>
  <c r="S747" i="6"/>
  <c r="T747" i="6" s="1"/>
  <c r="S748" i="6"/>
  <c r="T748" i="6" s="1"/>
  <c r="S749" i="6"/>
  <c r="T749" i="6" s="1"/>
  <c r="S750" i="6"/>
  <c r="T750" i="6" s="1"/>
  <c r="S751" i="6"/>
  <c r="T751" i="6" s="1"/>
  <c r="S752" i="6"/>
  <c r="T752" i="6" s="1"/>
  <c r="S753" i="6"/>
  <c r="T753" i="6" s="1"/>
  <c r="S754" i="6"/>
  <c r="T754" i="6" s="1"/>
  <c r="S755" i="6"/>
  <c r="T755" i="6" s="1"/>
  <c r="S756" i="6"/>
  <c r="T756" i="6" s="1"/>
  <c r="S757" i="6"/>
  <c r="T757" i="6" s="1"/>
  <c r="S758" i="6"/>
  <c r="T758" i="6" s="1"/>
  <c r="S759" i="6"/>
  <c r="T759" i="6" s="1"/>
  <c r="S760" i="6"/>
  <c r="T760" i="6" s="1"/>
  <c r="S761" i="6"/>
  <c r="T761" i="6" s="1"/>
  <c r="S762" i="6"/>
  <c r="T762" i="6" s="1"/>
  <c r="S763" i="6"/>
  <c r="T763" i="6" s="1"/>
  <c r="S764" i="6"/>
  <c r="T764" i="6" s="1"/>
  <c r="S765" i="6"/>
  <c r="T765" i="6" s="1"/>
  <c r="S766" i="6"/>
  <c r="T766" i="6" s="1"/>
  <c r="S767" i="6"/>
  <c r="T767" i="6" s="1"/>
  <c r="S768" i="6"/>
  <c r="T768" i="6" s="1"/>
  <c r="S769" i="6"/>
  <c r="T769" i="6" s="1"/>
  <c r="S770" i="6"/>
  <c r="T770" i="6" s="1"/>
  <c r="S771" i="6"/>
  <c r="T771" i="6" s="1"/>
  <c r="S772" i="6"/>
  <c r="T772" i="6" s="1"/>
  <c r="S773" i="6"/>
  <c r="T773" i="6" s="1"/>
  <c r="S774" i="6"/>
  <c r="T774" i="6" s="1"/>
  <c r="S775" i="6"/>
  <c r="T775" i="6" s="1"/>
  <c r="S776" i="6"/>
  <c r="T776" i="6" s="1"/>
  <c r="S777" i="6"/>
  <c r="T777" i="6" s="1"/>
  <c r="S778" i="6"/>
  <c r="T778" i="6" s="1"/>
  <c r="S779" i="6"/>
  <c r="T779" i="6" s="1"/>
  <c r="S780" i="6"/>
  <c r="T780" i="6" s="1"/>
  <c r="S781" i="6"/>
  <c r="T781" i="6" s="1"/>
  <c r="S782" i="6"/>
  <c r="T782" i="6" s="1"/>
  <c r="S783" i="6"/>
  <c r="T783" i="6" s="1"/>
  <c r="S784" i="6"/>
  <c r="T784" i="6" s="1"/>
  <c r="S785" i="6"/>
  <c r="T785" i="6" s="1"/>
  <c r="S786" i="6"/>
  <c r="T786" i="6" s="1"/>
  <c r="S787" i="6"/>
  <c r="T787" i="6" s="1"/>
  <c r="S788" i="6"/>
  <c r="T788" i="6" s="1"/>
  <c r="S789" i="6"/>
  <c r="T789" i="6" s="1"/>
  <c r="S790" i="6"/>
  <c r="T790" i="6" s="1"/>
  <c r="S791" i="6"/>
  <c r="T791" i="6" s="1"/>
  <c r="S792" i="6"/>
  <c r="T792" i="6" s="1"/>
  <c r="S793" i="6"/>
  <c r="T793" i="6" s="1"/>
  <c r="S794" i="6"/>
  <c r="T794" i="6" s="1"/>
  <c r="S795" i="6"/>
  <c r="T795" i="6" s="1"/>
  <c r="S796" i="6"/>
  <c r="T796" i="6" s="1"/>
  <c r="S797" i="6"/>
  <c r="T797" i="6" s="1"/>
  <c r="S798" i="6"/>
  <c r="T798" i="6" s="1"/>
  <c r="S799" i="6"/>
  <c r="T799" i="6" s="1"/>
  <c r="S800" i="6"/>
  <c r="T800" i="6" s="1"/>
  <c r="S801" i="6"/>
  <c r="T801" i="6" s="1"/>
  <c r="S802" i="6"/>
  <c r="T802" i="6" s="1"/>
  <c r="S803" i="6"/>
  <c r="T803" i="6" s="1"/>
  <c r="S804" i="6"/>
  <c r="T804" i="6" s="1"/>
  <c r="S805" i="6"/>
  <c r="T805" i="6" s="1"/>
  <c r="S806" i="6"/>
  <c r="T806" i="6" s="1"/>
  <c r="S807" i="6"/>
  <c r="T807" i="6" s="1"/>
  <c r="S808" i="6"/>
  <c r="T808" i="6" s="1"/>
  <c r="S809" i="6"/>
  <c r="T809" i="6" s="1"/>
  <c r="S810" i="6"/>
  <c r="T810" i="6" s="1"/>
  <c r="S811" i="6"/>
  <c r="T811" i="6" s="1"/>
  <c r="S812" i="6"/>
  <c r="T812" i="6" s="1"/>
  <c r="S813" i="6"/>
  <c r="T813" i="6" s="1"/>
  <c r="S814" i="6"/>
  <c r="T814" i="6" s="1"/>
  <c r="S815" i="6"/>
  <c r="T815" i="6" s="1"/>
  <c r="S816" i="6"/>
  <c r="T816" i="6" s="1"/>
  <c r="S817" i="6"/>
  <c r="T817" i="6" s="1"/>
  <c r="S818" i="6"/>
  <c r="T818" i="6" s="1"/>
  <c r="S819" i="6"/>
  <c r="T819" i="6" s="1"/>
  <c r="S820" i="6"/>
  <c r="T820" i="6" s="1"/>
  <c r="S821" i="6"/>
  <c r="T821" i="6" s="1"/>
  <c r="S822" i="6"/>
  <c r="T822" i="6" s="1"/>
  <c r="S823" i="6"/>
  <c r="T823" i="6" s="1"/>
  <c r="S824" i="6"/>
  <c r="T824" i="6" s="1"/>
  <c r="S825" i="6"/>
  <c r="T825" i="6" s="1"/>
  <c r="S826" i="6"/>
  <c r="T826" i="6" s="1"/>
  <c r="S827" i="6"/>
  <c r="T827" i="6" s="1"/>
  <c r="S828" i="6"/>
  <c r="T828" i="6" s="1"/>
  <c r="S829" i="6"/>
  <c r="T829" i="6" s="1"/>
  <c r="S830" i="6"/>
  <c r="T830" i="6" s="1"/>
  <c r="S831" i="6"/>
  <c r="T831" i="6" s="1"/>
  <c r="S832" i="6"/>
  <c r="T832" i="6" s="1"/>
  <c r="S833" i="6"/>
  <c r="T833" i="6" s="1"/>
  <c r="S834" i="6"/>
  <c r="T834" i="6" s="1"/>
  <c r="S835" i="6"/>
  <c r="T835" i="6" s="1"/>
  <c r="S836" i="6"/>
  <c r="T836" i="6" s="1"/>
  <c r="S837" i="6"/>
  <c r="T837" i="6" s="1"/>
  <c r="S838" i="6"/>
  <c r="T838" i="6" s="1"/>
  <c r="S839" i="6"/>
  <c r="T839" i="6" s="1"/>
  <c r="S840" i="6"/>
  <c r="T840" i="6" s="1"/>
  <c r="S841" i="6"/>
  <c r="T841" i="6" s="1"/>
  <c r="S842" i="6"/>
  <c r="T842" i="6" s="1"/>
  <c r="S843" i="6"/>
  <c r="T843" i="6" s="1"/>
  <c r="S844" i="6"/>
  <c r="T844" i="6" s="1"/>
  <c r="S845" i="6"/>
  <c r="T845" i="6" s="1"/>
  <c r="S846" i="6"/>
  <c r="T846" i="6" s="1"/>
  <c r="S847" i="6"/>
  <c r="T847" i="6" s="1"/>
  <c r="S848" i="6"/>
  <c r="T848" i="6" s="1"/>
  <c r="S849" i="6"/>
  <c r="T849" i="6" s="1"/>
  <c r="S850" i="6"/>
  <c r="T850" i="6" s="1"/>
  <c r="S851" i="6"/>
  <c r="T851" i="6" s="1"/>
  <c r="S852" i="6"/>
  <c r="T852" i="6" s="1"/>
  <c r="S853" i="6"/>
  <c r="T853" i="6" s="1"/>
  <c r="S854" i="6"/>
  <c r="T854" i="6" s="1"/>
  <c r="S855" i="6"/>
  <c r="T855" i="6" s="1"/>
  <c r="S856" i="6"/>
  <c r="T856" i="6" s="1"/>
  <c r="S857" i="6"/>
  <c r="T857" i="6" s="1"/>
  <c r="S858" i="6"/>
  <c r="T858" i="6" s="1"/>
  <c r="S859" i="6"/>
  <c r="T859" i="6" s="1"/>
  <c r="S860" i="6"/>
  <c r="T860" i="6" s="1"/>
  <c r="S861" i="6"/>
  <c r="T861" i="6" s="1"/>
  <c r="S862" i="6"/>
  <c r="T862" i="6" s="1"/>
  <c r="S863" i="6"/>
  <c r="T863" i="6" s="1"/>
  <c r="S864" i="6"/>
  <c r="T864" i="6" s="1"/>
  <c r="S865" i="6"/>
  <c r="T865" i="6" s="1"/>
  <c r="S866" i="6"/>
  <c r="T866" i="6" s="1"/>
  <c r="S867" i="6"/>
  <c r="T867" i="6" s="1"/>
  <c r="S868" i="6"/>
  <c r="T868" i="6" s="1"/>
  <c r="S869" i="6"/>
  <c r="T869" i="6" s="1"/>
  <c r="S870" i="6"/>
  <c r="T870" i="6" s="1"/>
  <c r="S871" i="6"/>
  <c r="T871" i="6" s="1"/>
  <c r="S872" i="6"/>
  <c r="T872" i="6" s="1"/>
  <c r="S873" i="6"/>
  <c r="T873" i="6" s="1"/>
  <c r="S874" i="6"/>
  <c r="T874" i="6" s="1"/>
  <c r="S875" i="6"/>
  <c r="T875" i="6" s="1"/>
  <c r="S876" i="6"/>
  <c r="T876" i="6" s="1"/>
  <c r="S877" i="6"/>
  <c r="T877" i="6" s="1"/>
  <c r="S878" i="6"/>
  <c r="T878" i="6" s="1"/>
  <c r="S879" i="6"/>
  <c r="T879" i="6" s="1"/>
  <c r="S880" i="6"/>
  <c r="T880" i="6" s="1"/>
  <c r="S881" i="6"/>
  <c r="T881" i="6" s="1"/>
  <c r="S882" i="6"/>
  <c r="T882" i="6" s="1"/>
  <c r="S883" i="6"/>
  <c r="T883" i="6" s="1"/>
  <c r="S884" i="6"/>
  <c r="T884" i="6" s="1"/>
  <c r="S885" i="6"/>
  <c r="T885" i="6" s="1"/>
  <c r="S886" i="6"/>
  <c r="T886" i="6" s="1"/>
  <c r="S887" i="6"/>
  <c r="T887" i="6" s="1"/>
  <c r="S888" i="6"/>
  <c r="T888" i="6" s="1"/>
  <c r="S889" i="6"/>
  <c r="T889" i="6" s="1"/>
  <c r="S890" i="6"/>
  <c r="T890" i="6" s="1"/>
  <c r="S891" i="6"/>
  <c r="T891" i="6" s="1"/>
  <c r="S892" i="6"/>
  <c r="T892" i="6" s="1"/>
  <c r="S893" i="6"/>
  <c r="T893" i="6" s="1"/>
  <c r="S894" i="6"/>
  <c r="T894" i="6" s="1"/>
  <c r="S895" i="6"/>
  <c r="T895" i="6" s="1"/>
  <c r="S896" i="6"/>
  <c r="T896" i="6" s="1"/>
  <c r="S897" i="6"/>
  <c r="T897" i="6" s="1"/>
  <c r="S898" i="6"/>
  <c r="T898" i="6" s="1"/>
  <c r="S899" i="6"/>
  <c r="T899" i="6" s="1"/>
  <c r="S900" i="6"/>
  <c r="T900" i="6" s="1"/>
  <c r="S901" i="6"/>
  <c r="T901" i="6" s="1"/>
  <c r="S902" i="6"/>
  <c r="T902" i="6" s="1"/>
  <c r="S903" i="6"/>
  <c r="T903" i="6" s="1"/>
  <c r="S904" i="6"/>
  <c r="T904" i="6" s="1"/>
  <c r="S905" i="6"/>
  <c r="T905" i="6" s="1"/>
  <c r="T906" i="6"/>
  <c r="S907" i="6"/>
  <c r="T907" i="6" s="1"/>
  <c r="S908" i="6"/>
  <c r="T908" i="6" s="1"/>
  <c r="S909" i="6"/>
  <c r="T909" i="6" s="1"/>
  <c r="S910" i="6"/>
  <c r="T910" i="6" s="1"/>
  <c r="T911" i="6"/>
  <c r="S912" i="6"/>
  <c r="T912" i="6" s="1"/>
  <c r="S913" i="6"/>
  <c r="T913" i="6" s="1"/>
  <c r="S914" i="6"/>
  <c r="T914" i="6" s="1"/>
  <c r="S915" i="6"/>
  <c r="T915" i="6" s="1"/>
  <c r="S916" i="6"/>
  <c r="T916" i="6" s="1"/>
  <c r="S917" i="6"/>
  <c r="T917" i="6" s="1"/>
  <c r="S918" i="6"/>
  <c r="T918" i="6" s="1"/>
  <c r="S919" i="6"/>
  <c r="T919" i="6" s="1"/>
  <c r="S920" i="6"/>
  <c r="T920" i="6" s="1"/>
  <c r="S921" i="6"/>
  <c r="T921" i="6" s="1"/>
  <c r="S922" i="6"/>
  <c r="T922" i="6" s="1"/>
  <c r="S923" i="6"/>
  <c r="T923" i="6" s="1"/>
  <c r="S924" i="6"/>
  <c r="T924" i="6" s="1"/>
  <c r="S925" i="6"/>
  <c r="T925" i="6" s="1"/>
  <c r="S926" i="6"/>
  <c r="T926" i="6" s="1"/>
  <c r="S927" i="6"/>
  <c r="T927" i="6" s="1"/>
  <c r="S928" i="6"/>
  <c r="T928" i="6" s="1"/>
  <c r="S929" i="6"/>
  <c r="T929" i="6" s="1"/>
  <c r="S930" i="6"/>
  <c r="T930" i="6" s="1"/>
  <c r="S7" i="6"/>
  <c r="T7" i="6" s="1"/>
  <c r="Q8" i="6"/>
  <c r="R8" i="6" s="1"/>
  <c r="Q9" i="6"/>
  <c r="R9" i="6" s="1"/>
  <c r="Q10" i="6"/>
  <c r="R10" i="6" s="1"/>
  <c r="Q11" i="6"/>
  <c r="R11" i="6" s="1"/>
  <c r="Q12" i="6"/>
  <c r="R12" i="6" s="1"/>
  <c r="Q13" i="6"/>
  <c r="R13" i="6" s="1"/>
  <c r="Q14" i="6"/>
  <c r="R14" i="6" s="1"/>
  <c r="Q15" i="6"/>
  <c r="R15" i="6" s="1"/>
  <c r="Q16" i="6"/>
  <c r="R16" i="6" s="1"/>
  <c r="Q17" i="6"/>
  <c r="R17" i="6" s="1"/>
  <c r="Q18" i="6"/>
  <c r="R18" i="6" s="1"/>
  <c r="Q19" i="6"/>
  <c r="R19" i="6" s="1"/>
  <c r="Q20" i="6"/>
  <c r="R20" i="6" s="1"/>
  <c r="Q21" i="6"/>
  <c r="R21" i="6" s="1"/>
  <c r="Q22" i="6"/>
  <c r="R22" i="6" s="1"/>
  <c r="Q23" i="6"/>
  <c r="R23" i="6" s="1"/>
  <c r="Q24" i="6"/>
  <c r="R24" i="6" s="1"/>
  <c r="Q25" i="6"/>
  <c r="R25" i="6" s="1"/>
  <c r="Q26" i="6"/>
  <c r="R26" i="6" s="1"/>
  <c r="Q27" i="6"/>
  <c r="R27" i="6" s="1"/>
  <c r="Q28" i="6"/>
  <c r="R28" i="6" s="1"/>
  <c r="Q29" i="6"/>
  <c r="R29" i="6" s="1"/>
  <c r="Q30" i="6"/>
  <c r="R30" i="6" s="1"/>
  <c r="Q31" i="6"/>
  <c r="R31" i="6" s="1"/>
  <c r="Q32" i="6"/>
  <c r="R32" i="6" s="1"/>
  <c r="Q33" i="6"/>
  <c r="R33" i="6" s="1"/>
  <c r="Q34" i="6"/>
  <c r="R34" i="6" s="1"/>
  <c r="Q35" i="6"/>
  <c r="R35" i="6" s="1"/>
  <c r="Q36" i="6"/>
  <c r="R36" i="6" s="1"/>
  <c r="Q37" i="6"/>
  <c r="R37" i="6" s="1"/>
  <c r="Q38" i="6"/>
  <c r="R38" i="6" s="1"/>
  <c r="Q39" i="6"/>
  <c r="R39" i="6" s="1"/>
  <c r="Q40" i="6"/>
  <c r="R40" i="6" s="1"/>
  <c r="Q41" i="6"/>
  <c r="R41" i="6" s="1"/>
  <c r="Q42" i="6"/>
  <c r="R42" i="6" s="1"/>
  <c r="Q43" i="6"/>
  <c r="R43" i="6" s="1"/>
  <c r="Q44" i="6"/>
  <c r="R44" i="6" s="1"/>
  <c r="Q45" i="6"/>
  <c r="R45" i="6" s="1"/>
  <c r="Q46" i="6"/>
  <c r="R46" i="6" s="1"/>
  <c r="Q47" i="6"/>
  <c r="R47" i="6" s="1"/>
  <c r="Q48" i="6"/>
  <c r="R48" i="6" s="1"/>
  <c r="Q49" i="6"/>
  <c r="R49" i="6" s="1"/>
  <c r="Q50" i="6"/>
  <c r="R50" i="6" s="1"/>
  <c r="Q51" i="6"/>
  <c r="R51" i="6" s="1"/>
  <c r="Q52" i="6"/>
  <c r="R52" i="6" s="1"/>
  <c r="Q53" i="6"/>
  <c r="R53" i="6" s="1"/>
  <c r="Q54" i="6"/>
  <c r="R54" i="6" s="1"/>
  <c r="Q55" i="6"/>
  <c r="R55" i="6" s="1"/>
  <c r="Q56" i="6"/>
  <c r="R56" i="6" s="1"/>
  <c r="Q57" i="6"/>
  <c r="R57" i="6" s="1"/>
  <c r="Q58" i="6"/>
  <c r="R58" i="6" s="1"/>
  <c r="Q59" i="6"/>
  <c r="R59" i="6" s="1"/>
  <c r="Q60" i="6"/>
  <c r="R60" i="6" s="1"/>
  <c r="Q61" i="6"/>
  <c r="R61" i="6" s="1"/>
  <c r="Q62" i="6"/>
  <c r="R62" i="6" s="1"/>
  <c r="Q63" i="6"/>
  <c r="R63" i="6" s="1"/>
  <c r="Q64" i="6"/>
  <c r="R64" i="6" s="1"/>
  <c r="Q65" i="6"/>
  <c r="R65" i="6" s="1"/>
  <c r="Q66" i="6"/>
  <c r="R66" i="6" s="1"/>
  <c r="Q67" i="6"/>
  <c r="R67" i="6" s="1"/>
  <c r="Q68" i="6"/>
  <c r="R68" i="6" s="1"/>
  <c r="Q69" i="6"/>
  <c r="R69" i="6" s="1"/>
  <c r="Q70" i="6"/>
  <c r="R70" i="6" s="1"/>
  <c r="Q71" i="6"/>
  <c r="R71" i="6" s="1"/>
  <c r="Q72" i="6"/>
  <c r="R72" i="6" s="1"/>
  <c r="Q73" i="6"/>
  <c r="R73" i="6" s="1"/>
  <c r="Q74" i="6"/>
  <c r="R74" i="6" s="1"/>
  <c r="Q75" i="6"/>
  <c r="R75" i="6" s="1"/>
  <c r="Q76" i="6"/>
  <c r="R76" i="6" s="1"/>
  <c r="Q77" i="6"/>
  <c r="R77" i="6" s="1"/>
  <c r="Q78" i="6"/>
  <c r="R78" i="6" s="1"/>
  <c r="Q79" i="6"/>
  <c r="R79" i="6" s="1"/>
  <c r="Q80" i="6"/>
  <c r="R80" i="6" s="1"/>
  <c r="Q81" i="6"/>
  <c r="R81" i="6" s="1"/>
  <c r="Q82" i="6"/>
  <c r="R82" i="6" s="1"/>
  <c r="Q83" i="6"/>
  <c r="R83" i="6" s="1"/>
  <c r="Q84" i="6"/>
  <c r="R84" i="6" s="1"/>
  <c r="Q85" i="6"/>
  <c r="R85" i="6" s="1"/>
  <c r="Q86" i="6"/>
  <c r="R86" i="6" s="1"/>
  <c r="Q87" i="6"/>
  <c r="R87" i="6" s="1"/>
  <c r="Q88" i="6"/>
  <c r="R88" i="6" s="1"/>
  <c r="Q89" i="6"/>
  <c r="R89" i="6" s="1"/>
  <c r="Q90" i="6"/>
  <c r="R90" i="6" s="1"/>
  <c r="Q91" i="6"/>
  <c r="R91" i="6" s="1"/>
  <c r="Q92" i="6"/>
  <c r="R92" i="6" s="1"/>
  <c r="Q93" i="6"/>
  <c r="R93" i="6" s="1"/>
  <c r="Q94" i="6"/>
  <c r="R94" i="6" s="1"/>
  <c r="Q95" i="6"/>
  <c r="R95" i="6" s="1"/>
  <c r="Q96" i="6"/>
  <c r="R96" i="6" s="1"/>
  <c r="Q97" i="6"/>
  <c r="R97" i="6" s="1"/>
  <c r="Q98" i="6"/>
  <c r="R98" i="6" s="1"/>
  <c r="Q99" i="6"/>
  <c r="R99" i="6" s="1"/>
  <c r="Q100" i="6"/>
  <c r="R100" i="6" s="1"/>
  <c r="Q101" i="6"/>
  <c r="R101" i="6" s="1"/>
  <c r="Q102" i="6"/>
  <c r="R102" i="6" s="1"/>
  <c r="Q103" i="6"/>
  <c r="R103" i="6" s="1"/>
  <c r="Q104" i="6"/>
  <c r="R104" i="6" s="1"/>
  <c r="Q105" i="6"/>
  <c r="R105" i="6" s="1"/>
  <c r="Q106" i="6"/>
  <c r="R106" i="6" s="1"/>
  <c r="Q107" i="6"/>
  <c r="R107" i="6" s="1"/>
  <c r="Q108" i="6"/>
  <c r="R108" i="6" s="1"/>
  <c r="Q109" i="6"/>
  <c r="R109" i="6" s="1"/>
  <c r="Q110" i="6"/>
  <c r="R110" i="6" s="1"/>
  <c r="Q111" i="6"/>
  <c r="R111" i="6" s="1"/>
  <c r="Q112" i="6"/>
  <c r="R112" i="6" s="1"/>
  <c r="Q113" i="6"/>
  <c r="R113" i="6" s="1"/>
  <c r="Q114" i="6"/>
  <c r="R114" i="6" s="1"/>
  <c r="Q115" i="6"/>
  <c r="R115" i="6" s="1"/>
  <c r="Q116" i="6"/>
  <c r="R116" i="6" s="1"/>
  <c r="Q117" i="6"/>
  <c r="R117" i="6" s="1"/>
  <c r="Q118" i="6"/>
  <c r="R118" i="6" s="1"/>
  <c r="Q119" i="6"/>
  <c r="R119" i="6" s="1"/>
  <c r="Q120" i="6"/>
  <c r="R120" i="6" s="1"/>
  <c r="Q121" i="6"/>
  <c r="R121" i="6" s="1"/>
  <c r="Q122" i="6"/>
  <c r="R122" i="6" s="1"/>
  <c r="Q123" i="6"/>
  <c r="R123" i="6" s="1"/>
  <c r="Q124" i="6"/>
  <c r="R124" i="6" s="1"/>
  <c r="Q125" i="6"/>
  <c r="R125" i="6" s="1"/>
  <c r="Q126" i="6"/>
  <c r="R126" i="6" s="1"/>
  <c r="Q127" i="6"/>
  <c r="R127" i="6" s="1"/>
  <c r="Q128" i="6"/>
  <c r="R128" i="6" s="1"/>
  <c r="Q129" i="6"/>
  <c r="R129" i="6" s="1"/>
  <c r="Q130" i="6"/>
  <c r="R130" i="6" s="1"/>
  <c r="Q131" i="6"/>
  <c r="R131" i="6" s="1"/>
  <c r="Q132" i="6"/>
  <c r="R132" i="6" s="1"/>
  <c r="Q133" i="6"/>
  <c r="R133" i="6" s="1"/>
  <c r="Q134" i="6"/>
  <c r="R134" i="6" s="1"/>
  <c r="Q135" i="6"/>
  <c r="R135" i="6" s="1"/>
  <c r="Q136" i="6"/>
  <c r="R136" i="6" s="1"/>
  <c r="Q137" i="6"/>
  <c r="R137" i="6" s="1"/>
  <c r="Q138" i="6"/>
  <c r="R138" i="6" s="1"/>
  <c r="Q139" i="6"/>
  <c r="R139" i="6" s="1"/>
  <c r="Q140" i="6"/>
  <c r="R140" i="6" s="1"/>
  <c r="Q141" i="6"/>
  <c r="R141" i="6" s="1"/>
  <c r="Q142" i="6"/>
  <c r="R142" i="6" s="1"/>
  <c r="Q143" i="6"/>
  <c r="R143" i="6" s="1"/>
  <c r="Q144" i="6"/>
  <c r="R144" i="6" s="1"/>
  <c r="Q145" i="6"/>
  <c r="R145" i="6" s="1"/>
  <c r="Q146" i="6"/>
  <c r="R146" i="6" s="1"/>
  <c r="Q147" i="6"/>
  <c r="R147" i="6" s="1"/>
  <c r="Q148" i="6"/>
  <c r="R148" i="6" s="1"/>
  <c r="Q149" i="6"/>
  <c r="R149" i="6" s="1"/>
  <c r="Q150" i="6"/>
  <c r="R150" i="6" s="1"/>
  <c r="Q151" i="6"/>
  <c r="R151" i="6" s="1"/>
  <c r="Q152" i="6"/>
  <c r="R152" i="6" s="1"/>
  <c r="Q153" i="6"/>
  <c r="R153" i="6" s="1"/>
  <c r="Q154" i="6"/>
  <c r="R154" i="6" s="1"/>
  <c r="Q155" i="6"/>
  <c r="R155" i="6" s="1"/>
  <c r="Q156" i="6"/>
  <c r="R156" i="6" s="1"/>
  <c r="Q157" i="6"/>
  <c r="R157" i="6" s="1"/>
  <c r="Q158" i="6"/>
  <c r="R158" i="6" s="1"/>
  <c r="Q159" i="6"/>
  <c r="R159" i="6" s="1"/>
  <c r="Q160" i="6"/>
  <c r="R160" i="6" s="1"/>
  <c r="Q161" i="6"/>
  <c r="R161" i="6" s="1"/>
  <c r="Q162" i="6"/>
  <c r="R162" i="6" s="1"/>
  <c r="Q163" i="6"/>
  <c r="R163" i="6" s="1"/>
  <c r="Q164" i="6"/>
  <c r="R164" i="6" s="1"/>
  <c r="Q165" i="6"/>
  <c r="R165" i="6" s="1"/>
  <c r="Q166" i="6"/>
  <c r="R166" i="6" s="1"/>
  <c r="Q167" i="6"/>
  <c r="R167" i="6" s="1"/>
  <c r="Q168" i="6"/>
  <c r="R168" i="6" s="1"/>
  <c r="Q169" i="6"/>
  <c r="R169" i="6" s="1"/>
  <c r="Q170" i="6"/>
  <c r="R170" i="6" s="1"/>
  <c r="Q171" i="6"/>
  <c r="R171" i="6" s="1"/>
  <c r="Q172" i="6"/>
  <c r="R172" i="6" s="1"/>
  <c r="Q173" i="6"/>
  <c r="R173" i="6" s="1"/>
  <c r="Q174" i="6"/>
  <c r="R174" i="6" s="1"/>
  <c r="Q175" i="6"/>
  <c r="R175" i="6" s="1"/>
  <c r="Q176" i="6"/>
  <c r="R176" i="6" s="1"/>
  <c r="Q177" i="6"/>
  <c r="R177" i="6" s="1"/>
  <c r="Q178" i="6"/>
  <c r="R178" i="6" s="1"/>
  <c r="Q179" i="6"/>
  <c r="R179" i="6" s="1"/>
  <c r="Q180" i="6"/>
  <c r="R180" i="6" s="1"/>
  <c r="Q181" i="6"/>
  <c r="R181" i="6" s="1"/>
  <c r="Q182" i="6"/>
  <c r="R182" i="6" s="1"/>
  <c r="Q183" i="6"/>
  <c r="R183" i="6" s="1"/>
  <c r="Q184" i="6"/>
  <c r="R184" i="6" s="1"/>
  <c r="Q185" i="6"/>
  <c r="R185" i="6" s="1"/>
  <c r="Q186" i="6"/>
  <c r="R186" i="6" s="1"/>
  <c r="Q187" i="6"/>
  <c r="R187" i="6" s="1"/>
  <c r="Q188" i="6"/>
  <c r="R188" i="6" s="1"/>
  <c r="Q189" i="6"/>
  <c r="R189" i="6" s="1"/>
  <c r="Q190" i="6"/>
  <c r="R190" i="6" s="1"/>
  <c r="Q191" i="6"/>
  <c r="R191" i="6" s="1"/>
  <c r="Q192" i="6"/>
  <c r="R192" i="6" s="1"/>
  <c r="Q193" i="6"/>
  <c r="R193" i="6" s="1"/>
  <c r="Q194" i="6"/>
  <c r="R194" i="6" s="1"/>
  <c r="Q195" i="6"/>
  <c r="R195" i="6" s="1"/>
  <c r="Q196" i="6"/>
  <c r="R196" i="6" s="1"/>
  <c r="Q197" i="6"/>
  <c r="R197" i="6" s="1"/>
  <c r="Q198" i="6"/>
  <c r="R198" i="6" s="1"/>
  <c r="Q199" i="6"/>
  <c r="R199" i="6" s="1"/>
  <c r="Q200" i="6"/>
  <c r="R200" i="6" s="1"/>
  <c r="Q201" i="6"/>
  <c r="R201" i="6" s="1"/>
  <c r="Q202" i="6"/>
  <c r="R202" i="6" s="1"/>
  <c r="Q203" i="6"/>
  <c r="R203" i="6" s="1"/>
  <c r="Q204" i="6"/>
  <c r="R204" i="6" s="1"/>
  <c r="Q205" i="6"/>
  <c r="R205" i="6" s="1"/>
  <c r="Q206" i="6"/>
  <c r="R206" i="6" s="1"/>
  <c r="Q207" i="6"/>
  <c r="R207" i="6" s="1"/>
  <c r="Q208" i="6"/>
  <c r="R208" i="6" s="1"/>
  <c r="Q209" i="6"/>
  <c r="R209" i="6" s="1"/>
  <c r="Q210" i="6"/>
  <c r="R210" i="6" s="1"/>
  <c r="Q211" i="6"/>
  <c r="R211" i="6" s="1"/>
  <c r="Q212" i="6"/>
  <c r="R212" i="6" s="1"/>
  <c r="Q213" i="6"/>
  <c r="R213" i="6" s="1"/>
  <c r="Q214" i="6"/>
  <c r="R214" i="6" s="1"/>
  <c r="Q215" i="6"/>
  <c r="R215" i="6" s="1"/>
  <c r="Q216" i="6"/>
  <c r="R216" i="6" s="1"/>
  <c r="Q217" i="6"/>
  <c r="R217" i="6" s="1"/>
  <c r="Q218" i="6"/>
  <c r="R218" i="6" s="1"/>
  <c r="Q219" i="6"/>
  <c r="R219" i="6" s="1"/>
  <c r="Q220" i="6"/>
  <c r="R220" i="6" s="1"/>
  <c r="Q221" i="6"/>
  <c r="R221" i="6" s="1"/>
  <c r="Q222" i="6"/>
  <c r="R222" i="6" s="1"/>
  <c r="Q223" i="6"/>
  <c r="R223" i="6" s="1"/>
  <c r="Q224" i="6"/>
  <c r="R224" i="6" s="1"/>
  <c r="Q225" i="6"/>
  <c r="R225" i="6" s="1"/>
  <c r="Q226" i="6"/>
  <c r="R226" i="6" s="1"/>
  <c r="Q227" i="6"/>
  <c r="R227" i="6" s="1"/>
  <c r="Q228" i="6"/>
  <c r="R228" i="6" s="1"/>
  <c r="Q229" i="6"/>
  <c r="R229" i="6" s="1"/>
  <c r="Q230" i="6"/>
  <c r="R230" i="6" s="1"/>
  <c r="Q231" i="6"/>
  <c r="R231" i="6" s="1"/>
  <c r="Q232" i="6"/>
  <c r="R232" i="6" s="1"/>
  <c r="Q233" i="6"/>
  <c r="R233" i="6" s="1"/>
  <c r="Q234" i="6"/>
  <c r="R234" i="6" s="1"/>
  <c r="Q235" i="6"/>
  <c r="R235" i="6" s="1"/>
  <c r="Q236" i="6"/>
  <c r="R236" i="6" s="1"/>
  <c r="Q237" i="6"/>
  <c r="R237" i="6" s="1"/>
  <c r="Q238" i="6"/>
  <c r="R238" i="6" s="1"/>
  <c r="Q239" i="6"/>
  <c r="R239" i="6" s="1"/>
  <c r="Q240" i="6"/>
  <c r="R240" i="6" s="1"/>
  <c r="Q241" i="6"/>
  <c r="R241" i="6" s="1"/>
  <c r="Q242" i="6"/>
  <c r="R242" i="6" s="1"/>
  <c r="Q243" i="6"/>
  <c r="R243" i="6" s="1"/>
  <c r="Q244" i="6"/>
  <c r="R244" i="6" s="1"/>
  <c r="Q245" i="6"/>
  <c r="R245" i="6" s="1"/>
  <c r="Q246" i="6"/>
  <c r="R246" i="6" s="1"/>
  <c r="Q247" i="6"/>
  <c r="R247" i="6" s="1"/>
  <c r="Q248" i="6"/>
  <c r="R248" i="6" s="1"/>
  <c r="Q249" i="6"/>
  <c r="R249" i="6" s="1"/>
  <c r="Q250" i="6"/>
  <c r="R250" i="6" s="1"/>
  <c r="Q251" i="6"/>
  <c r="R251" i="6" s="1"/>
  <c r="Q252" i="6"/>
  <c r="R252" i="6" s="1"/>
  <c r="Q253" i="6"/>
  <c r="R253" i="6" s="1"/>
  <c r="Q254" i="6"/>
  <c r="R254" i="6" s="1"/>
  <c r="Q255" i="6"/>
  <c r="R255" i="6" s="1"/>
  <c r="Q256" i="6"/>
  <c r="R256" i="6" s="1"/>
  <c r="Q257" i="6"/>
  <c r="R257" i="6" s="1"/>
  <c r="Q258" i="6"/>
  <c r="R258" i="6" s="1"/>
  <c r="Q259" i="6"/>
  <c r="R259" i="6" s="1"/>
  <c r="Q260" i="6"/>
  <c r="R260" i="6" s="1"/>
  <c r="Q261" i="6"/>
  <c r="R261" i="6" s="1"/>
  <c r="Q262" i="6"/>
  <c r="R262" i="6" s="1"/>
  <c r="Q263" i="6"/>
  <c r="R263" i="6" s="1"/>
  <c r="Q264" i="6"/>
  <c r="R264" i="6" s="1"/>
  <c r="Q265" i="6"/>
  <c r="R265" i="6" s="1"/>
  <c r="Q266" i="6"/>
  <c r="R266" i="6" s="1"/>
  <c r="Q267" i="6"/>
  <c r="R267" i="6" s="1"/>
  <c r="Q268" i="6"/>
  <c r="R268" i="6" s="1"/>
  <c r="Q269" i="6"/>
  <c r="R269" i="6" s="1"/>
  <c r="Q270" i="6"/>
  <c r="R270" i="6" s="1"/>
  <c r="Q271" i="6"/>
  <c r="R271" i="6" s="1"/>
  <c r="Q272" i="6"/>
  <c r="R272" i="6" s="1"/>
  <c r="Q273" i="6"/>
  <c r="R273" i="6" s="1"/>
  <c r="Q274" i="6"/>
  <c r="R274" i="6" s="1"/>
  <c r="Q275" i="6"/>
  <c r="R275" i="6" s="1"/>
  <c r="Q276" i="6"/>
  <c r="R276" i="6" s="1"/>
  <c r="Q277" i="6"/>
  <c r="R277" i="6" s="1"/>
  <c r="Q278" i="6"/>
  <c r="R278" i="6" s="1"/>
  <c r="Q279" i="6"/>
  <c r="R279" i="6" s="1"/>
  <c r="Q280" i="6"/>
  <c r="R280" i="6" s="1"/>
  <c r="Q281" i="6"/>
  <c r="R281" i="6" s="1"/>
  <c r="Q282" i="6"/>
  <c r="R282" i="6" s="1"/>
  <c r="Q283" i="6"/>
  <c r="R283" i="6" s="1"/>
  <c r="Q284" i="6"/>
  <c r="R284" i="6" s="1"/>
  <c r="Q285" i="6"/>
  <c r="R285" i="6" s="1"/>
  <c r="Q286" i="6"/>
  <c r="R286" i="6" s="1"/>
  <c r="Q287" i="6"/>
  <c r="R287" i="6" s="1"/>
  <c r="Q288" i="6"/>
  <c r="R288" i="6" s="1"/>
  <c r="Q289" i="6"/>
  <c r="R289" i="6" s="1"/>
  <c r="Q290" i="6"/>
  <c r="R290" i="6" s="1"/>
  <c r="Q291" i="6"/>
  <c r="R291" i="6" s="1"/>
  <c r="Q292" i="6"/>
  <c r="R292" i="6" s="1"/>
  <c r="Q293" i="6"/>
  <c r="R293" i="6" s="1"/>
  <c r="Q294" i="6"/>
  <c r="R294" i="6" s="1"/>
  <c r="Q295" i="6"/>
  <c r="R295" i="6" s="1"/>
  <c r="Q296" i="6"/>
  <c r="R296" i="6" s="1"/>
  <c r="Q297" i="6"/>
  <c r="R297" i="6" s="1"/>
  <c r="Q298" i="6"/>
  <c r="R298" i="6" s="1"/>
  <c r="Q299" i="6"/>
  <c r="R299" i="6" s="1"/>
  <c r="Q300" i="6"/>
  <c r="R300" i="6" s="1"/>
  <c r="Q301" i="6"/>
  <c r="R301" i="6" s="1"/>
  <c r="Q302" i="6"/>
  <c r="R302" i="6" s="1"/>
  <c r="Q303" i="6"/>
  <c r="R303" i="6" s="1"/>
  <c r="Q304" i="6"/>
  <c r="R304" i="6" s="1"/>
  <c r="Q305" i="6"/>
  <c r="R305" i="6" s="1"/>
  <c r="Q306" i="6"/>
  <c r="R306" i="6" s="1"/>
  <c r="Q307" i="6"/>
  <c r="R307" i="6" s="1"/>
  <c r="Q308" i="6"/>
  <c r="R308" i="6" s="1"/>
  <c r="Q309" i="6"/>
  <c r="R309" i="6" s="1"/>
  <c r="Q310" i="6"/>
  <c r="R310" i="6" s="1"/>
  <c r="Q311" i="6"/>
  <c r="R311" i="6" s="1"/>
  <c r="Q312" i="6"/>
  <c r="R312" i="6" s="1"/>
  <c r="Q313" i="6"/>
  <c r="R313" i="6" s="1"/>
  <c r="Q314" i="6"/>
  <c r="R314" i="6" s="1"/>
  <c r="Q315" i="6"/>
  <c r="R315" i="6" s="1"/>
  <c r="Q316" i="6"/>
  <c r="R316" i="6" s="1"/>
  <c r="Q317" i="6"/>
  <c r="R317" i="6" s="1"/>
  <c r="Q318" i="6"/>
  <c r="R318" i="6" s="1"/>
  <c r="Q319" i="6"/>
  <c r="R319" i="6" s="1"/>
  <c r="Q320" i="6"/>
  <c r="R320" i="6" s="1"/>
  <c r="Q321" i="6"/>
  <c r="R321" i="6" s="1"/>
  <c r="Q322" i="6"/>
  <c r="R322" i="6" s="1"/>
  <c r="Q323" i="6"/>
  <c r="R323" i="6" s="1"/>
  <c r="Q324" i="6"/>
  <c r="R324" i="6" s="1"/>
  <c r="Q325" i="6"/>
  <c r="R325" i="6" s="1"/>
  <c r="Q326" i="6"/>
  <c r="R326" i="6" s="1"/>
  <c r="Q327" i="6"/>
  <c r="R327" i="6" s="1"/>
  <c r="Q328" i="6"/>
  <c r="R328" i="6" s="1"/>
  <c r="Q329" i="6"/>
  <c r="R329" i="6" s="1"/>
  <c r="Q330" i="6"/>
  <c r="R330" i="6" s="1"/>
  <c r="Q331" i="6"/>
  <c r="R331" i="6" s="1"/>
  <c r="Q332" i="6"/>
  <c r="R332" i="6" s="1"/>
  <c r="Q333" i="6"/>
  <c r="R333" i="6" s="1"/>
  <c r="Q334" i="6"/>
  <c r="R334" i="6" s="1"/>
  <c r="Q335" i="6"/>
  <c r="R335" i="6" s="1"/>
  <c r="Q336" i="6"/>
  <c r="R336" i="6" s="1"/>
  <c r="Q337" i="6"/>
  <c r="R337" i="6" s="1"/>
  <c r="Q338" i="6"/>
  <c r="R338" i="6" s="1"/>
  <c r="Q339" i="6"/>
  <c r="R339" i="6" s="1"/>
  <c r="Q340" i="6"/>
  <c r="R340" i="6" s="1"/>
  <c r="Q341" i="6"/>
  <c r="R341" i="6" s="1"/>
  <c r="Q342" i="6"/>
  <c r="R342" i="6" s="1"/>
  <c r="Q343" i="6"/>
  <c r="R343" i="6" s="1"/>
  <c r="Q344" i="6"/>
  <c r="R344" i="6" s="1"/>
  <c r="Q345" i="6"/>
  <c r="R345" i="6" s="1"/>
  <c r="Q346" i="6"/>
  <c r="R346" i="6" s="1"/>
  <c r="Q347" i="6"/>
  <c r="R347" i="6" s="1"/>
  <c r="Q348" i="6"/>
  <c r="R348" i="6" s="1"/>
  <c r="Q349" i="6"/>
  <c r="R349" i="6" s="1"/>
  <c r="Q350" i="6"/>
  <c r="R350" i="6" s="1"/>
  <c r="Q351" i="6"/>
  <c r="R351" i="6" s="1"/>
  <c r="Q352" i="6"/>
  <c r="R352" i="6" s="1"/>
  <c r="Q353" i="6"/>
  <c r="R353" i="6" s="1"/>
  <c r="Q354" i="6"/>
  <c r="R354" i="6" s="1"/>
  <c r="Q355" i="6"/>
  <c r="R355" i="6" s="1"/>
  <c r="Q356" i="6"/>
  <c r="R356" i="6" s="1"/>
  <c r="Q357" i="6"/>
  <c r="R357" i="6" s="1"/>
  <c r="Q358" i="6"/>
  <c r="R358" i="6" s="1"/>
  <c r="Q359" i="6"/>
  <c r="R359" i="6" s="1"/>
  <c r="Q360" i="6"/>
  <c r="R360" i="6" s="1"/>
  <c r="Q361" i="6"/>
  <c r="R361" i="6" s="1"/>
  <c r="Q362" i="6"/>
  <c r="R362" i="6" s="1"/>
  <c r="Q363" i="6"/>
  <c r="R363" i="6" s="1"/>
  <c r="Q364" i="6"/>
  <c r="R364" i="6" s="1"/>
  <c r="Q365" i="6"/>
  <c r="R365" i="6" s="1"/>
  <c r="Q366" i="6"/>
  <c r="R366" i="6" s="1"/>
  <c r="Q367" i="6"/>
  <c r="R367" i="6" s="1"/>
  <c r="Q368" i="6"/>
  <c r="R368" i="6" s="1"/>
  <c r="Q369" i="6"/>
  <c r="R369" i="6" s="1"/>
  <c r="Q370" i="6"/>
  <c r="R370" i="6" s="1"/>
  <c r="Q371" i="6"/>
  <c r="R371" i="6" s="1"/>
  <c r="Q372" i="6"/>
  <c r="R372" i="6" s="1"/>
  <c r="Q373" i="6"/>
  <c r="R373" i="6" s="1"/>
  <c r="Q374" i="6"/>
  <c r="R374" i="6" s="1"/>
  <c r="Q375" i="6"/>
  <c r="R375" i="6" s="1"/>
  <c r="Q376" i="6"/>
  <c r="R376" i="6" s="1"/>
  <c r="Q377" i="6"/>
  <c r="R377" i="6" s="1"/>
  <c r="Q378" i="6"/>
  <c r="R378" i="6" s="1"/>
  <c r="Q379" i="6"/>
  <c r="R379" i="6" s="1"/>
  <c r="Q380" i="6"/>
  <c r="R380" i="6" s="1"/>
  <c r="Q381" i="6"/>
  <c r="R381" i="6" s="1"/>
  <c r="Q382" i="6"/>
  <c r="R382" i="6" s="1"/>
  <c r="Q383" i="6"/>
  <c r="R383" i="6" s="1"/>
  <c r="Q384" i="6"/>
  <c r="R384" i="6" s="1"/>
  <c r="Q385" i="6"/>
  <c r="R385" i="6" s="1"/>
  <c r="Q386" i="6"/>
  <c r="R386" i="6" s="1"/>
  <c r="Q387" i="6"/>
  <c r="R387" i="6" s="1"/>
  <c r="Q388" i="6"/>
  <c r="R388" i="6" s="1"/>
  <c r="Q389" i="6"/>
  <c r="R389" i="6" s="1"/>
  <c r="Q390" i="6"/>
  <c r="R390" i="6" s="1"/>
  <c r="Q391" i="6"/>
  <c r="R391" i="6" s="1"/>
  <c r="Q392" i="6"/>
  <c r="R392" i="6" s="1"/>
  <c r="Q393" i="6"/>
  <c r="R393" i="6" s="1"/>
  <c r="Q394" i="6"/>
  <c r="R394" i="6" s="1"/>
  <c r="Q395" i="6"/>
  <c r="R395" i="6" s="1"/>
  <c r="Q396" i="6"/>
  <c r="R396" i="6" s="1"/>
  <c r="Q397" i="6"/>
  <c r="R397" i="6" s="1"/>
  <c r="Q398" i="6"/>
  <c r="R398" i="6" s="1"/>
  <c r="Q399" i="6"/>
  <c r="R399" i="6" s="1"/>
  <c r="Q400" i="6"/>
  <c r="R400" i="6" s="1"/>
  <c r="Q401" i="6"/>
  <c r="R401" i="6" s="1"/>
  <c r="Q402" i="6"/>
  <c r="R402" i="6" s="1"/>
  <c r="Q403" i="6"/>
  <c r="R403" i="6" s="1"/>
  <c r="Q404" i="6"/>
  <c r="R404" i="6" s="1"/>
  <c r="Q405" i="6"/>
  <c r="R405" i="6" s="1"/>
  <c r="Q406" i="6"/>
  <c r="R406" i="6" s="1"/>
  <c r="Q407" i="6"/>
  <c r="R407" i="6" s="1"/>
  <c r="Q408" i="6"/>
  <c r="R408" i="6" s="1"/>
  <c r="Q409" i="6"/>
  <c r="R409" i="6" s="1"/>
  <c r="Q410" i="6"/>
  <c r="R410" i="6" s="1"/>
  <c r="Q411" i="6"/>
  <c r="R411" i="6" s="1"/>
  <c r="Q412" i="6"/>
  <c r="R412" i="6" s="1"/>
  <c r="Q413" i="6"/>
  <c r="R413" i="6" s="1"/>
  <c r="Q414" i="6"/>
  <c r="R414" i="6" s="1"/>
  <c r="Q415" i="6"/>
  <c r="R415" i="6" s="1"/>
  <c r="Q416" i="6"/>
  <c r="R416" i="6" s="1"/>
  <c r="Q417" i="6"/>
  <c r="R417" i="6" s="1"/>
  <c r="Q418" i="6"/>
  <c r="R418" i="6" s="1"/>
  <c r="Q419" i="6"/>
  <c r="R419" i="6" s="1"/>
  <c r="Q420" i="6"/>
  <c r="R420" i="6" s="1"/>
  <c r="Q421" i="6"/>
  <c r="R421" i="6" s="1"/>
  <c r="Q422" i="6"/>
  <c r="R422" i="6" s="1"/>
  <c r="Q423" i="6"/>
  <c r="R423" i="6" s="1"/>
  <c r="Q424" i="6"/>
  <c r="R424" i="6" s="1"/>
  <c r="Q425" i="6"/>
  <c r="R425" i="6" s="1"/>
  <c r="Q426" i="6"/>
  <c r="R426" i="6" s="1"/>
  <c r="Q427" i="6"/>
  <c r="R427" i="6" s="1"/>
  <c r="Q428" i="6"/>
  <c r="R428" i="6" s="1"/>
  <c r="Q429" i="6"/>
  <c r="R429" i="6" s="1"/>
  <c r="Q430" i="6"/>
  <c r="R430" i="6" s="1"/>
  <c r="Q431" i="6"/>
  <c r="R431" i="6" s="1"/>
  <c r="Q432" i="6"/>
  <c r="R432" i="6" s="1"/>
  <c r="Q433" i="6"/>
  <c r="R433" i="6" s="1"/>
  <c r="Q434" i="6"/>
  <c r="R434" i="6" s="1"/>
  <c r="Q435" i="6"/>
  <c r="R435" i="6" s="1"/>
  <c r="Q436" i="6"/>
  <c r="R436" i="6" s="1"/>
  <c r="Q437" i="6"/>
  <c r="R437" i="6" s="1"/>
  <c r="Q438" i="6"/>
  <c r="R438" i="6" s="1"/>
  <c r="Q439" i="6"/>
  <c r="R439" i="6" s="1"/>
  <c r="Q440" i="6"/>
  <c r="R440" i="6" s="1"/>
  <c r="Q441" i="6"/>
  <c r="R441" i="6" s="1"/>
  <c r="Q442" i="6"/>
  <c r="R442" i="6" s="1"/>
  <c r="Q443" i="6"/>
  <c r="R443" i="6" s="1"/>
  <c r="Q444" i="6"/>
  <c r="R444" i="6" s="1"/>
  <c r="Q445" i="6"/>
  <c r="R445" i="6" s="1"/>
  <c r="Q446" i="6"/>
  <c r="R446" i="6" s="1"/>
  <c r="Q447" i="6"/>
  <c r="R447" i="6" s="1"/>
  <c r="Q448" i="6"/>
  <c r="R448" i="6" s="1"/>
  <c r="Q449" i="6"/>
  <c r="R449" i="6" s="1"/>
  <c r="Q450" i="6"/>
  <c r="R450" i="6" s="1"/>
  <c r="Q451" i="6"/>
  <c r="R451" i="6" s="1"/>
  <c r="Q452" i="6"/>
  <c r="R452" i="6" s="1"/>
  <c r="Q453" i="6"/>
  <c r="R453" i="6" s="1"/>
  <c r="Q454" i="6"/>
  <c r="R454" i="6" s="1"/>
  <c r="Q455" i="6"/>
  <c r="R455" i="6" s="1"/>
  <c r="Q456" i="6"/>
  <c r="R456" i="6" s="1"/>
  <c r="Q457" i="6"/>
  <c r="R457" i="6" s="1"/>
  <c r="Q458" i="6"/>
  <c r="R458" i="6" s="1"/>
  <c r="Q459" i="6"/>
  <c r="R459" i="6" s="1"/>
  <c r="Q460" i="6"/>
  <c r="R460" i="6" s="1"/>
  <c r="Q461" i="6"/>
  <c r="R461" i="6" s="1"/>
  <c r="Q462" i="6"/>
  <c r="R462" i="6" s="1"/>
  <c r="Q463" i="6"/>
  <c r="R463" i="6" s="1"/>
  <c r="Q464" i="6"/>
  <c r="R464" i="6" s="1"/>
  <c r="Q465" i="6"/>
  <c r="R465" i="6" s="1"/>
  <c r="Q466" i="6"/>
  <c r="R466" i="6" s="1"/>
  <c r="Q467" i="6"/>
  <c r="R467" i="6" s="1"/>
  <c r="Q468" i="6"/>
  <c r="R468" i="6" s="1"/>
  <c r="Q469" i="6"/>
  <c r="R469" i="6" s="1"/>
  <c r="Q470" i="6"/>
  <c r="R470" i="6" s="1"/>
  <c r="Q471" i="6"/>
  <c r="R471" i="6" s="1"/>
  <c r="Q472" i="6"/>
  <c r="R472" i="6" s="1"/>
  <c r="Q473" i="6"/>
  <c r="R473" i="6" s="1"/>
  <c r="Q474" i="6"/>
  <c r="R474" i="6" s="1"/>
  <c r="Q475" i="6"/>
  <c r="R475" i="6" s="1"/>
  <c r="Q476" i="6"/>
  <c r="R476" i="6" s="1"/>
  <c r="Q477" i="6"/>
  <c r="R477" i="6" s="1"/>
  <c r="Q478" i="6"/>
  <c r="R478" i="6" s="1"/>
  <c r="Q479" i="6"/>
  <c r="R479" i="6" s="1"/>
  <c r="Q480" i="6"/>
  <c r="R480" i="6" s="1"/>
  <c r="Q481" i="6"/>
  <c r="R481" i="6" s="1"/>
  <c r="Q482" i="6"/>
  <c r="R482" i="6" s="1"/>
  <c r="Q483" i="6"/>
  <c r="R483" i="6" s="1"/>
  <c r="Q484" i="6"/>
  <c r="R484" i="6" s="1"/>
  <c r="Q485" i="6"/>
  <c r="R485" i="6" s="1"/>
  <c r="Q486" i="6"/>
  <c r="R486" i="6" s="1"/>
  <c r="Q487" i="6"/>
  <c r="R487" i="6" s="1"/>
  <c r="Q488" i="6"/>
  <c r="R488" i="6" s="1"/>
  <c r="Q489" i="6"/>
  <c r="R489" i="6" s="1"/>
  <c r="Q490" i="6"/>
  <c r="R490" i="6" s="1"/>
  <c r="Q491" i="6"/>
  <c r="R491" i="6" s="1"/>
  <c r="Q492" i="6"/>
  <c r="R492" i="6" s="1"/>
  <c r="Q493" i="6"/>
  <c r="R493" i="6" s="1"/>
  <c r="Q494" i="6"/>
  <c r="R494" i="6" s="1"/>
  <c r="Q495" i="6"/>
  <c r="R495" i="6" s="1"/>
  <c r="Q496" i="6"/>
  <c r="R496" i="6" s="1"/>
  <c r="Q497" i="6"/>
  <c r="R497" i="6" s="1"/>
  <c r="Q498" i="6"/>
  <c r="R498" i="6" s="1"/>
  <c r="Q499" i="6"/>
  <c r="R499" i="6" s="1"/>
  <c r="Q500" i="6"/>
  <c r="R500" i="6" s="1"/>
  <c r="Q501" i="6"/>
  <c r="R501" i="6" s="1"/>
  <c r="Q502" i="6"/>
  <c r="R502" i="6" s="1"/>
  <c r="Q503" i="6"/>
  <c r="R503" i="6" s="1"/>
  <c r="Q504" i="6"/>
  <c r="R504" i="6" s="1"/>
  <c r="Q505" i="6"/>
  <c r="R505" i="6" s="1"/>
  <c r="Q506" i="6"/>
  <c r="R506" i="6" s="1"/>
  <c r="Q507" i="6"/>
  <c r="R507" i="6" s="1"/>
  <c r="Q508" i="6"/>
  <c r="R508" i="6" s="1"/>
  <c r="Q509" i="6"/>
  <c r="R509" i="6" s="1"/>
  <c r="Q510" i="6"/>
  <c r="R510" i="6" s="1"/>
  <c r="Q511" i="6"/>
  <c r="R511" i="6" s="1"/>
  <c r="Q512" i="6"/>
  <c r="R512" i="6" s="1"/>
  <c r="Q513" i="6"/>
  <c r="R513" i="6" s="1"/>
  <c r="Q514" i="6"/>
  <c r="R514" i="6" s="1"/>
  <c r="Q515" i="6"/>
  <c r="R515" i="6" s="1"/>
  <c r="Q516" i="6"/>
  <c r="R516" i="6" s="1"/>
  <c r="Q517" i="6"/>
  <c r="R517" i="6" s="1"/>
  <c r="Q518" i="6"/>
  <c r="R518" i="6" s="1"/>
  <c r="Q519" i="6"/>
  <c r="R519" i="6" s="1"/>
  <c r="Q520" i="6"/>
  <c r="R520" i="6" s="1"/>
  <c r="Q521" i="6"/>
  <c r="R521" i="6" s="1"/>
  <c r="Q522" i="6"/>
  <c r="R522" i="6" s="1"/>
  <c r="Q523" i="6"/>
  <c r="R523" i="6" s="1"/>
  <c r="Q524" i="6"/>
  <c r="R524" i="6" s="1"/>
  <c r="Q525" i="6"/>
  <c r="R525" i="6" s="1"/>
  <c r="Q526" i="6"/>
  <c r="R526" i="6" s="1"/>
  <c r="Q527" i="6"/>
  <c r="R527" i="6" s="1"/>
  <c r="Q528" i="6"/>
  <c r="R528" i="6" s="1"/>
  <c r="Q529" i="6"/>
  <c r="R529" i="6" s="1"/>
  <c r="Q530" i="6"/>
  <c r="R530" i="6" s="1"/>
  <c r="Q531" i="6"/>
  <c r="R531" i="6" s="1"/>
  <c r="Q532" i="6"/>
  <c r="R532" i="6" s="1"/>
  <c r="Q533" i="6"/>
  <c r="R533" i="6" s="1"/>
  <c r="Q534" i="6"/>
  <c r="R534" i="6" s="1"/>
  <c r="Q535" i="6"/>
  <c r="R535" i="6" s="1"/>
  <c r="Q536" i="6"/>
  <c r="R536" i="6" s="1"/>
  <c r="Q537" i="6"/>
  <c r="R537" i="6" s="1"/>
  <c r="Q538" i="6"/>
  <c r="R538" i="6" s="1"/>
  <c r="Q539" i="6"/>
  <c r="R539" i="6" s="1"/>
  <c r="Q540" i="6"/>
  <c r="R540" i="6" s="1"/>
  <c r="Q541" i="6"/>
  <c r="R541" i="6" s="1"/>
  <c r="Q542" i="6"/>
  <c r="R542" i="6" s="1"/>
  <c r="Q543" i="6"/>
  <c r="R543" i="6" s="1"/>
  <c r="Q544" i="6"/>
  <c r="R544" i="6" s="1"/>
  <c r="Q545" i="6"/>
  <c r="R545" i="6" s="1"/>
  <c r="Q546" i="6"/>
  <c r="R546" i="6" s="1"/>
  <c r="Q547" i="6"/>
  <c r="R547" i="6" s="1"/>
  <c r="Q548" i="6"/>
  <c r="R548" i="6" s="1"/>
  <c r="Q549" i="6"/>
  <c r="R549" i="6" s="1"/>
  <c r="Q550" i="6"/>
  <c r="R550" i="6" s="1"/>
  <c r="Q551" i="6"/>
  <c r="R551" i="6" s="1"/>
  <c r="Q552" i="6"/>
  <c r="R552" i="6" s="1"/>
  <c r="Q553" i="6"/>
  <c r="R553" i="6" s="1"/>
  <c r="Q554" i="6"/>
  <c r="R554" i="6" s="1"/>
  <c r="Q555" i="6"/>
  <c r="R555" i="6" s="1"/>
  <c r="Q556" i="6"/>
  <c r="R556" i="6" s="1"/>
  <c r="Q557" i="6"/>
  <c r="R557" i="6" s="1"/>
  <c r="Q558" i="6"/>
  <c r="R558" i="6" s="1"/>
  <c r="Q559" i="6"/>
  <c r="R559" i="6" s="1"/>
  <c r="Q560" i="6"/>
  <c r="R560" i="6" s="1"/>
  <c r="Q561" i="6"/>
  <c r="R561" i="6" s="1"/>
  <c r="Q562" i="6"/>
  <c r="R562" i="6" s="1"/>
  <c r="Q563" i="6"/>
  <c r="R563" i="6" s="1"/>
  <c r="Q564" i="6"/>
  <c r="R564" i="6" s="1"/>
  <c r="Q565" i="6"/>
  <c r="R565" i="6" s="1"/>
  <c r="Q566" i="6"/>
  <c r="R566" i="6" s="1"/>
  <c r="Q567" i="6"/>
  <c r="R567" i="6" s="1"/>
  <c r="Q568" i="6"/>
  <c r="R568" i="6" s="1"/>
  <c r="Q569" i="6"/>
  <c r="R569" i="6" s="1"/>
  <c r="Q570" i="6"/>
  <c r="R570" i="6" s="1"/>
  <c r="Q571" i="6"/>
  <c r="R571" i="6" s="1"/>
  <c r="Q572" i="6"/>
  <c r="R572" i="6" s="1"/>
  <c r="Q573" i="6"/>
  <c r="R573" i="6" s="1"/>
  <c r="Q574" i="6"/>
  <c r="R574" i="6" s="1"/>
  <c r="Q575" i="6"/>
  <c r="R575" i="6" s="1"/>
  <c r="Q576" i="6"/>
  <c r="R576" i="6" s="1"/>
  <c r="Q577" i="6"/>
  <c r="R577" i="6" s="1"/>
  <c r="Q578" i="6"/>
  <c r="R578" i="6" s="1"/>
  <c r="Q579" i="6"/>
  <c r="R579" i="6" s="1"/>
  <c r="Q580" i="6"/>
  <c r="R580" i="6" s="1"/>
  <c r="Q581" i="6"/>
  <c r="R581" i="6" s="1"/>
  <c r="Q582" i="6"/>
  <c r="R582" i="6" s="1"/>
  <c r="Q583" i="6"/>
  <c r="R583" i="6" s="1"/>
  <c r="Q584" i="6"/>
  <c r="R584" i="6" s="1"/>
  <c r="Q585" i="6"/>
  <c r="R585" i="6" s="1"/>
  <c r="Q586" i="6"/>
  <c r="R586" i="6" s="1"/>
  <c r="Q587" i="6"/>
  <c r="R587" i="6" s="1"/>
  <c r="Q588" i="6"/>
  <c r="R588" i="6" s="1"/>
  <c r="Q589" i="6"/>
  <c r="R589" i="6" s="1"/>
  <c r="Q590" i="6"/>
  <c r="R590" i="6" s="1"/>
  <c r="Q591" i="6"/>
  <c r="R591" i="6" s="1"/>
  <c r="Q592" i="6"/>
  <c r="R592" i="6" s="1"/>
  <c r="Q593" i="6"/>
  <c r="R593" i="6" s="1"/>
  <c r="Q594" i="6"/>
  <c r="R594" i="6" s="1"/>
  <c r="Q595" i="6"/>
  <c r="R595" i="6" s="1"/>
  <c r="Q596" i="6"/>
  <c r="R596" i="6" s="1"/>
  <c r="Q597" i="6"/>
  <c r="R597" i="6" s="1"/>
  <c r="Q598" i="6"/>
  <c r="R598" i="6" s="1"/>
  <c r="Q599" i="6"/>
  <c r="R599" i="6" s="1"/>
  <c r="Q600" i="6"/>
  <c r="R600" i="6" s="1"/>
  <c r="Q601" i="6"/>
  <c r="R601" i="6" s="1"/>
  <c r="Q602" i="6"/>
  <c r="R602" i="6" s="1"/>
  <c r="Q603" i="6"/>
  <c r="R603" i="6" s="1"/>
  <c r="Q604" i="6"/>
  <c r="R604" i="6" s="1"/>
  <c r="Q605" i="6"/>
  <c r="R605" i="6" s="1"/>
  <c r="Q606" i="6"/>
  <c r="R606" i="6" s="1"/>
  <c r="Q607" i="6"/>
  <c r="R607" i="6" s="1"/>
  <c r="Q608" i="6"/>
  <c r="R608" i="6" s="1"/>
  <c r="Q609" i="6"/>
  <c r="R609" i="6" s="1"/>
  <c r="Q610" i="6"/>
  <c r="R610" i="6" s="1"/>
  <c r="Q611" i="6"/>
  <c r="R611" i="6" s="1"/>
  <c r="Q612" i="6"/>
  <c r="R612" i="6" s="1"/>
  <c r="Q613" i="6"/>
  <c r="R613" i="6" s="1"/>
  <c r="Q614" i="6"/>
  <c r="R614" i="6" s="1"/>
  <c r="Q615" i="6"/>
  <c r="R615" i="6" s="1"/>
  <c r="Q616" i="6"/>
  <c r="R616" i="6" s="1"/>
  <c r="Q617" i="6"/>
  <c r="R617" i="6" s="1"/>
  <c r="Q618" i="6"/>
  <c r="R618" i="6" s="1"/>
  <c r="Q619" i="6"/>
  <c r="R619" i="6" s="1"/>
  <c r="Q620" i="6"/>
  <c r="R620" i="6" s="1"/>
  <c r="Q621" i="6"/>
  <c r="R621" i="6" s="1"/>
  <c r="Q622" i="6"/>
  <c r="R622" i="6" s="1"/>
  <c r="Q623" i="6"/>
  <c r="R623" i="6" s="1"/>
  <c r="Q624" i="6"/>
  <c r="R624" i="6" s="1"/>
  <c r="Q625" i="6"/>
  <c r="R625" i="6" s="1"/>
  <c r="Q626" i="6"/>
  <c r="R626" i="6" s="1"/>
  <c r="Q627" i="6"/>
  <c r="R627" i="6" s="1"/>
  <c r="Q628" i="6"/>
  <c r="R628" i="6" s="1"/>
  <c r="Q629" i="6"/>
  <c r="R629" i="6" s="1"/>
  <c r="Q630" i="6"/>
  <c r="R630" i="6" s="1"/>
  <c r="Q631" i="6"/>
  <c r="R631" i="6" s="1"/>
  <c r="Q632" i="6"/>
  <c r="R632" i="6" s="1"/>
  <c r="Q633" i="6"/>
  <c r="R633" i="6" s="1"/>
  <c r="Q634" i="6"/>
  <c r="R634" i="6" s="1"/>
  <c r="Q635" i="6"/>
  <c r="R635" i="6" s="1"/>
  <c r="Q636" i="6"/>
  <c r="R636" i="6" s="1"/>
  <c r="Q637" i="6"/>
  <c r="R637" i="6" s="1"/>
  <c r="Q638" i="6"/>
  <c r="R638" i="6" s="1"/>
  <c r="Q639" i="6"/>
  <c r="R639" i="6" s="1"/>
  <c r="Q640" i="6"/>
  <c r="R640" i="6" s="1"/>
  <c r="Q641" i="6"/>
  <c r="R641" i="6" s="1"/>
  <c r="Q642" i="6"/>
  <c r="R642" i="6" s="1"/>
  <c r="Q643" i="6"/>
  <c r="R643" i="6" s="1"/>
  <c r="Q644" i="6"/>
  <c r="R644" i="6" s="1"/>
  <c r="Q645" i="6"/>
  <c r="R645" i="6" s="1"/>
  <c r="Q646" i="6"/>
  <c r="R646" i="6" s="1"/>
  <c r="Q647" i="6"/>
  <c r="R647" i="6" s="1"/>
  <c r="Q648" i="6"/>
  <c r="R648" i="6" s="1"/>
  <c r="Q649" i="6"/>
  <c r="R649" i="6" s="1"/>
  <c r="Q650" i="6"/>
  <c r="R650" i="6" s="1"/>
  <c r="Q651" i="6"/>
  <c r="R651" i="6" s="1"/>
  <c r="Q652" i="6"/>
  <c r="R652" i="6" s="1"/>
  <c r="Q653" i="6"/>
  <c r="R653" i="6" s="1"/>
  <c r="Q654" i="6"/>
  <c r="R654" i="6" s="1"/>
  <c r="Q655" i="6"/>
  <c r="R655" i="6" s="1"/>
  <c r="Q656" i="6"/>
  <c r="R656" i="6" s="1"/>
  <c r="Q657" i="6"/>
  <c r="R657" i="6" s="1"/>
  <c r="Q658" i="6"/>
  <c r="R658" i="6" s="1"/>
  <c r="Q659" i="6"/>
  <c r="R659" i="6" s="1"/>
  <c r="Q660" i="6"/>
  <c r="R660" i="6" s="1"/>
  <c r="Q661" i="6"/>
  <c r="R661" i="6" s="1"/>
  <c r="Q662" i="6"/>
  <c r="R662" i="6" s="1"/>
  <c r="Q663" i="6"/>
  <c r="R663" i="6" s="1"/>
  <c r="Q664" i="6"/>
  <c r="R664" i="6" s="1"/>
  <c r="Q665" i="6"/>
  <c r="R665" i="6" s="1"/>
  <c r="Q666" i="6"/>
  <c r="R666" i="6" s="1"/>
  <c r="Q667" i="6"/>
  <c r="R667" i="6" s="1"/>
  <c r="Q668" i="6"/>
  <c r="R668" i="6" s="1"/>
  <c r="Q669" i="6"/>
  <c r="R669" i="6" s="1"/>
  <c r="Q670" i="6"/>
  <c r="R670" i="6" s="1"/>
  <c r="Q671" i="6"/>
  <c r="R671" i="6" s="1"/>
  <c r="Q672" i="6"/>
  <c r="R672" i="6" s="1"/>
  <c r="Q673" i="6"/>
  <c r="R673" i="6" s="1"/>
  <c r="Q674" i="6"/>
  <c r="R674" i="6" s="1"/>
  <c r="Q675" i="6"/>
  <c r="R675" i="6" s="1"/>
  <c r="Q676" i="6"/>
  <c r="R676" i="6" s="1"/>
  <c r="Q677" i="6"/>
  <c r="R677" i="6" s="1"/>
  <c r="Q678" i="6"/>
  <c r="R678" i="6" s="1"/>
  <c r="Q679" i="6"/>
  <c r="R679" i="6" s="1"/>
  <c r="Q680" i="6"/>
  <c r="R680" i="6" s="1"/>
  <c r="Q681" i="6"/>
  <c r="R681" i="6" s="1"/>
  <c r="Q682" i="6"/>
  <c r="R682" i="6" s="1"/>
  <c r="Q683" i="6"/>
  <c r="R683" i="6" s="1"/>
  <c r="Q684" i="6"/>
  <c r="R684" i="6" s="1"/>
  <c r="Q685" i="6"/>
  <c r="R685" i="6" s="1"/>
  <c r="Q686" i="6"/>
  <c r="R686" i="6" s="1"/>
  <c r="Q687" i="6"/>
  <c r="R687" i="6" s="1"/>
  <c r="Q688" i="6"/>
  <c r="R688" i="6" s="1"/>
  <c r="Q689" i="6"/>
  <c r="R689" i="6" s="1"/>
  <c r="Q690" i="6"/>
  <c r="R690" i="6" s="1"/>
  <c r="Q691" i="6"/>
  <c r="R691" i="6" s="1"/>
  <c r="Q692" i="6"/>
  <c r="R692" i="6" s="1"/>
  <c r="Q693" i="6"/>
  <c r="R693" i="6" s="1"/>
  <c r="Q694" i="6"/>
  <c r="R694" i="6" s="1"/>
  <c r="Q695" i="6"/>
  <c r="R695" i="6" s="1"/>
  <c r="Q696" i="6"/>
  <c r="R696" i="6" s="1"/>
  <c r="Q697" i="6"/>
  <c r="R697" i="6" s="1"/>
  <c r="Q698" i="6"/>
  <c r="R698" i="6" s="1"/>
  <c r="Q699" i="6"/>
  <c r="R699" i="6" s="1"/>
  <c r="Q700" i="6"/>
  <c r="R700" i="6" s="1"/>
  <c r="Q701" i="6"/>
  <c r="R701" i="6" s="1"/>
  <c r="Q702" i="6"/>
  <c r="R702" i="6" s="1"/>
  <c r="Q703" i="6"/>
  <c r="R703" i="6" s="1"/>
  <c r="Q704" i="6"/>
  <c r="R704" i="6" s="1"/>
  <c r="Q705" i="6"/>
  <c r="R705" i="6" s="1"/>
  <c r="Q706" i="6"/>
  <c r="R706" i="6" s="1"/>
  <c r="Q707" i="6"/>
  <c r="R707" i="6" s="1"/>
  <c r="Q708" i="6"/>
  <c r="R708" i="6" s="1"/>
  <c r="Q709" i="6"/>
  <c r="R709" i="6" s="1"/>
  <c r="Q710" i="6"/>
  <c r="R710" i="6" s="1"/>
  <c r="Q711" i="6"/>
  <c r="R711" i="6" s="1"/>
  <c r="Q712" i="6"/>
  <c r="R712" i="6" s="1"/>
  <c r="Q713" i="6"/>
  <c r="R713" i="6" s="1"/>
  <c r="Q714" i="6"/>
  <c r="R714" i="6" s="1"/>
  <c r="Q715" i="6"/>
  <c r="R715" i="6" s="1"/>
  <c r="Q716" i="6"/>
  <c r="R716" i="6" s="1"/>
  <c r="Q717" i="6"/>
  <c r="R717" i="6" s="1"/>
  <c r="Q718" i="6"/>
  <c r="R718" i="6" s="1"/>
  <c r="Q719" i="6"/>
  <c r="R719" i="6" s="1"/>
  <c r="Q720" i="6"/>
  <c r="R720" i="6" s="1"/>
  <c r="Q721" i="6"/>
  <c r="R721" i="6" s="1"/>
  <c r="Q722" i="6"/>
  <c r="R722" i="6" s="1"/>
  <c r="Q723" i="6"/>
  <c r="R723" i="6" s="1"/>
  <c r="Q724" i="6"/>
  <c r="R724" i="6" s="1"/>
  <c r="Q725" i="6"/>
  <c r="R725" i="6" s="1"/>
  <c r="Q726" i="6"/>
  <c r="R726" i="6" s="1"/>
  <c r="Q727" i="6"/>
  <c r="R727" i="6" s="1"/>
  <c r="Q728" i="6"/>
  <c r="R728" i="6" s="1"/>
  <c r="Q729" i="6"/>
  <c r="R729" i="6" s="1"/>
  <c r="Q730" i="6"/>
  <c r="R730" i="6" s="1"/>
  <c r="Q731" i="6"/>
  <c r="R731" i="6" s="1"/>
  <c r="Q732" i="6"/>
  <c r="R732" i="6" s="1"/>
  <c r="Q733" i="6"/>
  <c r="R733" i="6" s="1"/>
  <c r="Q734" i="6"/>
  <c r="R734" i="6" s="1"/>
  <c r="Q735" i="6"/>
  <c r="R735" i="6" s="1"/>
  <c r="Q736" i="6"/>
  <c r="R736" i="6" s="1"/>
  <c r="Q737" i="6"/>
  <c r="R737" i="6" s="1"/>
  <c r="Q738" i="6"/>
  <c r="R738" i="6" s="1"/>
  <c r="Q739" i="6"/>
  <c r="R739" i="6" s="1"/>
  <c r="Q740" i="6"/>
  <c r="R740" i="6" s="1"/>
  <c r="Q741" i="6"/>
  <c r="R741" i="6" s="1"/>
  <c r="Q742" i="6"/>
  <c r="R742" i="6" s="1"/>
  <c r="Q743" i="6"/>
  <c r="R743" i="6" s="1"/>
  <c r="Q744" i="6"/>
  <c r="R744" i="6" s="1"/>
  <c r="Q745" i="6"/>
  <c r="R745" i="6" s="1"/>
  <c r="Q746" i="6"/>
  <c r="R746" i="6" s="1"/>
  <c r="Q747" i="6"/>
  <c r="R747" i="6" s="1"/>
  <c r="Q748" i="6"/>
  <c r="R748" i="6" s="1"/>
  <c r="Q749" i="6"/>
  <c r="R749" i="6" s="1"/>
  <c r="Q750" i="6"/>
  <c r="R750" i="6" s="1"/>
  <c r="Q751" i="6"/>
  <c r="R751" i="6" s="1"/>
  <c r="Q752" i="6"/>
  <c r="R752" i="6" s="1"/>
  <c r="Q753" i="6"/>
  <c r="R753" i="6" s="1"/>
  <c r="Q754" i="6"/>
  <c r="R754" i="6" s="1"/>
  <c r="Q755" i="6"/>
  <c r="R755" i="6" s="1"/>
  <c r="Q756" i="6"/>
  <c r="R756" i="6" s="1"/>
  <c r="Q757" i="6"/>
  <c r="R757" i="6" s="1"/>
  <c r="Q758" i="6"/>
  <c r="R758" i="6" s="1"/>
  <c r="Q759" i="6"/>
  <c r="R759" i="6" s="1"/>
  <c r="Q760" i="6"/>
  <c r="R760" i="6" s="1"/>
  <c r="Q761" i="6"/>
  <c r="R761" i="6" s="1"/>
  <c r="Q762" i="6"/>
  <c r="R762" i="6" s="1"/>
  <c r="Q763" i="6"/>
  <c r="R763" i="6" s="1"/>
  <c r="Q764" i="6"/>
  <c r="R764" i="6" s="1"/>
  <c r="Q765" i="6"/>
  <c r="R765" i="6" s="1"/>
  <c r="Q766" i="6"/>
  <c r="R766" i="6" s="1"/>
  <c r="Q767" i="6"/>
  <c r="R767" i="6" s="1"/>
  <c r="Q768" i="6"/>
  <c r="R768" i="6" s="1"/>
  <c r="Q769" i="6"/>
  <c r="R769" i="6" s="1"/>
  <c r="Q770" i="6"/>
  <c r="R770" i="6" s="1"/>
  <c r="Q771" i="6"/>
  <c r="R771" i="6" s="1"/>
  <c r="Q772" i="6"/>
  <c r="R772" i="6" s="1"/>
  <c r="Q773" i="6"/>
  <c r="R773" i="6" s="1"/>
  <c r="Q774" i="6"/>
  <c r="R774" i="6" s="1"/>
  <c r="Q775" i="6"/>
  <c r="R775" i="6" s="1"/>
  <c r="Q776" i="6"/>
  <c r="R776" i="6" s="1"/>
  <c r="Q777" i="6"/>
  <c r="R777" i="6" s="1"/>
  <c r="Q778" i="6"/>
  <c r="R778" i="6" s="1"/>
  <c r="Q779" i="6"/>
  <c r="R779" i="6" s="1"/>
  <c r="Q780" i="6"/>
  <c r="R780" i="6" s="1"/>
  <c r="Q781" i="6"/>
  <c r="R781" i="6" s="1"/>
  <c r="Q782" i="6"/>
  <c r="R782" i="6" s="1"/>
  <c r="Q783" i="6"/>
  <c r="R783" i="6" s="1"/>
  <c r="Q784" i="6"/>
  <c r="R784" i="6" s="1"/>
  <c r="Q785" i="6"/>
  <c r="R785" i="6" s="1"/>
  <c r="Q786" i="6"/>
  <c r="R786" i="6" s="1"/>
  <c r="Q787" i="6"/>
  <c r="R787" i="6" s="1"/>
  <c r="Q788" i="6"/>
  <c r="R788" i="6" s="1"/>
  <c r="Q789" i="6"/>
  <c r="R789" i="6" s="1"/>
  <c r="Q790" i="6"/>
  <c r="R790" i="6" s="1"/>
  <c r="Q791" i="6"/>
  <c r="R791" i="6" s="1"/>
  <c r="Q792" i="6"/>
  <c r="R792" i="6" s="1"/>
  <c r="Q793" i="6"/>
  <c r="R793" i="6" s="1"/>
  <c r="Q794" i="6"/>
  <c r="R794" i="6" s="1"/>
  <c r="Q795" i="6"/>
  <c r="R795" i="6" s="1"/>
  <c r="Q796" i="6"/>
  <c r="R796" i="6" s="1"/>
  <c r="Q797" i="6"/>
  <c r="R797" i="6" s="1"/>
  <c r="Q798" i="6"/>
  <c r="R798" i="6" s="1"/>
  <c r="Q799" i="6"/>
  <c r="R799" i="6" s="1"/>
  <c r="Q800" i="6"/>
  <c r="R800" i="6" s="1"/>
  <c r="Q801" i="6"/>
  <c r="R801" i="6" s="1"/>
  <c r="Q802" i="6"/>
  <c r="R802" i="6" s="1"/>
  <c r="Q803" i="6"/>
  <c r="R803" i="6" s="1"/>
  <c r="Q804" i="6"/>
  <c r="R804" i="6" s="1"/>
  <c r="Q805" i="6"/>
  <c r="R805" i="6" s="1"/>
  <c r="Q806" i="6"/>
  <c r="R806" i="6" s="1"/>
  <c r="Q807" i="6"/>
  <c r="R807" i="6" s="1"/>
  <c r="Q808" i="6"/>
  <c r="R808" i="6" s="1"/>
  <c r="Q809" i="6"/>
  <c r="R809" i="6" s="1"/>
  <c r="Q810" i="6"/>
  <c r="R810" i="6" s="1"/>
  <c r="Q811" i="6"/>
  <c r="R811" i="6" s="1"/>
  <c r="Q812" i="6"/>
  <c r="R812" i="6" s="1"/>
  <c r="Q813" i="6"/>
  <c r="R813" i="6" s="1"/>
  <c r="Q814" i="6"/>
  <c r="R814" i="6" s="1"/>
  <c r="Q815" i="6"/>
  <c r="R815" i="6" s="1"/>
  <c r="Q816" i="6"/>
  <c r="R816" i="6" s="1"/>
  <c r="Q817" i="6"/>
  <c r="R817" i="6" s="1"/>
  <c r="Q818" i="6"/>
  <c r="R818" i="6" s="1"/>
  <c r="Q819" i="6"/>
  <c r="R819" i="6" s="1"/>
  <c r="Q820" i="6"/>
  <c r="R820" i="6" s="1"/>
  <c r="Q821" i="6"/>
  <c r="R821" i="6" s="1"/>
  <c r="Q822" i="6"/>
  <c r="R822" i="6" s="1"/>
  <c r="Q823" i="6"/>
  <c r="R823" i="6" s="1"/>
  <c r="Q824" i="6"/>
  <c r="R824" i="6" s="1"/>
  <c r="Q825" i="6"/>
  <c r="R825" i="6" s="1"/>
  <c r="Q826" i="6"/>
  <c r="R826" i="6" s="1"/>
  <c r="Q827" i="6"/>
  <c r="R827" i="6" s="1"/>
  <c r="Q828" i="6"/>
  <c r="R828" i="6" s="1"/>
  <c r="Q829" i="6"/>
  <c r="R829" i="6" s="1"/>
  <c r="Q830" i="6"/>
  <c r="R830" i="6" s="1"/>
  <c r="Q831" i="6"/>
  <c r="R831" i="6" s="1"/>
  <c r="Q832" i="6"/>
  <c r="R832" i="6" s="1"/>
  <c r="Q833" i="6"/>
  <c r="R833" i="6" s="1"/>
  <c r="Q834" i="6"/>
  <c r="R834" i="6" s="1"/>
  <c r="Q835" i="6"/>
  <c r="R835" i="6" s="1"/>
  <c r="Q836" i="6"/>
  <c r="R836" i="6" s="1"/>
  <c r="Q837" i="6"/>
  <c r="R837" i="6" s="1"/>
  <c r="Q838" i="6"/>
  <c r="R838" i="6" s="1"/>
  <c r="Q839" i="6"/>
  <c r="R839" i="6" s="1"/>
  <c r="Q840" i="6"/>
  <c r="R840" i="6" s="1"/>
  <c r="Q841" i="6"/>
  <c r="R841" i="6" s="1"/>
  <c r="Q842" i="6"/>
  <c r="R842" i="6" s="1"/>
  <c r="Q843" i="6"/>
  <c r="R843" i="6" s="1"/>
  <c r="Q844" i="6"/>
  <c r="R844" i="6" s="1"/>
  <c r="Q845" i="6"/>
  <c r="R845" i="6" s="1"/>
  <c r="Q846" i="6"/>
  <c r="R846" i="6" s="1"/>
  <c r="Q847" i="6"/>
  <c r="R847" i="6" s="1"/>
  <c r="Q848" i="6"/>
  <c r="R848" i="6" s="1"/>
  <c r="Q849" i="6"/>
  <c r="R849" i="6" s="1"/>
  <c r="Q850" i="6"/>
  <c r="R850" i="6" s="1"/>
  <c r="Q851" i="6"/>
  <c r="R851" i="6" s="1"/>
  <c r="Q852" i="6"/>
  <c r="R852" i="6" s="1"/>
  <c r="Q853" i="6"/>
  <c r="R853" i="6" s="1"/>
  <c r="Q854" i="6"/>
  <c r="R854" i="6" s="1"/>
  <c r="Q855" i="6"/>
  <c r="R855" i="6" s="1"/>
  <c r="Q856" i="6"/>
  <c r="R856" i="6" s="1"/>
  <c r="Q857" i="6"/>
  <c r="R857" i="6" s="1"/>
  <c r="Q858" i="6"/>
  <c r="R858" i="6" s="1"/>
  <c r="Q859" i="6"/>
  <c r="R859" i="6" s="1"/>
  <c r="Q860" i="6"/>
  <c r="R860" i="6" s="1"/>
  <c r="Q861" i="6"/>
  <c r="R861" i="6" s="1"/>
  <c r="Q862" i="6"/>
  <c r="R862" i="6" s="1"/>
  <c r="Q863" i="6"/>
  <c r="R863" i="6" s="1"/>
  <c r="Q864" i="6"/>
  <c r="R864" i="6" s="1"/>
  <c r="Q865" i="6"/>
  <c r="R865" i="6" s="1"/>
  <c r="Q866" i="6"/>
  <c r="R866" i="6" s="1"/>
  <c r="Q867" i="6"/>
  <c r="R867" i="6" s="1"/>
  <c r="Q868" i="6"/>
  <c r="R868" i="6" s="1"/>
  <c r="Q869" i="6"/>
  <c r="R869" i="6" s="1"/>
  <c r="Q870" i="6"/>
  <c r="R870" i="6" s="1"/>
  <c r="Q871" i="6"/>
  <c r="R871" i="6" s="1"/>
  <c r="Q872" i="6"/>
  <c r="R872" i="6" s="1"/>
  <c r="Q873" i="6"/>
  <c r="R873" i="6" s="1"/>
  <c r="Q874" i="6"/>
  <c r="R874" i="6" s="1"/>
  <c r="Q875" i="6"/>
  <c r="R875" i="6" s="1"/>
  <c r="Q876" i="6"/>
  <c r="R876" i="6" s="1"/>
  <c r="Q877" i="6"/>
  <c r="R877" i="6" s="1"/>
  <c r="Q878" i="6"/>
  <c r="R878" i="6" s="1"/>
  <c r="Q879" i="6"/>
  <c r="R879" i="6" s="1"/>
  <c r="Q880" i="6"/>
  <c r="R880" i="6" s="1"/>
  <c r="Q881" i="6"/>
  <c r="R881" i="6" s="1"/>
  <c r="Q882" i="6"/>
  <c r="R882" i="6" s="1"/>
  <c r="Q883" i="6"/>
  <c r="R883" i="6" s="1"/>
  <c r="Q884" i="6"/>
  <c r="R884" i="6" s="1"/>
  <c r="Q885" i="6"/>
  <c r="R885" i="6" s="1"/>
  <c r="Q886" i="6"/>
  <c r="R886" i="6" s="1"/>
  <c r="Q887" i="6"/>
  <c r="R887" i="6" s="1"/>
  <c r="Q888" i="6"/>
  <c r="R888" i="6" s="1"/>
  <c r="Q889" i="6"/>
  <c r="R889" i="6" s="1"/>
  <c r="Q890" i="6"/>
  <c r="R890" i="6" s="1"/>
  <c r="Q891" i="6"/>
  <c r="R891" i="6" s="1"/>
  <c r="Q892" i="6"/>
  <c r="R892" i="6" s="1"/>
  <c r="Q893" i="6"/>
  <c r="R893" i="6" s="1"/>
  <c r="Q894" i="6"/>
  <c r="R894" i="6" s="1"/>
  <c r="Q895" i="6"/>
  <c r="R895" i="6" s="1"/>
  <c r="Q896" i="6"/>
  <c r="R896" i="6" s="1"/>
  <c r="Q897" i="6"/>
  <c r="R897" i="6" s="1"/>
  <c r="Q898" i="6"/>
  <c r="R898" i="6" s="1"/>
  <c r="Q899" i="6"/>
  <c r="R899" i="6" s="1"/>
  <c r="Q900" i="6"/>
  <c r="R900" i="6" s="1"/>
  <c r="Q901" i="6"/>
  <c r="R901" i="6" s="1"/>
  <c r="Q902" i="6"/>
  <c r="R902" i="6" s="1"/>
  <c r="Q903" i="6"/>
  <c r="R903" i="6" s="1"/>
  <c r="Q904" i="6"/>
  <c r="R904" i="6" s="1"/>
  <c r="Q905" i="6"/>
  <c r="R905" i="6" s="1"/>
  <c r="Q906" i="6"/>
  <c r="R906" i="6" s="1"/>
  <c r="Q907" i="6"/>
  <c r="R907" i="6" s="1"/>
  <c r="Q908" i="6"/>
  <c r="R908" i="6" s="1"/>
  <c r="Q909" i="6"/>
  <c r="R909" i="6" s="1"/>
  <c r="Q910" i="6"/>
  <c r="R910" i="6" s="1"/>
  <c r="Q911" i="6"/>
  <c r="R911" i="6" s="1"/>
  <c r="Q912" i="6"/>
  <c r="R912" i="6" s="1"/>
  <c r="Q913" i="6"/>
  <c r="R913" i="6" s="1"/>
  <c r="Q914" i="6"/>
  <c r="R914" i="6" s="1"/>
  <c r="Q915" i="6"/>
  <c r="R915" i="6" s="1"/>
  <c r="Q916" i="6"/>
  <c r="R916" i="6" s="1"/>
  <c r="Q917" i="6"/>
  <c r="R917" i="6" s="1"/>
  <c r="Q918" i="6"/>
  <c r="R918" i="6" s="1"/>
  <c r="Q919" i="6"/>
  <c r="R919" i="6" s="1"/>
  <c r="Q920" i="6"/>
  <c r="R920" i="6" s="1"/>
  <c r="Q921" i="6"/>
  <c r="R921" i="6" s="1"/>
  <c r="Q922" i="6"/>
  <c r="R922" i="6" s="1"/>
  <c r="Q923" i="6"/>
  <c r="R923" i="6" s="1"/>
  <c r="Q924" i="6"/>
  <c r="R924" i="6" s="1"/>
  <c r="Q925" i="6"/>
  <c r="R925" i="6" s="1"/>
  <c r="Q926" i="6"/>
  <c r="R926" i="6" s="1"/>
  <c r="Q927" i="6"/>
  <c r="R927" i="6" s="1"/>
  <c r="Q928" i="6"/>
  <c r="R928" i="6" s="1"/>
  <c r="Q929" i="6"/>
  <c r="R929" i="6" s="1"/>
  <c r="Q930" i="6"/>
  <c r="R930" i="6" s="1"/>
  <c r="Q7" i="6"/>
  <c r="R7" i="6"/>
  <c r="AC929" i="6"/>
  <c r="AC928" i="6"/>
  <c r="AC927" i="6"/>
  <c r="AC926" i="6"/>
  <c r="AC925" i="6"/>
  <c r="AC924" i="6"/>
  <c r="AC923" i="6"/>
  <c r="AC922" i="6"/>
  <c r="AC921" i="6"/>
  <c r="AC920" i="6"/>
  <c r="AC919" i="6"/>
  <c r="AC918" i="6"/>
  <c r="AC917" i="6"/>
  <c r="AC916" i="6"/>
  <c r="AC915" i="6"/>
  <c r="AC914" i="6"/>
  <c r="AC913" i="6"/>
  <c r="AC912" i="6"/>
  <c r="AC911" i="6"/>
  <c r="AC910" i="6"/>
  <c r="AC909" i="6"/>
  <c r="AC908" i="6"/>
  <c r="AC907" i="6"/>
  <c r="AC906" i="6"/>
  <c r="AC905" i="6"/>
  <c r="AC904" i="6"/>
  <c r="AC903" i="6"/>
  <c r="AC902" i="6"/>
  <c r="AC901" i="6"/>
  <c r="AC900" i="6"/>
  <c r="AC899" i="6"/>
  <c r="AC898" i="6"/>
  <c r="AC897" i="6"/>
  <c r="AC896" i="6"/>
  <c r="AC895" i="6"/>
  <c r="AC894" i="6"/>
  <c r="AC893" i="6"/>
  <c r="AC892" i="6"/>
  <c r="AC891" i="6"/>
  <c r="AC890" i="6"/>
  <c r="AC889" i="6"/>
  <c r="AC888" i="6"/>
  <c r="AC887" i="6"/>
  <c r="AC886" i="6"/>
  <c r="AC885" i="6"/>
  <c r="AC884" i="6"/>
  <c r="AC883" i="6"/>
  <c r="AC882" i="6"/>
  <c r="AC881" i="6"/>
  <c r="AC880" i="6"/>
  <c r="AC879" i="6"/>
  <c r="AC878" i="6"/>
  <c r="AC877" i="6"/>
  <c r="AC876" i="6"/>
  <c r="AC875" i="6"/>
  <c r="AC874" i="6"/>
  <c r="AC873" i="6"/>
  <c r="AC872" i="6"/>
  <c r="AC871" i="6"/>
  <c r="AC870" i="6"/>
  <c r="AC869" i="6"/>
  <c r="AC868" i="6"/>
  <c r="AC867" i="6"/>
  <c r="AA867" i="6"/>
  <c r="AC866" i="6"/>
  <c r="AA866" i="6"/>
  <c r="AC865" i="6"/>
  <c r="AA865" i="6"/>
  <c r="AC864" i="6"/>
  <c r="AA864" i="6"/>
  <c r="AC863" i="6"/>
  <c r="AA863" i="6"/>
  <c r="AC862" i="6"/>
  <c r="AA862" i="6"/>
  <c r="AC861" i="6"/>
  <c r="AA861" i="6"/>
  <c r="AC860" i="6"/>
  <c r="AA860" i="6"/>
  <c r="AC859" i="6"/>
  <c r="AA859" i="6"/>
  <c r="AC858" i="6"/>
  <c r="AA858" i="6"/>
  <c r="AC857" i="6"/>
  <c r="AA857" i="6"/>
  <c r="AC856" i="6"/>
  <c r="AA856" i="6"/>
  <c r="AC855" i="6"/>
  <c r="AA855" i="6"/>
  <c r="AC854" i="6"/>
  <c r="AA854" i="6"/>
  <c r="AC853" i="6"/>
  <c r="AA853" i="6"/>
  <c r="AC852" i="6"/>
  <c r="AA852" i="6"/>
  <c r="AC851" i="6"/>
  <c r="AA851" i="6"/>
  <c r="AC850" i="6"/>
  <c r="AA850" i="6"/>
  <c r="AC849" i="6"/>
  <c r="AA849" i="6"/>
  <c r="AC848" i="6"/>
  <c r="AA848" i="6"/>
  <c r="AC847" i="6"/>
  <c r="AA847" i="6"/>
  <c r="AC846" i="6"/>
  <c r="AA846" i="6"/>
  <c r="AC845" i="6"/>
  <c r="AA845" i="6"/>
  <c r="AC844" i="6"/>
  <c r="AA844" i="6"/>
  <c r="AC843" i="6"/>
  <c r="AA843" i="6"/>
  <c r="AC842" i="6"/>
  <c r="AA842" i="6"/>
  <c r="AC841" i="6"/>
  <c r="AA841" i="6"/>
  <c r="AC840" i="6"/>
  <c r="AA840" i="6"/>
  <c r="AC839" i="6"/>
  <c r="AA839" i="6"/>
  <c r="AC838" i="6"/>
  <c r="AA838" i="6"/>
  <c r="AC837" i="6"/>
  <c r="AA837" i="6"/>
  <c r="AC836" i="6"/>
  <c r="AA836" i="6"/>
  <c r="AC835" i="6"/>
  <c r="AA835" i="6"/>
  <c r="AC834" i="6"/>
  <c r="AA834" i="6"/>
  <c r="AC833" i="6"/>
  <c r="AA833" i="6"/>
  <c r="AC832" i="6"/>
  <c r="AA832" i="6"/>
  <c r="AC831" i="6"/>
  <c r="AA831" i="6"/>
  <c r="AC830" i="6"/>
  <c r="AA830" i="6"/>
  <c r="AC829" i="6"/>
  <c r="AA829" i="6"/>
  <c r="AC828" i="6"/>
  <c r="AA828" i="6"/>
  <c r="AC827" i="6"/>
  <c r="AA827" i="6"/>
  <c r="AC826" i="6"/>
  <c r="AA826" i="6"/>
  <c r="AC825" i="6"/>
  <c r="AA825" i="6"/>
  <c r="AC824" i="6"/>
  <c r="AA824" i="6"/>
  <c r="AC823" i="6"/>
  <c r="AA823" i="6"/>
  <c r="AC822" i="6"/>
  <c r="AA822" i="6"/>
  <c r="AC821" i="6"/>
  <c r="AA821" i="6"/>
  <c r="AC820" i="6"/>
  <c r="AA820" i="6"/>
  <c r="AC819" i="6"/>
  <c r="AA819" i="6"/>
  <c r="AC818" i="6"/>
  <c r="AA818" i="6"/>
  <c r="AC817" i="6"/>
  <c r="AA817" i="6"/>
  <c r="AC816" i="6"/>
  <c r="AA816" i="6"/>
  <c r="AC815" i="6"/>
  <c r="AA815" i="6"/>
  <c r="AC814" i="6"/>
  <c r="AA814" i="6"/>
  <c r="AC813" i="6"/>
  <c r="AA813" i="6"/>
  <c r="AC812" i="6"/>
  <c r="AA812" i="6"/>
  <c r="AC811" i="6"/>
  <c r="AA811" i="6"/>
  <c r="AC810" i="6"/>
  <c r="AA810" i="6"/>
  <c r="AC809" i="6"/>
  <c r="AA809" i="6"/>
  <c r="AC808" i="6"/>
  <c r="AA808" i="6"/>
  <c r="AC807" i="6"/>
  <c r="AA807" i="6"/>
  <c r="AC806" i="6"/>
  <c r="AA806" i="6"/>
  <c r="AC805" i="6"/>
  <c r="AA805" i="6"/>
  <c r="AC804" i="6"/>
  <c r="AA804" i="6"/>
  <c r="AC803" i="6"/>
  <c r="AA803" i="6"/>
  <c r="AC802" i="6"/>
  <c r="AA802" i="6"/>
  <c r="AC801" i="6"/>
  <c r="AA801" i="6"/>
  <c r="AC800" i="6"/>
  <c r="AA800" i="6"/>
  <c r="AC799" i="6"/>
  <c r="AA799" i="6"/>
  <c r="AC798" i="6"/>
  <c r="AA798" i="6"/>
  <c r="AC797" i="6"/>
  <c r="AA797" i="6"/>
  <c r="AC796" i="6"/>
  <c r="AA796" i="6"/>
  <c r="AC795" i="6"/>
  <c r="AA795" i="6"/>
  <c r="AC794" i="6"/>
  <c r="AA794" i="6"/>
  <c r="AC793" i="6"/>
  <c r="AA793" i="6"/>
  <c r="AC792" i="6"/>
  <c r="AA792" i="6"/>
  <c r="AC791" i="6"/>
  <c r="AA791" i="6"/>
  <c r="AC790" i="6"/>
  <c r="AA790" i="6"/>
  <c r="AC789" i="6"/>
  <c r="AA789" i="6"/>
  <c r="AC788" i="6"/>
  <c r="AA788" i="6"/>
  <c r="AC787" i="6"/>
  <c r="AA787" i="6"/>
  <c r="AC786" i="6"/>
  <c r="AA786" i="6"/>
  <c r="AC785" i="6"/>
  <c r="AA785" i="6"/>
  <c r="AC784" i="6"/>
  <c r="AA784" i="6"/>
  <c r="AC783" i="6"/>
  <c r="AA783" i="6"/>
  <c r="AC782" i="6"/>
  <c r="AA782" i="6"/>
  <c r="AC781" i="6"/>
  <c r="AA781" i="6"/>
  <c r="AC780" i="6"/>
  <c r="AA780" i="6"/>
  <c r="AC779" i="6"/>
  <c r="AA779" i="6"/>
  <c r="AC778" i="6"/>
  <c r="AA778" i="6"/>
  <c r="AC777" i="6"/>
  <c r="AA777" i="6"/>
  <c r="AC776" i="6"/>
  <c r="AA776" i="6"/>
  <c r="AC775" i="6"/>
  <c r="AA775" i="6"/>
  <c r="AC774" i="6"/>
  <c r="AA774" i="6"/>
  <c r="AC773" i="6"/>
  <c r="AA773" i="6"/>
  <c r="AC772" i="6"/>
  <c r="AA772" i="6"/>
  <c r="AC771" i="6"/>
  <c r="AA771" i="6"/>
  <c r="AC770" i="6"/>
  <c r="AA770" i="6"/>
  <c r="AC769" i="6"/>
  <c r="AA769" i="6"/>
  <c r="AC768" i="6"/>
  <c r="AA768" i="6"/>
  <c r="AC767" i="6"/>
  <c r="AA767" i="6"/>
  <c r="AC766" i="6"/>
  <c r="AA766" i="6"/>
  <c r="AC765" i="6"/>
  <c r="AA765" i="6"/>
  <c r="AC764" i="6"/>
  <c r="AA764" i="6"/>
  <c r="AC763" i="6"/>
  <c r="AA763" i="6"/>
  <c r="AC762" i="6"/>
  <c r="AA762" i="6"/>
  <c r="AC761" i="6"/>
  <c r="AA761" i="6"/>
  <c r="AC760" i="6"/>
  <c r="AA760" i="6"/>
  <c r="AC759" i="6"/>
  <c r="AA759" i="6"/>
  <c r="AC758" i="6"/>
  <c r="AA758" i="6"/>
  <c r="AC757" i="6"/>
  <c r="AA757" i="6"/>
  <c r="AC756" i="6"/>
  <c r="AA756" i="6"/>
  <c r="AC755" i="6"/>
  <c r="AA755" i="6"/>
  <c r="AC754" i="6"/>
  <c r="AA754" i="6"/>
  <c r="AC753" i="6"/>
  <c r="AA753" i="6"/>
  <c r="AC752" i="6"/>
  <c r="AA752" i="6"/>
  <c r="AC751" i="6"/>
  <c r="AA751" i="6"/>
  <c r="AC750" i="6"/>
  <c r="AA750" i="6"/>
  <c r="AC749" i="6"/>
  <c r="AA749" i="6"/>
  <c r="AC748" i="6"/>
  <c r="AA748" i="6"/>
  <c r="AC747" i="6"/>
  <c r="AA747" i="6"/>
  <c r="AC746" i="6"/>
  <c r="AA746" i="6"/>
  <c r="AC745" i="6"/>
  <c r="AA745" i="6"/>
  <c r="AC744" i="6"/>
  <c r="AA744" i="6"/>
  <c r="AC743" i="6"/>
  <c r="AA743" i="6"/>
  <c r="AC742" i="6"/>
  <c r="AA742" i="6"/>
  <c r="AC741" i="6"/>
  <c r="AA741" i="6"/>
  <c r="AC740" i="6"/>
  <c r="AA740" i="6"/>
  <c r="AC739" i="6"/>
  <c r="AA739" i="6"/>
  <c r="AC738" i="6"/>
  <c r="AA738" i="6"/>
  <c r="AC737" i="6"/>
  <c r="AA737" i="6"/>
  <c r="AC736" i="6"/>
  <c r="AA736" i="6"/>
  <c r="AC735" i="6"/>
  <c r="AA735" i="6"/>
  <c r="AC734" i="6"/>
  <c r="AA734" i="6"/>
  <c r="AC733" i="6"/>
  <c r="AA733" i="6"/>
  <c r="AC732" i="6"/>
  <c r="AA732" i="6"/>
  <c r="AC731" i="6"/>
  <c r="AA731" i="6"/>
  <c r="AC730" i="6"/>
  <c r="AA730" i="6"/>
  <c r="AC729" i="6"/>
  <c r="AA729" i="6"/>
  <c r="AC728" i="6"/>
  <c r="AA728" i="6"/>
  <c r="AC727" i="6"/>
  <c r="AA727" i="6"/>
  <c r="AC726" i="6"/>
  <c r="AA726" i="6"/>
  <c r="AC725" i="6"/>
  <c r="AA725" i="6"/>
  <c r="AC724" i="6"/>
  <c r="AA724" i="6"/>
  <c r="AC723" i="6"/>
  <c r="AA723" i="6"/>
  <c r="AC722" i="6"/>
  <c r="AA722" i="6"/>
  <c r="AC721" i="6"/>
  <c r="AC720" i="6"/>
  <c r="AA720" i="6"/>
  <c r="AC719" i="6"/>
  <c r="AA719" i="6"/>
  <c r="AC718" i="6"/>
  <c r="AA718" i="6"/>
  <c r="AC717" i="6"/>
  <c r="AA717" i="6"/>
  <c r="AC716" i="6"/>
  <c r="AA716" i="6"/>
  <c r="AC715" i="6"/>
  <c r="AA715" i="6"/>
  <c r="AC714" i="6"/>
  <c r="AA714" i="6"/>
  <c r="AC713" i="6"/>
  <c r="AA713" i="6"/>
  <c r="AC712" i="6"/>
  <c r="AA712" i="6"/>
  <c r="AC711" i="6"/>
  <c r="AA711" i="6"/>
  <c r="AC710" i="6"/>
  <c r="AA710" i="6"/>
  <c r="AC709" i="6"/>
  <c r="AA709" i="6"/>
  <c r="AC708" i="6"/>
  <c r="AA708" i="6"/>
  <c r="AC707" i="6"/>
  <c r="AA707" i="6"/>
  <c r="AC706" i="6"/>
  <c r="AA706" i="6"/>
  <c r="AC705" i="6"/>
  <c r="AA705" i="6"/>
  <c r="AC704" i="6"/>
  <c r="AA704" i="6"/>
  <c r="AC703" i="6"/>
  <c r="AA703" i="6"/>
  <c r="AC702" i="6"/>
  <c r="AA702" i="6"/>
  <c r="AC701" i="6"/>
  <c r="AA701" i="6"/>
  <c r="AC700" i="6"/>
  <c r="AA700" i="6"/>
  <c r="AC699" i="6"/>
  <c r="AA699" i="6"/>
  <c r="AC698" i="6"/>
  <c r="AA698" i="6"/>
  <c r="AC697" i="6"/>
  <c r="AA697" i="6"/>
  <c r="AC696" i="6"/>
  <c r="AA696" i="6"/>
  <c r="AC695" i="6"/>
  <c r="AA695" i="6"/>
  <c r="AC694" i="6"/>
  <c r="AA694" i="6"/>
  <c r="AC693" i="6"/>
  <c r="AA693" i="6"/>
  <c r="AC692" i="6"/>
  <c r="AA692" i="6"/>
  <c r="AC691" i="6"/>
  <c r="AA691" i="6"/>
  <c r="AC690" i="6"/>
  <c r="AA690" i="6"/>
  <c r="AC689" i="6"/>
  <c r="AA689" i="6"/>
  <c r="AC688" i="6"/>
  <c r="AA688" i="6"/>
  <c r="AC687" i="6"/>
  <c r="AA687" i="6"/>
  <c r="AC686" i="6"/>
  <c r="AA686" i="6"/>
  <c r="AC685" i="6"/>
  <c r="AA685" i="6"/>
  <c r="AC684" i="6"/>
  <c r="AA684" i="6"/>
  <c r="AC683" i="6"/>
  <c r="AA683" i="6"/>
  <c r="AC682" i="6"/>
  <c r="AA682" i="6"/>
  <c r="AC681" i="6"/>
  <c r="AA681" i="6"/>
  <c r="AC680" i="6"/>
  <c r="AA680" i="6"/>
  <c r="AC679" i="6"/>
  <c r="AA679" i="6"/>
  <c r="AC678" i="6"/>
  <c r="AA678" i="6"/>
  <c r="AC677" i="6"/>
  <c r="AA677" i="6"/>
  <c r="AC676" i="6"/>
  <c r="AA676" i="6"/>
  <c r="AC675" i="6"/>
  <c r="AA675" i="6"/>
  <c r="AC674" i="6"/>
  <c r="AA674" i="6"/>
  <c r="AC673" i="6"/>
  <c r="AA673" i="6"/>
  <c r="AC672" i="6"/>
  <c r="AA672" i="6"/>
  <c r="AC671" i="6"/>
  <c r="AA671" i="6"/>
  <c r="AC670" i="6"/>
  <c r="AA670" i="6"/>
  <c r="AC669" i="6"/>
  <c r="AA669" i="6"/>
  <c r="AC668" i="6"/>
  <c r="AA668" i="6"/>
  <c r="AC667" i="6"/>
  <c r="AA667" i="6"/>
  <c r="AC666" i="6"/>
  <c r="AA666" i="6"/>
  <c r="AC665" i="6"/>
  <c r="AA665" i="6"/>
  <c r="AC664" i="6"/>
  <c r="AA664" i="6"/>
  <c r="AC663" i="6"/>
  <c r="AA663" i="6"/>
  <c r="AC662" i="6"/>
  <c r="AA662" i="6"/>
  <c r="AC661" i="6"/>
  <c r="AA661" i="6"/>
  <c r="AC660" i="6"/>
  <c r="AA660" i="6"/>
  <c r="AC659" i="6"/>
  <c r="AA659" i="6"/>
  <c r="AC658" i="6"/>
  <c r="AA658" i="6"/>
  <c r="AC657" i="6"/>
  <c r="AA657" i="6"/>
  <c r="AC656" i="6"/>
  <c r="AA656" i="6"/>
  <c r="AC655" i="6"/>
  <c r="AA655" i="6"/>
  <c r="AC654" i="6"/>
  <c r="AA654" i="6"/>
  <c r="AC653" i="6"/>
  <c r="AA653" i="6"/>
  <c r="AC652" i="6"/>
  <c r="AA652" i="6"/>
  <c r="AC651" i="6"/>
  <c r="AA651" i="6"/>
  <c r="AC650" i="6"/>
  <c r="AA650" i="6"/>
  <c r="AC649" i="6"/>
  <c r="AA649" i="6"/>
  <c r="AC648" i="6"/>
  <c r="AA648" i="6"/>
  <c r="AC647" i="6"/>
  <c r="AA647" i="6"/>
  <c r="AC646" i="6"/>
  <c r="AA646" i="6"/>
  <c r="AC645" i="6"/>
  <c r="AA645" i="6"/>
  <c r="AC644" i="6"/>
  <c r="AA644" i="6"/>
  <c r="AC643" i="6"/>
  <c r="AA643" i="6"/>
  <c r="AC642" i="6"/>
  <c r="AA642" i="6"/>
  <c r="AC641" i="6"/>
  <c r="AA641" i="6"/>
  <c r="AC640" i="6"/>
  <c r="AA640" i="6"/>
  <c r="AC639" i="6"/>
  <c r="AA639" i="6"/>
  <c r="AC638" i="6"/>
  <c r="AA638" i="6"/>
  <c r="AC637" i="6"/>
  <c r="AA637" i="6"/>
  <c r="AC636" i="6"/>
  <c r="AA636" i="6"/>
  <c r="AC635" i="6"/>
  <c r="AA635" i="6"/>
  <c r="AC634" i="6"/>
  <c r="AA634" i="6"/>
  <c r="AC633" i="6"/>
  <c r="AA633" i="6"/>
  <c r="AC632" i="6"/>
  <c r="AA632" i="6"/>
  <c r="AC631" i="6"/>
  <c r="AA631" i="6"/>
  <c r="AC630" i="6"/>
  <c r="AA630" i="6"/>
  <c r="AC629" i="6"/>
  <c r="AA629" i="6"/>
  <c r="AC628" i="6"/>
  <c r="AA628" i="6"/>
  <c r="AC627" i="6"/>
  <c r="AA627" i="6"/>
  <c r="AC626" i="6"/>
  <c r="AA626" i="6"/>
  <c r="AC625" i="6"/>
  <c r="AA625" i="6"/>
  <c r="AC624" i="6"/>
  <c r="AA624" i="6"/>
  <c r="AC623" i="6"/>
  <c r="AA623" i="6"/>
  <c r="AC622" i="6"/>
  <c r="AA622" i="6"/>
  <c r="AC621" i="6"/>
  <c r="AA621" i="6"/>
  <c r="AC620" i="6"/>
  <c r="AA620" i="6"/>
  <c r="AC619" i="6"/>
  <c r="AA619" i="6"/>
  <c r="AC618" i="6"/>
  <c r="AA618" i="6"/>
  <c r="AC617" i="6"/>
  <c r="AA617" i="6"/>
  <c r="AC616" i="6"/>
  <c r="AA616" i="6"/>
  <c r="AC615" i="6"/>
  <c r="AA615" i="6"/>
  <c r="AC614" i="6"/>
  <c r="AA614" i="6"/>
  <c r="AC613" i="6"/>
  <c r="AA613" i="6"/>
  <c r="AC612" i="6"/>
  <c r="AA612" i="6"/>
  <c r="AC611" i="6"/>
  <c r="AA611" i="6"/>
  <c r="AC610" i="6"/>
  <c r="AA610" i="6"/>
  <c r="AC609" i="6"/>
  <c r="AA609" i="6"/>
  <c r="AC608" i="6"/>
  <c r="AA608" i="6"/>
  <c r="AC607" i="6"/>
  <c r="AA607" i="6"/>
  <c r="AC606" i="6"/>
  <c r="AA606" i="6"/>
  <c r="AC605" i="6"/>
  <c r="AA605" i="6"/>
  <c r="AC604" i="6"/>
  <c r="AA604" i="6"/>
  <c r="AC603" i="6"/>
  <c r="AA603" i="6"/>
  <c r="AC602" i="6"/>
  <c r="AA602" i="6"/>
  <c r="AC601" i="6"/>
  <c r="AA601" i="6"/>
  <c r="AC600" i="6"/>
  <c r="AA600" i="6"/>
  <c r="AC599" i="6"/>
  <c r="AA599" i="6"/>
  <c r="AC598" i="6"/>
  <c r="AA598" i="6"/>
  <c r="AC597" i="6"/>
  <c r="AA597" i="6"/>
  <c r="AC596" i="6"/>
  <c r="AA596" i="6"/>
  <c r="AC595" i="6"/>
  <c r="AA595" i="6"/>
  <c r="AC594" i="6"/>
  <c r="AA594" i="6"/>
  <c r="AC593" i="6"/>
  <c r="AA593" i="6"/>
  <c r="AC592" i="6"/>
  <c r="AA592" i="6"/>
  <c r="AC591" i="6"/>
  <c r="AA591" i="6"/>
  <c r="AC590" i="6"/>
  <c r="AA590" i="6"/>
  <c r="AC589" i="6"/>
  <c r="AA589" i="6"/>
  <c r="AC588" i="6"/>
  <c r="AA588" i="6"/>
  <c r="AC587" i="6"/>
  <c r="AA587" i="6"/>
  <c r="AC586" i="6"/>
  <c r="AA586" i="6"/>
  <c r="AC585" i="6"/>
  <c r="AA585" i="6"/>
  <c r="AC584" i="6"/>
  <c r="AA584" i="6"/>
  <c r="AC583" i="6"/>
  <c r="AA583" i="6"/>
  <c r="AC582" i="6"/>
  <c r="AA582" i="6"/>
  <c r="AC581" i="6"/>
  <c r="AA581" i="6"/>
  <c r="AC580" i="6"/>
  <c r="AA580" i="6"/>
  <c r="AC579" i="6"/>
  <c r="AA579" i="6"/>
  <c r="AC578" i="6"/>
  <c r="AA578" i="6"/>
  <c r="AC577" i="6"/>
  <c r="AA577" i="6"/>
  <c r="AC576" i="6"/>
  <c r="AA576" i="6"/>
  <c r="AC575" i="6"/>
  <c r="AA575" i="6"/>
  <c r="AC574" i="6"/>
  <c r="AA574" i="6"/>
  <c r="AC573" i="6"/>
  <c r="AA573" i="6"/>
  <c r="AC572" i="6"/>
  <c r="AA572" i="6"/>
  <c r="AC571" i="6"/>
  <c r="AA571" i="6"/>
  <c r="AC570" i="6"/>
  <c r="AA570" i="6"/>
  <c r="AC569" i="6"/>
  <c r="AA569" i="6"/>
  <c r="AC568" i="6"/>
  <c r="AA568" i="6"/>
  <c r="AC567" i="6"/>
  <c r="AA567" i="6"/>
  <c r="AC566" i="6"/>
  <c r="AA566" i="6"/>
  <c r="AC565" i="6"/>
  <c r="AA565" i="6"/>
  <c r="AC564" i="6"/>
  <c r="AA564" i="6"/>
  <c r="AC563" i="6"/>
  <c r="AA563" i="6"/>
  <c r="AC562" i="6"/>
  <c r="AA562" i="6"/>
  <c r="AC561" i="6"/>
  <c r="AA561" i="6"/>
  <c r="AC560" i="6"/>
  <c r="AA560" i="6"/>
  <c r="AC559" i="6"/>
  <c r="AA559" i="6"/>
  <c r="AC558" i="6"/>
  <c r="AA558" i="6"/>
  <c r="AC557" i="6"/>
  <c r="AA557" i="6"/>
  <c r="AC556" i="6"/>
  <c r="AA556" i="6"/>
  <c r="AC555" i="6"/>
  <c r="AA555" i="6"/>
  <c r="AC554" i="6"/>
  <c r="AA554" i="6"/>
  <c r="AC553" i="6"/>
  <c r="AA553" i="6"/>
  <c r="AC552" i="6"/>
  <c r="AA552" i="6"/>
  <c r="AC551" i="6"/>
  <c r="AA551" i="6"/>
  <c r="AC550" i="6"/>
  <c r="AA550" i="6"/>
  <c r="AC549" i="6"/>
  <c r="AA549" i="6"/>
  <c r="AC548" i="6"/>
  <c r="AA548" i="6"/>
  <c r="AC547" i="6"/>
  <c r="AA547" i="6"/>
  <c r="AC546" i="6"/>
  <c r="AA546" i="6"/>
  <c r="AC545" i="6"/>
  <c r="AA545" i="6"/>
  <c r="AC544" i="6"/>
  <c r="AA544" i="6"/>
  <c r="AC543" i="6"/>
  <c r="AA543" i="6"/>
  <c r="AC542" i="6"/>
  <c r="AA542" i="6"/>
  <c r="AC541" i="6"/>
  <c r="AA541" i="6"/>
  <c r="AC540" i="6"/>
  <c r="AA540" i="6"/>
  <c r="AC539" i="6"/>
  <c r="AA539" i="6"/>
  <c r="AC538" i="6"/>
  <c r="AA538" i="6"/>
  <c r="AC537" i="6"/>
  <c r="AA537" i="6"/>
  <c r="AC536" i="6"/>
  <c r="AA536" i="6"/>
  <c r="AC535" i="6"/>
  <c r="AA535" i="6"/>
  <c r="AC534" i="6"/>
  <c r="AA534" i="6"/>
  <c r="AC533" i="6"/>
  <c r="AA533" i="6"/>
  <c r="AC532" i="6"/>
  <c r="AA532" i="6"/>
  <c r="AC531" i="6"/>
  <c r="AA531" i="6"/>
  <c r="AC530" i="6"/>
  <c r="AA530" i="6"/>
  <c r="AC529" i="6"/>
  <c r="AA529" i="6"/>
  <c r="AC528" i="6"/>
  <c r="AA528" i="6"/>
  <c r="AC527" i="6"/>
  <c r="AA527" i="6"/>
  <c r="AC526" i="6"/>
  <c r="AA526" i="6"/>
  <c r="AC525" i="6"/>
  <c r="AA525" i="6"/>
  <c r="AC524" i="6"/>
  <c r="AA524" i="6"/>
  <c r="AC523" i="6"/>
  <c r="AA523" i="6"/>
  <c r="AC522" i="6"/>
  <c r="AA522" i="6"/>
  <c r="AC521" i="6"/>
  <c r="AA521" i="6"/>
  <c r="AC520" i="6"/>
  <c r="AA520" i="6"/>
  <c r="AC519" i="6"/>
  <c r="AA519" i="6"/>
  <c r="AC518" i="6"/>
  <c r="AA518" i="6"/>
  <c r="AC517" i="6"/>
  <c r="AA517" i="6"/>
  <c r="AC516" i="6"/>
  <c r="AA516" i="6"/>
  <c r="AC515" i="6"/>
  <c r="AA515" i="6"/>
  <c r="AC514" i="6"/>
  <c r="AA514" i="6"/>
  <c r="AC513" i="6"/>
  <c r="AA513" i="6"/>
  <c r="AC512" i="6"/>
  <c r="AA512" i="6"/>
  <c r="AC511" i="6"/>
  <c r="AA511" i="6"/>
  <c r="AC510" i="6"/>
  <c r="AA510" i="6"/>
  <c r="AC509" i="6"/>
  <c r="AA509" i="6"/>
  <c r="AC508" i="6"/>
  <c r="AA508" i="6"/>
  <c r="AC507" i="6"/>
  <c r="AA507" i="6"/>
  <c r="AC506" i="6"/>
  <c r="AA506" i="6"/>
  <c r="AC505" i="6"/>
  <c r="AA505" i="6"/>
  <c r="AC504" i="6"/>
  <c r="AA504" i="6"/>
  <c r="AC503" i="6"/>
  <c r="AA503" i="6"/>
  <c r="AC502" i="6"/>
  <c r="AA502" i="6"/>
  <c r="AC501" i="6"/>
  <c r="AA501" i="6"/>
  <c r="AC500" i="6"/>
  <c r="AA500" i="6"/>
  <c r="AC499" i="6"/>
  <c r="AA499" i="6"/>
  <c r="AC498" i="6"/>
  <c r="AA498" i="6"/>
  <c r="AC497" i="6"/>
  <c r="AA497" i="6"/>
  <c r="AC496" i="6"/>
  <c r="AA496" i="6"/>
  <c r="AC495" i="6"/>
  <c r="AA495" i="6"/>
  <c r="AC494" i="6"/>
  <c r="AA494" i="6"/>
  <c r="AC493" i="6"/>
  <c r="AA493" i="6"/>
  <c r="AC492" i="6"/>
  <c r="AA492" i="6"/>
  <c r="AC491" i="6"/>
  <c r="AA491" i="6"/>
  <c r="AC490" i="6"/>
  <c r="AA490" i="6"/>
  <c r="AC489" i="6"/>
  <c r="AA489" i="6"/>
  <c r="AC488" i="6"/>
  <c r="AA488" i="6"/>
  <c r="AC487" i="6"/>
  <c r="AA487" i="6"/>
  <c r="AC486" i="6"/>
  <c r="AA486" i="6"/>
  <c r="AC485" i="6"/>
  <c r="AA485" i="6"/>
  <c r="AC484" i="6"/>
  <c r="AA484" i="6"/>
  <c r="AC483" i="6"/>
  <c r="AA483" i="6"/>
  <c r="AC482" i="6"/>
  <c r="AA482" i="6"/>
  <c r="AC481" i="6"/>
  <c r="AA481" i="6"/>
  <c r="AC480" i="6"/>
  <c r="AA480" i="6"/>
  <c r="AC479" i="6"/>
  <c r="AA479" i="6"/>
  <c r="AC478" i="6"/>
  <c r="AA478" i="6"/>
  <c r="AC477" i="6"/>
  <c r="AA477" i="6"/>
  <c r="AC476" i="6"/>
  <c r="AA476" i="6"/>
  <c r="AC475" i="6"/>
  <c r="AA475" i="6"/>
  <c r="AC474" i="6"/>
  <c r="AA474" i="6"/>
  <c r="AC473" i="6"/>
  <c r="AA473" i="6"/>
  <c r="AC472" i="6"/>
  <c r="AA472" i="6"/>
  <c r="AC471" i="6"/>
  <c r="AA471" i="6"/>
  <c r="AC470" i="6"/>
  <c r="AA470" i="6"/>
  <c r="AC469" i="6"/>
  <c r="AA469" i="6"/>
  <c r="AC468" i="6"/>
  <c r="AA468" i="6"/>
  <c r="AC467" i="6"/>
  <c r="AA467" i="6"/>
  <c r="AC466" i="6"/>
  <c r="AA466" i="6"/>
  <c r="AC465" i="6"/>
  <c r="AA465" i="6"/>
  <c r="AC464" i="6"/>
  <c r="AA464" i="6"/>
  <c r="AC463" i="6"/>
  <c r="AA463" i="6"/>
  <c r="AC462" i="6"/>
  <c r="AA462" i="6"/>
  <c r="AC461" i="6"/>
  <c r="AA461" i="6"/>
  <c r="AC460" i="6"/>
  <c r="AA460" i="6"/>
  <c r="AC459" i="6"/>
  <c r="AA459" i="6"/>
  <c r="AC458" i="6"/>
  <c r="AA458" i="6"/>
  <c r="AC457" i="6"/>
  <c r="AA457" i="6"/>
  <c r="AC456" i="6"/>
  <c r="AA456" i="6"/>
  <c r="AC455" i="6"/>
  <c r="AA455" i="6"/>
  <c r="AC454" i="6"/>
  <c r="AA454" i="6"/>
  <c r="AC453" i="6"/>
  <c r="AA453" i="6"/>
  <c r="AC452" i="6"/>
  <c r="AA452" i="6"/>
  <c r="AC451" i="6"/>
  <c r="AA451" i="6"/>
  <c r="AC450" i="6"/>
  <c r="AA450" i="6"/>
  <c r="AC449" i="6"/>
  <c r="AA449" i="6"/>
  <c r="AC448" i="6"/>
  <c r="AA448" i="6"/>
  <c r="AC447" i="6"/>
  <c r="AA447" i="6"/>
  <c r="AC446" i="6"/>
  <c r="AA446" i="6"/>
  <c r="AC445" i="6"/>
  <c r="AA445" i="6"/>
  <c r="AC444" i="6"/>
  <c r="AA444" i="6"/>
  <c r="AC443" i="6"/>
  <c r="AA443" i="6"/>
  <c r="AC442" i="6"/>
  <c r="AA442" i="6"/>
  <c r="AC441" i="6"/>
  <c r="AA441" i="6"/>
  <c r="AC440" i="6"/>
  <c r="AA440" i="6"/>
  <c r="AC439" i="6"/>
  <c r="AA439" i="6"/>
  <c r="AC438" i="6"/>
  <c r="AA438" i="6"/>
  <c r="AC437" i="6"/>
  <c r="AA437" i="6"/>
  <c r="AC436" i="6"/>
  <c r="AA436" i="6"/>
  <c r="AC435" i="6"/>
  <c r="AA435" i="6"/>
  <c r="AC434" i="6"/>
  <c r="AA434" i="6"/>
  <c r="AC433" i="6"/>
  <c r="AA433" i="6"/>
  <c r="AC432" i="6"/>
  <c r="AA432" i="6"/>
  <c r="AC431" i="6"/>
  <c r="AA431" i="6"/>
  <c r="AC430" i="6"/>
  <c r="AA430" i="6"/>
  <c r="AC429" i="6"/>
  <c r="AA429" i="6"/>
  <c r="AC428" i="6"/>
  <c r="AA428" i="6"/>
  <c r="AC427" i="6"/>
  <c r="AA427" i="6"/>
  <c r="AC426" i="6"/>
  <c r="AA426" i="6"/>
  <c r="AC425" i="6"/>
  <c r="AA425" i="6"/>
  <c r="AC424" i="6"/>
  <c r="AA424" i="6"/>
  <c r="AC423" i="6"/>
  <c r="AA423" i="6"/>
  <c r="AC422" i="6"/>
  <c r="AA422" i="6"/>
  <c r="AC421" i="6"/>
  <c r="AA421" i="6"/>
  <c r="AC420" i="6"/>
  <c r="AA420" i="6"/>
  <c r="AC419" i="6"/>
  <c r="AA419" i="6"/>
  <c r="AC418" i="6"/>
  <c r="AA418" i="6"/>
  <c r="AC417" i="6"/>
  <c r="AA417" i="6"/>
  <c r="AC416" i="6"/>
  <c r="AA416" i="6"/>
  <c r="AC415" i="6"/>
  <c r="AA415" i="6"/>
  <c r="AC414" i="6"/>
  <c r="AA414" i="6"/>
  <c r="AC413" i="6"/>
  <c r="AA413" i="6"/>
  <c r="AC412" i="6"/>
  <c r="AA412" i="6"/>
  <c r="AC411" i="6"/>
  <c r="AA411" i="6"/>
  <c r="AC410" i="6"/>
  <c r="AA410" i="6"/>
  <c r="AC409" i="6"/>
  <c r="AA409" i="6"/>
  <c r="AC408" i="6"/>
  <c r="AA408" i="6"/>
  <c r="AC407" i="6"/>
  <c r="AA407" i="6"/>
  <c r="AC406" i="6"/>
  <c r="AA406" i="6"/>
  <c r="AC405" i="6"/>
  <c r="AA405" i="6"/>
  <c r="AC404" i="6"/>
  <c r="AA404" i="6"/>
  <c r="AC403" i="6"/>
  <c r="AA403" i="6"/>
  <c r="AC402" i="6"/>
  <c r="AA402" i="6"/>
  <c r="AC401" i="6"/>
  <c r="AA401" i="6"/>
  <c r="AC400" i="6"/>
  <c r="AA400" i="6"/>
  <c r="AC399" i="6"/>
  <c r="AA399" i="6"/>
  <c r="AC398" i="6"/>
  <c r="AA398" i="6"/>
  <c r="AC397" i="6"/>
  <c r="AA397" i="6"/>
  <c r="AC396" i="6"/>
  <c r="AA396" i="6"/>
  <c r="AC395" i="6"/>
  <c r="AA395" i="6"/>
  <c r="AC394" i="6"/>
  <c r="AA394" i="6"/>
  <c r="AC393" i="6"/>
  <c r="AA393" i="6"/>
  <c r="AC392" i="6"/>
  <c r="AA392" i="6"/>
  <c r="AC391" i="6"/>
  <c r="AA391" i="6"/>
  <c r="AC390" i="6"/>
  <c r="AA390" i="6"/>
  <c r="AC389" i="6"/>
  <c r="AA389" i="6"/>
  <c r="AC388" i="6"/>
  <c r="AA388" i="6"/>
  <c r="AC387" i="6"/>
  <c r="AA387" i="6"/>
  <c r="AC386" i="6"/>
  <c r="AA386" i="6"/>
  <c r="AC385" i="6"/>
  <c r="AA385" i="6"/>
  <c r="AC384" i="6"/>
  <c r="AA384" i="6"/>
  <c r="AC383" i="6"/>
  <c r="AA383" i="6"/>
  <c r="AC382" i="6"/>
  <c r="AA382" i="6"/>
  <c r="AC381" i="6"/>
  <c r="AA381" i="6"/>
  <c r="AC380" i="6"/>
  <c r="AA380" i="6"/>
  <c r="AC379" i="6"/>
  <c r="AA379" i="6"/>
  <c r="AC378" i="6"/>
  <c r="AA378" i="6"/>
  <c r="AC377" i="6"/>
  <c r="AA377" i="6"/>
  <c r="AC376" i="6"/>
  <c r="AA376" i="6"/>
  <c r="AC375" i="6"/>
  <c r="AA375" i="6"/>
  <c r="AC374" i="6"/>
  <c r="AA374" i="6"/>
  <c r="AC373" i="6"/>
  <c r="AA373" i="6"/>
  <c r="AC372" i="6"/>
  <c r="AA372" i="6"/>
  <c r="AC371" i="6"/>
  <c r="AA371" i="6"/>
  <c r="AC370" i="6"/>
  <c r="AA370" i="6"/>
  <c r="AC369" i="6"/>
  <c r="AA369" i="6"/>
  <c r="AC368" i="6"/>
  <c r="AA368" i="6"/>
  <c r="AC367" i="6"/>
  <c r="AA367" i="6"/>
  <c r="AC366" i="6"/>
  <c r="AA366" i="6"/>
  <c r="AC365" i="6"/>
  <c r="AA365" i="6"/>
  <c r="AC364" i="6"/>
  <c r="AA364" i="6"/>
  <c r="AC363" i="6"/>
  <c r="AA363" i="6"/>
  <c r="AC362" i="6"/>
  <c r="AA362" i="6"/>
  <c r="AC361" i="6"/>
  <c r="AA361" i="6"/>
  <c r="AC360" i="6"/>
  <c r="AA360" i="6"/>
  <c r="AC359" i="6"/>
  <c r="AA359" i="6"/>
  <c r="AC358" i="6"/>
  <c r="AA358" i="6"/>
  <c r="AC357" i="6"/>
  <c r="AA357" i="6"/>
  <c r="AC356" i="6"/>
  <c r="AA356" i="6"/>
  <c r="AC355" i="6"/>
  <c r="AA355" i="6"/>
  <c r="AC354" i="6"/>
  <c r="AA354" i="6"/>
  <c r="AC353" i="6"/>
  <c r="AA353" i="6"/>
  <c r="AC352" i="6"/>
  <c r="AA352" i="6"/>
  <c r="AC351" i="6"/>
  <c r="AA351" i="6"/>
  <c r="AC350" i="6"/>
  <c r="AA350" i="6"/>
  <c r="AC349" i="6"/>
  <c r="AA349" i="6"/>
  <c r="AC348" i="6"/>
  <c r="AA348" i="6"/>
  <c r="AC347" i="6"/>
  <c r="AA347" i="6"/>
  <c r="AC346" i="6"/>
  <c r="AA346" i="6"/>
  <c r="AC345" i="6"/>
  <c r="AA345" i="6"/>
  <c r="AC344" i="6"/>
  <c r="AA344" i="6"/>
  <c r="AC343" i="6"/>
  <c r="AA343" i="6"/>
  <c r="AC342" i="6"/>
  <c r="AA342" i="6"/>
  <c r="AC341" i="6"/>
  <c r="AA341" i="6"/>
  <c r="AC340" i="6"/>
  <c r="AA340" i="6"/>
  <c r="AC339" i="6"/>
  <c r="AA339" i="6"/>
  <c r="AC338" i="6"/>
  <c r="AA338" i="6"/>
  <c r="AC337" i="6"/>
  <c r="AA337" i="6"/>
  <c r="AC336" i="6"/>
  <c r="AA336" i="6"/>
  <c r="AC335" i="6"/>
  <c r="AA335" i="6"/>
  <c r="AC334" i="6"/>
  <c r="AA334" i="6"/>
  <c r="AC333" i="6"/>
  <c r="AA333" i="6"/>
  <c r="AC332" i="6"/>
  <c r="AA332" i="6"/>
  <c r="AC331" i="6"/>
  <c r="AA331" i="6"/>
  <c r="AC330" i="6"/>
  <c r="AA330" i="6"/>
  <c r="AC329" i="6"/>
  <c r="AA329" i="6"/>
  <c r="AC328" i="6"/>
  <c r="AA328" i="6"/>
  <c r="AC327" i="6"/>
  <c r="AA327" i="6"/>
  <c r="AC326" i="6"/>
  <c r="AA326" i="6"/>
  <c r="AC325" i="6"/>
  <c r="AA325" i="6"/>
  <c r="AC324" i="6"/>
  <c r="AA324" i="6"/>
  <c r="AC323" i="6"/>
  <c r="AA323" i="6"/>
  <c r="AC322" i="6"/>
  <c r="AA322" i="6"/>
  <c r="AC321" i="6"/>
  <c r="AA321" i="6"/>
  <c r="AC320" i="6"/>
  <c r="AA320" i="6"/>
  <c r="AC319" i="6"/>
  <c r="AA319" i="6"/>
  <c r="AC318" i="6"/>
  <c r="AA318" i="6"/>
  <c r="AC317" i="6"/>
  <c r="AA317" i="6"/>
  <c r="AC316" i="6"/>
  <c r="AA316" i="6"/>
  <c r="AC315" i="6"/>
  <c r="AA315" i="6"/>
  <c r="AC314" i="6"/>
  <c r="AA314" i="6"/>
  <c r="AC313" i="6"/>
  <c r="AA313" i="6"/>
  <c r="AC312" i="6"/>
  <c r="AA312" i="6"/>
  <c r="AC311" i="6"/>
  <c r="AA311" i="6"/>
  <c r="AC310" i="6"/>
  <c r="AA310" i="6"/>
  <c r="AC309" i="6"/>
  <c r="AA309" i="6"/>
  <c r="AC308" i="6"/>
  <c r="AA308" i="6"/>
  <c r="AC307" i="6"/>
  <c r="AA307" i="6"/>
  <c r="AC306" i="6"/>
  <c r="AA306" i="6"/>
  <c r="AC305" i="6"/>
  <c r="AA305" i="6"/>
  <c r="AC304" i="6"/>
  <c r="AA304" i="6"/>
  <c r="AC303" i="6"/>
  <c r="AA303" i="6"/>
  <c r="AC302" i="6"/>
  <c r="AA302" i="6"/>
  <c r="AC301" i="6"/>
  <c r="AA301" i="6"/>
  <c r="AC300" i="6"/>
  <c r="AA300" i="6"/>
  <c r="AC299" i="6"/>
  <c r="AA299" i="6"/>
  <c r="AC298" i="6"/>
  <c r="AA298" i="6"/>
  <c r="AC297" i="6"/>
  <c r="AA297" i="6"/>
  <c r="AC296" i="6"/>
  <c r="AA296" i="6"/>
  <c r="AC295" i="6"/>
  <c r="AA295" i="6"/>
  <c r="AC294" i="6"/>
  <c r="AA294" i="6"/>
  <c r="AC293" i="6"/>
  <c r="AA293" i="6"/>
  <c r="AC292" i="6"/>
  <c r="AA292" i="6"/>
  <c r="AC291" i="6"/>
  <c r="AA291" i="6"/>
  <c r="AC290" i="6"/>
  <c r="AA290" i="6"/>
  <c r="AC289" i="6"/>
  <c r="AA289" i="6"/>
  <c r="AC288" i="6"/>
  <c r="AA288" i="6"/>
  <c r="AC287" i="6"/>
  <c r="AA287" i="6"/>
  <c r="AC286" i="6"/>
  <c r="AA286" i="6"/>
  <c r="AC285" i="6"/>
  <c r="AA285" i="6"/>
  <c r="AC284" i="6"/>
  <c r="AA284" i="6"/>
  <c r="AC283" i="6"/>
  <c r="AA283" i="6"/>
  <c r="AC282" i="6"/>
  <c r="AA282" i="6"/>
  <c r="AC281" i="6"/>
  <c r="AA281" i="6"/>
  <c r="AC280" i="6"/>
  <c r="AA280" i="6"/>
  <c r="AC279" i="6"/>
  <c r="AA279" i="6"/>
  <c r="AC278" i="6"/>
  <c r="AA278" i="6"/>
  <c r="AC277" i="6"/>
  <c r="AA277" i="6"/>
  <c r="AC276" i="6"/>
  <c r="AA276" i="6"/>
  <c r="AC275" i="6"/>
  <c r="AA275" i="6"/>
  <c r="AC274" i="6"/>
  <c r="AA274" i="6"/>
  <c r="AC273" i="6"/>
  <c r="AA273" i="6"/>
  <c r="AC272" i="6"/>
  <c r="AA272" i="6"/>
  <c r="AC271" i="6"/>
  <c r="AA271" i="6"/>
  <c r="AC270" i="6"/>
  <c r="AA270" i="6"/>
  <c r="AC269" i="6"/>
  <c r="AA269" i="6"/>
  <c r="AC268" i="6"/>
  <c r="AA268" i="6"/>
  <c r="AC267" i="6"/>
  <c r="AA267" i="6"/>
  <c r="AC266" i="6"/>
  <c r="AA266" i="6"/>
  <c r="AC265" i="6"/>
  <c r="AA265" i="6"/>
  <c r="AC264" i="6"/>
  <c r="AA264" i="6"/>
  <c r="AC263" i="6"/>
  <c r="AA263" i="6"/>
  <c r="AC262" i="6"/>
  <c r="AA262" i="6"/>
  <c r="AC261" i="6"/>
  <c r="AA261" i="6"/>
  <c r="AC260" i="6"/>
  <c r="AA260" i="6"/>
  <c r="AC259" i="6"/>
  <c r="AA259" i="6"/>
  <c r="AC258" i="6"/>
  <c r="AA258" i="6"/>
  <c r="AC257" i="6"/>
  <c r="AA257" i="6"/>
  <c r="AC256" i="6"/>
  <c r="AA256" i="6"/>
  <c r="AC255" i="6"/>
  <c r="AA255" i="6"/>
  <c r="AC254" i="6"/>
  <c r="AA254" i="6"/>
  <c r="AC253" i="6"/>
  <c r="AA253" i="6"/>
  <c r="AC252" i="6"/>
  <c r="AA252" i="6"/>
  <c r="AC251" i="6"/>
  <c r="AA251" i="6"/>
  <c r="AC250" i="6"/>
  <c r="AA250" i="6"/>
  <c r="AC249" i="6"/>
  <c r="AA249" i="6"/>
  <c r="AC248" i="6"/>
  <c r="AA248" i="6"/>
  <c r="AC247" i="6"/>
  <c r="AA247" i="6"/>
  <c r="AC246" i="6"/>
  <c r="AA246" i="6"/>
  <c r="AC245" i="6"/>
  <c r="AA245" i="6"/>
  <c r="AC244" i="6"/>
  <c r="AA244" i="6"/>
  <c r="AC243" i="6"/>
  <c r="AA243" i="6"/>
  <c r="AC242" i="6"/>
  <c r="AA242" i="6"/>
  <c r="AC241" i="6"/>
  <c r="AA241" i="6"/>
  <c r="AC240" i="6"/>
  <c r="AA240" i="6"/>
  <c r="AC239" i="6"/>
  <c r="AA239" i="6"/>
  <c r="AC238" i="6"/>
  <c r="AA238" i="6"/>
  <c r="AC237" i="6"/>
  <c r="AA237" i="6"/>
  <c r="AC236" i="6"/>
  <c r="AA236" i="6"/>
  <c r="AC235" i="6"/>
  <c r="AA235" i="6"/>
  <c r="AC234" i="6"/>
  <c r="AA234" i="6"/>
  <c r="AC233" i="6"/>
  <c r="AA233" i="6"/>
  <c r="AC232" i="6"/>
  <c r="AA232" i="6"/>
  <c r="AC231" i="6"/>
  <c r="AA231" i="6"/>
  <c r="AC230" i="6"/>
  <c r="AA230" i="6"/>
  <c r="AC229" i="6"/>
  <c r="AA229" i="6"/>
  <c r="AC228" i="6"/>
  <c r="AA228" i="6"/>
  <c r="AC227" i="6"/>
  <c r="AA227" i="6"/>
  <c r="AC226" i="6"/>
  <c r="AA226" i="6"/>
  <c r="AC225" i="6"/>
  <c r="AA225" i="6"/>
  <c r="AC224" i="6"/>
  <c r="AA224" i="6"/>
  <c r="AC223" i="6"/>
  <c r="AA223" i="6"/>
  <c r="AC222" i="6"/>
  <c r="AA222" i="6"/>
  <c r="AC221" i="6"/>
  <c r="AA221" i="6"/>
  <c r="AC220" i="6"/>
  <c r="AA220" i="6"/>
  <c r="AC219" i="6"/>
  <c r="AA219" i="6"/>
  <c r="AC218" i="6"/>
  <c r="AA218" i="6"/>
  <c r="AC217" i="6"/>
  <c r="AA217" i="6"/>
  <c r="AC216" i="6"/>
  <c r="AA216" i="6"/>
  <c r="AC215" i="6"/>
  <c r="AA215" i="6"/>
  <c r="AC214" i="6"/>
  <c r="AA214" i="6"/>
  <c r="AC213" i="6"/>
  <c r="AA213" i="6"/>
  <c r="AC212" i="6"/>
  <c r="AA212" i="6"/>
  <c r="AC211" i="6"/>
  <c r="AA211" i="6"/>
  <c r="AC210" i="6"/>
  <c r="AA210" i="6"/>
  <c r="AC209" i="6"/>
  <c r="AA209" i="6"/>
  <c r="AC208" i="6"/>
  <c r="AA208" i="6"/>
  <c r="AC207" i="6"/>
  <c r="AA207" i="6"/>
  <c r="AC206" i="6"/>
  <c r="AA206" i="6"/>
  <c r="AC205" i="6"/>
  <c r="AA205" i="6"/>
  <c r="AC204" i="6"/>
  <c r="AA204" i="6"/>
  <c r="AC203" i="6"/>
  <c r="AA203" i="6"/>
  <c r="AC202" i="6"/>
  <c r="AA202" i="6"/>
  <c r="AC201" i="6"/>
  <c r="AA201" i="6"/>
  <c r="AC200" i="6"/>
  <c r="AA200" i="6"/>
  <c r="AC199" i="6"/>
  <c r="AA199" i="6"/>
  <c r="AC198" i="6"/>
  <c r="AA198" i="6"/>
  <c r="AC197" i="6"/>
  <c r="AA197" i="6"/>
  <c r="AC196" i="6"/>
  <c r="AA196" i="6"/>
  <c r="AC195" i="6"/>
  <c r="AA195" i="6"/>
  <c r="AC194" i="6"/>
  <c r="AA194" i="6"/>
  <c r="AC193" i="6"/>
  <c r="AA193" i="6"/>
  <c r="AC192" i="6"/>
  <c r="AA192" i="6"/>
  <c r="AC191" i="6"/>
  <c r="AA191" i="6"/>
  <c r="AC190" i="6"/>
  <c r="AA190" i="6"/>
  <c r="AC189" i="6"/>
  <c r="AA189" i="6"/>
  <c r="AC188" i="6"/>
  <c r="AA188" i="6"/>
  <c r="AC187" i="6"/>
  <c r="AA187" i="6"/>
  <c r="AC186" i="6"/>
  <c r="AA186" i="6"/>
  <c r="AC185" i="6"/>
  <c r="AA185" i="6"/>
  <c r="AC184" i="6"/>
  <c r="AA184" i="6"/>
  <c r="AC183" i="6"/>
  <c r="AA183" i="6"/>
  <c r="AC182" i="6"/>
  <c r="AA182" i="6"/>
  <c r="AC181" i="6"/>
  <c r="AA181" i="6"/>
  <c r="AC180" i="6"/>
  <c r="AA180" i="6"/>
  <c r="AC179" i="6"/>
  <c r="AA179" i="6"/>
  <c r="AC178" i="6"/>
  <c r="AA178" i="6"/>
  <c r="AC177" i="6"/>
  <c r="AA177" i="6"/>
  <c r="AC176" i="6"/>
  <c r="AA176" i="6"/>
  <c r="AC175" i="6"/>
  <c r="AA175" i="6"/>
  <c r="AC174" i="6"/>
  <c r="AA174" i="6"/>
  <c r="AC173" i="6"/>
  <c r="AA173" i="6"/>
  <c r="AC172" i="6"/>
  <c r="AA172" i="6"/>
  <c r="AC171" i="6"/>
  <c r="AA171" i="6"/>
  <c r="AC170" i="6"/>
  <c r="AA170" i="6"/>
  <c r="AC169" i="6"/>
  <c r="AA169" i="6"/>
  <c r="AC168" i="6"/>
  <c r="AA168" i="6"/>
  <c r="AC167" i="6"/>
  <c r="AA167" i="6"/>
  <c r="AC166" i="6"/>
  <c r="AA166" i="6"/>
  <c r="AC165" i="6"/>
  <c r="AA165" i="6"/>
  <c r="AC164" i="6"/>
  <c r="AA164" i="6"/>
  <c r="AC163" i="6"/>
  <c r="AA163" i="6"/>
  <c r="AC162" i="6"/>
  <c r="AA162" i="6"/>
  <c r="AC161" i="6"/>
  <c r="AA161" i="6"/>
  <c r="AC160" i="6"/>
  <c r="AA160" i="6"/>
  <c r="AC159" i="6"/>
  <c r="AA159" i="6"/>
  <c r="AC158" i="6"/>
  <c r="AA158" i="6"/>
  <c r="AC157" i="6"/>
  <c r="AA157" i="6"/>
  <c r="AC156" i="6"/>
  <c r="AA156" i="6"/>
  <c r="AC155" i="6"/>
  <c r="AA155" i="6"/>
  <c r="AC154" i="6"/>
  <c r="AA154" i="6"/>
  <c r="AC153" i="6"/>
  <c r="AA153" i="6"/>
  <c r="AC152" i="6"/>
  <c r="AA152" i="6"/>
  <c r="AC151" i="6"/>
  <c r="AA151" i="6"/>
  <c r="AC150" i="6"/>
  <c r="AA150" i="6"/>
  <c r="AC149" i="6"/>
  <c r="AA149" i="6"/>
  <c r="AC148" i="6"/>
  <c r="AA148" i="6"/>
  <c r="AC147" i="6"/>
  <c r="AA147" i="6"/>
  <c r="AC146" i="6"/>
  <c r="AA146" i="6"/>
  <c r="AC145" i="6"/>
  <c r="AA145" i="6"/>
  <c r="AC144" i="6"/>
  <c r="AA144" i="6"/>
  <c r="AC143" i="6"/>
  <c r="AA143" i="6"/>
  <c r="AC142" i="6"/>
  <c r="AA142" i="6"/>
  <c r="AC141" i="6"/>
  <c r="AA141" i="6"/>
  <c r="AC140" i="6"/>
  <c r="AA140" i="6"/>
  <c r="AC139" i="6"/>
  <c r="AA139" i="6"/>
  <c r="AC138" i="6"/>
  <c r="AA138" i="6"/>
  <c r="AC137" i="6"/>
  <c r="AA137" i="6"/>
  <c r="AC136" i="6"/>
  <c r="AA136" i="6"/>
  <c r="AC135" i="6"/>
  <c r="AA135" i="6"/>
  <c r="AC134" i="6"/>
  <c r="AA134" i="6"/>
  <c r="AC133" i="6"/>
  <c r="AA133" i="6"/>
  <c r="AC132" i="6"/>
  <c r="AA132" i="6"/>
  <c r="AC131" i="6"/>
  <c r="AA131" i="6"/>
  <c r="AC130" i="6"/>
  <c r="AA130" i="6"/>
  <c r="AC129" i="6"/>
  <c r="AA129" i="6"/>
  <c r="AC128" i="6"/>
  <c r="AA128" i="6"/>
  <c r="AC127" i="6"/>
  <c r="AC126" i="6"/>
  <c r="AA126" i="6"/>
  <c r="AC125" i="6"/>
  <c r="AA125" i="6"/>
  <c r="AC124" i="6"/>
  <c r="AA124" i="6"/>
  <c r="AC123" i="6"/>
  <c r="AA123" i="6"/>
  <c r="AC122" i="6"/>
  <c r="AA122" i="6"/>
  <c r="AC121" i="6"/>
  <c r="AA121" i="6"/>
  <c r="AC120" i="6"/>
  <c r="AA120" i="6"/>
  <c r="AC119" i="6"/>
  <c r="AA119" i="6"/>
  <c r="AC118" i="6"/>
  <c r="AA118" i="6"/>
  <c r="AC117" i="6"/>
  <c r="AA117" i="6"/>
  <c r="AC116" i="6"/>
  <c r="AA116" i="6"/>
  <c r="AC115" i="6"/>
  <c r="AA115" i="6"/>
  <c r="AC114" i="6"/>
  <c r="AA114" i="6"/>
  <c r="AC113" i="6"/>
  <c r="AA113" i="6"/>
  <c r="AC112" i="6"/>
  <c r="AA112" i="6"/>
  <c r="AC111" i="6"/>
  <c r="AA111" i="6"/>
  <c r="AC110" i="6"/>
  <c r="AA110" i="6"/>
  <c r="AC109" i="6"/>
  <c r="AA109" i="6"/>
  <c r="AC108" i="6"/>
  <c r="AA108" i="6"/>
  <c r="AC107" i="6"/>
  <c r="AA107" i="6"/>
  <c r="AC106" i="6"/>
  <c r="AA106" i="6"/>
  <c r="AC105" i="6"/>
  <c r="AA105" i="6"/>
  <c r="AC104" i="6"/>
  <c r="AA104" i="6"/>
  <c r="AC103" i="6"/>
  <c r="AA103" i="6"/>
  <c r="AC102" i="6"/>
  <c r="AA102" i="6"/>
  <c r="AC101" i="6"/>
  <c r="AA101" i="6"/>
  <c r="AC100" i="6"/>
  <c r="AA100" i="6"/>
  <c r="AC99" i="6"/>
  <c r="AA99" i="6"/>
  <c r="AC98" i="6"/>
  <c r="AA98" i="6"/>
  <c r="AC97" i="6"/>
  <c r="AA97" i="6"/>
  <c r="AC96" i="6"/>
  <c r="AA96" i="6"/>
  <c r="AC95" i="6"/>
  <c r="AA95" i="6"/>
  <c r="AC94" i="6"/>
  <c r="AA94" i="6"/>
  <c r="AC93" i="6"/>
  <c r="AA93" i="6"/>
  <c r="AC92" i="6"/>
  <c r="AA92" i="6"/>
  <c r="AC91" i="6"/>
  <c r="AA91" i="6"/>
  <c r="AC90" i="6"/>
  <c r="AA90" i="6"/>
  <c r="AC89" i="6"/>
  <c r="AA89" i="6"/>
  <c r="AC88" i="6"/>
  <c r="AA88" i="6"/>
  <c r="AC87" i="6"/>
  <c r="AA87" i="6"/>
  <c r="AC86" i="6"/>
  <c r="AA86" i="6"/>
  <c r="AC85" i="6"/>
  <c r="AA85" i="6"/>
  <c r="AC84" i="6"/>
  <c r="AA84" i="6"/>
  <c r="AC83" i="6"/>
  <c r="AA83" i="6"/>
  <c r="AC82" i="6"/>
  <c r="AA82" i="6"/>
  <c r="AC81" i="6"/>
  <c r="AA81" i="6"/>
  <c r="AC80" i="6"/>
  <c r="AA80" i="6"/>
  <c r="AC79" i="6"/>
  <c r="AA79" i="6"/>
  <c r="AC78" i="6"/>
  <c r="AA78" i="6"/>
  <c r="AC77" i="6"/>
  <c r="AA77" i="6"/>
  <c r="AC76" i="6"/>
  <c r="AA76" i="6"/>
  <c r="AC75" i="6"/>
  <c r="AA75" i="6"/>
  <c r="AC74" i="6"/>
  <c r="AA74" i="6"/>
  <c r="AC73" i="6"/>
  <c r="AA73" i="6"/>
  <c r="AC72" i="6"/>
  <c r="AA72" i="6"/>
  <c r="AC71" i="6"/>
  <c r="AA71" i="6"/>
  <c r="AC70" i="6"/>
  <c r="AA70" i="6"/>
  <c r="AC69" i="6"/>
  <c r="AA69" i="6"/>
  <c r="AC68" i="6"/>
  <c r="AA68" i="6"/>
  <c r="AC67" i="6"/>
  <c r="AA67" i="6"/>
  <c r="AC66" i="6"/>
  <c r="AA66" i="6"/>
  <c r="AC65" i="6"/>
  <c r="AA65" i="6"/>
  <c r="AC64" i="6"/>
  <c r="AA64" i="6"/>
  <c r="AC63" i="6"/>
  <c r="AA63" i="6"/>
  <c r="AC62" i="6"/>
  <c r="AA62" i="6"/>
  <c r="AC61" i="6"/>
  <c r="AA61" i="6"/>
  <c r="AC60" i="6"/>
  <c r="AA60" i="6"/>
  <c r="AC59" i="6"/>
  <c r="AA59" i="6"/>
  <c r="AC58" i="6"/>
  <c r="AA58" i="6"/>
  <c r="AC57" i="6"/>
  <c r="AA57" i="6"/>
  <c r="AC56" i="6"/>
  <c r="AA56" i="6"/>
  <c r="AC55" i="6"/>
  <c r="AA55" i="6"/>
  <c r="AC54" i="6"/>
  <c r="AA54" i="6"/>
  <c r="AC53" i="6"/>
  <c r="AA53" i="6"/>
  <c r="AC52" i="6"/>
  <c r="AA52" i="6"/>
  <c r="AC51" i="6"/>
  <c r="AA51" i="6"/>
  <c r="AC50" i="6"/>
  <c r="AA50" i="6"/>
  <c r="AC49" i="6"/>
  <c r="AA49" i="6"/>
  <c r="AC48" i="6"/>
  <c r="AA48" i="6"/>
  <c r="AC47" i="6"/>
  <c r="AA47" i="6"/>
  <c r="AC46" i="6"/>
  <c r="AA46" i="6"/>
  <c r="AC45" i="6"/>
  <c r="AA45" i="6"/>
  <c r="AC44" i="6"/>
  <c r="AA44" i="6"/>
  <c r="AC43" i="6"/>
  <c r="AA43" i="6"/>
  <c r="AC42" i="6"/>
  <c r="AA42" i="6"/>
  <c r="AC41" i="6"/>
  <c r="AA41" i="6"/>
  <c r="AC40" i="6"/>
  <c r="AA40" i="6"/>
  <c r="AC39" i="6"/>
  <c r="AA39" i="6"/>
  <c r="AC38" i="6"/>
  <c r="AA38" i="6"/>
  <c r="AC37" i="6"/>
  <c r="AA37" i="6"/>
  <c r="AC36" i="6"/>
  <c r="AA36" i="6"/>
  <c r="AC35" i="6"/>
  <c r="AA35" i="6"/>
  <c r="AC34" i="6"/>
  <c r="AA34" i="6"/>
  <c r="AC33" i="6"/>
  <c r="AA33" i="6"/>
  <c r="AC32" i="6"/>
  <c r="AA32" i="6"/>
  <c r="AC31" i="6"/>
  <c r="AA31" i="6"/>
  <c r="AC30" i="6"/>
  <c r="AA30" i="6"/>
  <c r="AC29" i="6"/>
  <c r="AA29" i="6"/>
  <c r="AC28" i="6"/>
  <c r="AA28" i="6"/>
  <c r="AC27" i="6"/>
  <c r="AA27" i="6"/>
  <c r="AC26" i="6"/>
  <c r="AA26" i="6"/>
  <c r="AC25" i="6"/>
  <c r="AA25" i="6"/>
  <c r="AC24" i="6"/>
  <c r="AA24" i="6"/>
  <c r="AC23" i="6"/>
  <c r="AA23" i="6"/>
  <c r="AC22" i="6"/>
  <c r="AA22" i="6"/>
  <c r="AC21" i="6"/>
  <c r="AA21" i="6"/>
  <c r="AC20" i="6"/>
  <c r="AA20" i="6"/>
  <c r="AC19" i="6"/>
  <c r="AA19" i="6"/>
  <c r="AC18" i="6"/>
  <c r="AA18" i="6"/>
  <c r="AC17" i="6"/>
  <c r="AA17" i="6"/>
  <c r="AC16" i="6"/>
  <c r="AA16" i="6"/>
  <c r="AC15" i="6"/>
  <c r="AA15" i="6"/>
  <c r="AC14" i="6"/>
  <c r="AA14" i="6"/>
  <c r="AC13" i="6"/>
  <c r="AA13" i="6"/>
  <c r="AC12" i="6"/>
  <c r="AA12" i="6"/>
  <c r="AC11" i="6"/>
  <c r="AA11" i="6"/>
  <c r="AC10" i="6"/>
  <c r="AA10" i="6"/>
  <c r="AC9" i="6"/>
  <c r="AA9" i="6"/>
  <c r="AC8" i="6"/>
  <c r="AA8" i="6"/>
  <c r="AC7" i="6"/>
  <c r="AA7" i="6"/>
  <c r="N1315" i="10" l="1"/>
  <c r="N1493" i="10"/>
  <c r="N1461" i="10"/>
  <c r="N950" i="10"/>
  <c r="N1221" i="10"/>
  <c r="N1477" i="10"/>
  <c r="N1534" i="10"/>
  <c r="N1299" i="10"/>
  <c r="N1491" i="10"/>
  <c r="N1397" i="10"/>
  <c r="N1058" i="10"/>
  <c r="N1210" i="10"/>
  <c r="N1317" i="10"/>
  <c r="N1533" i="10"/>
  <c r="N1251" i="10"/>
  <c r="N1365" i="10"/>
  <c r="N1274" i="10"/>
  <c r="N1259" i="10"/>
  <c r="N1387" i="10"/>
  <c r="N951" i="10"/>
  <c r="N1565" i="10"/>
  <c r="N1573" i="10"/>
  <c r="N1331" i="10"/>
  <c r="N1459" i="10"/>
  <c r="N1077" i="10"/>
  <c r="N1119" i="10"/>
  <c r="N905" i="10"/>
  <c r="N1073" i="10"/>
  <c r="N1108" i="10"/>
  <c r="N1383" i="10"/>
  <c r="N1279" i="10"/>
  <c r="N1551" i="10"/>
  <c r="N1363" i="10"/>
  <c r="N1007" i="10"/>
  <c r="N1538" i="10"/>
  <c r="N1379" i="10"/>
  <c r="N1303" i="10"/>
  <c r="N1323" i="10"/>
  <c r="N1085" i="10"/>
  <c r="N1322" i="10"/>
  <c r="N1285" i="10"/>
  <c r="N1413" i="10"/>
  <c r="N1319" i="10"/>
  <c r="N1215" i="10"/>
  <c r="N1203" i="10"/>
  <c r="N1395" i="10"/>
  <c r="N1245" i="10"/>
  <c r="N1442" i="10"/>
  <c r="N1338" i="10"/>
  <c r="N1234" i="10"/>
  <c r="N1367" i="10"/>
  <c r="N1087" i="10"/>
  <c r="N1474" i="10"/>
  <c r="N1498" i="10"/>
  <c r="N1402" i="10"/>
  <c r="N1298" i="10"/>
  <c r="N1232" i="10"/>
  <c r="N1360" i="10"/>
  <c r="N1431" i="10"/>
  <c r="N1283" i="10"/>
  <c r="N1349" i="10"/>
  <c r="N1235" i="10"/>
  <c r="N1427" i="10"/>
  <c r="N1147" i="10"/>
  <c r="N1554" i="10"/>
  <c r="N1562" i="10"/>
  <c r="N1443" i="10"/>
  <c r="N1541" i="10"/>
  <c r="N1237" i="10"/>
  <c r="N1549" i="10"/>
  <c r="N1195" i="10"/>
  <c r="N1451" i="10"/>
  <c r="N1197" i="10"/>
  <c r="N1325" i="10"/>
  <c r="N1453" i="10"/>
  <c r="N1044" i="10"/>
  <c r="N1267" i="10"/>
  <c r="N1019" i="10"/>
  <c r="N1333" i="10"/>
  <c r="N1074" i="10"/>
  <c r="N1186" i="10"/>
  <c r="N1506" i="10"/>
  <c r="N1301" i="10"/>
  <c r="N1429" i="10"/>
  <c r="N1199" i="10"/>
  <c r="N1223" i="10"/>
  <c r="N1479" i="10"/>
  <c r="N1271" i="10"/>
  <c r="N1309" i="10"/>
  <c r="N1373" i="10"/>
  <c r="N1437" i="10"/>
  <c r="N1348" i="10"/>
  <c r="N1436" i="10"/>
  <c r="N1552" i="10"/>
  <c r="N1260" i="10"/>
  <c r="N1266" i="10"/>
  <c r="N1394" i="10"/>
  <c r="N1476" i="10"/>
  <c r="N1218" i="10"/>
  <c r="N1455" i="10"/>
  <c r="N1542" i="10"/>
  <c r="N1439" i="10"/>
  <c r="N1205" i="10"/>
  <c r="N1269" i="10"/>
  <c r="N1404" i="10"/>
  <c r="N1496" i="10"/>
  <c r="N1196" i="10"/>
  <c r="N1324" i="10"/>
  <c r="N1282" i="10"/>
  <c r="N1410" i="10"/>
  <c r="N1444" i="10"/>
  <c r="N1248" i="10"/>
  <c r="N1312" i="10"/>
  <c r="N1376" i="10"/>
  <c r="N1440" i="10"/>
  <c r="N1550" i="10"/>
  <c r="N1287" i="10"/>
  <c r="N1503" i="10"/>
  <c r="N1211" i="10"/>
  <c r="N1243" i="10"/>
  <c r="N1275" i="10"/>
  <c r="N1307" i="10"/>
  <c r="N1339" i="10"/>
  <c r="N1371" i="10"/>
  <c r="N1403" i="10"/>
  <c r="N1435" i="10"/>
  <c r="N1467" i="10"/>
  <c r="N1335" i="10"/>
  <c r="N1229" i="10"/>
  <c r="N1293" i="10"/>
  <c r="N1357" i="10"/>
  <c r="N1421" i="10"/>
  <c r="N1485" i="10"/>
  <c r="N1460" i="10"/>
  <c r="N1504" i="10"/>
  <c r="N1252" i="10"/>
  <c r="N1290" i="10"/>
  <c r="N1418" i="10"/>
  <c r="N1468" i="10"/>
  <c r="N1204" i="10"/>
  <c r="N1010" i="10"/>
  <c r="N1208" i="10"/>
  <c r="N1272" i="10"/>
  <c r="N1336" i="10"/>
  <c r="N1400" i="10"/>
  <c r="N1464" i="10"/>
  <c r="N1263" i="10"/>
  <c r="N1492" i="10"/>
  <c r="N1558" i="10"/>
  <c r="N1511" i="10"/>
  <c r="N1187" i="10"/>
  <c r="N1247" i="10"/>
  <c r="N1189" i="10"/>
  <c r="N1253" i="10"/>
  <c r="N1381" i="10"/>
  <c r="N1445" i="10"/>
  <c r="N1572" i="10"/>
  <c r="N1512" i="10"/>
  <c r="N1316" i="10"/>
  <c r="N1452" i="10"/>
  <c r="N1306" i="10"/>
  <c r="N1434" i="10"/>
  <c r="N1188" i="10"/>
  <c r="N1268" i="10"/>
  <c r="N1502" i="10"/>
  <c r="N1566" i="10"/>
  <c r="N1351" i="10"/>
  <c r="N1519" i="10"/>
  <c r="N1399" i="10"/>
  <c r="N1277" i="10"/>
  <c r="N1341" i="10"/>
  <c r="N1405" i="10"/>
  <c r="N1469" i="10"/>
  <c r="N1236" i="10"/>
  <c r="N1520" i="10"/>
  <c r="N1372" i="10"/>
  <c r="N1508" i="10"/>
  <c r="N1330" i="10"/>
  <c r="N1458" i="10"/>
  <c r="N1308" i="10"/>
  <c r="N1192" i="10"/>
  <c r="N1256" i="10"/>
  <c r="N1320" i="10"/>
  <c r="N1384" i="10"/>
  <c r="N1448" i="10"/>
  <c r="N1450" i="10"/>
  <c r="N1327" i="10"/>
  <c r="N1510" i="10"/>
  <c r="N1574" i="10"/>
  <c r="N1527" i="10"/>
  <c r="N1311" i="10"/>
  <c r="N1292" i="10"/>
  <c r="N1528" i="10"/>
  <c r="N1428" i="10"/>
  <c r="N1202" i="10"/>
  <c r="N1346" i="10"/>
  <c r="N1482" i="10"/>
  <c r="N1300" i="10"/>
  <c r="N1364" i="10"/>
  <c r="N1216" i="10"/>
  <c r="N1280" i="10"/>
  <c r="N1344" i="10"/>
  <c r="N1408" i="10"/>
  <c r="N1472" i="10"/>
  <c r="N1415" i="10"/>
  <c r="N1535" i="10"/>
  <c r="N1483" i="10"/>
  <c r="N1207" i="10"/>
  <c r="N1463" i="10"/>
  <c r="N1340" i="10"/>
  <c r="N1536" i="10"/>
  <c r="N1540" i="10"/>
  <c r="N1226" i="10"/>
  <c r="N1354" i="10"/>
  <c r="N1220" i="10"/>
  <c r="N1356" i="10"/>
  <c r="N979" i="10"/>
  <c r="N1107" i="10"/>
  <c r="N1022" i="10"/>
  <c r="N1222" i="10"/>
  <c r="N1286" i="10"/>
  <c r="N1350" i="10"/>
  <c r="N1414" i="10"/>
  <c r="N1478" i="10"/>
  <c r="N1240" i="10"/>
  <c r="N1304" i="10"/>
  <c r="N1368" i="10"/>
  <c r="N1432" i="10"/>
  <c r="N1490" i="10"/>
  <c r="N1391" i="10"/>
  <c r="N1526" i="10"/>
  <c r="N1543" i="10"/>
  <c r="N1375" i="10"/>
  <c r="N1276" i="10"/>
  <c r="N1388" i="10"/>
  <c r="N1544" i="10"/>
  <c r="N1212" i="10"/>
  <c r="N1242" i="10"/>
  <c r="N1370" i="10"/>
  <c r="N1284" i="10"/>
  <c r="N1412" i="10"/>
  <c r="N1484" i="10"/>
  <c r="N991" i="10"/>
  <c r="N915" i="10"/>
  <c r="N1181" i="10"/>
  <c r="N1141" i="10"/>
  <c r="N910" i="10"/>
  <c r="N934" i="10"/>
  <c r="N887" i="10"/>
  <c r="N1173" i="10"/>
  <c r="N1183" i="10"/>
  <c r="N1043" i="10"/>
  <c r="N973" i="10"/>
  <c r="N1148" i="10"/>
  <c r="N892" i="10"/>
  <c r="N993" i="10"/>
  <c r="N1057" i="10"/>
  <c r="N1121" i="10"/>
  <c r="N1068" i="10"/>
  <c r="N1006" i="10"/>
  <c r="N1126" i="10"/>
  <c r="N949" i="10"/>
  <c r="N922" i="10"/>
  <c r="N1098" i="10"/>
  <c r="N1042" i="10"/>
  <c r="N1122" i="10"/>
  <c r="N1101" i="10"/>
  <c r="N997" i="10"/>
  <c r="N1135" i="10"/>
  <c r="N886" i="10"/>
  <c r="N1054" i="10"/>
  <c r="N1078" i="10"/>
  <c r="N1102" i="10"/>
  <c r="N947" i="10"/>
  <c r="N1090" i="10"/>
  <c r="N1026" i="10"/>
  <c r="N961" i="10"/>
  <c r="N1133" i="10"/>
  <c r="N1125" i="10"/>
  <c r="N942" i="10"/>
  <c r="N990" i="10"/>
  <c r="N1134" i="10"/>
  <c r="N1158" i="10"/>
  <c r="N1083" i="10"/>
  <c r="N1012" i="10"/>
  <c r="N956" i="10"/>
  <c r="N894" i="10"/>
  <c r="N926" i="10"/>
  <c r="N974" i="10"/>
  <c r="N1110" i="10"/>
  <c r="N895" i="10"/>
  <c r="N955" i="10"/>
  <c r="N987" i="10"/>
  <c r="N919" i="10"/>
  <c r="N1115" i="10"/>
  <c r="N1023" i="10"/>
  <c r="N1001" i="10"/>
  <c r="N1065" i="10"/>
  <c r="N1129" i="10"/>
  <c r="N933" i="10"/>
  <c r="N1132" i="10"/>
  <c r="N1084" i="10"/>
  <c r="N1037" i="10"/>
  <c r="N1071" i="10"/>
  <c r="N958" i="10"/>
  <c r="N1030" i="10"/>
  <c r="N927" i="10"/>
  <c r="N1034" i="10"/>
  <c r="N891" i="10"/>
  <c r="N946" i="10"/>
  <c r="N938" i="10"/>
  <c r="N970" i="10"/>
  <c r="N1106" i="10"/>
  <c r="N940" i="10"/>
  <c r="N1182" i="10"/>
  <c r="N999" i="10"/>
  <c r="N1180" i="10"/>
  <c r="N932" i="10"/>
  <c r="N971" i="10"/>
  <c r="N1099" i="10"/>
  <c r="N1069" i="10"/>
  <c r="N986" i="10"/>
  <c r="N941" i="10"/>
  <c r="N1017" i="10"/>
  <c r="N1081" i="10"/>
  <c r="N1145" i="10"/>
  <c r="N918" i="10"/>
  <c r="N1082" i="10"/>
  <c r="N1138" i="10"/>
  <c r="N1018" i="10"/>
  <c r="N1154" i="10"/>
  <c r="N1114" i="10"/>
  <c r="N1002" i="10"/>
  <c r="N1047" i="10"/>
  <c r="N889" i="10"/>
  <c r="N1052" i="10"/>
  <c r="N1003" i="10"/>
  <c r="N1131" i="10"/>
  <c r="N1039" i="10"/>
  <c r="N988" i="10"/>
  <c r="N1165" i="10"/>
  <c r="N1045" i="10"/>
  <c r="N1004" i="10"/>
  <c r="N1029" i="10"/>
  <c r="N1157" i="10"/>
  <c r="N1175" i="10"/>
  <c r="N966" i="10"/>
  <c r="N1038" i="10"/>
  <c r="N1062" i="10"/>
  <c r="N911" i="10"/>
  <c r="N935" i="10"/>
  <c r="N939" i="10"/>
  <c r="N1178" i="10"/>
  <c r="N1063" i="10"/>
  <c r="N913" i="10"/>
  <c r="N924" i="10"/>
  <c r="N1011" i="10"/>
  <c r="N1139" i="10"/>
  <c r="N1130" i="10"/>
  <c r="N969" i="10"/>
  <c r="N1033" i="10"/>
  <c r="N1097" i="10"/>
  <c r="N1161" i="10"/>
  <c r="N989" i="10"/>
  <c r="N962" i="10"/>
  <c r="N1093" i="10"/>
  <c r="N1020" i="10"/>
  <c r="N1061" i="10"/>
  <c r="N902" i="10"/>
  <c r="N1031" i="10"/>
  <c r="N998" i="10"/>
  <c r="N943" i="10"/>
  <c r="N957" i="10"/>
  <c r="N890" i="10"/>
  <c r="N1162" i="10"/>
  <c r="N893" i="10"/>
  <c r="N1146" i="10"/>
  <c r="N1050" i="10"/>
  <c r="N994" i="10"/>
  <c r="N1103" i="10"/>
  <c r="N921" i="10"/>
  <c r="N1116" i="10"/>
  <c r="N1035" i="10"/>
  <c r="N1163" i="10"/>
  <c r="N914" i="10"/>
  <c r="N967" i="10"/>
  <c r="N1111" i="10"/>
  <c r="N937" i="10"/>
  <c r="N1051" i="10"/>
  <c r="N1179" i="10"/>
  <c r="N977" i="10"/>
  <c r="N1041" i="10"/>
  <c r="N1105" i="10"/>
  <c r="N1169" i="10"/>
  <c r="N1005" i="10"/>
  <c r="N1117" i="10"/>
  <c r="N965" i="10"/>
  <c r="N903" i="10"/>
  <c r="N1166" i="10"/>
  <c r="N1142" i="10"/>
  <c r="N1174" i="10"/>
  <c r="N1055" i="10"/>
  <c r="N1170" i="10"/>
  <c r="N985" i="10"/>
  <c r="N1049" i="10"/>
  <c r="N1113" i="10"/>
  <c r="N1177" i="10"/>
  <c r="N897" i="10"/>
  <c r="N1021" i="10"/>
  <c r="N1149" i="10"/>
  <c r="N909" i="10"/>
  <c r="N1109" i="10"/>
  <c r="N959" i="10"/>
  <c r="N1046" i="10"/>
  <c r="N1070" i="10"/>
  <c r="N1094" i="10"/>
  <c r="N954" i="10"/>
  <c r="N930" i="10"/>
  <c r="N978" i="10"/>
  <c r="N906" i="10"/>
  <c r="N1066" i="10"/>
  <c r="N975" i="10"/>
  <c r="N1127" i="10"/>
  <c r="N945" i="10"/>
  <c r="N907" i="10"/>
  <c r="N1067" i="10"/>
  <c r="N1076" i="10"/>
  <c r="N982" i="10"/>
  <c r="N948" i="10"/>
  <c r="N1118" i="10"/>
  <c r="N983" i="10"/>
  <c r="N1167" i="10"/>
  <c r="N953" i="10"/>
  <c r="N923" i="10"/>
  <c r="N1075" i="10"/>
  <c r="N1140" i="10"/>
  <c r="R1380" i="10"/>
  <c r="U1380" i="10" s="1"/>
  <c r="R1420" i="10"/>
  <c r="U1420" i="10" s="1"/>
  <c r="R1364" i="10"/>
  <c r="U1364" i="10" s="1"/>
  <c r="R1332" i="10"/>
  <c r="R1484" i="10"/>
  <c r="U1484" i="10" s="1"/>
  <c r="S988" i="10"/>
  <c r="S1051" i="10"/>
  <c r="S1540" i="10"/>
  <c r="R1356" i="10"/>
  <c r="U1356" i="10" s="1"/>
  <c r="R1396" i="10"/>
  <c r="U1396" i="10" s="1"/>
  <c r="S1196" i="10"/>
  <c r="S1242" i="10"/>
  <c r="R1228" i="10"/>
  <c r="U1228" i="10" s="1"/>
  <c r="S923" i="10"/>
  <c r="S1292" i="10"/>
  <c r="S913" i="10"/>
  <c r="S1306" i="10"/>
  <c r="S1380" i="10"/>
  <c r="R1244" i="10"/>
  <c r="U1244" i="10" s="1"/>
  <c r="S975" i="10"/>
  <c r="S1163" i="10"/>
  <c r="S1452" i="10"/>
  <c r="S953" i="10"/>
  <c r="S1370" i="10"/>
  <c r="S1116" i="10"/>
  <c r="S1047" i="10"/>
  <c r="S1520" i="10"/>
  <c r="S1434" i="10"/>
  <c r="S1236" i="10"/>
  <c r="S1139" i="10"/>
  <c r="S1127" i="10"/>
  <c r="S1552" i="10"/>
  <c r="S1332" i="10"/>
  <c r="S1204" i="10"/>
  <c r="R1428" i="10"/>
  <c r="U1428" i="10" s="1"/>
  <c r="S1300" i="10"/>
  <c r="T1153" i="10"/>
  <c r="S1153" i="10"/>
  <c r="T936" i="10"/>
  <c r="S936" i="10"/>
  <c r="T892" i="10"/>
  <c r="S892" i="10"/>
  <c r="T1336" i="10"/>
  <c r="S1336" i="10"/>
  <c r="T994" i="10"/>
  <c r="S994" i="10"/>
  <c r="T1209" i="10"/>
  <c r="S1209" i="10"/>
  <c r="T1378" i="10"/>
  <c r="S1378" i="10"/>
  <c r="R1514" i="10"/>
  <c r="U1514" i="10" s="1"/>
  <c r="T1514" i="10"/>
  <c r="S1514" i="10"/>
  <c r="R1233" i="10"/>
  <c r="U1233" i="10" s="1"/>
  <c r="T1233" i="10"/>
  <c r="S1233" i="10"/>
  <c r="T1402" i="10"/>
  <c r="S1402" i="10"/>
  <c r="T1523" i="10"/>
  <c r="S1523" i="10"/>
  <c r="T1298" i="10"/>
  <c r="S1298" i="10"/>
  <c r="S1471" i="10"/>
  <c r="T1471" i="10"/>
  <c r="S1232" i="10"/>
  <c r="T1232" i="10"/>
  <c r="T1296" i="10"/>
  <c r="S1296" i="10"/>
  <c r="T1360" i="10"/>
  <c r="S1360" i="10"/>
  <c r="T1424" i="10"/>
  <c r="S1424" i="10"/>
  <c r="T1258" i="10"/>
  <c r="S1258" i="10"/>
  <c r="R1431" i="10"/>
  <c r="U1431" i="10" s="1"/>
  <c r="T1431" i="10"/>
  <c r="S1431" i="10"/>
  <c r="T1533" i="10"/>
  <c r="S1533" i="10"/>
  <c r="T1305" i="10"/>
  <c r="S1305" i="10"/>
  <c r="T1502" i="10"/>
  <c r="S1502" i="10"/>
  <c r="T1566" i="10"/>
  <c r="S1566" i="10"/>
  <c r="S1351" i="10"/>
  <c r="T1351" i="10"/>
  <c r="S1519" i="10"/>
  <c r="T1519" i="10"/>
  <c r="T1219" i="10"/>
  <c r="S1219" i="10"/>
  <c r="T1251" i="10"/>
  <c r="S1251" i="10"/>
  <c r="T1283" i="10"/>
  <c r="S1283" i="10"/>
  <c r="S1315" i="10"/>
  <c r="T1315" i="10"/>
  <c r="T1347" i="10"/>
  <c r="S1347" i="10"/>
  <c r="T1379" i="10"/>
  <c r="S1379" i="10"/>
  <c r="T1411" i="10"/>
  <c r="S1411" i="10"/>
  <c r="T1443" i="10"/>
  <c r="S1443" i="10"/>
  <c r="T1475" i="10"/>
  <c r="S1475" i="10"/>
  <c r="T1289" i="10"/>
  <c r="S1289" i="10"/>
  <c r="T1399" i="10"/>
  <c r="S1399" i="10"/>
  <c r="T1537" i="10"/>
  <c r="S1537" i="10"/>
  <c r="S1213" i="10"/>
  <c r="T1213" i="10"/>
  <c r="S1277" i="10"/>
  <c r="T1277" i="10"/>
  <c r="S1341" i="10"/>
  <c r="T1341" i="10"/>
  <c r="T1405" i="10"/>
  <c r="S1405" i="10"/>
  <c r="T1469" i="10"/>
  <c r="S1469" i="10"/>
  <c r="T1388" i="10"/>
  <c r="T1332" i="10"/>
  <c r="T1380" i="10"/>
  <c r="T1444" i="10"/>
  <c r="T960" i="10"/>
  <c r="S960" i="10"/>
  <c r="T944" i="10"/>
  <c r="S944" i="10"/>
  <c r="S935" i="10"/>
  <c r="T935" i="10"/>
  <c r="T1160" i="10"/>
  <c r="S1160" i="10"/>
  <c r="T1112" i="10"/>
  <c r="S1112" i="10"/>
  <c r="T939" i="10"/>
  <c r="S939" i="10"/>
  <c r="T1246" i="10"/>
  <c r="S1246" i="10"/>
  <c r="T1438" i="10"/>
  <c r="S1438" i="10"/>
  <c r="S1383" i="10"/>
  <c r="T1383" i="10"/>
  <c r="T1564" i="10"/>
  <c r="S1564" i="10"/>
  <c r="T1464" i="10"/>
  <c r="S1464" i="10"/>
  <c r="T1247" i="10"/>
  <c r="S1247" i="10"/>
  <c r="T1529" i="10"/>
  <c r="S1529" i="10"/>
  <c r="T1061" i="10"/>
  <c r="S1061" i="10"/>
  <c r="T893" i="10"/>
  <c r="S893" i="10"/>
  <c r="T977" i="10"/>
  <c r="S977" i="10"/>
  <c r="T1041" i="10"/>
  <c r="S1041" i="10"/>
  <c r="T1105" i="10"/>
  <c r="S1105" i="10"/>
  <c r="T1169" i="10"/>
  <c r="S1169" i="10"/>
  <c r="T888" i="10"/>
  <c r="S888" i="10"/>
  <c r="T1005" i="10"/>
  <c r="S1005" i="10"/>
  <c r="T979" i="10"/>
  <c r="S979" i="10"/>
  <c r="T1107" i="10"/>
  <c r="S1107" i="10"/>
  <c r="T1060" i="10"/>
  <c r="S1060" i="10"/>
  <c r="S1117" i="10"/>
  <c r="T1117" i="10"/>
  <c r="T1036" i="10"/>
  <c r="S1036" i="10"/>
  <c r="T900" i="10"/>
  <c r="S900" i="10"/>
  <c r="T1085" i="10"/>
  <c r="S1085" i="10"/>
  <c r="T965" i="10"/>
  <c r="S965" i="10"/>
  <c r="S903" i="10"/>
  <c r="T903" i="10"/>
  <c r="T1166" i="10"/>
  <c r="S1166" i="10"/>
  <c r="T1095" i="10"/>
  <c r="S1095" i="10"/>
  <c r="S950" i="10"/>
  <c r="T950" i="10"/>
  <c r="T1022" i="10"/>
  <c r="S1022" i="10"/>
  <c r="S1142" i="10"/>
  <c r="T1142" i="10"/>
  <c r="T1174" i="10"/>
  <c r="S1174" i="10"/>
  <c r="S951" i="10"/>
  <c r="T951" i="10"/>
  <c r="T1055" i="10"/>
  <c r="S1055" i="10"/>
  <c r="T1184" i="10"/>
  <c r="S1184" i="10"/>
  <c r="T895" i="10"/>
  <c r="S895" i="10"/>
  <c r="T914" i="10"/>
  <c r="S914" i="10"/>
  <c r="S1015" i="10"/>
  <c r="T1015" i="10"/>
  <c r="T955" i="10"/>
  <c r="S955" i="10"/>
  <c r="T1170" i="10"/>
  <c r="S1170" i="10"/>
  <c r="T931" i="10"/>
  <c r="S931" i="10"/>
  <c r="T904" i="10"/>
  <c r="S904" i="10"/>
  <c r="S1231" i="10"/>
  <c r="T1231" i="10"/>
  <c r="R1401" i="10"/>
  <c r="T1401" i="10"/>
  <c r="S1401" i="10"/>
  <c r="T1522" i="10"/>
  <c r="S1522" i="10"/>
  <c r="T1190" i="10"/>
  <c r="S1190" i="10"/>
  <c r="T1222" i="10"/>
  <c r="S1222" i="10"/>
  <c r="T1254" i="10"/>
  <c r="S1254" i="10"/>
  <c r="S1286" i="10"/>
  <c r="T1286" i="10"/>
  <c r="T1318" i="10"/>
  <c r="S1318" i="10"/>
  <c r="S1350" i="10"/>
  <c r="T1350" i="10"/>
  <c r="T1382" i="10"/>
  <c r="S1382" i="10"/>
  <c r="T1414" i="10"/>
  <c r="S1414" i="10"/>
  <c r="T1446" i="10"/>
  <c r="S1446" i="10"/>
  <c r="T1478" i="10"/>
  <c r="S1478" i="10"/>
  <c r="T1255" i="10"/>
  <c r="S1255" i="10"/>
  <c r="T1425" i="10"/>
  <c r="S1425" i="10"/>
  <c r="R1531" i="10"/>
  <c r="U1531" i="10" s="1"/>
  <c r="T1531" i="10"/>
  <c r="S1531" i="10"/>
  <c r="T1321" i="10"/>
  <c r="S1321" i="10"/>
  <c r="R1489" i="10"/>
  <c r="U1489" i="10" s="1"/>
  <c r="T1489" i="10"/>
  <c r="S1489" i="10"/>
  <c r="S1192" i="10"/>
  <c r="T1192" i="10"/>
  <c r="T1256" i="10"/>
  <c r="S1256" i="10"/>
  <c r="T1320" i="10"/>
  <c r="S1320" i="10"/>
  <c r="S1384" i="10"/>
  <c r="T1384" i="10"/>
  <c r="S1448" i="10"/>
  <c r="T1448" i="10"/>
  <c r="T1281" i="10"/>
  <c r="S1281" i="10"/>
  <c r="T1450" i="10"/>
  <c r="S1450" i="10"/>
  <c r="T1541" i="10"/>
  <c r="S1541" i="10"/>
  <c r="T1327" i="10"/>
  <c r="S1327" i="10"/>
  <c r="T1510" i="10"/>
  <c r="S1510" i="10"/>
  <c r="T1574" i="10"/>
  <c r="S1574" i="10"/>
  <c r="T1393" i="10"/>
  <c r="S1393" i="10"/>
  <c r="T1527" i="10"/>
  <c r="S1527" i="10"/>
  <c r="T1311" i="10"/>
  <c r="S1311" i="10"/>
  <c r="T1441" i="10"/>
  <c r="S1441" i="10"/>
  <c r="T1545" i="10"/>
  <c r="S1545" i="10"/>
  <c r="T1237" i="10"/>
  <c r="S1237" i="10"/>
  <c r="T1301" i="10"/>
  <c r="S1301" i="10"/>
  <c r="T1365" i="10"/>
  <c r="S1365" i="10"/>
  <c r="T1429" i="10"/>
  <c r="S1429" i="10"/>
  <c r="T1493" i="10"/>
  <c r="S1493" i="10"/>
  <c r="T1118" i="10"/>
  <c r="T983" i="10"/>
  <c r="S1063" i="10"/>
  <c r="T1167" i="10"/>
  <c r="S1496" i="10"/>
  <c r="S1528" i="10"/>
  <c r="S1067" i="10"/>
  <c r="S1012" i="10"/>
  <c r="S1220" i="10"/>
  <c r="S1324" i="10"/>
  <c r="S1396" i="10"/>
  <c r="S1468" i="10"/>
  <c r="S921" i="10"/>
  <c r="S1115" i="10"/>
  <c r="S1266" i="10"/>
  <c r="S1330" i="10"/>
  <c r="S1394" i="10"/>
  <c r="S1458" i="10"/>
  <c r="S1003" i="10"/>
  <c r="S1140" i="10"/>
  <c r="S1260" i="10"/>
  <c r="S1356" i="10"/>
  <c r="S971" i="10"/>
  <c r="S1179" i="10"/>
  <c r="S1228" i="10"/>
  <c r="S1316" i="10"/>
  <c r="S1404" i="10"/>
  <c r="S1460" i="10"/>
  <c r="T1165" i="10"/>
  <c r="S1165" i="10"/>
  <c r="T1045" i="10"/>
  <c r="S1045" i="10"/>
  <c r="S1029" i="10"/>
  <c r="T1029" i="10"/>
  <c r="S1278" i="10"/>
  <c r="T1278" i="10"/>
  <c r="T1470" i="10"/>
  <c r="S1470" i="10"/>
  <c r="R1279" i="10"/>
  <c r="U1279" i="10" s="1"/>
  <c r="T1279" i="10"/>
  <c r="S1279" i="10"/>
  <c r="R1239" i="10"/>
  <c r="U1239" i="10" s="1"/>
  <c r="T1239" i="10"/>
  <c r="S1239" i="10"/>
  <c r="T1558" i="10"/>
  <c r="S1558" i="10"/>
  <c r="S1511" i="10"/>
  <c r="T1511" i="10"/>
  <c r="T1377" i="10"/>
  <c r="S1377" i="10"/>
  <c r="T1253" i="10"/>
  <c r="S1253" i="10"/>
  <c r="T1381" i="10"/>
  <c r="S1381" i="10"/>
  <c r="T969" i="10"/>
  <c r="S969" i="10"/>
  <c r="T962" i="10"/>
  <c r="S962" i="10"/>
  <c r="T974" i="10"/>
  <c r="S974" i="10"/>
  <c r="T1086" i="10"/>
  <c r="S1086" i="10"/>
  <c r="T957" i="10"/>
  <c r="S957" i="10"/>
  <c r="T985" i="10"/>
  <c r="S985" i="10"/>
  <c r="T1049" i="10"/>
  <c r="S1049" i="10"/>
  <c r="T1113" i="10"/>
  <c r="S1113" i="10"/>
  <c r="T1177" i="10"/>
  <c r="S1177" i="10"/>
  <c r="T897" i="10"/>
  <c r="S897" i="10"/>
  <c r="T1021" i="10"/>
  <c r="S1021" i="10"/>
  <c r="T995" i="10"/>
  <c r="S995" i="10"/>
  <c r="T1123" i="10"/>
  <c r="S1123" i="10"/>
  <c r="T1092" i="10"/>
  <c r="S1092" i="10"/>
  <c r="T1149" i="10"/>
  <c r="S1149" i="10"/>
  <c r="T1044" i="10"/>
  <c r="S1044" i="10"/>
  <c r="T909" i="10"/>
  <c r="S909" i="10"/>
  <c r="T1109" i="10"/>
  <c r="S1109" i="10"/>
  <c r="T959" i="10"/>
  <c r="S959" i="10"/>
  <c r="T1159" i="10"/>
  <c r="S1159" i="10"/>
  <c r="T1046" i="10"/>
  <c r="S1046" i="10"/>
  <c r="T1070" i="10"/>
  <c r="S1070" i="10"/>
  <c r="T1094" i="10"/>
  <c r="S1094" i="10"/>
  <c r="T919" i="10"/>
  <c r="S919" i="10"/>
  <c r="T968" i="10"/>
  <c r="S968" i="10"/>
  <c r="T954" i="10"/>
  <c r="S954" i="10"/>
  <c r="S1064" i="10"/>
  <c r="T1064" i="10"/>
  <c r="T984" i="10"/>
  <c r="S984" i="10"/>
  <c r="T930" i="10"/>
  <c r="S930" i="10"/>
  <c r="T978" i="10"/>
  <c r="S978" i="10"/>
  <c r="T906" i="10"/>
  <c r="S906" i="10"/>
  <c r="T1066" i="10"/>
  <c r="S1066" i="10"/>
  <c r="T1250" i="10"/>
  <c r="S1250" i="10"/>
  <c r="S1423" i="10"/>
  <c r="T1423" i="10"/>
  <c r="T1530" i="10"/>
  <c r="S1530" i="10"/>
  <c r="T1274" i="10"/>
  <c r="S1274" i="10"/>
  <c r="S1447" i="10"/>
  <c r="T1447" i="10"/>
  <c r="T1539" i="10"/>
  <c r="S1539" i="10"/>
  <c r="R1343" i="10"/>
  <c r="U1343" i="10" s="1"/>
  <c r="T1343" i="10"/>
  <c r="S1343" i="10"/>
  <c r="T1500" i="10"/>
  <c r="S1500" i="10"/>
  <c r="T1216" i="10"/>
  <c r="S1216" i="10"/>
  <c r="T1280" i="10"/>
  <c r="S1280" i="10"/>
  <c r="T1344" i="10"/>
  <c r="S1344" i="10"/>
  <c r="T1408" i="10"/>
  <c r="S1408" i="10"/>
  <c r="T1472" i="10"/>
  <c r="S1472" i="10"/>
  <c r="T1303" i="10"/>
  <c r="S1303" i="10"/>
  <c r="T1473" i="10"/>
  <c r="S1473" i="10"/>
  <c r="T1549" i="10"/>
  <c r="S1549" i="10"/>
  <c r="T1369" i="10"/>
  <c r="S1369" i="10"/>
  <c r="T1518" i="10"/>
  <c r="S1518" i="10"/>
  <c r="S1415" i="10"/>
  <c r="T1415" i="10"/>
  <c r="R1535" i="10"/>
  <c r="U1535" i="10" s="1"/>
  <c r="S1535" i="10"/>
  <c r="T1535" i="10"/>
  <c r="T1195" i="10"/>
  <c r="S1195" i="10"/>
  <c r="T1227" i="10"/>
  <c r="S1227" i="10"/>
  <c r="T1259" i="10"/>
  <c r="S1259" i="10"/>
  <c r="T1291" i="10"/>
  <c r="S1291" i="10"/>
  <c r="T1323" i="10"/>
  <c r="S1323" i="10"/>
  <c r="T1355" i="10"/>
  <c r="S1355" i="10"/>
  <c r="T1387" i="10"/>
  <c r="S1387" i="10"/>
  <c r="T1419" i="10"/>
  <c r="S1419" i="10"/>
  <c r="T1451" i="10"/>
  <c r="S1451" i="10"/>
  <c r="T1483" i="10"/>
  <c r="S1483" i="10"/>
  <c r="T1353" i="10"/>
  <c r="S1353" i="10"/>
  <c r="T1207" i="10"/>
  <c r="S1207" i="10"/>
  <c r="T1463" i="10"/>
  <c r="S1463" i="10"/>
  <c r="T1553" i="10"/>
  <c r="S1553" i="10"/>
  <c r="T1197" i="10"/>
  <c r="S1197" i="10"/>
  <c r="T1261" i="10"/>
  <c r="S1261" i="10"/>
  <c r="T1325" i="10"/>
  <c r="S1325" i="10"/>
  <c r="T1389" i="10"/>
  <c r="S1389" i="10"/>
  <c r="T1453" i="10"/>
  <c r="S1453" i="10"/>
  <c r="T1396" i="10"/>
  <c r="T1228" i="10"/>
  <c r="T1089" i="10"/>
  <c r="S1089" i="10"/>
  <c r="T1214" i="10"/>
  <c r="S1214" i="10"/>
  <c r="T1406" i="10"/>
  <c r="S1406" i="10"/>
  <c r="T1525" i="10"/>
  <c r="S1525" i="10"/>
  <c r="T1329" i="10"/>
  <c r="S1329" i="10"/>
  <c r="T1317" i="10"/>
  <c r="S1317" i="10"/>
  <c r="T1161" i="10"/>
  <c r="S1161" i="10"/>
  <c r="T989" i="10"/>
  <c r="S989" i="10"/>
  <c r="T1091" i="10"/>
  <c r="S1091" i="10"/>
  <c r="S902" i="10"/>
  <c r="T902" i="10"/>
  <c r="T926" i="10"/>
  <c r="S926" i="10"/>
  <c r="T943" i="10"/>
  <c r="S943" i="10"/>
  <c r="T1050" i="10"/>
  <c r="S1050" i="10"/>
  <c r="T993" i="10"/>
  <c r="S993" i="10"/>
  <c r="T1057" i="10"/>
  <c r="S1057" i="10"/>
  <c r="T1121" i="10"/>
  <c r="S1121" i="10"/>
  <c r="T915" i="10"/>
  <c r="S915" i="10"/>
  <c r="S1053" i="10"/>
  <c r="T1053" i="10"/>
  <c r="T1019" i="10"/>
  <c r="S1019" i="10"/>
  <c r="T1147" i="10"/>
  <c r="S1147" i="10"/>
  <c r="T1100" i="10"/>
  <c r="S1100" i="10"/>
  <c r="S1181" i="10"/>
  <c r="T1181" i="10"/>
  <c r="T963" i="10"/>
  <c r="S963" i="10"/>
  <c r="T1068" i="10"/>
  <c r="S1068" i="10"/>
  <c r="T964" i="10"/>
  <c r="S964" i="10"/>
  <c r="T1141" i="10"/>
  <c r="S1141" i="10"/>
  <c r="T1023" i="10"/>
  <c r="S1023" i="10"/>
  <c r="T1007" i="10"/>
  <c r="S1007" i="10"/>
  <c r="T910" i="10"/>
  <c r="S910" i="10"/>
  <c r="S934" i="10"/>
  <c r="T934" i="10"/>
  <c r="S982" i="10"/>
  <c r="T982" i="10"/>
  <c r="T1006" i="10"/>
  <c r="S1006" i="10"/>
  <c r="T1126" i="10"/>
  <c r="S1126" i="10"/>
  <c r="T887" i="10"/>
  <c r="S887" i="10"/>
  <c r="T912" i="10"/>
  <c r="S912" i="10"/>
  <c r="T949" i="10"/>
  <c r="S949" i="10"/>
  <c r="T992" i="10"/>
  <c r="S992" i="10"/>
  <c r="T1008" i="10"/>
  <c r="S1008" i="10"/>
  <c r="T1120" i="10"/>
  <c r="S1120" i="10"/>
  <c r="T1040" i="10"/>
  <c r="S1040" i="10"/>
  <c r="T922" i="10"/>
  <c r="S922" i="10"/>
  <c r="T1098" i="10"/>
  <c r="S1098" i="10"/>
  <c r="T948" i="10"/>
  <c r="S948" i="10"/>
  <c r="T1042" i="10"/>
  <c r="S1042" i="10"/>
  <c r="T1122" i="10"/>
  <c r="S1122" i="10"/>
  <c r="T1072" i="10"/>
  <c r="S1072" i="10"/>
  <c r="T1273" i="10"/>
  <c r="S1273" i="10"/>
  <c r="T1442" i="10"/>
  <c r="S1442" i="10"/>
  <c r="T1538" i="10"/>
  <c r="S1538" i="10"/>
  <c r="T1198" i="10"/>
  <c r="S1198" i="10"/>
  <c r="T1230" i="10"/>
  <c r="S1230" i="10"/>
  <c r="T1262" i="10"/>
  <c r="S1262" i="10"/>
  <c r="T1294" i="10"/>
  <c r="S1294" i="10"/>
  <c r="T1326" i="10"/>
  <c r="S1326" i="10"/>
  <c r="T1358" i="10"/>
  <c r="S1358" i="10"/>
  <c r="T1390" i="10"/>
  <c r="S1390" i="10"/>
  <c r="T1422" i="10"/>
  <c r="S1422" i="10"/>
  <c r="T1454" i="10"/>
  <c r="S1454" i="10"/>
  <c r="T1486" i="10"/>
  <c r="S1486" i="10"/>
  <c r="R1297" i="10"/>
  <c r="U1297" i="10" s="1"/>
  <c r="T1297" i="10"/>
  <c r="S1297" i="10"/>
  <c r="T1466" i="10"/>
  <c r="S1466" i="10"/>
  <c r="T1547" i="10"/>
  <c r="S1547" i="10"/>
  <c r="T1193" i="10"/>
  <c r="S1193" i="10"/>
  <c r="T1362" i="10"/>
  <c r="S1362" i="10"/>
  <c r="R1516" i="10"/>
  <c r="U1516" i="10" s="1"/>
  <c r="T1516" i="10"/>
  <c r="S1516" i="10"/>
  <c r="S1240" i="10"/>
  <c r="T1240" i="10"/>
  <c r="T1304" i="10"/>
  <c r="S1304" i="10"/>
  <c r="T1368" i="10"/>
  <c r="S1368" i="10"/>
  <c r="T1432" i="10"/>
  <c r="S1432" i="10"/>
  <c r="T1322" i="10"/>
  <c r="S1322" i="10"/>
  <c r="T1490" i="10"/>
  <c r="S1490" i="10"/>
  <c r="T1565" i="10"/>
  <c r="S1565" i="10"/>
  <c r="S1391" i="10"/>
  <c r="T1391" i="10"/>
  <c r="T1526" i="10"/>
  <c r="S1526" i="10"/>
  <c r="S1201" i="10"/>
  <c r="T1201" i="10"/>
  <c r="T1457" i="10"/>
  <c r="S1457" i="10"/>
  <c r="S1543" i="10"/>
  <c r="T1543" i="10"/>
  <c r="S1375" i="10"/>
  <c r="T1375" i="10"/>
  <c r="S1249" i="10"/>
  <c r="T1249" i="10"/>
  <c r="T1497" i="10"/>
  <c r="S1497" i="10"/>
  <c r="T1561" i="10"/>
  <c r="S1561" i="10"/>
  <c r="T1221" i="10"/>
  <c r="S1221" i="10"/>
  <c r="T1285" i="10"/>
  <c r="S1285" i="10"/>
  <c r="T1349" i="10"/>
  <c r="S1349" i="10"/>
  <c r="T1413" i="10"/>
  <c r="S1413" i="10"/>
  <c r="T1477" i="10"/>
  <c r="S1477" i="10"/>
  <c r="S1182" i="10"/>
  <c r="T999" i="10"/>
  <c r="T1103" i="10"/>
  <c r="S1504" i="10"/>
  <c r="S1536" i="10"/>
  <c r="S1099" i="10"/>
  <c r="S1052" i="10"/>
  <c r="S1244" i="10"/>
  <c r="S1348" i="10"/>
  <c r="S1412" i="10"/>
  <c r="S1484" i="10"/>
  <c r="S937" i="10"/>
  <c r="S1202" i="10"/>
  <c r="S1282" i="10"/>
  <c r="S1346" i="10"/>
  <c r="S1410" i="10"/>
  <c r="S1482" i="10"/>
  <c r="S1035" i="10"/>
  <c r="S1188" i="10"/>
  <c r="S1284" i="10"/>
  <c r="S987" i="10"/>
  <c r="S932" i="10"/>
  <c r="S1252" i="10"/>
  <c r="S1340" i="10"/>
  <c r="S1420" i="10"/>
  <c r="S1476" i="10"/>
  <c r="T1148" i="10"/>
  <c r="S1148" i="10"/>
  <c r="T1038" i="10"/>
  <c r="S1038" i="10"/>
  <c r="T1074" i="10"/>
  <c r="S1074" i="10"/>
  <c r="T1048" i="10"/>
  <c r="S1048" i="10"/>
  <c r="T1186" i="10"/>
  <c r="S1186" i="10"/>
  <c r="T1310" i="10"/>
  <c r="S1310" i="10"/>
  <c r="T1515" i="10"/>
  <c r="S1515" i="10"/>
  <c r="T1449" i="10"/>
  <c r="S1449" i="10"/>
  <c r="T1272" i="10"/>
  <c r="S1272" i="10"/>
  <c r="T1492" i="10"/>
  <c r="S1492" i="10"/>
  <c r="T1187" i="10"/>
  <c r="S1187" i="10"/>
  <c r="T1097" i="10"/>
  <c r="S1097" i="10"/>
  <c r="T1028" i="10"/>
  <c r="S1028" i="10"/>
  <c r="T1020" i="10"/>
  <c r="S1020" i="10"/>
  <c r="T894" i="10"/>
  <c r="S894" i="10"/>
  <c r="S998" i="10"/>
  <c r="T998" i="10"/>
  <c r="T1110" i="10"/>
  <c r="S1110" i="10"/>
  <c r="T991" i="10"/>
  <c r="S991" i="10"/>
  <c r="T890" i="10"/>
  <c r="S890" i="10"/>
  <c r="T896" i="10"/>
  <c r="S896" i="10"/>
  <c r="T1001" i="10"/>
  <c r="S1001" i="10"/>
  <c r="S1065" i="10"/>
  <c r="T1065" i="10"/>
  <c r="T1129" i="10"/>
  <c r="S1129" i="10"/>
  <c r="T933" i="10"/>
  <c r="S933" i="10"/>
  <c r="T1077" i="10"/>
  <c r="S1077" i="10"/>
  <c r="T898" i="10"/>
  <c r="S898" i="10"/>
  <c r="T1027" i="10"/>
  <c r="S1027" i="10"/>
  <c r="T1155" i="10"/>
  <c r="S1155" i="10"/>
  <c r="T1132" i="10"/>
  <c r="S1132" i="10"/>
  <c r="T972" i="10"/>
  <c r="S972" i="10"/>
  <c r="T1084" i="10"/>
  <c r="S1084" i="10"/>
  <c r="T981" i="10"/>
  <c r="S981" i="10"/>
  <c r="T1173" i="10"/>
  <c r="S1173" i="10"/>
  <c r="T1037" i="10"/>
  <c r="S1037" i="10"/>
  <c r="T1087" i="10"/>
  <c r="S1087" i="10"/>
  <c r="T1071" i="10"/>
  <c r="S1071" i="10"/>
  <c r="T1119" i="10"/>
  <c r="S1119" i="10"/>
  <c r="T958" i="10"/>
  <c r="S958" i="10"/>
  <c r="T1030" i="10"/>
  <c r="S1030" i="10"/>
  <c r="T1150" i="10"/>
  <c r="S1150" i="10"/>
  <c r="T1183" i="10"/>
  <c r="S1183" i="10"/>
  <c r="T927" i="10"/>
  <c r="S927" i="10"/>
  <c r="T976" i="10"/>
  <c r="S976" i="10"/>
  <c r="T1032" i="10"/>
  <c r="S1032" i="10"/>
  <c r="T1016" i="10"/>
  <c r="S1016" i="10"/>
  <c r="T1034" i="10"/>
  <c r="S1034" i="10"/>
  <c r="T891" i="10"/>
  <c r="S891" i="10"/>
  <c r="S1143" i="10"/>
  <c r="T1143" i="10"/>
  <c r="T946" i="10"/>
  <c r="S946" i="10"/>
  <c r="T928" i="10"/>
  <c r="S928" i="10"/>
  <c r="T938" i="10"/>
  <c r="S938" i="10"/>
  <c r="T1024" i="10"/>
  <c r="S1024" i="10"/>
  <c r="T970" i="10"/>
  <c r="S970" i="10"/>
  <c r="T1106" i="10"/>
  <c r="S1106" i="10"/>
  <c r="T940" i="10"/>
  <c r="S940" i="10"/>
  <c r="T1295" i="10"/>
  <c r="S1295" i="10"/>
  <c r="T1465" i="10"/>
  <c r="S1465" i="10"/>
  <c r="T1546" i="10"/>
  <c r="S1546" i="10"/>
  <c r="R1319" i="10"/>
  <c r="U1319" i="10" s="1"/>
  <c r="T1319" i="10"/>
  <c r="S1319" i="10"/>
  <c r="T1488" i="10"/>
  <c r="S1488" i="10"/>
  <c r="T1555" i="10"/>
  <c r="S1555" i="10"/>
  <c r="T1215" i="10"/>
  <c r="S1215" i="10"/>
  <c r="T1385" i="10"/>
  <c r="S1385" i="10"/>
  <c r="R1524" i="10"/>
  <c r="U1524" i="10" s="1"/>
  <c r="T1524" i="10"/>
  <c r="S1524" i="10"/>
  <c r="T1200" i="10"/>
  <c r="S1200" i="10"/>
  <c r="T1264" i="10"/>
  <c r="S1264" i="10"/>
  <c r="T1328" i="10"/>
  <c r="S1328" i="10"/>
  <c r="T1392" i="10"/>
  <c r="S1392" i="10"/>
  <c r="T1456" i="10"/>
  <c r="S1456" i="10"/>
  <c r="T1345" i="10"/>
  <c r="S1345" i="10"/>
  <c r="T1501" i="10"/>
  <c r="S1501" i="10"/>
  <c r="R1573" i="10"/>
  <c r="U1573" i="10" s="1"/>
  <c r="T1573" i="10"/>
  <c r="S1573" i="10"/>
  <c r="T1199" i="10"/>
  <c r="S1199" i="10"/>
  <c r="T1433" i="10"/>
  <c r="S1433" i="10"/>
  <c r="T1534" i="10"/>
  <c r="S1534" i="10"/>
  <c r="T1223" i="10"/>
  <c r="S1223" i="10"/>
  <c r="S1479" i="10"/>
  <c r="T1479" i="10"/>
  <c r="S1551" i="10"/>
  <c r="T1551" i="10"/>
  <c r="T1203" i="10"/>
  <c r="S1203" i="10"/>
  <c r="T1235" i="10"/>
  <c r="S1235" i="10"/>
  <c r="T1267" i="10"/>
  <c r="S1267" i="10"/>
  <c r="T1299" i="10"/>
  <c r="S1299" i="10"/>
  <c r="T1331" i="10"/>
  <c r="S1331" i="10"/>
  <c r="T1363" i="10"/>
  <c r="S1363" i="10"/>
  <c r="T1395" i="10"/>
  <c r="S1395" i="10"/>
  <c r="T1427" i="10"/>
  <c r="S1427" i="10"/>
  <c r="T1459" i="10"/>
  <c r="S1459" i="10"/>
  <c r="T1491" i="10"/>
  <c r="S1491" i="10"/>
  <c r="T1417" i="10"/>
  <c r="S1417" i="10"/>
  <c r="T1271" i="10"/>
  <c r="S1271" i="10"/>
  <c r="T1505" i="10"/>
  <c r="S1505" i="10"/>
  <c r="T1569" i="10"/>
  <c r="S1569" i="10"/>
  <c r="T1245" i="10"/>
  <c r="S1245" i="10"/>
  <c r="T1309" i="10"/>
  <c r="S1309" i="10"/>
  <c r="T1373" i="10"/>
  <c r="S1373" i="10"/>
  <c r="T1437" i="10"/>
  <c r="S1437" i="10"/>
  <c r="T1244" i="10"/>
  <c r="T1420" i="10"/>
  <c r="T1025" i="10"/>
  <c r="S1025" i="10"/>
  <c r="T973" i="10"/>
  <c r="S973" i="10"/>
  <c r="T1083" i="10"/>
  <c r="S1083" i="10"/>
  <c r="T1004" i="10"/>
  <c r="S1004" i="10"/>
  <c r="T966" i="10"/>
  <c r="S966" i="10"/>
  <c r="T1062" i="10"/>
  <c r="S1062" i="10"/>
  <c r="T911" i="10"/>
  <c r="S911" i="10"/>
  <c r="T1176" i="10"/>
  <c r="S1176" i="10"/>
  <c r="R1359" i="10"/>
  <c r="U1359" i="10" s="1"/>
  <c r="S1359" i="10"/>
  <c r="T1359" i="10"/>
  <c r="T1374" i="10"/>
  <c r="S1374" i="10"/>
  <c r="T1210" i="10"/>
  <c r="S1210" i="10"/>
  <c r="T1409" i="10"/>
  <c r="S1409" i="10"/>
  <c r="T1263" i="10"/>
  <c r="S1263" i="10"/>
  <c r="T1445" i="10"/>
  <c r="S1445" i="10"/>
  <c r="T956" i="10"/>
  <c r="S956" i="10"/>
  <c r="T1031" i="10"/>
  <c r="S1031" i="10"/>
  <c r="T1128" i="10"/>
  <c r="S1128" i="10"/>
  <c r="T1162" i="10"/>
  <c r="S1162" i="10"/>
  <c r="T1146" i="10"/>
  <c r="S1146" i="10"/>
  <c r="T905" i="10"/>
  <c r="S905" i="10"/>
  <c r="T1009" i="10"/>
  <c r="S1009" i="10"/>
  <c r="T1073" i="10"/>
  <c r="S1073" i="10"/>
  <c r="T1137" i="10"/>
  <c r="S1137" i="10"/>
  <c r="T952" i="10"/>
  <c r="S952" i="10"/>
  <c r="T1101" i="10"/>
  <c r="S1101" i="10"/>
  <c r="T916" i="10"/>
  <c r="S916" i="10"/>
  <c r="T1043" i="10"/>
  <c r="S1043" i="10"/>
  <c r="T899" i="10"/>
  <c r="S899" i="10"/>
  <c r="T1156" i="10"/>
  <c r="S1156" i="10"/>
  <c r="T980" i="10"/>
  <c r="S980" i="10"/>
  <c r="T1108" i="10"/>
  <c r="S1108" i="10"/>
  <c r="T997" i="10"/>
  <c r="S997" i="10"/>
  <c r="T1069" i="10"/>
  <c r="S1069" i="10"/>
  <c r="T1151" i="10"/>
  <c r="S1151" i="10"/>
  <c r="T1135" i="10"/>
  <c r="S1135" i="10"/>
  <c r="S886" i="10"/>
  <c r="T886" i="10"/>
  <c r="S1054" i="10"/>
  <c r="T1054" i="10"/>
  <c r="T1078" i="10"/>
  <c r="S1078" i="10"/>
  <c r="T1102" i="10"/>
  <c r="S1102" i="10"/>
  <c r="T1000" i="10"/>
  <c r="S1000" i="10"/>
  <c r="T1056" i="10"/>
  <c r="S1056" i="10"/>
  <c r="T1058" i="10"/>
  <c r="S1058" i="10"/>
  <c r="T920" i="10"/>
  <c r="S920" i="10"/>
  <c r="S1168" i="10"/>
  <c r="T1168" i="10"/>
  <c r="T1096" i="10"/>
  <c r="S1096" i="10"/>
  <c r="T1010" i="10"/>
  <c r="S1010" i="10"/>
  <c r="T947" i="10"/>
  <c r="S947" i="10"/>
  <c r="T1090" i="10"/>
  <c r="S1090" i="10"/>
  <c r="T1026" i="10"/>
  <c r="S1026" i="10"/>
  <c r="T986" i="10"/>
  <c r="S986" i="10"/>
  <c r="T1130" i="10"/>
  <c r="S1130" i="10"/>
  <c r="T1314" i="10"/>
  <c r="S1314" i="10"/>
  <c r="S1487" i="10"/>
  <c r="T1487" i="10"/>
  <c r="T1554" i="10"/>
  <c r="S1554" i="10"/>
  <c r="T1206" i="10"/>
  <c r="S1206" i="10"/>
  <c r="T1238" i="10"/>
  <c r="S1238" i="10"/>
  <c r="T1270" i="10"/>
  <c r="S1270" i="10"/>
  <c r="T1302" i="10"/>
  <c r="S1302" i="10"/>
  <c r="T1334" i="10"/>
  <c r="S1334" i="10"/>
  <c r="T1366" i="10"/>
  <c r="S1366" i="10"/>
  <c r="T1398" i="10"/>
  <c r="S1398" i="10"/>
  <c r="T1430" i="10"/>
  <c r="S1430" i="10"/>
  <c r="T1462" i="10"/>
  <c r="S1462" i="10"/>
  <c r="T1494" i="10"/>
  <c r="S1494" i="10"/>
  <c r="T1338" i="10"/>
  <c r="S1338" i="10"/>
  <c r="T1499" i="10"/>
  <c r="S1499" i="10"/>
  <c r="T1563" i="10"/>
  <c r="S1563" i="10"/>
  <c r="T1234" i="10"/>
  <c r="S1234" i="10"/>
  <c r="S1407" i="10"/>
  <c r="T1407" i="10"/>
  <c r="T1532" i="10"/>
  <c r="S1532" i="10"/>
  <c r="T1224" i="10"/>
  <c r="S1224" i="10"/>
  <c r="T1288" i="10"/>
  <c r="S1288" i="10"/>
  <c r="T1352" i="10"/>
  <c r="S1352" i="10"/>
  <c r="S1416" i="10"/>
  <c r="T1416" i="10"/>
  <c r="T1480" i="10"/>
  <c r="S1480" i="10"/>
  <c r="T1194" i="10"/>
  <c r="S1194" i="10"/>
  <c r="R1367" i="10"/>
  <c r="U1367" i="10" s="1"/>
  <c r="T1367" i="10"/>
  <c r="S1367" i="10"/>
  <c r="R1509" i="10"/>
  <c r="T1509" i="10"/>
  <c r="S1509" i="10"/>
  <c r="R1346" i="10"/>
  <c r="U1346" i="10" s="1"/>
  <c r="T1218" i="10"/>
  <c r="S1218" i="10"/>
  <c r="S1455" i="10"/>
  <c r="T1455" i="10"/>
  <c r="T1542" i="10"/>
  <c r="S1542" i="10"/>
  <c r="T1265" i="10"/>
  <c r="S1265" i="10"/>
  <c r="T1495" i="10"/>
  <c r="S1495" i="10"/>
  <c r="S1439" i="10"/>
  <c r="T1439" i="10"/>
  <c r="T1313" i="10"/>
  <c r="S1313" i="10"/>
  <c r="T1513" i="10"/>
  <c r="S1513" i="10"/>
  <c r="T1185" i="10"/>
  <c r="S1185" i="10"/>
  <c r="T1205" i="10"/>
  <c r="S1205" i="10"/>
  <c r="S1269" i="10"/>
  <c r="T1269" i="10"/>
  <c r="S1333" i="10"/>
  <c r="T1333" i="10"/>
  <c r="T1397" i="10"/>
  <c r="S1397" i="10"/>
  <c r="T1461" i="10"/>
  <c r="S1461" i="10"/>
  <c r="S967" i="10"/>
  <c r="S1039" i="10"/>
  <c r="S1111" i="10"/>
  <c r="T1512" i="10"/>
  <c r="T1544" i="10"/>
  <c r="S907" i="10"/>
  <c r="S1131" i="10"/>
  <c r="S924" i="10"/>
  <c r="S1076" i="10"/>
  <c r="S1268" i="10"/>
  <c r="S1372" i="10"/>
  <c r="S1428" i="10"/>
  <c r="S1572" i="10"/>
  <c r="S889" i="10"/>
  <c r="S945" i="10"/>
  <c r="S1011" i="10"/>
  <c r="S1226" i="10"/>
  <c r="S1290" i="10"/>
  <c r="S1354" i="10"/>
  <c r="S1418" i="10"/>
  <c r="S1212" i="10"/>
  <c r="S1308" i="10"/>
  <c r="S1075" i="10"/>
  <c r="S1180" i="10"/>
  <c r="S1276" i="10"/>
  <c r="S1364" i="10"/>
  <c r="S1436" i="10"/>
  <c r="S1508" i="10"/>
  <c r="S1157" i="10"/>
  <c r="T1157" i="10"/>
  <c r="T1175" i="10"/>
  <c r="S1175" i="10"/>
  <c r="S1104" i="10"/>
  <c r="T1104" i="10"/>
  <c r="T1136" i="10"/>
  <c r="S1136" i="10"/>
  <c r="T1178" i="10"/>
  <c r="S1178" i="10"/>
  <c r="T1506" i="10"/>
  <c r="S1506" i="10"/>
  <c r="S1342" i="10"/>
  <c r="T1342" i="10"/>
  <c r="T1208" i="10"/>
  <c r="S1208" i="10"/>
  <c r="T1400" i="10"/>
  <c r="S1400" i="10"/>
  <c r="T1189" i="10"/>
  <c r="S1189" i="10"/>
  <c r="T1033" i="10"/>
  <c r="S1033" i="10"/>
  <c r="S1093" i="10"/>
  <c r="T1093" i="10"/>
  <c r="T1164" i="10"/>
  <c r="S1164" i="10"/>
  <c r="T941" i="10"/>
  <c r="S941" i="10"/>
  <c r="T1017" i="10"/>
  <c r="S1017" i="10"/>
  <c r="T1081" i="10"/>
  <c r="S1081" i="10"/>
  <c r="T1145" i="10"/>
  <c r="S1145" i="10"/>
  <c r="T961" i="10"/>
  <c r="S961" i="10"/>
  <c r="T1133" i="10"/>
  <c r="S1133" i="10"/>
  <c r="T925" i="10"/>
  <c r="S925" i="10"/>
  <c r="T1059" i="10"/>
  <c r="S1059" i="10"/>
  <c r="T908" i="10"/>
  <c r="S908" i="10"/>
  <c r="T1172" i="10"/>
  <c r="S1172" i="10"/>
  <c r="T996" i="10"/>
  <c r="S996" i="10"/>
  <c r="T1124" i="10"/>
  <c r="S1124" i="10"/>
  <c r="T1013" i="10"/>
  <c r="S1013" i="10"/>
  <c r="T1125" i="10"/>
  <c r="S1125" i="10"/>
  <c r="T918" i="10"/>
  <c r="S918" i="10"/>
  <c r="T942" i="10"/>
  <c r="S942" i="10"/>
  <c r="T990" i="10"/>
  <c r="S990" i="10"/>
  <c r="S1014" i="10"/>
  <c r="T1014" i="10"/>
  <c r="T1134" i="10"/>
  <c r="S1134" i="10"/>
  <c r="T1158" i="10"/>
  <c r="S1158" i="10"/>
  <c r="T1079" i="10"/>
  <c r="S1079" i="10"/>
  <c r="T1080" i="10"/>
  <c r="S1080" i="10"/>
  <c r="T1082" i="10"/>
  <c r="S1082" i="10"/>
  <c r="T1088" i="10"/>
  <c r="S1088" i="10"/>
  <c r="T1144" i="10"/>
  <c r="S1144" i="10"/>
  <c r="T1138" i="10"/>
  <c r="S1138" i="10"/>
  <c r="T1018" i="10"/>
  <c r="S1018" i="10"/>
  <c r="T1152" i="10"/>
  <c r="S1152" i="10"/>
  <c r="T1154" i="10"/>
  <c r="S1154" i="10"/>
  <c r="T1114" i="10"/>
  <c r="S1114" i="10"/>
  <c r="T1002" i="10"/>
  <c r="S1002" i="10"/>
  <c r="T1337" i="10"/>
  <c r="S1337" i="10"/>
  <c r="T1498" i="10"/>
  <c r="S1498" i="10"/>
  <c r="T1562" i="10"/>
  <c r="S1562" i="10"/>
  <c r="S1191" i="10"/>
  <c r="T1191" i="10"/>
  <c r="T1361" i="10"/>
  <c r="S1361" i="10"/>
  <c r="T1507" i="10"/>
  <c r="S1507" i="10"/>
  <c r="R1571" i="10"/>
  <c r="T1571" i="10"/>
  <c r="S1571" i="10"/>
  <c r="T1257" i="10"/>
  <c r="S1257" i="10"/>
  <c r="T1426" i="10"/>
  <c r="S1426" i="10"/>
  <c r="T1548" i="10"/>
  <c r="S1548" i="10"/>
  <c r="T1248" i="10"/>
  <c r="S1248" i="10"/>
  <c r="T1312" i="10"/>
  <c r="S1312" i="10"/>
  <c r="S1376" i="10"/>
  <c r="T1376" i="10"/>
  <c r="T1440" i="10"/>
  <c r="S1440" i="10"/>
  <c r="T1217" i="10"/>
  <c r="S1217" i="10"/>
  <c r="T1386" i="10"/>
  <c r="S1386" i="10"/>
  <c r="T1517" i="10"/>
  <c r="S1517" i="10"/>
  <c r="S1241" i="10"/>
  <c r="T1241" i="10"/>
  <c r="T1474" i="10"/>
  <c r="S1474" i="10"/>
  <c r="T1550" i="10"/>
  <c r="S1550" i="10"/>
  <c r="T1287" i="10"/>
  <c r="S1287" i="10"/>
  <c r="S1503" i="10"/>
  <c r="T1503" i="10"/>
  <c r="T1211" i="10"/>
  <c r="S1211" i="10"/>
  <c r="T1243" i="10"/>
  <c r="S1243" i="10"/>
  <c r="T1275" i="10"/>
  <c r="S1275" i="10"/>
  <c r="T1307" i="10"/>
  <c r="S1307" i="10"/>
  <c r="T1339" i="10"/>
  <c r="S1339" i="10"/>
  <c r="T1371" i="10"/>
  <c r="S1371" i="10"/>
  <c r="T1403" i="10"/>
  <c r="S1403" i="10"/>
  <c r="T1435" i="10"/>
  <c r="S1435" i="10"/>
  <c r="T1467" i="10"/>
  <c r="S1467" i="10"/>
  <c r="T1225" i="10"/>
  <c r="S1225" i="10"/>
  <c r="T1481" i="10"/>
  <c r="S1481" i="10"/>
  <c r="T1335" i="10"/>
  <c r="S1335" i="10"/>
  <c r="T1521" i="10"/>
  <c r="S1521" i="10"/>
  <c r="T1229" i="10"/>
  <c r="S1229" i="10"/>
  <c r="T1293" i="10"/>
  <c r="S1293" i="10"/>
  <c r="T1357" i="10"/>
  <c r="S1357" i="10"/>
  <c r="T1421" i="10"/>
  <c r="S1421" i="10"/>
  <c r="T1485" i="10"/>
  <c r="S1485" i="10"/>
  <c r="R1504" i="10"/>
  <c r="U1504" i="10" s="1"/>
  <c r="R1536" i="10"/>
  <c r="U1536" i="10" s="1"/>
  <c r="R1394" i="10"/>
  <c r="U1394" i="10" s="1"/>
  <c r="R1204" i="10"/>
  <c r="U1204" i="10" s="1"/>
  <c r="R1541" i="10"/>
  <c r="U1541" i="10" s="1"/>
  <c r="R1465" i="10"/>
  <c r="U1465" i="10" s="1"/>
  <c r="R1361" i="10"/>
  <c r="R1507" i="10"/>
  <c r="R1506" i="10"/>
  <c r="U1506" i="10" s="1"/>
  <c r="R1383" i="10"/>
  <c r="U1383" i="10" s="1"/>
  <c r="R1423" i="10"/>
  <c r="U1423" i="10" s="1"/>
  <c r="R1547" i="10"/>
  <c r="U1547" i="10" s="1"/>
  <c r="R1378" i="10"/>
  <c r="U1378" i="10" s="1"/>
  <c r="R1523" i="10"/>
  <c r="U1523" i="10" s="1"/>
  <c r="R1298" i="10"/>
  <c r="R1471" i="10"/>
  <c r="U1471" i="10" s="1"/>
  <c r="R1552" i="10"/>
  <c r="U1552" i="10" s="1"/>
  <c r="R1444" i="10"/>
  <c r="U1444" i="10" s="1"/>
  <c r="R1231" i="10"/>
  <c r="U1231" i="10" s="1"/>
  <c r="R1425" i="10"/>
  <c r="R1252" i="10"/>
  <c r="U1252" i="10" s="1"/>
  <c r="R1508" i="10"/>
  <c r="R1447" i="10"/>
  <c r="U1447" i="10" s="1"/>
  <c r="R1436" i="10"/>
  <c r="U1436" i="10" s="1"/>
  <c r="R1442" i="10"/>
  <c r="U1442" i="10" s="1"/>
  <c r="R1496" i="10"/>
  <c r="R1528" i="10"/>
  <c r="R1215" i="10"/>
  <c r="U1215" i="10" s="1"/>
  <c r="R1487" i="10"/>
  <c r="U1487" i="10" s="1"/>
  <c r="R1498" i="10"/>
  <c r="U1498" i="10" s="1"/>
  <c r="R1562" i="10"/>
  <c r="R1300" i="10"/>
  <c r="U1300" i="10" s="1"/>
  <c r="R1191" i="10"/>
  <c r="U1191" i="10" s="1"/>
  <c r="R1522" i="10"/>
  <c r="U1522" i="10" s="1"/>
  <c r="R1188" i="10"/>
  <c r="U1188" i="10" s="1"/>
  <c r="R1308" i="10"/>
  <c r="U1308" i="10" s="1"/>
  <c r="R1292" i="10"/>
  <c r="U1292" i="10" s="1"/>
  <c r="R1303" i="10"/>
  <c r="U1303" i="10" s="1"/>
  <c r="R1549" i="10"/>
  <c r="R1518" i="10"/>
  <c r="R1242" i="10"/>
  <c r="U1242" i="10" s="1"/>
  <c r="R1236" i="10"/>
  <c r="R1268" i="10"/>
  <c r="U1268" i="10" s="1"/>
  <c r="R1337" i="10"/>
  <c r="R1488" i="10"/>
  <c r="U1488" i="10" s="1"/>
  <c r="R1572" i="10"/>
  <c r="U1572" i="10" s="1"/>
  <c r="R1234" i="10"/>
  <c r="U1234" i="10" s="1"/>
  <c r="R1407" i="10"/>
  <c r="U1407" i="10" s="1"/>
  <c r="R1548" i="10"/>
  <c r="U1548" i="10" s="1"/>
  <c r="R1386" i="10"/>
  <c r="R1517" i="10"/>
  <c r="R1482" i="10"/>
  <c r="U1482" i="10" s="1"/>
  <c r="R1458" i="10"/>
  <c r="R1539" i="10"/>
  <c r="R1500" i="10"/>
  <c r="U1500" i="10" s="1"/>
  <c r="R1196" i="10"/>
  <c r="U1196" i="10" s="1"/>
  <c r="R1365" i="10"/>
  <c r="U1365" i="10" s="1"/>
  <c r="R1429" i="10"/>
  <c r="U1429" i="10" s="1"/>
  <c r="R1493" i="10"/>
  <c r="R1221" i="10"/>
  <c r="U1221" i="10" s="1"/>
  <c r="R1285" i="10"/>
  <c r="U1285" i="10" s="1"/>
  <c r="R1349" i="10"/>
  <c r="U1349" i="10" s="1"/>
  <c r="R1413" i="10"/>
  <c r="U1413" i="10" s="1"/>
  <c r="R1477" i="10"/>
  <c r="R1214" i="10"/>
  <c r="U1214" i="10" s="1"/>
  <c r="R1246" i="10"/>
  <c r="U1246" i="10" s="1"/>
  <c r="R1278" i="10"/>
  <c r="U1278" i="10" s="1"/>
  <c r="R1310" i="10"/>
  <c r="U1310" i="10" s="1"/>
  <c r="R1342" i="10"/>
  <c r="U1342" i="10" s="1"/>
  <c r="R1374" i="10"/>
  <c r="U1374" i="10" s="1"/>
  <c r="R1406" i="10"/>
  <c r="U1406" i="10" s="1"/>
  <c r="R1438" i="10"/>
  <c r="U1438" i="10" s="1"/>
  <c r="R1470" i="10"/>
  <c r="U1470" i="10" s="1"/>
  <c r="R1499" i="10"/>
  <c r="U1499" i="10" s="1"/>
  <c r="R1563" i="10"/>
  <c r="U1563" i="10" s="1"/>
  <c r="R1224" i="10"/>
  <c r="U1224" i="10" s="1"/>
  <c r="R1288" i="10"/>
  <c r="U1288" i="10" s="1"/>
  <c r="R1352" i="10"/>
  <c r="U1352" i="10" s="1"/>
  <c r="R1416" i="10"/>
  <c r="R1480" i="10"/>
  <c r="U1480" i="10" s="1"/>
  <c r="R1404" i="10"/>
  <c r="U1404" i="10" s="1"/>
  <c r="R1534" i="10"/>
  <c r="U1534" i="10" s="1"/>
  <c r="R1290" i="10"/>
  <c r="R1418" i="10"/>
  <c r="U1418" i="10" s="1"/>
  <c r="R1412" i="10"/>
  <c r="R1324" i="10"/>
  <c r="R1564" i="10"/>
  <c r="R1512" i="10"/>
  <c r="R1544" i="10"/>
  <c r="U1544" i="10" s="1"/>
  <c r="R1282" i="10"/>
  <c r="R1354" i="10"/>
  <c r="R1410" i="10"/>
  <c r="U1410" i="10" s="1"/>
  <c r="R1226" i="10"/>
  <c r="U1226" i="10" s="1"/>
  <c r="R1370" i="10"/>
  <c r="U1370" i="10" s="1"/>
  <c r="R1434" i="10"/>
  <c r="U1434" i="10" s="1"/>
  <c r="R1187" i="10"/>
  <c r="U1187" i="10" s="1"/>
  <c r="R1388" i="10"/>
  <c r="U1388" i="10" s="1"/>
  <c r="R1198" i="10"/>
  <c r="R1579" i="10"/>
  <c r="U1579" i="10" s="1"/>
  <c r="R1525" i="10"/>
  <c r="U1525" i="10" s="1"/>
  <c r="R1213" i="10"/>
  <c r="U1213" i="10" s="1"/>
  <c r="R1277" i="10"/>
  <c r="U1277" i="10" s="1"/>
  <c r="R1341" i="10"/>
  <c r="U1341" i="10" s="1"/>
  <c r="R1554" i="10"/>
  <c r="R1460" i="10"/>
  <c r="U1460" i="10" s="1"/>
  <c r="R1255" i="10"/>
  <c r="R1450" i="10"/>
  <c r="R1473" i="10"/>
  <c r="U1473" i="10" s="1"/>
  <c r="R1212" i="10"/>
  <c r="U1212" i="10" s="1"/>
  <c r="R1468" i="10"/>
  <c r="R1393" i="10"/>
  <c r="R1225" i="10"/>
  <c r="R1220" i="10"/>
  <c r="U1220" i="10" s="1"/>
  <c r="R1476" i="10"/>
  <c r="U1476" i="10" s="1"/>
  <c r="R1569" i="10"/>
  <c r="U1569" i="10" s="1"/>
  <c r="R1372" i="10"/>
  <c r="U1372" i="10" s="1"/>
  <c r="R1186" i="10"/>
  <c r="U1186" i="10" s="1"/>
  <c r="R1466" i="10"/>
  <c r="R1321" i="10"/>
  <c r="U1321" i="10" s="1"/>
  <c r="R1232" i="10"/>
  <c r="U1232" i="10" s="1"/>
  <c r="R1296" i="10"/>
  <c r="U1296" i="10" s="1"/>
  <c r="R1360" i="10"/>
  <c r="U1360" i="10" s="1"/>
  <c r="R1424" i="10"/>
  <c r="U1424" i="10" s="1"/>
  <c r="R1316" i="10"/>
  <c r="U1316" i="10" s="1"/>
  <c r="R1490" i="10"/>
  <c r="U1490" i="10" s="1"/>
  <c r="R1557" i="10"/>
  <c r="R1558" i="10"/>
  <c r="U1558" i="10" s="1"/>
  <c r="R1313" i="10"/>
  <c r="R1209" i="10"/>
  <c r="R1555" i="10"/>
  <c r="R1192" i="10"/>
  <c r="U1192" i="10" s="1"/>
  <c r="R1256" i="10"/>
  <c r="U1256" i="10" s="1"/>
  <c r="R1320" i="10"/>
  <c r="U1320" i="10" s="1"/>
  <c r="R1384" i="10"/>
  <c r="U1384" i="10" s="1"/>
  <c r="R1448" i="10"/>
  <c r="R1520" i="10"/>
  <c r="U1520" i="10" s="1"/>
  <c r="R1330" i="10"/>
  <c r="R1276" i="10"/>
  <c r="U1276" i="10" s="1"/>
  <c r="R1202" i="10"/>
  <c r="U1202" i="10" s="1"/>
  <c r="R1266" i="10"/>
  <c r="U1266" i="10" s="1"/>
  <c r="R1306" i="10"/>
  <c r="U1306" i="10" s="1"/>
  <c r="R1452" i="10"/>
  <c r="U1452" i="10" s="1"/>
  <c r="R1284" i="10"/>
  <c r="U1284" i="10" s="1"/>
  <c r="R1190" i="10"/>
  <c r="U1190" i="10" s="1"/>
  <c r="R1222" i="10"/>
  <c r="U1222" i="10" s="1"/>
  <c r="R1254" i="10"/>
  <c r="U1254" i="10" s="1"/>
  <c r="R1286" i="10"/>
  <c r="U1286" i="10" s="1"/>
  <c r="R1318" i="10"/>
  <c r="U1318" i="10" s="1"/>
  <c r="R1350" i="10"/>
  <c r="U1350" i="10" s="1"/>
  <c r="R1382" i="10"/>
  <c r="U1382" i="10" s="1"/>
  <c r="R1446" i="10"/>
  <c r="U1446" i="10" s="1"/>
  <c r="R1478" i="10"/>
  <c r="R1338" i="10"/>
  <c r="R1216" i="10"/>
  <c r="U1216" i="10" s="1"/>
  <c r="R1280" i="10"/>
  <c r="U1280" i="10" s="1"/>
  <c r="R1344" i="10"/>
  <c r="U1344" i="10" s="1"/>
  <c r="R1408" i="10"/>
  <c r="U1408" i="10" s="1"/>
  <c r="R1472" i="10"/>
  <c r="R1327" i="10"/>
  <c r="U1327" i="10" s="1"/>
  <c r="R1510" i="10"/>
  <c r="U1510" i="10" s="1"/>
  <c r="R1574" i="10"/>
  <c r="R1540" i="10"/>
  <c r="R1250" i="10"/>
  <c r="U1250" i="10" s="1"/>
  <c r="R1530" i="10"/>
  <c r="R1340" i="10"/>
  <c r="U1340" i="10" s="1"/>
  <c r="R1260" i="10"/>
  <c r="U1260" i="10" s="1"/>
  <c r="R1348" i="10"/>
  <c r="U1332" i="10"/>
  <c r="U1568" i="10"/>
  <c r="U1576" i="10"/>
  <c r="U1560" i="10"/>
  <c r="R1414" i="10"/>
  <c r="R1481" i="10"/>
  <c r="U1578" i="10"/>
  <c r="R1208" i="10"/>
  <c r="R1272" i="10"/>
  <c r="R1336" i="10"/>
  <c r="R1400" i="10"/>
  <c r="R1464" i="10"/>
  <c r="R1281" i="10"/>
  <c r="R1305" i="10"/>
  <c r="R1502" i="10"/>
  <c r="R1566" i="10"/>
  <c r="R1351" i="10"/>
  <c r="R1519" i="10"/>
  <c r="R1211" i="10"/>
  <c r="R1243" i="10"/>
  <c r="R1275" i="10"/>
  <c r="R1307" i="10"/>
  <c r="R1339" i="10"/>
  <c r="R1371" i="10"/>
  <c r="R1403" i="10"/>
  <c r="R1435" i="10"/>
  <c r="R1467" i="10"/>
  <c r="R1439" i="10"/>
  <c r="R1249" i="10"/>
  <c r="R1497" i="10"/>
  <c r="R1561" i="10"/>
  <c r="R1197" i="10"/>
  <c r="R1261" i="10"/>
  <c r="R1325" i="10"/>
  <c r="R1389" i="10"/>
  <c r="R1453" i="10"/>
  <c r="R1322" i="10"/>
  <c r="R1369" i="10"/>
  <c r="U1582" i="10"/>
  <c r="R1415" i="10"/>
  <c r="R1219" i="10"/>
  <c r="R1251" i="10"/>
  <c r="R1283" i="10"/>
  <c r="R1315" i="10"/>
  <c r="R1347" i="10"/>
  <c r="R1379" i="10"/>
  <c r="R1411" i="10"/>
  <c r="R1443" i="10"/>
  <c r="R1475" i="10"/>
  <c r="R1247" i="10"/>
  <c r="R1513" i="10"/>
  <c r="R1577" i="10"/>
  <c r="R1245" i="10"/>
  <c r="R1309" i="10"/>
  <c r="R1373" i="10"/>
  <c r="R1437" i="10"/>
  <c r="U1580" i="10"/>
  <c r="R1273" i="10"/>
  <c r="R1538" i="10"/>
  <c r="R1230" i="10"/>
  <c r="R1262" i="10"/>
  <c r="R1294" i="10"/>
  <c r="R1326" i="10"/>
  <c r="R1358" i="10"/>
  <c r="R1390" i="10"/>
  <c r="R1422" i="10"/>
  <c r="R1454" i="10"/>
  <c r="R1486" i="10"/>
  <c r="U1571" i="10"/>
  <c r="R1193" i="10"/>
  <c r="R1362" i="10"/>
  <c r="R1345" i="10"/>
  <c r="R1501" i="10"/>
  <c r="R1565" i="10"/>
  <c r="R1391" i="10"/>
  <c r="R1526" i="10"/>
  <c r="R1201" i="10"/>
  <c r="R1457" i="10"/>
  <c r="R1543" i="10"/>
  <c r="R1289" i="10"/>
  <c r="R1335" i="10"/>
  <c r="R1521" i="10"/>
  <c r="R1185" i="10"/>
  <c r="R1205" i="10"/>
  <c r="R1269" i="10"/>
  <c r="R1333" i="10"/>
  <c r="R1397" i="10"/>
  <c r="R1461" i="10"/>
  <c r="R1505" i="10"/>
  <c r="R1295" i="10"/>
  <c r="R1546" i="10"/>
  <c r="R1210" i="10"/>
  <c r="R1515" i="10"/>
  <c r="R1385" i="10"/>
  <c r="R1240" i="10"/>
  <c r="R1304" i="10"/>
  <c r="R1368" i="10"/>
  <c r="R1432" i="10"/>
  <c r="R1194" i="10"/>
  <c r="U1509" i="10"/>
  <c r="R1199" i="10"/>
  <c r="R1433" i="10"/>
  <c r="R1223" i="10"/>
  <c r="R1479" i="10"/>
  <c r="R1551" i="10"/>
  <c r="R1195" i="10"/>
  <c r="R1227" i="10"/>
  <c r="R1259" i="10"/>
  <c r="R1291" i="10"/>
  <c r="R1323" i="10"/>
  <c r="R1355" i="10"/>
  <c r="R1387" i="10"/>
  <c r="R1419" i="10"/>
  <c r="R1451" i="10"/>
  <c r="R1483" i="10"/>
  <c r="R1311" i="10"/>
  <c r="R1377" i="10"/>
  <c r="R1529" i="10"/>
  <c r="R1229" i="10"/>
  <c r="R1293" i="10"/>
  <c r="R1357" i="10"/>
  <c r="R1421" i="10"/>
  <c r="R1485" i="10"/>
  <c r="R1314" i="10"/>
  <c r="R1206" i="10"/>
  <c r="R1238" i="10"/>
  <c r="R1270" i="10"/>
  <c r="R1302" i="10"/>
  <c r="R1334" i="10"/>
  <c r="R1366" i="10"/>
  <c r="R1398" i="10"/>
  <c r="R1430" i="10"/>
  <c r="R1462" i="10"/>
  <c r="R1494" i="10"/>
  <c r="R1402" i="10"/>
  <c r="R1532" i="10"/>
  <c r="R1200" i="10"/>
  <c r="R1264" i="10"/>
  <c r="R1328" i="10"/>
  <c r="R1392" i="10"/>
  <c r="R1456" i="10"/>
  <c r="R1217" i="10"/>
  <c r="U1581" i="10"/>
  <c r="R1218" i="10"/>
  <c r="R1455" i="10"/>
  <c r="R1542" i="10"/>
  <c r="R1265" i="10"/>
  <c r="R1495" i="10"/>
  <c r="U1559" i="10"/>
  <c r="R1353" i="10"/>
  <c r="R1399" i="10"/>
  <c r="R1537" i="10"/>
  <c r="R1189" i="10"/>
  <c r="R1253" i="10"/>
  <c r="R1317" i="10"/>
  <c r="R1381" i="10"/>
  <c r="R1445" i="10"/>
  <c r="R1527" i="10"/>
  <c r="R1271" i="10"/>
  <c r="U1337" i="10"/>
  <c r="U1425" i="10"/>
  <c r="R1257" i="10"/>
  <c r="R1426" i="10"/>
  <c r="R1409" i="10"/>
  <c r="R1241" i="10"/>
  <c r="R1474" i="10"/>
  <c r="R1550" i="10"/>
  <c r="R1287" i="10"/>
  <c r="R1503" i="10"/>
  <c r="R1203" i="10"/>
  <c r="R1235" i="10"/>
  <c r="R1267" i="10"/>
  <c r="R1299" i="10"/>
  <c r="R1331" i="10"/>
  <c r="R1363" i="10"/>
  <c r="R1395" i="10"/>
  <c r="R1427" i="10"/>
  <c r="R1459" i="10"/>
  <c r="R1491" i="10"/>
  <c r="R1375" i="10"/>
  <c r="R1441" i="10"/>
  <c r="R1545" i="10"/>
  <c r="R1405" i="10"/>
  <c r="R1469" i="10"/>
  <c r="U1401" i="10"/>
  <c r="U1570" i="10"/>
  <c r="R1274" i="10"/>
  <c r="R1449" i="10"/>
  <c r="R1556" i="10"/>
  <c r="R1248" i="10"/>
  <c r="R1312" i="10"/>
  <c r="R1376" i="10"/>
  <c r="R1440" i="10"/>
  <c r="R1258" i="10"/>
  <c r="R1533" i="10"/>
  <c r="R1263" i="10"/>
  <c r="R1492" i="10"/>
  <c r="R1329" i="10"/>
  <c r="R1511" i="10"/>
  <c r="R1575" i="10"/>
  <c r="R1417" i="10"/>
  <c r="R1207" i="10"/>
  <c r="R1463" i="10"/>
  <c r="R1553" i="10"/>
  <c r="R1237" i="10"/>
  <c r="R1301" i="10"/>
  <c r="R914" i="10"/>
  <c r="R908" i="10"/>
  <c r="R975" i="10"/>
  <c r="R946" i="10"/>
  <c r="R1168" i="10"/>
  <c r="R992" i="10"/>
  <c r="R1164" i="10"/>
  <c r="R1088" i="10"/>
  <c r="R943" i="10"/>
  <c r="R939" i="10"/>
  <c r="R1004" i="10"/>
  <c r="R977" i="10"/>
  <c r="R1126" i="10"/>
  <c r="R1043" i="10"/>
  <c r="R1085" i="10"/>
  <c r="R1141" i="10"/>
  <c r="R214" i="10"/>
  <c r="R1070" i="10"/>
  <c r="R35" i="10"/>
  <c r="R15" i="10"/>
  <c r="R249" i="10"/>
  <c r="R761" i="10"/>
  <c r="R825" i="10"/>
  <c r="R68" i="10"/>
  <c r="R12" i="10"/>
  <c r="R358" i="10"/>
  <c r="R163" i="10"/>
  <c r="R819" i="10"/>
  <c r="R230" i="10"/>
  <c r="R310" i="10"/>
  <c r="R390" i="10"/>
  <c r="R76" i="10"/>
  <c r="R1131" i="10"/>
  <c r="R1152" i="10"/>
  <c r="R1161" i="10"/>
  <c r="R904" i="10"/>
  <c r="R892" i="10"/>
  <c r="R417" i="10"/>
  <c r="R112" i="10"/>
  <c r="R427" i="10"/>
  <c r="R1010" i="10"/>
  <c r="R1173" i="10"/>
  <c r="R1110" i="10"/>
  <c r="R1006" i="10"/>
  <c r="R1182" i="10"/>
  <c r="R937" i="10"/>
  <c r="R1103" i="10"/>
  <c r="R1183" i="10"/>
  <c r="R377" i="10"/>
  <c r="R505" i="10"/>
  <c r="R633" i="10"/>
  <c r="R210" i="10"/>
  <c r="R322" i="10"/>
  <c r="R842" i="10"/>
  <c r="R1123" i="10"/>
  <c r="R1147" i="10"/>
  <c r="R1061" i="10"/>
  <c r="R1149" i="10"/>
  <c r="R26" i="10"/>
  <c r="R124" i="10"/>
  <c r="R257" i="10"/>
  <c r="R385" i="10"/>
  <c r="R513" i="10"/>
  <c r="R577" i="10"/>
  <c r="R705" i="10"/>
  <c r="R434" i="10"/>
  <c r="R538" i="10"/>
  <c r="R642" i="10"/>
  <c r="R754" i="10"/>
  <c r="R58" i="10"/>
  <c r="R510" i="10"/>
  <c r="R34" i="10"/>
  <c r="R1111" i="10"/>
  <c r="R1014" i="10"/>
  <c r="R1160" i="10"/>
  <c r="R1177" i="10"/>
  <c r="R1132" i="10"/>
  <c r="R822" i="10"/>
  <c r="R206" i="10"/>
  <c r="R286" i="10"/>
  <c r="R107" i="10"/>
  <c r="R859" i="10"/>
  <c r="R731" i="10"/>
  <c r="R595" i="10"/>
  <c r="R162" i="10"/>
  <c r="R259" i="10"/>
  <c r="R686" i="10"/>
  <c r="R558" i="10"/>
  <c r="R430" i="10"/>
  <c r="R46" i="10"/>
  <c r="R62" i="10"/>
  <c r="R774" i="10"/>
  <c r="R98" i="10"/>
  <c r="R629" i="10"/>
  <c r="R187" i="10"/>
  <c r="R795" i="10"/>
  <c r="R691" i="10"/>
  <c r="R347" i="10"/>
  <c r="R235" i="10"/>
  <c r="R139" i="10"/>
  <c r="R969" i="10"/>
  <c r="R1025" i="10"/>
  <c r="R1057" i="10"/>
  <c r="R1113" i="10"/>
  <c r="R966" i="10"/>
  <c r="R965" i="10"/>
  <c r="R1102" i="10"/>
  <c r="R769" i="10"/>
  <c r="R226" i="10"/>
  <c r="R145" i="10"/>
  <c r="R447" i="10"/>
  <c r="R238" i="10"/>
  <c r="R371" i="10"/>
  <c r="R99" i="10"/>
  <c r="R787" i="10"/>
  <c r="R366" i="10"/>
  <c r="R171" i="10"/>
  <c r="R675" i="10"/>
  <c r="R374" i="10"/>
  <c r="R734" i="10"/>
  <c r="R601" i="10"/>
  <c r="R857" i="10"/>
  <c r="R121" i="10"/>
  <c r="R182" i="10"/>
  <c r="R66" i="10"/>
  <c r="R1044" i="10"/>
  <c r="R963" i="10"/>
  <c r="R982" i="10"/>
  <c r="R920" i="10"/>
  <c r="R627" i="10"/>
  <c r="R74" i="10"/>
  <c r="R160" i="10"/>
  <c r="R225" i="10"/>
  <c r="R481" i="10"/>
  <c r="R545" i="10"/>
  <c r="R737" i="10"/>
  <c r="R865" i="10"/>
  <c r="R401" i="10"/>
  <c r="R578" i="10"/>
  <c r="R929" i="10"/>
  <c r="R1041" i="10"/>
  <c r="R1118" i="10"/>
  <c r="R1101" i="10"/>
  <c r="R529" i="10"/>
  <c r="R1159" i="10"/>
  <c r="R561" i="10"/>
  <c r="R21" i="10"/>
  <c r="R883" i="10"/>
  <c r="R185" i="10"/>
  <c r="R522" i="10"/>
  <c r="R634" i="10"/>
  <c r="R153" i="10"/>
  <c r="R85" i="10"/>
  <c r="R550" i="10"/>
  <c r="R830" i="10"/>
  <c r="R635" i="10"/>
  <c r="R467" i="10"/>
  <c r="R174" i="10"/>
  <c r="R134" i="10"/>
  <c r="R499" i="10"/>
  <c r="R251" i="10"/>
  <c r="R670" i="10"/>
  <c r="R722" i="10"/>
  <c r="R454" i="10"/>
  <c r="R323" i="10"/>
  <c r="R472" i="10"/>
  <c r="R877" i="10"/>
  <c r="R587" i="10"/>
  <c r="R853" i="10"/>
  <c r="R810" i="10"/>
  <c r="R742" i="10"/>
  <c r="R91" i="10"/>
  <c r="R156" i="10"/>
  <c r="R386" i="10"/>
  <c r="R586" i="10"/>
  <c r="R95" i="10"/>
  <c r="R22" i="10"/>
  <c r="R39" i="10"/>
  <c r="R758" i="10"/>
  <c r="R867" i="10"/>
  <c r="R83" i="10"/>
  <c r="R835" i="10"/>
  <c r="R227" i="10"/>
  <c r="R598" i="10"/>
  <c r="R470" i="10"/>
  <c r="R342" i="10"/>
  <c r="R326" i="10"/>
  <c r="R664" i="10"/>
  <c r="R647" i="10"/>
  <c r="R840" i="10"/>
  <c r="R694" i="10"/>
  <c r="R415" i="10"/>
  <c r="R993" i="10"/>
  <c r="R750" i="10"/>
  <c r="R999" i="10"/>
  <c r="R1049" i="10"/>
  <c r="R1144" i="10"/>
  <c r="R896" i="10"/>
  <c r="R926" i="10"/>
  <c r="R1020" i="10"/>
  <c r="R1084" i="10"/>
  <c r="R1148" i="10"/>
  <c r="R936" i="10"/>
  <c r="R947" i="10"/>
  <c r="R901" i="10"/>
  <c r="R483" i="10"/>
  <c r="R870" i="10"/>
  <c r="R88" i="10"/>
  <c r="R361" i="10"/>
  <c r="R489" i="10"/>
  <c r="R553" i="10"/>
  <c r="R617" i="10"/>
  <c r="R681" i="10"/>
  <c r="R809" i="10"/>
  <c r="R873" i="10"/>
  <c r="R290" i="10"/>
  <c r="R394" i="10"/>
  <c r="R86" i="10"/>
  <c r="R13" i="10"/>
  <c r="R103" i="10"/>
  <c r="R30" i="10"/>
  <c r="R131" i="10"/>
  <c r="R219" i="10"/>
  <c r="R806" i="10"/>
  <c r="R574" i="10"/>
  <c r="R382" i="10"/>
  <c r="R90" i="10"/>
  <c r="R851" i="10"/>
  <c r="R451" i="10"/>
  <c r="R158" i="10"/>
  <c r="R254" i="10"/>
  <c r="R11" i="10"/>
  <c r="R827" i="10"/>
  <c r="R339" i="10"/>
  <c r="R43" i="10"/>
  <c r="R262" i="10"/>
  <c r="R38" i="10"/>
  <c r="R211" i="10"/>
  <c r="R78" i="10"/>
  <c r="R871" i="10"/>
  <c r="R626" i="10"/>
  <c r="R324" i="10"/>
  <c r="R580" i="10"/>
  <c r="R708" i="10"/>
  <c r="R518" i="10"/>
  <c r="R147" i="10"/>
  <c r="R411" i="10"/>
  <c r="R10" i="10"/>
  <c r="R879" i="10"/>
  <c r="R110" i="10"/>
  <c r="R146" i="10"/>
  <c r="R581" i="10"/>
  <c r="R449" i="10"/>
  <c r="R8" i="10"/>
  <c r="R155" i="10"/>
  <c r="R431" i="10"/>
  <c r="R106" i="10"/>
  <c r="R475" i="10"/>
  <c r="R102" i="10"/>
  <c r="R869" i="10"/>
  <c r="R813" i="10"/>
  <c r="R640" i="10"/>
  <c r="R471" i="10"/>
  <c r="R302" i="10"/>
  <c r="R123" i="10"/>
  <c r="R839" i="10"/>
  <c r="R208" i="10"/>
  <c r="R318" i="10"/>
  <c r="R720" i="10"/>
  <c r="R190" i="10"/>
  <c r="R674" i="10"/>
  <c r="R703" i="10"/>
  <c r="R334" i="10"/>
  <c r="R880" i="10"/>
  <c r="R964" i="10"/>
  <c r="R31" i="10"/>
  <c r="R48" i="10"/>
  <c r="R1022" i="10"/>
  <c r="R303" i="10"/>
  <c r="R814" i="10"/>
  <c r="R157" i="10"/>
  <c r="R350" i="10"/>
  <c r="R606" i="10"/>
  <c r="R805" i="10"/>
  <c r="R677" i="10"/>
  <c r="R613" i="10"/>
  <c r="R549" i="10"/>
  <c r="R485" i="10"/>
  <c r="R357" i="10"/>
  <c r="R293" i="10"/>
  <c r="R229" i="10"/>
  <c r="R165" i="10"/>
  <c r="R81" i="10"/>
  <c r="R619" i="10"/>
  <c r="R422" i="10"/>
  <c r="R747" i="10"/>
  <c r="R443" i="10"/>
  <c r="R154" i="10"/>
  <c r="R824" i="10"/>
  <c r="R667" i="10"/>
  <c r="R555" i="10"/>
  <c r="R435" i="10"/>
  <c r="R315" i="10"/>
  <c r="R203" i="10"/>
  <c r="R65" i="10"/>
  <c r="R414" i="10"/>
  <c r="R9" i="10"/>
  <c r="R223" i="10"/>
  <c r="R392" i="10"/>
  <c r="R566" i="10"/>
  <c r="R735" i="10"/>
  <c r="R183" i="10"/>
  <c r="R352" i="10"/>
  <c r="R526" i="10"/>
  <c r="R695" i="10"/>
  <c r="R1143" i="10"/>
  <c r="R1125" i="10"/>
  <c r="R1051" i="10"/>
  <c r="R609" i="10"/>
  <c r="R801" i="10"/>
  <c r="R1116" i="10"/>
  <c r="R267" i="10"/>
  <c r="R19" i="10"/>
  <c r="R275" i="10"/>
  <c r="R202" i="10"/>
  <c r="R50" i="10"/>
  <c r="R507" i="10"/>
  <c r="R616" i="10"/>
  <c r="R360" i="10"/>
  <c r="R168" i="10"/>
  <c r="R406" i="10"/>
  <c r="R89" i="10"/>
  <c r="R170" i="10"/>
  <c r="R274" i="10"/>
  <c r="R610" i="10"/>
  <c r="R762" i="10"/>
  <c r="R680" i="10"/>
  <c r="R798" i="10"/>
  <c r="R18" i="10"/>
  <c r="R117" i="10"/>
  <c r="R188" i="10"/>
  <c r="R252" i="10"/>
  <c r="R316" i="10"/>
  <c r="R380" i="10"/>
  <c r="R508" i="10"/>
  <c r="R572" i="10"/>
  <c r="R636" i="10"/>
  <c r="R764" i="10"/>
  <c r="R150" i="10"/>
  <c r="R495" i="10"/>
  <c r="R176" i="10"/>
  <c r="R797" i="10"/>
  <c r="R541" i="10"/>
  <c r="R413" i="10"/>
  <c r="R349" i="10"/>
  <c r="R221" i="10"/>
  <c r="R70" i="10"/>
  <c r="R723" i="10"/>
  <c r="R571" i="10"/>
  <c r="R135" i="10"/>
  <c r="R755" i="10"/>
  <c r="R651" i="10"/>
  <c r="R419" i="10"/>
  <c r="R299" i="10"/>
  <c r="R42" i="10"/>
  <c r="R862" i="10"/>
  <c r="R246" i="10"/>
  <c r="R584" i="10"/>
  <c r="R122" i="10"/>
  <c r="R534" i="10"/>
  <c r="R864" i="10"/>
  <c r="R82" i="10"/>
  <c r="R440" i="10"/>
  <c r="R614" i="10"/>
  <c r="R1015" i="10"/>
  <c r="R1157" i="10"/>
  <c r="R233" i="10"/>
  <c r="R745" i="10"/>
  <c r="R818" i="10"/>
  <c r="R59" i="10"/>
  <c r="R398" i="10"/>
  <c r="R142" i="10"/>
  <c r="R178" i="10"/>
  <c r="R778" i="10"/>
  <c r="R260" i="10"/>
  <c r="R644" i="10"/>
  <c r="R739" i="10"/>
  <c r="R903" i="10"/>
  <c r="R1029" i="10"/>
  <c r="R425" i="10"/>
  <c r="R714" i="10"/>
  <c r="R811" i="10"/>
  <c r="R75" i="10"/>
  <c r="R766" i="10"/>
  <c r="R101" i="10"/>
  <c r="R298" i="10"/>
  <c r="R452" i="10"/>
  <c r="R403" i="10"/>
  <c r="R511" i="10"/>
  <c r="R100" i="10"/>
  <c r="R177" i="10"/>
  <c r="R241" i="10"/>
  <c r="R625" i="10"/>
  <c r="R753" i="10"/>
  <c r="R817" i="10"/>
  <c r="R730" i="10"/>
  <c r="R834" i="10"/>
  <c r="R77" i="10"/>
  <c r="R161" i="10"/>
  <c r="R94" i="10"/>
  <c r="R67" i="10"/>
  <c r="R710" i="10"/>
  <c r="R653" i="10"/>
  <c r="R589" i="10"/>
  <c r="R525" i="10"/>
  <c r="R87" i="10"/>
  <c r="R828" i="10"/>
  <c r="R741" i="10"/>
  <c r="R1121" i="10"/>
  <c r="R1065" i="10"/>
  <c r="R498" i="10"/>
  <c r="R1150" i="10"/>
  <c r="R1062" i="10"/>
  <c r="R921" i="10"/>
  <c r="R974" i="10"/>
  <c r="R1104" i="10"/>
  <c r="R1179" i="10"/>
  <c r="R941" i="10"/>
  <c r="R989" i="10"/>
  <c r="R1053" i="10"/>
  <c r="R1181" i="10"/>
  <c r="R1030" i="10"/>
  <c r="R1000" i="10"/>
  <c r="R151" i="10"/>
  <c r="R217" i="10"/>
  <c r="R345" i="10"/>
  <c r="R409" i="10"/>
  <c r="R473" i="10"/>
  <c r="R729" i="10"/>
  <c r="R793" i="10"/>
  <c r="R266" i="10"/>
  <c r="R474" i="10"/>
  <c r="R690" i="10"/>
  <c r="R104" i="10"/>
  <c r="R782" i="10"/>
  <c r="R250" i="10"/>
  <c r="R426" i="10"/>
  <c r="R594" i="10"/>
  <c r="R746" i="10"/>
  <c r="R7" i="10"/>
  <c r="R105" i="10"/>
  <c r="R180" i="10"/>
  <c r="R244" i="10"/>
  <c r="R308" i="10"/>
  <c r="R372" i="10"/>
  <c r="R436" i="10"/>
  <c r="R500" i="10"/>
  <c r="R564" i="10"/>
  <c r="R628" i="10"/>
  <c r="R692" i="10"/>
  <c r="R756" i="10"/>
  <c r="R820" i="10"/>
  <c r="R884" i="10"/>
  <c r="R1134" i="10"/>
  <c r="R97" i="10"/>
  <c r="R280" i="10"/>
  <c r="R623" i="10"/>
  <c r="R792" i="10"/>
  <c r="R327" i="10"/>
  <c r="R583" i="10"/>
  <c r="R847" i="10"/>
  <c r="R749" i="10"/>
  <c r="R685" i="10"/>
  <c r="R621" i="10"/>
  <c r="R557" i="10"/>
  <c r="R493" i="10"/>
  <c r="R429" i="10"/>
  <c r="R365" i="10"/>
  <c r="R301" i="10"/>
  <c r="R237" i="10"/>
  <c r="R173" i="10"/>
  <c r="R93" i="10"/>
  <c r="R763" i="10"/>
  <c r="R603" i="10"/>
  <c r="R459" i="10"/>
  <c r="R779" i="10"/>
  <c r="R563" i="10"/>
  <c r="R331" i="10"/>
  <c r="R79" i="10"/>
  <c r="R240" i="10"/>
  <c r="R775" i="10"/>
  <c r="R200" i="10"/>
  <c r="R543" i="10"/>
  <c r="R712" i="10"/>
  <c r="R863" i="10"/>
  <c r="R159" i="10"/>
  <c r="R503" i="10"/>
  <c r="R672" i="10"/>
  <c r="R837" i="10"/>
  <c r="R14" i="10"/>
  <c r="R399" i="10"/>
  <c r="R568" i="10"/>
  <c r="R829" i="10"/>
  <c r="R998" i="10"/>
  <c r="R662" i="10"/>
  <c r="R444" i="10"/>
  <c r="R488" i="10"/>
  <c r="R1033" i="10"/>
  <c r="R127" i="10"/>
  <c r="R388" i="10"/>
  <c r="R836" i="10"/>
  <c r="R368" i="10"/>
  <c r="R733" i="10"/>
  <c r="R605" i="10"/>
  <c r="R477" i="10"/>
  <c r="R285" i="10"/>
  <c r="R37" i="10"/>
  <c r="R375" i="10"/>
  <c r="R544" i="10"/>
  <c r="R718" i="10"/>
  <c r="R271" i="10"/>
  <c r="R783" i="10"/>
  <c r="R305" i="10"/>
  <c r="R369" i="10"/>
  <c r="R433" i="10"/>
  <c r="R497" i="10"/>
  <c r="R689" i="10"/>
  <c r="R881" i="10"/>
  <c r="R306" i="10"/>
  <c r="R410" i="10"/>
  <c r="R506" i="10"/>
  <c r="R618" i="10"/>
  <c r="R16" i="10"/>
  <c r="R314" i="10"/>
  <c r="R490" i="10"/>
  <c r="R650" i="10"/>
  <c r="R802" i="10"/>
  <c r="R44" i="10"/>
  <c r="R136" i="10"/>
  <c r="R204" i="10"/>
  <c r="R268" i="10"/>
  <c r="R332" i="10"/>
  <c r="R396" i="10"/>
  <c r="R460" i="10"/>
  <c r="R524" i="10"/>
  <c r="R588" i="10"/>
  <c r="R652" i="10"/>
  <c r="R716" i="10"/>
  <c r="R780" i="10"/>
  <c r="R844" i="10"/>
  <c r="R175" i="10"/>
  <c r="R344" i="10"/>
  <c r="R687" i="10"/>
  <c r="R846" i="10"/>
  <c r="R199" i="10"/>
  <c r="R391" i="10"/>
  <c r="R688" i="10"/>
  <c r="R789" i="10"/>
  <c r="R725" i="10"/>
  <c r="R661" i="10"/>
  <c r="R597" i="10"/>
  <c r="R533" i="10"/>
  <c r="R469" i="10"/>
  <c r="R405" i="10"/>
  <c r="R341" i="10"/>
  <c r="R277" i="10"/>
  <c r="R213" i="10"/>
  <c r="R56" i="10"/>
  <c r="R699" i="10"/>
  <c r="R116" i="10"/>
  <c r="R523" i="10"/>
  <c r="R179" i="10"/>
  <c r="R17" i="10"/>
  <c r="R519" i="10"/>
  <c r="R72" i="10"/>
  <c r="R264" i="10"/>
  <c r="R438" i="10"/>
  <c r="R607" i="10"/>
  <c r="R776" i="10"/>
  <c r="R224" i="10"/>
  <c r="R567" i="10"/>
  <c r="R736" i="10"/>
  <c r="R294" i="10"/>
  <c r="R463" i="10"/>
  <c r="R632" i="10"/>
  <c r="R823" i="10"/>
  <c r="R466" i="10"/>
  <c r="R516" i="10"/>
  <c r="R669" i="10"/>
  <c r="R886" i="10"/>
  <c r="R1075" i="10"/>
  <c r="R111" i="10"/>
  <c r="R313" i="10"/>
  <c r="R441" i="10"/>
  <c r="R569" i="10"/>
  <c r="R697" i="10"/>
  <c r="R418" i="10"/>
  <c r="R738" i="10"/>
  <c r="R590" i="10"/>
  <c r="R539" i="10"/>
  <c r="R28" i="10"/>
  <c r="R125" i="10"/>
  <c r="R194" i="10"/>
  <c r="R338" i="10"/>
  <c r="R514" i="10"/>
  <c r="R666" i="10"/>
  <c r="R826" i="10"/>
  <c r="R55" i="10"/>
  <c r="R212" i="10"/>
  <c r="R276" i="10"/>
  <c r="R340" i="10"/>
  <c r="R404" i="10"/>
  <c r="R468" i="10"/>
  <c r="R532" i="10"/>
  <c r="R596" i="10"/>
  <c r="R660" i="10"/>
  <c r="R724" i="10"/>
  <c r="R788" i="10"/>
  <c r="R852" i="10"/>
  <c r="R367" i="10"/>
  <c r="R536" i="10"/>
  <c r="R861" i="10"/>
  <c r="R222" i="10"/>
  <c r="R432" i="10"/>
  <c r="R711" i="10"/>
  <c r="R781" i="10"/>
  <c r="R717" i="10"/>
  <c r="R461" i="10"/>
  <c r="R397" i="10"/>
  <c r="R333" i="10"/>
  <c r="R269" i="10"/>
  <c r="R205" i="10"/>
  <c r="R45" i="10"/>
  <c r="R843" i="10"/>
  <c r="R683" i="10"/>
  <c r="R243" i="10"/>
  <c r="R395" i="10"/>
  <c r="R560" i="10"/>
  <c r="R108" i="10"/>
  <c r="R287" i="10"/>
  <c r="R456" i="10"/>
  <c r="R799" i="10"/>
  <c r="R247" i="10"/>
  <c r="R416" i="10"/>
  <c r="R759" i="10"/>
  <c r="R140" i="10"/>
  <c r="R312" i="10"/>
  <c r="R655" i="10"/>
  <c r="R442" i="10"/>
  <c r="R815" i="10"/>
  <c r="R1158" i="10"/>
  <c r="R297" i="10"/>
  <c r="R32" i="10"/>
  <c r="R1038" i="10"/>
  <c r="R985" i="10"/>
  <c r="R948" i="10"/>
  <c r="R1174" i="10"/>
  <c r="R918" i="10"/>
  <c r="R1031" i="10"/>
  <c r="R995" i="10"/>
  <c r="R1162" i="10"/>
  <c r="R961" i="10"/>
  <c r="R1138" i="10"/>
  <c r="R917" i="10"/>
  <c r="R934" i="10"/>
  <c r="R902" i="10"/>
  <c r="R1086" i="10"/>
  <c r="R1023" i="10"/>
  <c r="R193" i="10"/>
  <c r="R321" i="10"/>
  <c r="R641" i="10"/>
  <c r="R833" i="10"/>
  <c r="R330" i="10"/>
  <c r="R858" i="10"/>
  <c r="R115" i="10"/>
  <c r="R41" i="10"/>
  <c r="R530" i="10"/>
  <c r="R850" i="10"/>
  <c r="R69" i="10"/>
  <c r="R220" i="10"/>
  <c r="R284" i="10"/>
  <c r="R348" i="10"/>
  <c r="R412" i="10"/>
  <c r="R552" i="10"/>
  <c r="R872" i="10"/>
  <c r="R727" i="10"/>
  <c r="R215" i="10"/>
  <c r="R130" i="10"/>
  <c r="R771" i="10"/>
  <c r="R1097" i="10"/>
  <c r="R1011" i="10"/>
  <c r="R1079" i="10"/>
  <c r="R979" i="10"/>
  <c r="R905" i="10"/>
  <c r="R988" i="10"/>
  <c r="R1055" i="10"/>
  <c r="R362" i="10"/>
  <c r="R682" i="10"/>
  <c r="R384" i="10"/>
  <c r="R894" i="10"/>
  <c r="R1096" i="10"/>
  <c r="R1003" i="10"/>
  <c r="R1105" i="10"/>
  <c r="R1137" i="10"/>
  <c r="R1059" i="10"/>
  <c r="R1068" i="10"/>
  <c r="R956" i="10"/>
  <c r="R1139" i="10"/>
  <c r="R997" i="10"/>
  <c r="R957" i="10"/>
  <c r="R1013" i="10"/>
  <c r="R1077" i="10"/>
  <c r="R1133" i="10"/>
  <c r="R1078" i="10"/>
  <c r="R1167" i="10"/>
  <c r="R1095" i="10"/>
  <c r="R700" i="10"/>
  <c r="R421" i="10"/>
  <c r="R1089" i="10"/>
  <c r="R169" i="10"/>
  <c r="R602" i="10"/>
  <c r="R196" i="10"/>
  <c r="R772" i="10"/>
  <c r="R983" i="10"/>
  <c r="R923" i="10"/>
  <c r="R1129" i="10"/>
  <c r="R1170" i="10"/>
  <c r="R1184" i="10"/>
  <c r="R944" i="10"/>
  <c r="R945" i="10"/>
  <c r="R1145" i="10"/>
  <c r="R986" i="10"/>
  <c r="R1098" i="10"/>
  <c r="R1122" i="10"/>
  <c r="R930" i="10"/>
  <c r="R958" i="10"/>
  <c r="R1093" i="10"/>
  <c r="R1028" i="10"/>
  <c r="R1060" i="10"/>
  <c r="R1124" i="10"/>
  <c r="R1156" i="10"/>
  <c r="R976" i="10"/>
  <c r="R1128" i="10"/>
  <c r="R987" i="10"/>
  <c r="R1069" i="10"/>
  <c r="R909" i="10"/>
  <c r="R933" i="10"/>
  <c r="R1045" i="10"/>
  <c r="R942" i="10"/>
  <c r="R1071" i="10"/>
  <c r="R1135" i="10"/>
  <c r="R1119" i="10"/>
  <c r="R52" i="10"/>
  <c r="R209" i="10"/>
  <c r="R273" i="10"/>
  <c r="R465" i="10"/>
  <c r="R593" i="10"/>
  <c r="R721" i="10"/>
  <c r="R849" i="10"/>
  <c r="R1115" i="10"/>
  <c r="R258" i="10"/>
  <c r="R354" i="10"/>
  <c r="R458" i="10"/>
  <c r="R562" i="10"/>
  <c r="R786" i="10"/>
  <c r="R882" i="10"/>
  <c r="R113" i="10"/>
  <c r="R40" i="10"/>
  <c r="R129" i="10"/>
  <c r="R57" i="10"/>
  <c r="R64" i="10"/>
  <c r="R152" i="10"/>
  <c r="R234" i="10"/>
  <c r="R402" i="10"/>
  <c r="R570" i="10"/>
  <c r="R92" i="10"/>
  <c r="R172" i="10"/>
  <c r="R236" i="10"/>
  <c r="R300" i="10"/>
  <c r="R364" i="10"/>
  <c r="R428" i="10"/>
  <c r="R492" i="10"/>
  <c r="R556" i="10"/>
  <c r="R620" i="10"/>
  <c r="R684" i="10"/>
  <c r="R748" i="10"/>
  <c r="R812" i="10"/>
  <c r="R876" i="10"/>
  <c r="R600" i="10"/>
  <c r="R304" i="10"/>
  <c r="R542" i="10"/>
  <c r="R831" i="10"/>
  <c r="R757" i="10"/>
  <c r="R693" i="10"/>
  <c r="R565" i="10"/>
  <c r="R501" i="10"/>
  <c r="R437" i="10"/>
  <c r="R373" i="10"/>
  <c r="R309" i="10"/>
  <c r="R245" i="10"/>
  <c r="R181" i="10"/>
  <c r="R351" i="10"/>
  <c r="R520" i="10"/>
  <c r="R848" i="10"/>
  <c r="R311" i="10"/>
  <c r="R480" i="10"/>
  <c r="R654" i="10"/>
  <c r="R821" i="10"/>
  <c r="R207" i="10"/>
  <c r="R376" i="10"/>
  <c r="R719" i="10"/>
  <c r="R47" i="10"/>
  <c r="R248" i="10"/>
  <c r="R591" i="10"/>
  <c r="R760" i="10"/>
  <c r="R319" i="10"/>
  <c r="R855" i="10"/>
  <c r="R845" i="10"/>
  <c r="R512" i="10"/>
  <c r="R343" i="10"/>
  <c r="R84" i="10"/>
  <c r="R167" i="10"/>
  <c r="R400" i="10"/>
  <c r="R744" i="10"/>
  <c r="R255" i="10"/>
  <c r="R120" i="10"/>
  <c r="R663" i="10"/>
  <c r="R494" i="10"/>
  <c r="R320" i="10"/>
  <c r="R149" i="10"/>
  <c r="R336" i="10"/>
  <c r="R464" i="10"/>
  <c r="R807" i="10"/>
  <c r="R23" i="10"/>
  <c r="R295" i="10"/>
  <c r="R856" i="10"/>
  <c r="R424" i="10"/>
  <c r="R296" i="10"/>
  <c r="R791" i="10"/>
  <c r="R622" i="10"/>
  <c r="R448" i="10"/>
  <c r="R279" i="10"/>
  <c r="R96" i="10"/>
  <c r="R119" i="10"/>
  <c r="R231" i="10"/>
  <c r="R615" i="10"/>
  <c r="R767" i="10"/>
  <c r="R639" i="10"/>
  <c r="R517" i="10"/>
  <c r="R453" i="10"/>
  <c r="R389" i="10"/>
  <c r="R325" i="10"/>
  <c r="R261" i="10"/>
  <c r="R197" i="10"/>
  <c r="R128" i="10"/>
  <c r="R33" i="10"/>
  <c r="R611" i="10"/>
  <c r="R144" i="10"/>
  <c r="R624" i="10"/>
  <c r="R132" i="10"/>
  <c r="R479" i="10"/>
  <c r="R648" i="10"/>
  <c r="R816" i="10"/>
  <c r="R73" i="10"/>
  <c r="R439" i="10"/>
  <c r="R608" i="10"/>
  <c r="R335" i="10"/>
  <c r="R504" i="10"/>
  <c r="R885" i="10"/>
  <c r="R768" i="10"/>
  <c r="R599" i="10"/>
  <c r="R256" i="10"/>
  <c r="R61" i="10"/>
  <c r="R592" i="10"/>
  <c r="R141" i="10"/>
  <c r="R528" i="10"/>
  <c r="R24" i="10"/>
  <c r="R808" i="10"/>
  <c r="R476" i="10"/>
  <c r="R540" i="10"/>
  <c r="R604" i="10"/>
  <c r="R668" i="10"/>
  <c r="R732" i="10"/>
  <c r="R796" i="10"/>
  <c r="R860" i="10"/>
  <c r="R216" i="10"/>
  <c r="R559" i="10"/>
  <c r="R728" i="10"/>
  <c r="R36" i="10"/>
  <c r="R263" i="10"/>
  <c r="R455" i="10"/>
  <c r="R752" i="10"/>
  <c r="R773" i="10"/>
  <c r="R709" i="10"/>
  <c r="R645" i="10"/>
  <c r="R895" i="10"/>
  <c r="R951" i="10"/>
  <c r="R1047" i="10"/>
  <c r="R1175" i="10"/>
  <c r="R967" i="10"/>
  <c r="R1024" i="10"/>
  <c r="R1178" i="10"/>
  <c r="R960" i="10"/>
  <c r="R1112" i="10"/>
  <c r="R1107" i="10"/>
  <c r="R1120" i="10"/>
  <c r="R1040" i="10"/>
  <c r="R898" i="10"/>
  <c r="R1073" i="10"/>
  <c r="R1153" i="10"/>
  <c r="R922" i="10"/>
  <c r="R1066" i="10"/>
  <c r="R1090" i="10"/>
  <c r="R1130" i="10"/>
  <c r="R1027" i="10"/>
  <c r="R1163" i="10"/>
  <c r="R1016" i="10"/>
  <c r="R891" i="10"/>
  <c r="R1032" i="10"/>
  <c r="R1166" i="10"/>
  <c r="R916" i="10"/>
  <c r="R1012" i="10"/>
  <c r="R1076" i="10"/>
  <c r="R1140" i="10"/>
  <c r="R1172" i="10"/>
  <c r="R1094" i="10"/>
  <c r="R1048" i="10"/>
  <c r="R893" i="10"/>
  <c r="R925" i="10"/>
  <c r="R949" i="10"/>
  <c r="R1005" i="10"/>
  <c r="R1037" i="10"/>
  <c r="R1117" i="10"/>
  <c r="R912" i="10"/>
  <c r="R984" i="10"/>
  <c r="R907" i="10"/>
  <c r="R1063" i="10"/>
  <c r="R935" i="10"/>
  <c r="R133" i="10"/>
  <c r="R201" i="10"/>
  <c r="R265" i="10"/>
  <c r="R329" i="10"/>
  <c r="R393" i="10"/>
  <c r="R457" i="10"/>
  <c r="R521" i="10"/>
  <c r="R585" i="10"/>
  <c r="R649" i="10"/>
  <c r="R713" i="10"/>
  <c r="R777" i="10"/>
  <c r="R841" i="10"/>
  <c r="R242" i="10"/>
  <c r="R346" i="10"/>
  <c r="R450" i="10"/>
  <c r="R546" i="10"/>
  <c r="R658" i="10"/>
  <c r="R770" i="10"/>
  <c r="R874" i="10"/>
  <c r="R49" i="10"/>
  <c r="R137" i="10"/>
  <c r="R53" i="10"/>
  <c r="R143" i="10"/>
  <c r="R218" i="10"/>
  <c r="R378" i="10"/>
  <c r="R554" i="10"/>
  <c r="R706" i="10"/>
  <c r="R866" i="10"/>
  <c r="R80" i="10"/>
  <c r="R164" i="10"/>
  <c r="R228" i="10"/>
  <c r="R292" i="10"/>
  <c r="R356" i="10"/>
  <c r="R420" i="10"/>
  <c r="R484" i="10"/>
  <c r="R548" i="10"/>
  <c r="R612" i="10"/>
  <c r="R676" i="10"/>
  <c r="R740" i="10"/>
  <c r="R804" i="10"/>
  <c r="R868" i="10"/>
  <c r="R239" i="10"/>
  <c r="R408" i="10"/>
  <c r="R751" i="10"/>
  <c r="R71" i="10"/>
  <c r="R496" i="10"/>
  <c r="R765" i="10"/>
  <c r="R701" i="10"/>
  <c r="R637" i="10"/>
  <c r="R573" i="10"/>
  <c r="R509" i="10"/>
  <c r="R445" i="10"/>
  <c r="R381" i="10"/>
  <c r="R317" i="10"/>
  <c r="R253" i="10"/>
  <c r="R189" i="10"/>
  <c r="R20" i="10"/>
  <c r="R29" i="10"/>
  <c r="R707" i="10"/>
  <c r="R363" i="10"/>
  <c r="R328" i="10"/>
  <c r="R671" i="10"/>
  <c r="R832" i="10"/>
  <c r="R109" i="10"/>
  <c r="R288" i="10"/>
  <c r="R462" i="10"/>
  <c r="R631" i="10"/>
  <c r="R800" i="10"/>
  <c r="R184" i="10"/>
  <c r="R527" i="10"/>
  <c r="R696" i="10"/>
  <c r="R383" i="10"/>
  <c r="R576" i="10"/>
  <c r="R407" i="10"/>
  <c r="R25" i="10"/>
  <c r="R487" i="10"/>
  <c r="R784" i="10"/>
  <c r="R423" i="10"/>
  <c r="R232" i="10"/>
  <c r="R679" i="10"/>
  <c r="R743" i="10"/>
  <c r="R359" i="10"/>
  <c r="R656" i="10"/>
  <c r="R148" i="10"/>
  <c r="R726" i="10"/>
  <c r="R704" i="10"/>
  <c r="R535" i="10"/>
  <c r="R192" i="10"/>
  <c r="R551" i="10"/>
  <c r="R478" i="10"/>
  <c r="R272" i="10"/>
  <c r="R575" i="10"/>
  <c r="R60" i="10"/>
  <c r="R1127" i="10"/>
  <c r="R919" i="10"/>
  <c r="R899" i="10"/>
  <c r="R955" i="10"/>
  <c r="R889" i="10"/>
  <c r="R1081" i="10"/>
  <c r="R1050" i="10"/>
  <c r="R1074" i="10"/>
  <c r="R931" i="10"/>
  <c r="R962" i="10"/>
  <c r="R971" i="10"/>
  <c r="R1171" i="10"/>
  <c r="R932" i="10"/>
  <c r="R900" i="10"/>
  <c r="R981" i="10"/>
  <c r="R950" i="10"/>
  <c r="R1019" i="10"/>
  <c r="R1052" i="10"/>
  <c r="R1180" i="10"/>
  <c r="R927" i="10"/>
  <c r="R906" i="10"/>
  <c r="R1034" i="10"/>
  <c r="R1058" i="10"/>
  <c r="R1146" i="10"/>
  <c r="R915" i="10"/>
  <c r="R1092" i="10"/>
  <c r="R1080" i="10"/>
  <c r="R910" i="10"/>
  <c r="R938" i="10"/>
  <c r="R978" i="10"/>
  <c r="R1087" i="10"/>
  <c r="R887" i="10"/>
  <c r="R888" i="10"/>
  <c r="R1064" i="10"/>
  <c r="R1099" i="10"/>
  <c r="R953" i="10"/>
  <c r="R1009" i="10"/>
  <c r="R994" i="10"/>
  <c r="R1082" i="10"/>
  <c r="R1106" i="10"/>
  <c r="R996" i="10"/>
  <c r="R940" i="10"/>
  <c r="R973" i="10"/>
  <c r="R1109" i="10"/>
  <c r="R952" i="10"/>
  <c r="R1151" i="10"/>
  <c r="R991" i="10"/>
  <c r="R1007" i="10"/>
  <c r="R1001" i="10"/>
  <c r="R1169" i="10"/>
  <c r="R897" i="10"/>
  <c r="R1018" i="10"/>
  <c r="R1042" i="10"/>
  <c r="R928" i="10"/>
  <c r="R970" i="10"/>
  <c r="R1021" i="10"/>
  <c r="R972" i="10"/>
  <c r="R1036" i="10"/>
  <c r="R1100" i="10"/>
  <c r="R1176" i="10"/>
  <c r="R1035" i="10"/>
  <c r="R1054" i="10"/>
  <c r="R1136" i="10"/>
  <c r="R1083" i="10"/>
  <c r="R911" i="10"/>
  <c r="R1039" i="10"/>
  <c r="R990" i="10"/>
  <c r="R1165" i="10"/>
  <c r="R954" i="10"/>
  <c r="R913" i="10"/>
  <c r="R1017" i="10"/>
  <c r="R1026" i="10"/>
  <c r="R1154" i="10"/>
  <c r="R1091" i="10"/>
  <c r="R1108" i="10"/>
  <c r="R980" i="10"/>
  <c r="R1142" i="10"/>
  <c r="R959" i="10"/>
  <c r="R1008" i="10"/>
  <c r="R1155" i="10"/>
  <c r="R890" i="10"/>
  <c r="R1002" i="10"/>
  <c r="R1114" i="10"/>
  <c r="R1067" i="10"/>
  <c r="R1056" i="10"/>
  <c r="R924" i="10"/>
  <c r="R1046" i="10"/>
  <c r="R1072" i="10"/>
  <c r="U1507" i="10" l="1"/>
  <c r="U1361" i="10"/>
  <c r="U1458" i="10"/>
  <c r="U1412" i="10"/>
  <c r="U1236" i="10"/>
  <c r="U1555" i="10"/>
  <c r="U1282" i="10"/>
  <c r="U1386" i="10"/>
  <c r="U1496" i="10"/>
  <c r="U1255" i="10"/>
  <c r="U1198" i="10"/>
  <c r="U1564" i="10"/>
  <c r="U1549" i="10"/>
  <c r="U1348" i="10"/>
  <c r="U1539" i="10"/>
  <c r="U1416" i="10"/>
  <c r="U1562" i="10"/>
  <c r="U1448" i="10"/>
  <c r="U1324" i="10"/>
  <c r="U1298" i="10"/>
  <c r="U1508" i="10"/>
  <c r="U1393" i="10"/>
  <c r="U1290" i="10"/>
  <c r="U1574" i="10"/>
  <c r="U1528" i="10"/>
  <c r="U1540" i="10"/>
  <c r="U1354" i="10"/>
  <c r="U1493" i="10"/>
  <c r="U1517" i="10"/>
  <c r="U1450" i="10"/>
  <c r="U1313" i="10"/>
  <c r="U1477" i="10"/>
  <c r="U1554" i="10"/>
  <c r="U1518" i="10"/>
  <c r="U1512" i="10"/>
  <c r="U1225" i="10"/>
  <c r="U1478" i="10"/>
  <c r="U1330" i="10"/>
  <c r="U1472" i="10"/>
  <c r="U1530" i="10"/>
  <c r="U1557" i="10"/>
  <c r="U1466" i="10"/>
  <c r="U1468" i="10"/>
  <c r="U1338" i="10"/>
  <c r="U1209" i="10"/>
  <c r="U1392" i="10"/>
  <c r="U1373" i="10"/>
  <c r="U1453" i="10"/>
  <c r="U1575" i="10"/>
  <c r="U1449" i="10"/>
  <c r="U1395" i="10"/>
  <c r="U1503" i="10"/>
  <c r="U1271" i="10"/>
  <c r="U1399" i="10"/>
  <c r="U1218" i="10"/>
  <c r="U1456" i="10"/>
  <c r="U1462" i="10"/>
  <c r="U1206" i="10"/>
  <c r="U1485" i="10"/>
  <c r="U1483" i="10"/>
  <c r="U1227" i="10"/>
  <c r="U1199" i="10"/>
  <c r="U1432" i="10"/>
  <c r="U1333" i="10"/>
  <c r="U1457" i="10"/>
  <c r="U1454" i="10"/>
  <c r="U1437" i="10"/>
  <c r="U1247" i="10"/>
  <c r="U1251" i="10"/>
  <c r="U1249" i="10"/>
  <c r="U1275" i="10"/>
  <c r="U1272" i="10"/>
  <c r="U1363" i="10"/>
  <c r="U1546" i="10"/>
  <c r="U1475" i="10"/>
  <c r="U1208" i="10"/>
  <c r="U1301" i="10"/>
  <c r="U1329" i="10"/>
  <c r="U1258" i="10"/>
  <c r="U1469" i="10"/>
  <c r="U1545" i="10"/>
  <c r="U1331" i="10"/>
  <c r="U1550" i="10"/>
  <c r="U1445" i="10"/>
  <c r="U1328" i="10"/>
  <c r="U1398" i="10"/>
  <c r="U1357" i="10"/>
  <c r="U1419" i="10"/>
  <c r="U1551" i="10"/>
  <c r="U1304" i="10"/>
  <c r="U1205" i="10"/>
  <c r="U1526" i="10"/>
  <c r="U1390" i="10"/>
  <c r="U1538" i="10"/>
  <c r="U1309" i="10"/>
  <c r="U1443" i="10"/>
  <c r="U1389" i="10"/>
  <c r="U1467" i="10"/>
  <c r="U1211" i="10"/>
  <c r="U1353" i="10"/>
  <c r="U1430" i="10"/>
  <c r="U1195" i="10"/>
  <c r="U1422" i="10"/>
  <c r="U1369" i="10"/>
  <c r="U1439" i="10"/>
  <c r="U1237" i="10"/>
  <c r="U1440" i="10"/>
  <c r="U1405" i="10"/>
  <c r="U1441" i="10"/>
  <c r="U1299" i="10"/>
  <c r="U1474" i="10"/>
  <c r="U1527" i="10"/>
  <c r="U1381" i="10"/>
  <c r="U1264" i="10"/>
  <c r="U1366" i="10"/>
  <c r="U1293" i="10"/>
  <c r="U1387" i="10"/>
  <c r="U1479" i="10"/>
  <c r="U1240" i="10"/>
  <c r="U1515" i="10"/>
  <c r="U1185" i="10"/>
  <c r="U1391" i="10"/>
  <c r="U1362" i="10"/>
  <c r="U1358" i="10"/>
  <c r="U1245" i="10"/>
  <c r="U1411" i="10"/>
  <c r="U1325" i="10"/>
  <c r="U1435" i="10"/>
  <c r="U1519" i="10"/>
  <c r="U1368" i="10"/>
  <c r="U1201" i="10"/>
  <c r="U1553" i="10"/>
  <c r="U1376" i="10"/>
  <c r="U1375" i="10"/>
  <c r="U1267" i="10"/>
  <c r="U1241" i="10"/>
  <c r="U1317" i="10"/>
  <c r="U1495" i="10"/>
  <c r="U1200" i="10"/>
  <c r="U1402" i="10"/>
  <c r="U1334" i="10"/>
  <c r="U1229" i="10"/>
  <c r="U1355" i="10"/>
  <c r="U1223" i="10"/>
  <c r="U1295" i="10"/>
  <c r="U1521" i="10"/>
  <c r="U1565" i="10"/>
  <c r="U1193" i="10"/>
  <c r="U1326" i="10"/>
  <c r="U1577" i="10"/>
  <c r="U1379" i="10"/>
  <c r="U1415" i="10"/>
  <c r="U1261" i="10"/>
  <c r="U1403" i="10"/>
  <c r="U1351" i="10"/>
  <c r="U1281" i="10"/>
  <c r="U1481" i="10"/>
  <c r="U1463" i="10"/>
  <c r="U1492" i="10"/>
  <c r="U1312" i="10"/>
  <c r="U1491" i="10"/>
  <c r="U1235" i="10"/>
  <c r="U1253" i="10"/>
  <c r="U1265" i="10"/>
  <c r="U1532" i="10"/>
  <c r="U1302" i="10"/>
  <c r="U1314" i="10"/>
  <c r="U1529" i="10"/>
  <c r="U1323" i="10"/>
  <c r="U1335" i="10"/>
  <c r="U1501" i="10"/>
  <c r="U1294" i="10"/>
  <c r="U1273" i="10"/>
  <c r="U1513" i="10"/>
  <c r="U1347" i="10"/>
  <c r="U1197" i="10"/>
  <c r="U1371" i="10"/>
  <c r="U1566" i="10"/>
  <c r="U1464" i="10"/>
  <c r="U1287" i="10"/>
  <c r="U1451" i="10"/>
  <c r="U1269" i="10"/>
  <c r="U1219" i="10"/>
  <c r="U1207" i="10"/>
  <c r="U1263" i="10"/>
  <c r="U1248" i="10"/>
  <c r="U1459" i="10"/>
  <c r="U1203" i="10"/>
  <c r="U1426" i="10"/>
  <c r="U1189" i="10"/>
  <c r="U1542" i="10"/>
  <c r="U1270" i="10"/>
  <c r="U1377" i="10"/>
  <c r="U1291" i="10"/>
  <c r="U1385" i="10"/>
  <c r="U1210" i="10"/>
  <c r="U1461" i="10"/>
  <c r="U1289" i="10"/>
  <c r="U1345" i="10"/>
  <c r="U1262" i="10"/>
  <c r="U1315" i="10"/>
  <c r="U1322" i="10"/>
  <c r="U1561" i="10"/>
  <c r="U1339" i="10"/>
  <c r="U1502" i="10"/>
  <c r="U1400" i="10"/>
  <c r="U1511" i="10"/>
  <c r="U1421" i="10"/>
  <c r="U1243" i="10"/>
  <c r="U1417" i="10"/>
  <c r="U1533" i="10"/>
  <c r="U1556" i="10"/>
  <c r="U1274" i="10"/>
  <c r="U1427" i="10"/>
  <c r="U1567" i="10"/>
  <c r="U1409" i="10"/>
  <c r="U1257" i="10"/>
  <c r="U1537" i="10"/>
  <c r="U1455" i="10"/>
  <c r="U1217" i="10"/>
  <c r="U1494" i="10"/>
  <c r="U1238" i="10"/>
  <c r="U1311" i="10"/>
  <c r="U1259" i="10"/>
  <c r="U1433" i="10"/>
  <c r="U1194" i="10"/>
  <c r="U1505" i="10"/>
  <c r="U1397" i="10"/>
  <c r="U1543" i="10"/>
  <c r="U1486" i="10"/>
  <c r="U1230" i="10"/>
  <c r="U1283" i="10"/>
  <c r="U1497" i="10"/>
  <c r="U1307" i="10"/>
  <c r="U1305" i="10"/>
  <c r="U1336" i="10"/>
  <c r="U1414" i="10"/>
</calcChain>
</file>

<file path=xl/sharedStrings.xml><?xml version="1.0" encoding="utf-8"?>
<sst xmlns="http://schemas.openxmlformats.org/spreadsheetml/2006/main" count="27435" uniqueCount="5552">
  <si>
    <t>Información Ejecución de los Contratos con Corte 30-SEPTIEMBRE-2024</t>
  </si>
  <si>
    <t>Secretaría Distrital de la Mujer</t>
  </si>
  <si>
    <t>Vigencia 2024</t>
  </si>
  <si>
    <t xml:space="preserve">INFORMACIÓN CONSOLIDADA DEL CONTRATO A LA FECHA </t>
  </si>
  <si>
    <t>INFORMACION FINANCIERA  EJECUCION DEL CONTRATO</t>
  </si>
  <si>
    <t>No. CONTRATO</t>
  </si>
  <si>
    <t xml:space="preserve">Vigencia </t>
  </si>
  <si>
    <t>No. PROCESO SECOP</t>
  </si>
  <si>
    <t>CONTRATISTA</t>
  </si>
  <si>
    <t>IDENTIFICACIÓN</t>
  </si>
  <si>
    <t>NÚMERO DE CONSTANCIA DE PUBLICACIÓN EN EL SECOP</t>
  </si>
  <si>
    <t>SUPERVISOR: NOMBRE COMPLETO</t>
  </si>
  <si>
    <t>SUPERVISOR: CARGO</t>
  </si>
  <si>
    <t>Fecha de suscripción</t>
  </si>
  <si>
    <t>Fecha de Inicio</t>
  </si>
  <si>
    <t>Fecha  inicial de Finalizacion Contrato/Convenio</t>
  </si>
  <si>
    <t>Valor del Contrato
inical</t>
  </si>
  <si>
    <t>% Ejecución</t>
  </si>
  <si>
    <t>Recursos totales desembolsados o pagados.</t>
  </si>
  <si>
    <t>Anulaciones</t>
  </si>
  <si>
    <t>Recursos pendientes de ejecutar.</t>
  </si>
  <si>
    <t xml:space="preserve">FECHA 
Adiciones
</t>
  </si>
  <si>
    <t>FECHA 
prórrogas</t>
  </si>
  <si>
    <t>Días
 Prorrogados</t>
  </si>
  <si>
    <t>FECHA FINAL EJECUCIÓN INCLUIDA PRÓRROGAS</t>
  </si>
  <si>
    <t>Vr. Adiciones</t>
  </si>
  <si>
    <t>Vr. Total con Adiciones</t>
  </si>
  <si>
    <t>Área Solicitante</t>
  </si>
  <si>
    <t>CD-PS-001-2024</t>
  </si>
  <si>
    <t>MARIA FERNANDA PERDOMO LEIVA</t>
  </si>
  <si>
    <t>https://community.secop.gov.co/Public/Tendering/OpportunityDetail/Index?noticeUID=CO1.NTC.5426204&amp;isFromPublicArea=True&amp;isModal=true&amp;asPopupView=true</t>
  </si>
  <si>
    <t>Gladys Marcela Enciso Gaitan ( E)</t>
  </si>
  <si>
    <t>Subsecretaría de Fortalecimiento de Capacidades y Oportunidades</t>
  </si>
  <si>
    <t>Subsecretaria de Fortalecimiento de Capacidades y Oportunidades</t>
  </si>
  <si>
    <t>CD-PS-002-2024</t>
  </si>
  <si>
    <t>JUAN JOSE HERNANDEZ ACOSTA</t>
  </si>
  <si>
    <t>https://community.secop.gov.co/Public/Tendering/OpportunityDetail/Index?noticeUID=CO1.NTC.5426188&amp;isFromPublicArea=True&amp;isModal=true&amp;asPopupView=true</t>
  </si>
  <si>
    <t>Luis Guillermo Flechas Salcedo</t>
  </si>
  <si>
    <t>Director de la Dirección de Contratación</t>
  </si>
  <si>
    <t>Dirección de Contratación</t>
  </si>
  <si>
    <t>CD-PS-003-2024</t>
  </si>
  <si>
    <t>CAMILA ANDREA MERCHAN RINCON</t>
  </si>
  <si>
    <t>https://community.secop.gov.co/Public/Tendering/OpportunityDetail/Index?noticeUID=CO1.NTC.5425689&amp;isFromPublicArea=True&amp;isModal=true&amp;asPopupView=true</t>
  </si>
  <si>
    <t>CD-PS-004-2024</t>
  </si>
  <si>
    <t>CATALINA  PUERTA VELASQUEZ</t>
  </si>
  <si>
    <t>https://community.secop.gov.co/Public/Tendering/OpportunityDetail/Index?noticeUID=CO1.NTC.5426319&amp;isFromPublicArea=True&amp;isModal=true&amp;asPopupView=true</t>
  </si>
  <si>
    <t>CD-PS-005-2024</t>
  </si>
  <si>
    <t>LUZ ADRIANA MORENO ROMERO</t>
  </si>
  <si>
    <t>https://community.secop.gov.co/Public/Tendering/OpportunityDetail/Index?noticeUID=CO1.NTC.5426794&amp;isFromPublicArea=True&amp;isModal=true&amp;asPopupView=true</t>
  </si>
  <si>
    <t>CD-PS-006-2024</t>
  </si>
  <si>
    <t>CLAUDIA LILIANA CASTELLANOS RONCANCIO</t>
  </si>
  <si>
    <t>https://community.secop.gov.co/Public/Tendering/OpportunityDetail/Index?noticeUID=CO1.NTC.5426399&amp;isFromPublicArea=True&amp;isModal=true&amp;asPopupView=true</t>
  </si>
  <si>
    <t>CD-PS-007-2024</t>
  </si>
  <si>
    <t>LAURA LORENA ARDILA AVILA</t>
  </si>
  <si>
    <t>https://community.secop.gov.co/Public/Tendering/OpportunityDetail/Index?noticeUID=CO1.NTC.5427343&amp;isFromPublicArea=True&amp;isModal=False</t>
  </si>
  <si>
    <t>CD-PS-008-2024</t>
  </si>
  <si>
    <t>MARIA FERNANDA CARRILLO PEREZ</t>
  </si>
  <si>
    <t>https://community.secop.gov.co/Public/Tendering/OpportunityDetail/Index?noticeUID=CO1.NTC.5427439&amp;isFromPublicArea=True&amp;isModal=true&amp;asPopupView=true</t>
  </si>
  <si>
    <t>CD-PS-009-2024</t>
  </si>
  <si>
    <t>TEMENUSCA DEL ALBA BOLIVAR MOLINO</t>
  </si>
  <si>
    <t>https://community.secop.gov.co/Public/Tendering/OpportunityDetail/Index?noticeUID=CO1.NTC.5426926&amp;isFromPublicArea=True&amp;isModal=true&amp;asPopupView=true</t>
  </si>
  <si>
    <t>CD-PS-010-2024</t>
  </si>
  <si>
    <t>MARIA DEL PILAR DUARTE VIVIESCAS</t>
  </si>
  <si>
    <t>https://community.secop.gov.co/Public/Tendering/OpportunityDetail/Index?noticeUID=CO1.NTC.5427433&amp;isFromPublicArea=True&amp;isModal=true&amp;asPopupView=true</t>
  </si>
  <si>
    <t>CD-PS-011-2024</t>
  </si>
  <si>
    <t>DIANA ALEJANDRA RIOS ORTEGA</t>
  </si>
  <si>
    <t>https://community.secop.gov.co/Public/Tendering/OpportunityDetail/Index?noticeUID=CO1.NTC.5427160&amp;isFromPublicArea=True&amp;isModal=False</t>
  </si>
  <si>
    <t>CD-PS-012-2024</t>
  </si>
  <si>
    <t>LAURA DANIELA CASTRO GARZON</t>
  </si>
  <si>
    <t>https://community.secop.gov.co/Public/Tendering/OpportunityDetail/Index?noticeUID=CO1.NTC.5427297&amp;isFromPublicArea=True&amp;isModal=true&amp;asPopupView=true</t>
  </si>
  <si>
    <t>CD-PS-014-2024</t>
  </si>
  <si>
    <t>LINA MARIA FONSECA LOPEZ</t>
  </si>
  <si>
    <t>https://community.secop.gov.co/Public/Tendering/OpportunityDetail/Index?noticeUID=CO1.NTC.5427543&amp;isFromPublicArea=True&amp;isModal=False</t>
  </si>
  <si>
    <t>CD-PS-015-2024</t>
  </si>
  <si>
    <t>INGRID DAYANA ROJAS ERAZO</t>
  </si>
  <si>
    <t>https://community.secop.gov.co/Public/Tendering/OpportunityDetail/Index?noticeUID=CO1.NTC.5427462&amp;isFromPublicArea=True&amp;isModal=true&amp;asPopupView=true</t>
  </si>
  <si>
    <t>CD-PS-016-2024</t>
  </si>
  <si>
    <t>MONICA  TRIANA ÑUSTES</t>
  </si>
  <si>
    <t>https://community.secop.gov.co/Public/Tendering/OpportunityDetail/Index?noticeUID=CO1.NTC.5432273&amp;isFromPublicArea=True&amp;isModal=False</t>
  </si>
  <si>
    <t>CD-PS-017-2024</t>
  </si>
  <si>
    <t>ADRIANA PAOLA GUARIN RODRIGUEZ</t>
  </si>
  <si>
    <t>https://community.secop.gov.co/Public/Tendering/OpportunityDetail/Index?noticeUID=CO1.NTC.5432849&amp;isFromPublicArea=True&amp;isModal=False</t>
  </si>
  <si>
    <t>CD-PS-018-2024</t>
  </si>
  <si>
    <t>EMMA THALIA IRENE MARTINEZ RODRIGUEZ</t>
  </si>
  <si>
    <t>https://community.secop.gov.co/Public/Tendering/OpportunityDetail/Index?noticeUID=CO1.NTC.5434166&amp;isFromPublicArea=True&amp;isModal=true&amp;asPopupView=true</t>
  </si>
  <si>
    <t>CD-PS-019-2024</t>
  </si>
  <si>
    <t>MERY YOLANDA ARDILA DELGADO</t>
  </si>
  <si>
    <t>https://community.secop.gov.co/Public/Tendering/OpportunityDetail/Index?noticeUID=CO1.NTC.5434377&amp;isFromPublicArea=True&amp;isModal=true&amp;asPopupView=true</t>
  </si>
  <si>
    <t>CD-PS-020-2024</t>
  </si>
  <si>
    <t>VALENTINA  DIAZ GUTIERREZ</t>
  </si>
  <si>
    <t>https://community.secop.gov.co/Public/Tendering/OpportunityDetail/Index?noticeUID=CO1.NTC.5435928&amp;isFromPublicArea=True&amp;isModal=False</t>
  </si>
  <si>
    <t>CD-PS-021-2024</t>
  </si>
  <si>
    <t>JENNIFER LORENA MORENO ARCILA</t>
  </si>
  <si>
    <t>https://community.secop.gov.co/Public/Tendering/OpportunityDetail/Index?noticeUID=CO1.NTC.5434844&amp;isFromPublicArea=True&amp;isModal=true&amp;asPopupView=true</t>
  </si>
  <si>
    <t>CD-PS-022-2024</t>
  </si>
  <si>
    <t>GLORIA PATRICIA ZAMBRANO ALVAREZ</t>
  </si>
  <si>
    <t>https://community.secop.gov.co/Public/Tendering/OpportunityDetail/Index?noticeUID=CO1.NTC.5436309&amp;isFromPublicArea=True&amp;isModal=true&amp;asPopupView=true</t>
  </si>
  <si>
    <t>CD-PS-023-2024</t>
  </si>
  <si>
    <t>ERIKA ESTHER NEGRETE GONZALEZ</t>
  </si>
  <si>
    <t>https://community.secop.gov.co/Public/Tendering/OpportunityDetail/Index?noticeUID=CO1.NTC.5437434&amp;isFromPublicArea=True&amp;isModal=true&amp;asPopupView=true</t>
  </si>
  <si>
    <t>CD-PS-024-2024</t>
  </si>
  <si>
    <t>MARIA XIMENA RAMIREZ TOVAR</t>
  </si>
  <si>
    <t>https://community.secop.gov.co/Public/Tendering/OpportunityDetail/Index?noticeUID=CO1.NTC.5437914&amp;isFromPublicArea=True&amp;isModal=true&amp;asPopupView=true</t>
  </si>
  <si>
    <t>CD-PS-025-2024</t>
  </si>
  <si>
    <t>EDGAR LEONARDO AGUDELO MACIAS</t>
  </si>
  <si>
    <t>https://community.secop.gov.co/Public/Tendering/OpportunityDetail/Index?noticeUID=CO1.NTC.5437548&amp;isFromPublicArea=True&amp;isModal=true&amp;asPopupView=true</t>
  </si>
  <si>
    <t>CD-PS-026-2024</t>
  </si>
  <si>
    <t>MARIA ANGELICA GARZON GODOY</t>
  </si>
  <si>
    <t>https://community.secop.gov.co/Public/Tendering/OpportunityDetail/Index?noticeUID=CO1.NTC.5444079&amp;isFromPublicArea=True&amp;isModal=true&amp;asPopupView=true</t>
  </si>
  <si>
    <t>CD-PS-027-2024</t>
  </si>
  <si>
    <t>LAURA CAMILA BAUTISTA VEGA</t>
  </si>
  <si>
    <t>https://community.secop.gov.co/Public/Tendering/OpportunityDetail/Index?noticeUID=CO1.NTC.5446726&amp;isFromPublicArea=True&amp;isModal=true&amp;asPopupView=true</t>
  </si>
  <si>
    <t>CD-PS-028-2024</t>
  </si>
  <si>
    <t>SARA ELENA CIFUENTES GRAU</t>
  </si>
  <si>
    <t>https://community.secop.gov.co/Public/Tendering/OpportunityDetail/Index?noticeUID=CO1.NTC.5444241&amp;isFromPublicArea=True&amp;isModal=False</t>
  </si>
  <si>
    <t>CD-PS-029-2024</t>
  </si>
  <si>
    <t>DINA MARGARITA RUIZ MARTINEZ</t>
  </si>
  <si>
    <t>https://community.secop.gov.co/Public/Tendering/OpportunityDetail/Index?noticeUID=CO1.NTC.5444497&amp;isFromPublicArea=True&amp;isModal=true&amp;asPopupView=true</t>
  </si>
  <si>
    <t>CD-PS-030-2024</t>
  </si>
  <si>
    <t>LIZETH CAMILA SERRANO ARIZA</t>
  </si>
  <si>
    <t>https://community.secop.gov.co/Public/Tendering/OpportunityDetail/Index?noticeUID=CO1.NTC.5445604&amp;isFromPublicArea=True&amp;isModal=true&amp;asPopupView=true</t>
  </si>
  <si>
    <t>CD-PS-031-2024</t>
  </si>
  <si>
    <t>JOSE NELSON PATIÑO ZULUAGA</t>
  </si>
  <si>
    <t>https://community.secop.gov.co/Public/Tendering/OpportunityDetail/Index?noticeUID=CO1.NTC.5445797&amp;isFromPublicArea=True&amp;isModal=true&amp;asPopupView=true</t>
  </si>
  <si>
    <t>Claudia Marcela Garcia Santos ( E)</t>
  </si>
  <si>
    <t xml:space="preserve">Subsecretaría de Gestión Corporativa </t>
  </si>
  <si>
    <t xml:space="preserve">Subsecretaria de Gestión Corporativa </t>
  </si>
  <si>
    <t>CD-PS-032-2024</t>
  </si>
  <si>
    <t>JACQUELINE  HERNANDEZ QUIJANO</t>
  </si>
  <si>
    <t>https://community.secop.gov.co/Public/Tendering/OpportunityDetail/Index?noticeUID=CO1.NTC.5446176&amp;isFromPublicArea=True&amp;isModal=False</t>
  </si>
  <si>
    <t>CD-PS-033-2024</t>
  </si>
  <si>
    <t>DANIEL SOLA ACOSTA ORDOÑEZ</t>
  </si>
  <si>
    <t>https://community.secop.gov.co/Public/Tendering/OpportunityDetail/Index?noticeUID=CO1.NTC.5447626&amp;isFromPublicArea=True&amp;isModal=true&amp;asPopupView=true</t>
  </si>
  <si>
    <t>CD-PS-034-2024</t>
  </si>
  <si>
    <t>ANGELA MILENA CABRA SIERRA</t>
  </si>
  <si>
    <t>https://community.secop.gov.co/Public/Tendering/OpportunityDetail/Index?noticeUID=CO1.NTC.5447348&amp;isFromPublicArea=True&amp;isModal=true&amp;asPopupView=true</t>
  </si>
  <si>
    <t>CD-PS-035-2024</t>
  </si>
  <si>
    <t>NUBIA YOLANDA GAITAN CUBILLOS</t>
  </si>
  <si>
    <t>https://community.secop.gov.co/Public/Tendering/OpportunityDetail/Index?noticeUID=CO1.NTC.5447729&amp;isFromPublicArea=True&amp;isModal=true&amp;asPopupView=true</t>
  </si>
  <si>
    <t>CD-PS-036-2024</t>
  </si>
  <si>
    <t>HEIDY JOHANNA GUTIERREZ OCHOA</t>
  </si>
  <si>
    <t>https://community.secop.gov.co/Public/Tendering/OpportunityDetail/Index?noticeUID=CO1.NTC.5447542&amp;isFromPublicArea=True&amp;isModal=true&amp;asPopupView=true</t>
  </si>
  <si>
    <t>CD-PS-037-2024</t>
  </si>
  <si>
    <t>MARGARITA  NOVOA BENAVIDES</t>
  </si>
  <si>
    <t>https://community.secop.gov.co/Public/Tendering/OpportunityDetail/Index?noticeUID=CO1.NTC.5447666&amp;isFromPublicArea=True&amp;isModal=true&amp;asPopupView=true</t>
  </si>
  <si>
    <t>CD-PS-038-2024</t>
  </si>
  <si>
    <t>ANDREA SOLANGIE TORRES BAUTISTA</t>
  </si>
  <si>
    <t>https://community.secop.gov.co/Public/Tendering/OpportunityDetail/Index?noticeUID=CO1.NTC.5447587&amp;isFromPublicArea=True&amp;isModal=true&amp;asPopupView=true</t>
  </si>
  <si>
    <t>CD-PS-039-2024</t>
  </si>
  <si>
    <t>TANIA CAROLINA MARTINEZ BLANCO</t>
  </si>
  <si>
    <t>https://community.secop.gov.co/Public/Tendering/OpportunityDetail/Index?noticeUID=CO1.NTC.5450180&amp;isFromPublicArea=True&amp;isModal=true&amp;asPopupView=true</t>
  </si>
  <si>
    <t>CD-PS-040-2024</t>
  </si>
  <si>
    <t>ALICIA  GUERRERO HERNANDEZ</t>
  </si>
  <si>
    <t>https://community.secop.gov.co/Public/Tendering/OpportunityDetail/Index?noticeUID=CO1.NTC.5451107&amp;isFromPublicArea=True&amp;isModal=true&amp;asPopupView=true</t>
  </si>
  <si>
    <t>Gladys Marcela Enciso Gaitan</t>
  </si>
  <si>
    <t>Directora de la Dirección de Territorialización de Derechos y Participación</t>
  </si>
  <si>
    <t xml:space="preserve"> Dirección de Territorialización de Derechos y Participación</t>
  </si>
  <si>
    <t>CD-PS-041-2024</t>
  </si>
  <si>
    <t>MARIA CARLINA GALINDO VILLALBA</t>
  </si>
  <si>
    <t>https://community.secop.gov.co/Public/Tendering/OpportunityDetail/Index?noticeUID=CO1.NTC.5451166&amp;isFromPublicArea=True&amp;isModal=true&amp;asPopupView=true</t>
  </si>
  <si>
    <t>CD-PS-042-2024</t>
  </si>
  <si>
    <t>PAULA ANDREA BRAVO ROSERO</t>
  </si>
  <si>
    <t>https://community.secop.gov.co/Public/Tendering/OpportunityDetail/Index?noticeUID=CO1.NTC.5450811&amp;isFromPublicArea=True&amp;isModal=true&amp;asPopupView=true</t>
  </si>
  <si>
    <t>CD-PS-043-2024</t>
  </si>
  <si>
    <t>JESSICA STEFANIA GUTIERREZ AGUDELO</t>
  </si>
  <si>
    <t>https://community.secop.gov.co/Public/Tendering/OpportunityDetail/Index?noticeUID=CO1.NTC.5452507&amp;isFromPublicArea=True&amp;isModal=true&amp;asPopupView=true</t>
  </si>
  <si>
    <t>CD-PS-044-2024</t>
  </si>
  <si>
    <t>LAURA ALEJANDRA BURGOS ESCOBAR</t>
  </si>
  <si>
    <t>https://community.secop.gov.co/Public/Tendering/OpportunityDetail/Index?noticeUID=CO1.NTC.5453149&amp;isFromPublicArea=True&amp;isModal=true&amp;asPopupView=true</t>
  </si>
  <si>
    <t>CD-PS-045-2024</t>
  </si>
  <si>
    <t>DIANA ALEJANDRA GOMEZ PAEZ</t>
  </si>
  <si>
    <t>https://community.secop.gov.co/Public/Tendering/OpportunityDetail/Index?noticeUID=CO1.NTC.5451031&amp;isFromPublicArea=True&amp;isModal=true&amp;asPopupView=true</t>
  </si>
  <si>
    <t>CD-PS-046-2024</t>
  </si>
  <si>
    <t>ADRIANA ROCIO GARCIA ROMERO</t>
  </si>
  <si>
    <t>https://community.secop.gov.co/Public/Tendering/OpportunityDetail/Index?noticeUID=CO1.NTC.5452591&amp;isFromPublicArea=True&amp;isModal=true&amp;asPopupView=true</t>
  </si>
  <si>
    <t>CD-PS-047-2024</t>
  </si>
  <si>
    <t>DIEGO HERNANDO RIVERA RUIZ</t>
  </si>
  <si>
    <t>https://community.secop.gov.co/Public/Tendering/OpportunityDetail/Index?noticeUID=CO1.NTC.5453168&amp;isFromPublicArea=True&amp;isModal=true&amp;asPopupView=true</t>
  </si>
  <si>
    <t>CD-PS-048-2024</t>
  </si>
  <si>
    <t>CARLOS ARTURO LOPEZ OSPINA</t>
  </si>
  <si>
    <t>https://community.secop.gov.co/Public/Tendering/OpportunityDetail/Index?noticeUID=CO1.NTC.5452781&amp;isFromPublicArea=True&amp;isModal=False</t>
  </si>
  <si>
    <t>CD-PS-049-2024</t>
  </si>
  <si>
    <t>NATALIA  GAMBOA GUTIERREZ</t>
  </si>
  <si>
    <t>https://community.secop.gov.co/Public/Tendering/OpportunityDetail/Index?noticeUID=CO1.NTC.5454271&amp;isFromPublicArea=True&amp;isModal=true&amp;asPopupView=true</t>
  </si>
  <si>
    <t>CD-PS-050-2024</t>
  </si>
  <si>
    <t>GABRIEL EDUARDO PATIÑO QUIÑONES</t>
  </si>
  <si>
    <t>https://community.secop.gov.co/Public/Tendering/OpportunityDetail/Index?noticeUID=CO1.NTC.5454288&amp;isFromPublicArea=True&amp;isModal=true&amp;asPopupView=true</t>
  </si>
  <si>
    <t>CD-PS-051-2024</t>
  </si>
  <si>
    <t>CAMILA  SALAZAR LOPEZ</t>
  </si>
  <si>
    <t>https://community.secop.gov.co/Public/Tendering/OpportunityDetail/Index?noticeUID=CO1.NTC.5454804&amp;isFromPublicArea=True&amp;isModal=true&amp;asPopupView=true</t>
  </si>
  <si>
    <t>CD-PS-052-2024</t>
  </si>
  <si>
    <t>LAURA ESTEFANIA RESTREPO GONZALEZ</t>
  </si>
  <si>
    <t>https://community.secop.gov.co/Public/Tendering/OpportunityDetail/Index?noticeUID=CO1.NTC.5454678&amp;isFromPublicArea=True&amp;isModal=true&amp;asPopupView=true</t>
  </si>
  <si>
    <t>CD-PS-053-2024</t>
  </si>
  <si>
    <t>ELSA MARGOTH GARZON ACOSTA</t>
  </si>
  <si>
    <t>https://community.secop.gov.co/Public/Tendering/OpportunityDetail/Index?noticeUID=CO1.NTC.5455642&amp;isFromPublicArea=True&amp;isModal=true&amp;asPopupView=true</t>
  </si>
  <si>
    <t>CD-PS-054-2024</t>
  </si>
  <si>
    <t>RUBIN  SUA OJEDA</t>
  </si>
  <si>
    <t>https://community.secop.gov.co/Public/Tendering/OpportunityDetail/Index?noticeUID=CO1.NTC.5459305&amp;isFromPublicArea=True&amp;isModal=true&amp;asPopupView=true</t>
  </si>
  <si>
    <t>CD-PS-055-2024</t>
  </si>
  <si>
    <t>DIEGO ANDRES PEDRAZA PEÑA</t>
  </si>
  <si>
    <t>https://community.secop.gov.co/Public/Tendering/OpportunityDetail/Index?noticeUID=CO1.NTC.5460314&amp;isFromPublicArea=True&amp;isModal=true&amp;asPopupView=true</t>
  </si>
  <si>
    <t>CD-PS-056-2024</t>
  </si>
  <si>
    <t>MONICA ALEJANDRA MONROY CARDENAS</t>
  </si>
  <si>
    <t>https://community.secop.gov.co/Public/Tendering/OpportunityDetail/Index?noticeUID=CO1.NTC.5461482&amp;isFromPublicArea=True&amp;isModal=true&amp;asPopupView=true</t>
  </si>
  <si>
    <t>CD-PS-057-2024</t>
  </si>
  <si>
    <t>MARIA FERNANDA JARAMILLO JIMENEZ</t>
  </si>
  <si>
    <t>https://community.secop.gov.co/Public/Tendering/OpportunityDetail/Index?noticeUID=CO1.NTC.5461279&amp;isFromPublicArea=True&amp;isModal=true&amp;asPopupView=true</t>
  </si>
  <si>
    <t>CD-PS-058-2024</t>
  </si>
  <si>
    <t>LUCIA CLEMENCIA RAMIREZ RODRIGUEZ</t>
  </si>
  <si>
    <t>https://community.secop.gov.co/Public/Tendering/OpportunityDetail/Index?noticeUID=CO1.NTC.5460447&amp;isFromPublicArea=True&amp;isModal=true&amp;asPopupView=true</t>
  </si>
  <si>
    <t>CD-PS-059-2024</t>
  </si>
  <si>
    <t>MARIA VALENTINA CASTILLEJO CAYCEDO</t>
  </si>
  <si>
    <t>https://community.secop.gov.co/Public/Tendering/OpportunityDetail/Index?noticeUID=CO1.NTC.5460806&amp;isFromPublicArea=True&amp;isModal=true&amp;asPopupView=true</t>
  </si>
  <si>
    <t>CD-PS-060-2024</t>
  </si>
  <si>
    <t>LUZ AMPARO MACIAS QUINTANA</t>
  </si>
  <si>
    <t>https://community.secop.gov.co/Public/Tendering/OpportunityDetail/Index?noticeUID=CO1.NTC.5462472&amp;isFromPublicArea=True&amp;isModal=False</t>
  </si>
  <si>
    <t>CD-PS-061-2024</t>
  </si>
  <si>
    <t>MELINA DEL PILAR NARVAEZ SANTACRUZ</t>
  </si>
  <si>
    <t>https://community.secop.gov.co/Public/Tendering/OpportunityDetail/Index?noticeUID=CO1.NTC.5464232&amp;isFromPublicArea=True&amp;isModal=true&amp;asPopupView=true</t>
  </si>
  <si>
    <t>CD-PS-062-2024</t>
  </si>
  <si>
    <t>GLORIA AMPARO SILVA TOVAR</t>
  </si>
  <si>
    <t>https://community.secop.gov.co/Public/Tendering/OpportunityDetail/Index?noticeUID=CO1.NTC.5464772&amp;isFromPublicArea=True&amp;isModal=False</t>
  </si>
  <si>
    <t>CD-PS-063-2024</t>
  </si>
  <si>
    <t>LINDA JULIET BERNAL ZABALA</t>
  </si>
  <si>
    <t>https://community.secop.gov.co/Public/Tendering/OpportunityDetail/Index?noticeUID=CO1.NTC.5464954&amp;isFromPublicArea=True&amp;isModal=true&amp;asPopupView=true</t>
  </si>
  <si>
    <t>CD-PS-064-2024</t>
  </si>
  <si>
    <t>JUANITA  TAMAYO PEÑA</t>
  </si>
  <si>
    <t>https://community.secop.gov.co/Public/Tendering/OpportunityDetail/Index?noticeUID=CO1.NTC.5465120&amp;isFromPublicArea=True&amp;isModal=False</t>
  </si>
  <si>
    <t>CD-PS-065-2024</t>
  </si>
  <si>
    <t>LINA MARIA SIERRA GUTIERREZ</t>
  </si>
  <si>
    <t>https://community.secop.gov.co/Public/Tendering/OpportunityDetail/Index?noticeUID=CO1.NTC.5465076&amp;isFromPublicArea=True&amp;isModal=False</t>
  </si>
  <si>
    <t>CD-PS-066-2024</t>
  </si>
  <si>
    <t>NATALI  ARDILA ARDILA</t>
  </si>
  <si>
    <t>https://community.secop.gov.co/Public/Tendering/OpportunityDetail/Index?noticeUID=CO1.NTC.5466030&amp;isFromPublicArea=True&amp;isModal=true&amp;asPopupView=true</t>
  </si>
  <si>
    <t>CD-PS-067-2024</t>
  </si>
  <si>
    <t>CAROL JUDITH RUIZ MARTINEZ</t>
  </si>
  <si>
    <t>https://community.secop.gov.co/Public/Tendering/OpportunityDetail/Index?noticeUID=CO1.NTC.5470859&amp;isFromPublicArea=True&amp;isModal=true&amp;asPopupView=true</t>
  </si>
  <si>
    <t>CD-PS-068-2024</t>
  </si>
  <si>
    <t>JENNIFER KATERIN LAITON GALAN</t>
  </si>
  <si>
    <t>https://community.secop.gov.co/Public/Tendering/OpportunityDetail/Index?noticeUID=CO1.NTC.5472418&amp;isFromPublicArea=True&amp;isModal=true&amp;asPopupView=true</t>
  </si>
  <si>
    <t>CD-PS-069-2024</t>
  </si>
  <si>
    <t>NEILA YULIETH GUTIERREZ MENESES</t>
  </si>
  <si>
    <t>https://community.secop.gov.co/Public/Tendering/OpportunityDetail/Index?noticeUID=CO1.NTC.5480344&amp;isFromPublicArea=True&amp;isModal=true&amp;asPopupView=true</t>
  </si>
  <si>
    <t>CD-PS-070-2024</t>
  </si>
  <si>
    <t>KAROL DAYANNA HURTADO RAMIREZ</t>
  </si>
  <si>
    <t>https://community.secop.gov.co/Public/Tendering/OpportunityDetail/Index?noticeUID=CO1.NTC.5486059&amp;isFromPublicArea=True&amp;isModal=true&amp;asPopupView=true</t>
  </si>
  <si>
    <t>CD-PS-071-2024</t>
  </si>
  <si>
    <t>NATALY  CRUZ INFANTE</t>
  </si>
  <si>
    <t>https://community.secop.gov.co/Public/Tendering/OpportunityDetail/Index?noticeUID=CO1.NTC.5486096&amp;isFromPublicArea=True&amp;isModal=true&amp;asPopupView=true</t>
  </si>
  <si>
    <t>CD-PS-072-2024</t>
  </si>
  <si>
    <t>PIEDAD LORENA HERNANDEZ NAVARRO</t>
  </si>
  <si>
    <t>https://community.secop.gov.co/Public/Tendering/OpportunityDetail/Index?noticeUID=CO1.NTC.5486607&amp;isFromPublicArea=True&amp;isModal=true&amp;asPopupView=true</t>
  </si>
  <si>
    <t>CD-PS-073-2024</t>
  </si>
  <si>
    <t>ANDREA PATRICIA AGUDELO MONJE</t>
  </si>
  <si>
    <t>https://community.secop.gov.co/Public/Tendering/OpportunityDetail/Index?noticeUID=CO1.NTC.5486242&amp;isFromPublicArea=True&amp;isModal=true&amp;asPopupView=true</t>
  </si>
  <si>
    <t>CD-PS-074-2024</t>
  </si>
  <si>
    <t>SANDRA MILENA GARCIA VACA</t>
  </si>
  <si>
    <t>https://community.secop.gov.co/Public/Tendering/OpportunityDetail/Index?noticeUID=CO1.NTC.5486286&amp;isFromPublicArea=True&amp;isModal=true&amp;asPopupView=true</t>
  </si>
  <si>
    <t>CD-PS-075-2024</t>
  </si>
  <si>
    <t>YENNY PAOLA BETANCOURT ROJAS</t>
  </si>
  <si>
    <t>https://community.secop.gov.co/Public/Tendering/OpportunityDetail/Index?noticeUID=CO1.NTC.5494004&amp;isFromPublicArea=True&amp;isModal=true&amp;asPopupView=true</t>
  </si>
  <si>
    <t>Alexandra Quintero Benavides</t>
  </si>
  <si>
    <t>Directora de Dirección de Eliminación de Violencias y Acceso a la Justicia</t>
  </si>
  <si>
    <t>Dirección de Eliminación de Violencias y Acceso a la Justicia</t>
  </si>
  <si>
    <t>CD-PS-076-2024</t>
  </si>
  <si>
    <t>NIDIA  OLAYA PRADA</t>
  </si>
  <si>
    <t>https://community.secop.gov.co/Public/Tendering/OpportunityDetail/Index?noticeUID=CO1.NTC.5494896&amp;isFromPublicArea=True&amp;isModal=true&amp;asPopupView=true</t>
  </si>
  <si>
    <t>CD-PS-077-2024</t>
  </si>
  <si>
    <t>RUTH TRINIDAD LORA LONDOÑO</t>
  </si>
  <si>
    <t>https://community.secop.gov.co/Public/Tendering/OpportunityDetail/Index?noticeUID=CO1.NTC.5495471&amp;isFromPublicArea=True&amp;isModal=False</t>
  </si>
  <si>
    <t>CD-PS-078-2024</t>
  </si>
  <si>
    <t>JENICE KATHERINE MARTINEZ TORRES</t>
  </si>
  <si>
    <t>https://community.secop.gov.co/Public/Tendering/OpportunityDetail/Index?noticeUID=CO1.NTC.5495955&amp;isFromPublicArea=True&amp;isModal=true&amp;asPopupView=true</t>
  </si>
  <si>
    <t>CD-PS-079-2024</t>
  </si>
  <si>
    <t>JENNEARE SOFIA DELGADO CASTILLO</t>
  </si>
  <si>
    <t>https://community.secop.gov.co/Public/Tendering/OpportunityDetail/Index?noticeUID=CO1.NTC.5494831&amp;isFromPublicArea=True&amp;isModal=False</t>
  </si>
  <si>
    <t>CD-PS-080-2024</t>
  </si>
  <si>
    <t>LEYDA CAMILA CARRILLO TORRES</t>
  </si>
  <si>
    <t>https://community.secop.gov.co/Public/Tendering/OpportunityDetail/Index?noticeUID=CO1.NTC.5496958&amp;isFromPublicArea=True&amp;isModal=False</t>
  </si>
  <si>
    <t>CD-PS-081-2024</t>
  </si>
  <si>
    <t>ALBA RUTH VALDERRAMA SILVA</t>
  </si>
  <si>
    <t>https://community.secop.gov.co/Public/Tendering/OpportunityDetail/Index?noticeUID=CO1.NTC.5496966&amp;isFromPublicArea=True&amp;isModal=False</t>
  </si>
  <si>
    <t>CD-PS-082-2024</t>
  </si>
  <si>
    <t>JHOANNA CATERINE PRIETO MORENO</t>
  </si>
  <si>
    <t>https://community.secop.gov.co/Public/Tendering/OpportunityDetail/Index?noticeUID=CO1.NTC.5496975&amp;isFromPublicArea=True&amp;isModal=False</t>
  </si>
  <si>
    <t>CD-PS-083-2024</t>
  </si>
  <si>
    <t>MARTHA ROCIO ORTEGA TORRES</t>
  </si>
  <si>
    <t>https://community.secop.gov.co/Public/Tendering/OpportunityDetail/Index?noticeUID=CO1.NTC.5496988&amp;isFromPublicArea=True&amp;isModal=False</t>
  </si>
  <si>
    <t>CD-PS-084-2024</t>
  </si>
  <si>
    <t>LAURA ALEJANDRA FRANCO DUSSAN</t>
  </si>
  <si>
    <t>https://community.secop.gov.co/Public/Tendering/OpportunityDetail/Index?noticeUID=CO1.NTC.5496991&amp;isFromPublicArea=True&amp;isModal=true&amp;asPopupView=true</t>
  </si>
  <si>
    <t>CD-PS-085-2024</t>
  </si>
  <si>
    <t>SANDRA LILIANA CALDERON CASTELLANOS</t>
  </si>
  <si>
    <t>https://community.secop.gov.co/Public/Tendering/OpportunityDetail/Index?noticeUID=CO1.NTC.5497340&amp;isFromPublicArea=True&amp;isModal=true&amp;asPopupView=true</t>
  </si>
  <si>
    <t>CD-PS-086-2024</t>
  </si>
  <si>
    <t>MARIA DEL PILAR NUÑEZ VEGA</t>
  </si>
  <si>
    <t>https://community.secop.gov.co/Public/Tendering/OpportunityDetail/Index?noticeUID=CO1.NTC.5497035&amp;isFromPublicArea=True&amp;isModal=true&amp;asPopupView=true</t>
  </si>
  <si>
    <t>Dayra Marcela Aldana Diaz</t>
  </si>
  <si>
    <t>Directora de la Dirección de Gestión Administrativa y Financiera</t>
  </si>
  <si>
    <t xml:space="preserve"> Dirección de Gestión Administrativa y Financiera</t>
  </si>
  <si>
    <t>CD-PS-087-2024</t>
  </si>
  <si>
    <t>DANIELA  MORA SAAVEDRA</t>
  </si>
  <si>
    <t>https://community.secop.gov.co/Public/Tendering/OpportunityDetail/Index?noticeUID=CO1.NTC.5499830&amp;isFromPublicArea=True&amp;isModal=true&amp;asPopupView=true</t>
  </si>
  <si>
    <t>Maria del Carmen Morales Palomino</t>
  </si>
  <si>
    <t>Profesional Especializada Grado 27</t>
  </si>
  <si>
    <t>Dirección de Derechos y Diseños de Política</t>
  </si>
  <si>
    <t>CD-PS-088-2024</t>
  </si>
  <si>
    <t>STEFANIA  VILLAMIZAR CUBIDES</t>
  </si>
  <si>
    <t>https://community.secop.gov.co/Public/Tendering/OpportunityDetail/Index?noticeUID=CO1.NTC.5500145&amp;isFromPublicArea=True&amp;isModal=true&amp;asPopupView=true</t>
  </si>
  <si>
    <t>CD-PS-090-2024</t>
  </si>
  <si>
    <t>ELIANA  MEJIA SOTO</t>
  </si>
  <si>
    <t>https://community.secop.gov.co/Public/Tendering/OpportunityDetail/Index?noticeUID=CO1.NTC.5502605&amp;isFromPublicArea=True&amp;isModal=true&amp;asPopupView=true</t>
  </si>
  <si>
    <t>25/07/2024</t>
  </si>
  <si>
    <t>CD-PS-091-2024</t>
  </si>
  <si>
    <t>HINGRID JULIE CONTRERAS BENAVIDES</t>
  </si>
  <si>
    <t>https://community.secop.gov.co/Public/Tendering/OpportunityDetail/Index?noticeUID=CO1.NTC.5502618&amp;isFromPublicArea=True&amp;isModal=true&amp;asPopupView=true</t>
  </si>
  <si>
    <t>CD-PS-092-2024</t>
  </si>
  <si>
    <t>LEONOR CONSTANZA TOCORA SANCHEZ</t>
  </si>
  <si>
    <t>https://community.secop.gov.co/Public/Tendering/OpportunityDetail/Index?noticeUID=CO1.NTC.5503000&amp;isFromPublicArea=True&amp;isModal=true&amp;asPopupView=true</t>
  </si>
  <si>
    <t>CD-PS-093-2024</t>
  </si>
  <si>
    <t>OSCAR DAVID CORTES PEREZ</t>
  </si>
  <si>
    <t>https://community.secop.gov.co/Public/Tendering/OpportunityDetail/Index?noticeUID=CO1.NTC.5503335&amp;isFromPublicArea=True&amp;isModal=true&amp;asPopupView=true</t>
  </si>
  <si>
    <t>CD-PS-094-2024</t>
  </si>
  <si>
    <t>LILIANA  SALAZAR MUÑOZ</t>
  </si>
  <si>
    <t>https://community.secop.gov.co/Public/Tendering/OpportunityDetail/Index?noticeUID=CO1.NTC.5505006&amp;isFromPublicArea=True&amp;isModal=true&amp;asPopupView=true</t>
  </si>
  <si>
    <t>CD-PS-095-2024</t>
  </si>
  <si>
    <t>ZAMIRA DEL CARMEN PEREA MOSQUERA</t>
  </si>
  <si>
    <t>https://community.secop.gov.co/Public/Tendering/OpportunityDetail/Index?noticeUID=CO1.NTC.5506352&amp;isFromPublicArea=True&amp;isModal=true&amp;asPopupView=true</t>
  </si>
  <si>
    <t>CD-PS-096-2024</t>
  </si>
  <si>
    <t>TANNIA LORENA PASION BECERRA</t>
  </si>
  <si>
    <t>https://community.secop.gov.co/Public/Tendering/OpportunityDetail/Index?noticeUID=CO1.NTC.5506753&amp;isFromPublicArea=True&amp;isModal=true&amp;asPopupView=true</t>
  </si>
  <si>
    <t>CD-PS-097-2024</t>
  </si>
  <si>
    <t>YICCEDT ALEJANDRA VARGAS PINZON</t>
  </si>
  <si>
    <t>https://community.secop.gov.co/Public/Tendering/OpportunityDetail/Index?noticeUID=CO1.NTC.5506771&amp;isFromPublicArea=True&amp;isModal=true&amp;asPopupView=true</t>
  </si>
  <si>
    <t>CD-PS-098-2024</t>
  </si>
  <si>
    <t>PAOLA YISSELLY MORENO BULLA</t>
  </si>
  <si>
    <t>https://community.secop.gov.co/Public/Tendering/OpportunityDetail/Index?noticeUID=CO1.NTC.5506553&amp;isFromPublicArea=True&amp;isModal=true&amp;asPopupView=true</t>
  </si>
  <si>
    <t>Carlos Alfonso Gaitán Sánchez</t>
  </si>
  <si>
    <t xml:space="preserve">Jefe Oficina Asesora de Planeación </t>
  </si>
  <si>
    <t xml:space="preserve"> Oficina Asesora de Planeación </t>
  </si>
  <si>
    <t>CD-PS-099-2024</t>
  </si>
  <si>
    <t>SNEYDER  RIVERA SANCHEZ</t>
  </si>
  <si>
    <t>https://community.secop.gov.co/Public/Tendering/OpportunityDetail/Index?noticeUID=CO1.NTC.5506689&amp;isFromPublicArea=True&amp;isModal=true&amp;asPopupView=true</t>
  </si>
  <si>
    <t>Clara López García</t>
  </si>
  <si>
    <t>Directora de la Dirección  de Derechos y Diseño de Política</t>
  </si>
  <si>
    <t>CD-PS-100-2024</t>
  </si>
  <si>
    <t>LILIBETH  XIQUES MORALES</t>
  </si>
  <si>
    <t>https://community.secop.gov.co/Public/Tendering/OpportunityDetail/Index?noticeUID=CO1.NTC.5506769&amp;isFromPublicArea=True&amp;isModal=true&amp;asPopupView=true</t>
  </si>
  <si>
    <t>CD-PS-101-2024</t>
  </si>
  <si>
    <t>ANGELA CRISTINA MOSQUERA MALDONADO</t>
  </si>
  <si>
    <t>https://community.secop.gov.co/Public/Tendering/OpportunityDetail/Index?noticeUID=CO1.NTC.5508974&amp;isFromPublicArea=True&amp;isModal=False</t>
  </si>
  <si>
    <t>CD-PS-102-2024</t>
  </si>
  <si>
    <t>SANDRA MILENA PORTELA TOLOSA</t>
  </si>
  <si>
    <t>https://community.secop.gov.co/Public/Tendering/OpportunityDetail/Index?noticeUID=CO1.NTC.5509401&amp;isFromPublicArea=True&amp;isModal=False</t>
  </si>
  <si>
    <t>CD-PS-103-2024</t>
  </si>
  <si>
    <t>LAURA DANIELA LOPEZ MUÑOZ</t>
  </si>
  <si>
    <t>https://community.secop.gov.co/Public/Tendering/ContractNoticePhases/View?PPI=CO1.PPI.29424992&amp;isFromPublicArea=True&amp;isModal=False</t>
  </si>
  <si>
    <t>CD-PS-104-2024</t>
  </si>
  <si>
    <t>ADRIANA PAOLA PEREZ PARRA</t>
  </si>
  <si>
    <t>https://community.secop.gov.co/Public/Tendering/OpportunityDetail/Index?noticeUID=CO1.NTC.5509473&amp;isFromPublicArea=True&amp;isModal=False</t>
  </si>
  <si>
    <t>CD-PS-105-2024</t>
  </si>
  <si>
    <t>LAURA  CORRALES MEJIA</t>
  </si>
  <si>
    <t>https://community.secop.gov.co/Public/Tendering/OpportunityDetail/Index?noticeUID=CO1.NTC.5509339&amp;isFromPublicArea=True&amp;isModal=true&amp;asPopupView=true</t>
  </si>
  <si>
    <t>Esperanza Gil Estevez</t>
  </si>
  <si>
    <t>Profesional Universitario Código 2019 Gradi 17</t>
  </si>
  <si>
    <t xml:space="preserve">Oficina de Control Interno Disciplinario </t>
  </si>
  <si>
    <t>CD-PS-106-2024</t>
  </si>
  <si>
    <t>LINA JOHANA FERNANDEZ BERMUDEZ</t>
  </si>
  <si>
    <t>https://community.secop.gov.co/Public/Tendering/OpportunityDetail/Index?noticeUID=CO1.NTC.5508799&amp;isFromPublicArea=True&amp;isModal=true&amp;asPopupView=true</t>
  </si>
  <si>
    <t>Erika de Lourdes Cervantes Linero</t>
  </si>
  <si>
    <t xml:space="preserve">Jefe Oficina de Control Interno Disciplinario </t>
  </si>
  <si>
    <t>CD-PS-108-2024</t>
  </si>
  <si>
    <t>ADRIANA  LINARES MOLINA</t>
  </si>
  <si>
    <t>https://community.secop.gov.co/Public/Tendering/OpportunityDetail/Index?noticeUID=CO1.NTC.5509896&amp;isFromPublicArea=True&amp;isModal=true&amp;asPopupView=true</t>
  </si>
  <si>
    <t>CD-PS-109-2024</t>
  </si>
  <si>
    <t>YONATHAN DAVID SANCHEZ</t>
  </si>
  <si>
    <t>https://community.secop.gov.co/Public/Tendering/OpportunityDetail/Index?noticeUID=CO1.NTC.5513404&amp;isFromPublicArea=True&amp;isModal=true&amp;asPopupView=true</t>
  </si>
  <si>
    <t>CD-PS-110-2024</t>
  </si>
  <si>
    <t>MARIA JULIANA VELANDIA USTARIZ</t>
  </si>
  <si>
    <t>https://community.secop.gov.co/Public/Tendering/OpportunityDetail/Index?noticeUID=CO1.NTC.5512050&amp;isFromPublicArea=True&amp;isModal=False</t>
  </si>
  <si>
    <t>CD-PS-111-2024</t>
  </si>
  <si>
    <t>CAROL JOHANA ROJAS DUARTE</t>
  </si>
  <si>
    <t>https://community.secop.gov.co/Public/Tendering/OpportunityDetail/Index?noticeUID=CO1.NTC.5511233&amp;isFromPublicArea=True&amp;isModal=true&amp;asPopupView=true</t>
  </si>
  <si>
    <t>CD-PS-112-2024</t>
  </si>
  <si>
    <t>SOL ANGY CORTES PEREZ</t>
  </si>
  <si>
    <t>https://community.secop.gov.co/Public/Tendering/OpportunityDetail/Index?noticeUID=CO1.NTC.5511332&amp;isFromPublicArea=True&amp;isModal=true&amp;asPopupView=true</t>
  </si>
  <si>
    <t>CD-PS-113-2024</t>
  </si>
  <si>
    <t>KAROL DAYANI ALMARIO COQUECO</t>
  </si>
  <si>
    <t>https://community.secop.gov.co/Public/Tendering/OpportunityDetail/Index?noticeUID=CO1.NTC.5512285&amp;isFromPublicArea=True&amp;isModal=true&amp;asPopupView=true</t>
  </si>
  <si>
    <t>CD-PS-114-2024</t>
  </si>
  <si>
    <t>LAURA JOSEFINA TORO SUAREZ</t>
  </si>
  <si>
    <t>https://community.secop.gov.co/Public/Tendering/OpportunityDetail/Index?noticeUID=CO1.NTC.5511982&amp;isFromPublicArea=True&amp;isModal=true&amp;asPopupView=true</t>
  </si>
  <si>
    <t>CD-PS-115-2024</t>
  </si>
  <si>
    <t>MARTHA JEANETH ROMERO RODRIGUEZ</t>
  </si>
  <si>
    <t>https://community.secop.gov.co/Public/Tendering/OpportunityDetail/Index?noticeUID=CO1.NTC.5513564&amp;isFromPublicArea=True&amp;isModal=true&amp;asPopupView=true</t>
  </si>
  <si>
    <t>CD-PS-116-2024</t>
  </si>
  <si>
    <t>MARIA ELIZABETH SANCHEZ ROA</t>
  </si>
  <si>
    <t>https://community.secop.gov.co/Public/Tendering/OpportunityDetail/Index?noticeUID=CO1.NTC.5513024&amp;isFromPublicArea=True&amp;isModal=true&amp;asPopupView=true</t>
  </si>
  <si>
    <t>CD-PS-117-2024</t>
  </si>
  <si>
    <t>ANA MERY GONZALEZ SUAREZ</t>
  </si>
  <si>
    <t>https://community.secop.gov.co/Public/Tendering/OpportunityDetail/Index?noticeUID=CO1.NTC.5514464&amp;isFromPublicArea=True&amp;isModal=true&amp;asPopupView=true</t>
  </si>
  <si>
    <t>CD-PS-118-2024</t>
  </si>
  <si>
    <t>LEIDY YOHANA RODRIGUEZ NIÑO</t>
  </si>
  <si>
    <t>https://community.secop.gov.co/Public/Tendering/OpportunityDetail/Index?noticeUID=CO1.NTC.5513749&amp;isFromPublicArea=True&amp;isModal=true&amp;asPopupView=true</t>
  </si>
  <si>
    <t>CD-PS-119-2024</t>
  </si>
  <si>
    <t>CAROL JEMAHYNA SANCHEZ ORTIZ</t>
  </si>
  <si>
    <t>https://community.secop.gov.co/Public/Tendering/OpportunityDetail/Index?noticeUID=CO1.NTC.5516005&amp;isFromPublicArea=True&amp;isModal=true&amp;asPopupView=true</t>
  </si>
  <si>
    <t>CD-PS-120-2024</t>
  </si>
  <si>
    <t>PAOLA ANDREA GUSTIN MORERA</t>
  </si>
  <si>
    <t>https://community.secop.gov.co/Public/Tendering/OpportunityDetail/Index?noticeUID=CO1.NTC.5516166&amp;isFromPublicArea=True&amp;isModal=true&amp;asPopupView=true</t>
  </si>
  <si>
    <t>CD-PS-121-2024</t>
  </si>
  <si>
    <t>AURA NANCY MESA DUARTE</t>
  </si>
  <si>
    <t>https://community.secop.gov.co/Public/Tendering/OpportunityDetail/Index?noticeUID=CO1.NTC.5519002&amp;isFromPublicArea=True&amp;isModal=true&amp;asPopupView=true</t>
  </si>
  <si>
    <t>CD-PS-122-2024</t>
  </si>
  <si>
    <t>MARIA JOSE GOMEZ GONZALEZ</t>
  </si>
  <si>
    <t>https://community.secop.gov.co/Public/Tendering/OpportunityDetail/Index?noticeUID=CO1.NTC.5519220&amp;isFromPublicArea=True&amp;isModal=False</t>
  </si>
  <si>
    <t>CD-PS-123-2024</t>
  </si>
  <si>
    <t>DIANA MILENA BLANCO JAIMES</t>
  </si>
  <si>
    <t>https://community.secop.gov.co/Public/Tendering/OpportunityDetail/Index?noticeUID=CO1.NTC.5519810&amp;isFromPublicArea=True&amp;isModal=true&amp;asPopupView=true</t>
  </si>
  <si>
    <t>CD-PS-124-2024</t>
  </si>
  <si>
    <t>DIANA CAROLINA HERNANDEZ SANCHEZ</t>
  </si>
  <si>
    <t>https://community.secop.gov.co/Public/Tendering/OpportunityDetail/Index?noticeUID=CO1.NTC.5520145&amp;isFromPublicArea=True&amp;isModal=true&amp;asPopupView=true</t>
  </si>
  <si>
    <t>CD-PS-125-2024</t>
  </si>
  <si>
    <t>CESAR DAVID MUÑOZ LOMBANA</t>
  </si>
  <si>
    <t>https://community.secop.gov.co/Public/Tendering/OpportunityDetail/Index?noticeUID=CO1.NTC.5522278&amp;isFromPublicArea=True&amp;isModal=true&amp;asPopupView=true</t>
  </si>
  <si>
    <t xml:space="preserve">Claudia Marcela Garcia Santos </t>
  </si>
  <si>
    <t xml:space="preserve">Directora de la Dirección de Talento Humano </t>
  </si>
  <si>
    <t>Dirección de Talento Humano</t>
  </si>
  <si>
    <t>CD-PS-126-2024</t>
  </si>
  <si>
    <t>OMAR DANIEL ORTIZ ORTIZ</t>
  </si>
  <si>
    <t>https://community.secop.gov.co/Public/Tendering/OpportunityDetail/Index?noticeUID=CO1.NTC.5520639&amp;isFromPublicArea=True&amp;isModal=true&amp;asPopupView=true</t>
  </si>
  <si>
    <t>CD-PS-127-2024</t>
  </si>
  <si>
    <t>OLGA RUBIELA DUARTE BUITRAGO</t>
  </si>
  <si>
    <t>https://community.secop.gov.co/Public/Tendering/OpportunityDetail/Index?noticeUID=CO1.NTC.5520643&amp;isFromPublicArea=True&amp;isModal=true&amp;asPopupView=true</t>
  </si>
  <si>
    <t>CD-PS-128-2024</t>
  </si>
  <si>
    <t>ANDREA  ROMERO GUZMAN</t>
  </si>
  <si>
    <t>https://community.secop.gov.co/Public/Tendering/OpportunityDetail/Index?noticeUID=CO1.NTC.5520640&amp;isFromPublicArea=True&amp;isModal=true&amp;asPopupView=true</t>
  </si>
  <si>
    <t>CD-PS-129-2024</t>
  </si>
  <si>
    <t>SANDRA MARCELA CAPOTE VILLALOBOS</t>
  </si>
  <si>
    <t>https://community.secop.gov.co/Public/Tendering/OpportunityDetail/Index?noticeUID=CO1.NTC.5523620&amp;isFromPublicArea=True&amp;isModal=False</t>
  </si>
  <si>
    <t>CD-PS-130-2024</t>
  </si>
  <si>
    <t>JULIETH CRISTINA MEDRANO GAMBOA</t>
  </si>
  <si>
    <t>https://community.secop.gov.co/Public/Tendering/OpportunityDetail/Index?noticeUID=CO1.NTC.5524818&amp;isFromPublicArea=True&amp;isModal=true&amp;asPopupView=true</t>
  </si>
  <si>
    <t>Sandra María Cifuentes Sandoval</t>
  </si>
  <si>
    <t>CD-PS-131-2024</t>
  </si>
  <si>
    <t>JULIE XIMENA RUEDA MONTES</t>
  </si>
  <si>
    <t>https://community.secop.gov.co/Public/Tendering/OpportunityDetail/Index?noticeUID=CO1.NTC.5523654&amp;isFromPublicArea=True&amp;isModal=true&amp;asPopupView=true</t>
  </si>
  <si>
    <t>CD-PS-132-2024</t>
  </si>
  <si>
    <t>LAURA CATALINA AVILA CRUZ</t>
  </si>
  <si>
    <t>https://community.secop.gov.co/Public/Tendering/OpportunityDetail/Index?noticeUID=CO1.NTC.5523869&amp;isFromPublicArea=True&amp;isModal=true&amp;asPopupView=true</t>
  </si>
  <si>
    <t>CD-PS-133-2024</t>
  </si>
  <si>
    <t>LEILA MILENA DURAN SANCHEZ</t>
  </si>
  <si>
    <t>https://community.secop.gov.co/Public/Tendering/OpportunityDetail/Index?noticeUID=CO1.NTC.5524727&amp;isFromPublicArea=True&amp;isModal=true&amp;asPopupView=true</t>
  </si>
  <si>
    <t>CD-PS-134-2024</t>
  </si>
  <si>
    <t>RISDELL NORBEY RODRIGUEZ ROJAS</t>
  </si>
  <si>
    <t>https://community.secop.gov.co/Public/Tendering/OpportunityDetail/Index?noticeUID=CO1.NTC.5524806&amp;isFromPublicArea=True&amp;isModal=False</t>
  </si>
  <si>
    <t>CD-PS-136-2024</t>
  </si>
  <si>
    <t>ITALO EMILIANO GALLO ORTIZ</t>
  </si>
  <si>
    <t>https://community.secop.gov.co/Public/Tendering/OpportunityDetail/Index?noticeUID=CO1.NTC.5534994&amp;isFromPublicArea=True&amp;isModal=False</t>
  </si>
  <si>
    <t>CD-PS-137-2024</t>
  </si>
  <si>
    <t>NIDYA LILIANA ESPEJO MEDINA</t>
  </si>
  <si>
    <t>https://community.secop.gov.co/Public/Tendering/OpportunityDetail/Index?noticeUID=CO1.NTC.5535606&amp;isFromPublicArea=True&amp;isModal=False</t>
  </si>
  <si>
    <t>Andrea Catalina Zota Bernal</t>
  </si>
  <si>
    <t>Jefe Oficina Asesora Juridica</t>
  </si>
  <si>
    <t xml:space="preserve"> Oficina Asesora Juridica</t>
  </si>
  <si>
    <t>CD-PS-138-2024</t>
  </si>
  <si>
    <t>HEIDI BELISA GUZMAN ONOFRE</t>
  </si>
  <si>
    <t>https://community.secop.gov.co/Public/Tendering/OpportunityDetail/Index?noticeUID=CO1.NTC.5537088&amp;isFromPublicArea=True&amp;isModal=False</t>
  </si>
  <si>
    <t>CD-PS-139-2024</t>
  </si>
  <si>
    <t>LADY DIANE MIRA</t>
  </si>
  <si>
    <t>https://community.secop.gov.co/Public/Tendering/OpportunityDetail/Index?noticeUID=CO1.NTC.5540054&amp;isFromPublicArea=True&amp;isModal=False</t>
  </si>
  <si>
    <t>CD-PS-140-2024</t>
  </si>
  <si>
    <t>NANCY  RODRIGUEZ RUEDA</t>
  </si>
  <si>
    <t>https://community.secop.gov.co/Public/Tendering/OpportunityDetail/Index?noticeUID=CO1.NTC.5537654&amp;isFromPublicArea=True&amp;isModal=False</t>
  </si>
  <si>
    <t>Marcia Yazmin Castro Ramirez</t>
  </si>
  <si>
    <t>Directora de la Dirección de Enfoque Diferencial</t>
  </si>
  <si>
    <t>Dirección de Enfoque Diferencial</t>
  </si>
  <si>
    <t>CD-PS-141-2024</t>
  </si>
  <si>
    <t>LUZ ANGELA ANDRADE AREVALO</t>
  </si>
  <si>
    <t>https://community.secop.gov.co/Public/Tendering/OpportunityDetail/Index?noticeUID=CO1.NTC.5539239&amp;isFromPublicArea=True&amp;isModal=False</t>
  </si>
  <si>
    <t>CD-PS-142-2024</t>
  </si>
  <si>
    <t>LAURA ESTEFANIA GOMEZ MUÑOZ</t>
  </si>
  <si>
    <t>https://community.secop.gov.co/Public/Tendering/OpportunityDetail/Index?noticeUID=CO1.NTC.5539376&amp;isFromPublicArea=True&amp;isModal=False</t>
  </si>
  <si>
    <t>CD-PS-143-2024</t>
  </si>
  <si>
    <t>LIDA CONSTANZA CUBILLOS HERNANDEZ</t>
  </si>
  <si>
    <t>https://community.secop.gov.co/Public/Tendering/OpportunityDetail/Index?noticeUID=CO1.NTC.5539166&amp;isFromPublicArea=True&amp;isModal=False</t>
  </si>
  <si>
    <t>CD-PS-144-2024</t>
  </si>
  <si>
    <t>DIANA ALEJANDRA ROJAS MORENO</t>
  </si>
  <si>
    <t>https://community.secop.gov.co/Public/Tendering/OpportunityDetail/Index?noticeUID=CO1.NTC.5539471&amp;isFromPublicArea=True&amp;isModal=False</t>
  </si>
  <si>
    <t>CD-PS-145-2024</t>
  </si>
  <si>
    <t>DORIS RUBIELA ALONSO VANEGAS</t>
  </si>
  <si>
    <t>https://community.secop.gov.co/Public/Tendering/OpportunityDetail/Index?noticeUID=CO1.NTC.5539484&amp;isFromPublicArea=True&amp;isModal=False</t>
  </si>
  <si>
    <t>CD-PS-146-2024</t>
  </si>
  <si>
    <t>ELVIA LUCELLY CESPEDES ESPITIA</t>
  </si>
  <si>
    <t>https://community.secop.gov.co/Public/Tendering/OpportunityDetail/Index?noticeUID=CO1.NTC.5539580&amp;isFromPublicArea=True&amp;isModal=False</t>
  </si>
  <si>
    <t>CD-PS-147-2024</t>
  </si>
  <si>
    <t>NORMA COSTANZA RIOS MEDINA</t>
  </si>
  <si>
    <t>https://community.secop.gov.co/Public/Tendering/OpportunityDetail/Index?noticeUID=CO1.NTC.5539838&amp;isFromPublicArea=True&amp;isModal=False</t>
  </si>
  <si>
    <t>CD-PS-148-2024</t>
  </si>
  <si>
    <t>PAULA ROCIO BASTIDAS GRANJA</t>
  </si>
  <si>
    <t>https://community.secop.gov.co/Public/Tendering/OpportunityDetail/Index?noticeUID=CO1.NTC.5539361&amp;isFromPublicArea=True&amp;isModal=False</t>
  </si>
  <si>
    <t>CD-PS-149-2024</t>
  </si>
  <si>
    <t>ELSA LILIANA MARTINEZ AMORTEGUI</t>
  </si>
  <si>
    <t>https://community.secop.gov.co/Public/Tendering/OpportunityDetail/Index?noticeUID=CO1.NTC.5538685&amp;isFromPublicArea=True&amp;isModal=False</t>
  </si>
  <si>
    <t>CD-PS-150-2024</t>
  </si>
  <si>
    <t>CARLOS FELIPE ORTEGON PULIDO</t>
  </si>
  <si>
    <t>https://community.secop.gov.co/Public/Tendering/OpportunityDetail/Index?noticeUID=CO1.NTC.5543295&amp;isFromPublicArea=True&amp;isModal=False</t>
  </si>
  <si>
    <t>CD-PS-151-2024</t>
  </si>
  <si>
    <t>DERLY YURANY RODRIGUEZ RODRIGUEZ</t>
  </si>
  <si>
    <t>https://community.secop.gov.co/Public/Tendering/OpportunityDetail/Index?noticeUID=CO1.NTC.5542716&amp;isFromPublicArea=True&amp;isModal=False</t>
  </si>
  <si>
    <t>CD-PS-152-2024</t>
  </si>
  <si>
    <t>ADRIANA ROCIO ROMERO BUITRAGO</t>
  </si>
  <si>
    <t>https://community.secop.gov.co/Public/Tendering/OpportunityDetail/Index?noticeUID=CO1.NTC.5542553&amp;isFromPublicArea=True&amp;isModal=False</t>
  </si>
  <si>
    <t>CD-PS-153-2024</t>
  </si>
  <si>
    <t>LEIDY MARITZA ANGEL HERNANDEZ</t>
  </si>
  <si>
    <t>https://community.secop.gov.co/Public/Tendering/OpportunityDetail/Index?noticeUID=CO1.NTC.5544893&amp;isFromPublicArea=True&amp;isModal=False</t>
  </si>
  <si>
    <t>CD-PS-154-2024</t>
  </si>
  <si>
    <t>WENDY TATIANA CARDENAS PINZON</t>
  </si>
  <si>
    <t>https://community.secop.gov.co/Public/Tendering/OpportunityDetail/Index?noticeUID=CO1.NTC.5543858&amp;isFromPublicArea=True&amp;isModal=False</t>
  </si>
  <si>
    <t>CD-PS-155-2024</t>
  </si>
  <si>
    <t>GLADYS MILENA FARFAN GONZALEZ</t>
  </si>
  <si>
    <t>https://community.secop.gov.co/Public/Tendering/OpportunityDetail/Index?noticeUID=CO1.NTC.5544241&amp;isFromPublicArea=True&amp;isModal=False</t>
  </si>
  <si>
    <t>CD-PS-156-2024</t>
  </si>
  <si>
    <t>MARIA TERESA ROJAS RUEDA</t>
  </si>
  <si>
    <t>https://community.secop.gov.co/Public/Tendering/OpportunityDetail/Index?noticeUID=CO1.NTC.5549316&amp;isFromPublicArea=True&amp;isModal=False</t>
  </si>
  <si>
    <t>CD-PS-157-2024</t>
  </si>
  <si>
    <t>LAURA CATALINA ROA SAYAGO</t>
  </si>
  <si>
    <t>https://community.secop.gov.co/Public/Tendering/OpportunityDetail/Index?noticeUID=CO1.NTC.5547234&amp;isFromPublicArea=True&amp;isModal=False</t>
  </si>
  <si>
    <t>CD-PS-158-2024</t>
  </si>
  <si>
    <t>KATHERINE ELENA BOLAÑO MOSTACILLA</t>
  </si>
  <si>
    <t>https://community.secop.gov.co/Public/Tendering/OpportunityDetail/Index?noticeUID=CO1.NTC.5545652&amp;isFromPublicArea=True&amp;isModal=False</t>
  </si>
  <si>
    <t>Yenni Magola Rosero Sosa</t>
  </si>
  <si>
    <t>Profesional Especializada Código 222 Grado 20</t>
  </si>
  <si>
    <t>Dirección del Sistema de Cuidado</t>
  </si>
  <si>
    <t>CD-PS-159-2024</t>
  </si>
  <si>
    <t>DANIELA ANDREA HERNANDEZ MORENO</t>
  </si>
  <si>
    <t>https://community.secop.gov.co/Public/Tendering/OpportunityDetail/Index?noticeUID=CO1.NTC.5546673&amp;isFromPublicArea=True&amp;isModal=False</t>
  </si>
  <si>
    <t>Jacqueline Marín Pérez</t>
  </si>
  <si>
    <t>Profesional Universitario Código 219 Grado 12</t>
  </si>
  <si>
    <t>CD-PS-160-2024</t>
  </si>
  <si>
    <t>CAROL JOHANA RICAURTE GONZALEZ</t>
  </si>
  <si>
    <t>https://community.secop.gov.co/Public/Tendering/OpportunityDetail/Index?noticeUID=CO1.NTC.5548114&amp;isFromPublicArea=True&amp;isModal=False</t>
  </si>
  <si>
    <t xml:space="preserve">Constanza Liliana Gómez Romero </t>
  </si>
  <si>
    <t xml:space="preserve">Directora de la Dirección del Sistema de Cuidado </t>
  </si>
  <si>
    <t>CD-PS-161-2024</t>
  </si>
  <si>
    <t>GLADYS EDITH VILLALOBOS BOLIVAR</t>
  </si>
  <si>
    <t>https://community.secop.gov.co/Public/Tendering/OpportunityDetail/Index?noticeUID=CO1.NTC.5545249&amp;isFromPublicArea=True&amp;isModal=False</t>
  </si>
  <si>
    <t>CD-PS-163-2024</t>
  </si>
  <si>
    <t>CAMILA ETSOMINA CUESTA MOYA</t>
  </si>
  <si>
    <t>https://community.secop.gov.co/Public/Tendering/OpportunityDetail/Index?noticeUID=CO1.NTC.5547827&amp;isFromPublicArea=True&amp;isModal=False</t>
  </si>
  <si>
    <t>CD-PS-164-2024</t>
  </si>
  <si>
    <t>JAVIER LEON RICARDO SANCHEZ LIZARAZO</t>
  </si>
  <si>
    <t>https://community.secop.gov.co/Public/Tendering/OpportunityDetail/Index?noticeUID=CO1.NTC.5549235&amp;isFromPublicArea=True&amp;isModal=False</t>
  </si>
  <si>
    <t xml:space="preserve">Oriana María La Rotta Amaya </t>
  </si>
  <si>
    <t xml:space="preserve">Directora de la Dirección de Gestión del Conocimiento </t>
  </si>
  <si>
    <t>Dirección de Gestión del Conocimiento</t>
  </si>
  <si>
    <t>CD-PS-165-2024</t>
  </si>
  <si>
    <t>JOHN KENNEDY LEON CASTIBLANCO</t>
  </si>
  <si>
    <t>https://community.secop.gov.co/Public/Tendering/OpportunityDetail/Index?noticeUID=CO1.NTC.5546002&amp;isFromPublicArea=True&amp;isModal=False</t>
  </si>
  <si>
    <t>CD-PS-166-2024</t>
  </si>
  <si>
    <t>KATHERIN GEORYANIE GARCIA RODRIGUEZ</t>
  </si>
  <si>
    <t>https://community.secop.gov.co/Public/Tendering/OpportunityDetail/Index?noticeUID=CO1.NTC.5546764&amp;isFromPublicArea=True&amp;isModal=False</t>
  </si>
  <si>
    <t>CD-PS-167-2024</t>
  </si>
  <si>
    <t>DARLING YOHANA MATEUS VARGAS</t>
  </si>
  <si>
    <t>https://community.secop.gov.co/Public/Tendering/OpportunityDetail/Index?noticeUID=CO1.NTC.5547690&amp;isFromPublicArea=True&amp;isModal=False</t>
  </si>
  <si>
    <t>CD-PS-168-2024</t>
  </si>
  <si>
    <t>YENNY ANDREA BARRERA BERNAL</t>
  </si>
  <si>
    <t>https://community.secop.gov.co/Public/Tendering/OpportunityDetail/Index?noticeUID=CO1.NTC.5548347&amp;isFromPublicArea=True&amp;isModal=False</t>
  </si>
  <si>
    <t>CD-PS-169-2024</t>
  </si>
  <si>
    <t>CINDY ROCIO LOPEZ VILLANUEVA</t>
  </si>
  <si>
    <t>https://community.secop.gov.co/Public/Tendering/OpportunityDetail/Index?noticeUID=CO1.NTC.5548756&amp;isFromPublicArea=True&amp;isModal=False</t>
  </si>
  <si>
    <t>CD-PS-170-2024</t>
  </si>
  <si>
    <t>ANDREA PAOLA BELLO VARGAS</t>
  </si>
  <si>
    <t>https://community.secop.gov.co/Public/Tendering/OpportunityDetail/Index?noticeUID=CO1.NTC.5548949&amp;isFromPublicArea=True&amp;isModal=False</t>
  </si>
  <si>
    <t>CD-PS-171-2024</t>
  </si>
  <si>
    <t>SIRLEY YESSENIA QUEVEDO RODRIGUEZ</t>
  </si>
  <si>
    <t>https://community.secop.gov.co/Public/Tendering/OpportunityDetail/Index?noticeUID=CO1.NTC.5549251&amp;isFromPublicArea=True&amp;isModal=False</t>
  </si>
  <si>
    <t>CD-PS-172-2024</t>
  </si>
  <si>
    <t>NUBIA ASTRID PABON CRUZ</t>
  </si>
  <si>
    <t>https://community.secop.gov.co/Public/Tendering/OpportunityDetail/Index?noticeUID=CO1.NTC.5549135&amp;isFromPublicArea=True&amp;isModal=False</t>
  </si>
  <si>
    <t>CD-PS-173-2024</t>
  </si>
  <si>
    <t>ALEJANDRA  AVELLA ESTRADA</t>
  </si>
  <si>
    <t>https://community.secop.gov.co/Public/Tendering/OpportunityDetail/Index?noticeUID=CO1.NTC.5553075&amp;isFromPublicArea=True&amp;isModal=False</t>
  </si>
  <si>
    <t>CD-PS-174-2024</t>
  </si>
  <si>
    <t>JOHANNA ALEXANDRA HERNANDEZ CORTES</t>
  </si>
  <si>
    <t>https://community.secop.gov.co/Public/Tendering/OpportunityDetail/Index?noticeUID=CO1.NTC.5554935&amp;isFromPublicArea=True&amp;isModal=False</t>
  </si>
  <si>
    <t>CD-PS-175-2024</t>
  </si>
  <si>
    <t>DANIELA  MALAGON MOLANO</t>
  </si>
  <si>
    <t>https://community.secop.gov.co/Public/Tendering/OpportunityDetail/Index?noticeUID=CO1.NTC.5550982&amp;isFromPublicArea=True&amp;isModal=False</t>
  </si>
  <si>
    <t>CD-PS-176-2024</t>
  </si>
  <si>
    <t>ANDREA KATHERIN ABRIL RODRIGUEZ</t>
  </si>
  <si>
    <t>https://community.secop.gov.co/Public/Tendering/OpportunityDetail/Index?noticeUID=CO1.NTC.5551266&amp;isFromPublicArea=True&amp;isModal=False</t>
  </si>
  <si>
    <t>CD-PS-177-2024</t>
  </si>
  <si>
    <t>NATHALY JOHANNA GOMEZ RECAMAN</t>
  </si>
  <si>
    <t>https://community.secop.gov.co/Public/Tendering/OpportunityDetail/Index?noticeUID=CO1.NTC.5551815&amp;isFromPublicArea=True&amp;isModal=False</t>
  </si>
  <si>
    <t>CD-PS-178-2024</t>
  </si>
  <si>
    <t>MELISSA ANDREA JIMENEZ ROJAS</t>
  </si>
  <si>
    <t>https://community.secop.gov.co/Public/Tendering/OpportunityDetail/Index?noticeUID=CO1.NTC.5551624&amp;isFromPublicArea=True&amp;isModal=False</t>
  </si>
  <si>
    <t>CD-PS-179-2024</t>
  </si>
  <si>
    <t>MONICA ESPERANZA CAYCEDO CALDERON</t>
  </si>
  <si>
    <t>https://community.secop.gov.co/Public/Tendering/OpportunityDetail/Index?noticeUID=CO1.NTC.5551731&amp;isFromPublicArea=True&amp;isModal=False</t>
  </si>
  <si>
    <t>CD-PS-180-2024</t>
  </si>
  <si>
    <t>Ingrid Julieth Delgado Hernández</t>
  </si>
  <si>
    <t>https://community.secop.gov.co/Public/Tendering/OpportunityDetail/Index?noticeUID=CO1.NTC.5552417&amp;isFromPublicArea=True&amp;isModal=False</t>
  </si>
  <si>
    <t>CD-PS-181-2024</t>
  </si>
  <si>
    <t>SANDRA MILENA RODRIGUEZ MONTERO</t>
  </si>
  <si>
    <t>https://community.secop.gov.co/Public/Tendering/OpportunityDetail/Index?noticeUID=CO1.NTC.5552632&amp;isFromPublicArea=True&amp;isModal=False</t>
  </si>
  <si>
    <t>CD-PS-182-2024</t>
  </si>
  <si>
    <t>LAURA CATALINA GARCIA PARRA</t>
  </si>
  <si>
    <t>https://community.secop.gov.co/Public/Tendering/OpportunityDetail/Index?noticeUID=CO1.NTC.5552693&amp;isFromPublicArea=True&amp;isModal=False</t>
  </si>
  <si>
    <t>CD-PS-183-2024</t>
  </si>
  <si>
    <t>MAYRA ALEJANDRA PALACIOS BELTRAN</t>
  </si>
  <si>
    <t>https://community.secop.gov.co/Public/Tendering/OpportunityDetail/Index?noticeUID=CO1.NTC.5552987&amp;isFromPublicArea=True&amp;isModal=False</t>
  </si>
  <si>
    <t>CD-PS-184-2024</t>
  </si>
  <si>
    <t>CATHERYN YOHANA SARMIENTO RIOJA</t>
  </si>
  <si>
    <t>https://community.secop.gov.co/Public/Tendering/OpportunityDetail/Index?noticeUID=CO1.NTC.5551489&amp;isFromPublicArea=True&amp;isModal=False</t>
  </si>
  <si>
    <t>CD-PS-185-2024</t>
  </si>
  <si>
    <t>KAROL DANIELA RAMIREZ AREVALO</t>
  </si>
  <si>
    <t>https://community.secop.gov.co/Public/Tendering/OpportunityDetail/Index?noticeUID=CO1.NTC.5551284&amp;isFromPublicArea=True&amp;isModal=False</t>
  </si>
  <si>
    <t>CD-PS-186-2024</t>
  </si>
  <si>
    <t>MARIA ANGELICA MOLANO CHAPARRO</t>
  </si>
  <si>
    <t>https://community.secop.gov.co/Public/Tendering/OpportunityDetail/Index?noticeUID=CO1.NTC.5551579&amp;isFromPublicArea=True&amp;isModal=False</t>
  </si>
  <si>
    <t>CD-PS-187-2024</t>
  </si>
  <si>
    <t>LAURA ALEJANDRA CRUZ BULLA</t>
  </si>
  <si>
    <t>https://community.secop.gov.co/Public/Tendering/OpportunityDetail/Index?noticeUID=CO1.NTC.5552433&amp;isFromPublicArea=True&amp;isModal=False</t>
  </si>
  <si>
    <t>CD-PS-188-2024</t>
  </si>
  <si>
    <t>LADY KATHERINE CASTANEDA TORRES</t>
  </si>
  <si>
    <t>https://community.secop.gov.co/Public/Tendering/OpportunityDetail/Index?noticeUID=CO1.NTC.5552703&amp;isFromPublicArea=True&amp;isModal=False</t>
  </si>
  <si>
    <t>CD-PS-189-2024</t>
  </si>
  <si>
    <t>IVONNE KARINE RAMIREZ CARDENAS</t>
  </si>
  <si>
    <t>https://community.secop.gov.co/Public/Tendering/OpportunityDetail/Index?noticeUID=CO1.NTC.5552980&amp;isFromPublicArea=True&amp;isModal=False</t>
  </si>
  <si>
    <t>CD-PS-190-2024</t>
  </si>
  <si>
    <t>ANGIE MARCELA MORERA AVILA</t>
  </si>
  <si>
    <t>https://community.secop.gov.co/Public/Tendering/OpportunityDetail/Index?noticeUID=CO1.NTC.5553494&amp;isFromPublicArea=True&amp;isModal=False</t>
  </si>
  <si>
    <t>CD-PS-191-2024</t>
  </si>
  <si>
    <t>YENNY LIZETH MARTINEZ QUINTERO</t>
  </si>
  <si>
    <t>https://community.secop.gov.co/Public/Tendering/OpportunityDetail/Index?noticeUID=CO1.NTC.5553859&amp;isFromPublicArea=True&amp;isModal=False</t>
  </si>
  <si>
    <t>CD-PS-192-2024</t>
  </si>
  <si>
    <t>LISETH CAMILA GARZON MALDONADO</t>
  </si>
  <si>
    <t>https://community.secop.gov.co/Public/Tendering/OpportunityDetail/Index?noticeUID=CO1.NTC.5553876&amp;isFromPublicArea=True&amp;isModal=False</t>
  </si>
  <si>
    <t>CD-PS-193-2024</t>
  </si>
  <si>
    <t>NARLY KATHERINE VELOZA AREVALO</t>
  </si>
  <si>
    <t>https://community.secop.gov.co/Public/Tendering/OpportunityDetail/Index?noticeUID=CO1.NTC.5553888&amp;isFromPublicArea=True&amp;isModal=False</t>
  </si>
  <si>
    <t>CD-PS-194-2024</t>
  </si>
  <si>
    <t>ANGIE LUCIA ARIZA SOSA</t>
  </si>
  <si>
    <t>https://community.secop.gov.co/Public/Tendering/OpportunityDetail/Index?noticeUID=CO1.NTC.5559457&amp;isFromPublicArea=True&amp;isModal=False</t>
  </si>
  <si>
    <t>CD-PS-195-2024</t>
  </si>
  <si>
    <t>CINDY JOHANA RODRIGUEZ VACA</t>
  </si>
  <si>
    <t>https://community.secop.gov.co/Public/Tendering/OpportunityDetail/Index?noticeUID=CO1.NTC.5559604&amp;isFromPublicArea=True&amp;isModal=False</t>
  </si>
  <si>
    <t>CD-PS-196-2024</t>
  </si>
  <si>
    <t>CHIRLE KATRIANA CALDERON ANGARITA</t>
  </si>
  <si>
    <t>https://community.secop.gov.co/Public/Tendering/OpportunityDetail/Index?noticeUID=CO1.NTC.5559614&amp;isFromPublicArea=True&amp;isModal=False</t>
  </si>
  <si>
    <t>CD-PS-197-2024</t>
  </si>
  <si>
    <t>ANGELA MARIA CARDOZO CHAVEZ</t>
  </si>
  <si>
    <t>https://community.secop.gov.co/Public/Tendering/OpportunityDetail/Index?noticeUID=CO1.NTC.5553031&amp;isFromPublicArea=True&amp;isModal=False</t>
  </si>
  <si>
    <t>CD-PS-199-2024</t>
  </si>
  <si>
    <t>CAROLINA  CARREÑO SANCHEZ</t>
  </si>
  <si>
    <t>https://community.secop.gov.co/Public/Tendering/OpportunityDetail/Index?noticeUID=CO1.NTC.5552825&amp;isFromPublicArea=True&amp;isModal=False</t>
  </si>
  <si>
    <t>CD-PS-200-2024</t>
  </si>
  <si>
    <t>MARIA FRANCISCA SANCHEZ OSORIO</t>
  </si>
  <si>
    <t>https://community.secop.gov.co/Public/Tendering/OpportunityDetail/Index?noticeUID=CO1.NTC.5554179&amp;isFromPublicArea=True&amp;isModal=False</t>
  </si>
  <si>
    <t>CD-PS-205-2024</t>
  </si>
  <si>
    <t>LUISA FERNANDA PEREZ RIASCOS</t>
  </si>
  <si>
    <t>https://community.secop.gov.co/Public/Tendering/OpportunityDetail/Index?noticeUID=CO1.NTC.5552704&amp;isFromPublicArea=True&amp;isModal=False</t>
  </si>
  <si>
    <t>CD-PS-206-2024</t>
  </si>
  <si>
    <t>NATALIA  NOVOA PLATA</t>
  </si>
  <si>
    <t>https://community.secop.gov.co/Public/Tendering/OpportunityDetail/Index?noticeUID=CO1.NTC.5555576&amp;isFromPublicArea=True&amp;isModal=False</t>
  </si>
  <si>
    <t>CD-PS-207-2024</t>
  </si>
  <si>
    <t>MARIA ALEJANDRA OROZCO RODRIGUEZ</t>
  </si>
  <si>
    <t>https://community.secop.gov.co/Public/Tendering/OpportunityDetail/Index?noticeUID=CO1.NTC.5556385&amp;isFromPublicArea=True&amp;isModal=False</t>
  </si>
  <si>
    <t>CD-PS-208-2024</t>
  </si>
  <si>
    <t>DANIEL ALEJANDRO PEÑA MEDINA</t>
  </si>
  <si>
    <t>https://community.secop.gov.co/Public/Tendering/OpportunityDetail/Index?noticeUID=CO1.NTC.5556040&amp;isFromPublicArea=True&amp;isModal=False</t>
  </si>
  <si>
    <t>CD-PS-209-2024</t>
  </si>
  <si>
    <t>ROCIO JANNETH DURAN MAHECHA</t>
  </si>
  <si>
    <t>https://community.secop.gov.co/Public/Tendering/OpportunityDetail/Index?noticeUID=CO1.NTC.5556512&amp;isFromPublicArea=True&amp;isModal=False</t>
  </si>
  <si>
    <t>CD-PS-210-2024</t>
  </si>
  <si>
    <t>ANDREA  ISAACS CORAL</t>
  </si>
  <si>
    <t>https://community.secop.gov.co/Public/Tendering/OpportunityDetail/Index?noticeUID=CO1.NTC.5556330&amp;isFromPublicArea=True&amp;isModal=False</t>
  </si>
  <si>
    <t>CD-PS-211-2024</t>
  </si>
  <si>
    <t>SHIRLEY ADRIANA DURAN DURAN</t>
  </si>
  <si>
    <t>https://community.secop.gov.co/Public/Tendering/OpportunityDetail/Index?noticeUID=CO1.NTC.5556351&amp;isFromPublicArea=True&amp;isModal=False</t>
  </si>
  <si>
    <t>CD-PS-212-2024</t>
  </si>
  <si>
    <t>CATHERINE JULIET NOVA HERRERA</t>
  </si>
  <si>
    <t>https://community.secop.gov.co/Public/Tendering/OpportunityDetail/Index?noticeUID=CO1.NTC.5556797&amp;isFromPublicArea=True&amp;isModal=False</t>
  </si>
  <si>
    <t>CD-PS-214-2024</t>
  </si>
  <si>
    <t>DIANA KATHERINE BECERRA RODRIGUEZ</t>
  </si>
  <si>
    <t>https://community.secop.gov.co/Public/Tendering/OpportunityDetail/Index?noticeUID=CO1.NTC.5555907&amp;isFromPublicArea=True&amp;isModal=False</t>
  </si>
  <si>
    <t>CD-PS-215-2024</t>
  </si>
  <si>
    <t>YERALDINE AYDEE AGUIRRE RODRIGUEZ</t>
  </si>
  <si>
    <t>https://community.secop.gov.co/Public/Tendering/OpportunityDetail/Index?noticeUID=CO1.NTC.5556426&amp;isFromPublicArea=True&amp;isModal=False</t>
  </si>
  <si>
    <t>CD-PS-217-2024</t>
  </si>
  <si>
    <t>MARIA ALEJANDRA TOVAR CARRANZA</t>
  </si>
  <si>
    <t>https://community.secop.gov.co/Public/Tendering/OpportunityDetail/Index?noticeUID=CO1.NTC.5557580&amp;isFromPublicArea=True&amp;isModal=False</t>
  </si>
  <si>
    <t>CD-PS-218-2024</t>
  </si>
  <si>
    <t>GINA FERNANDA INDABURO MORENO</t>
  </si>
  <si>
    <t>https://community.secop.gov.co/Public/Tendering/OpportunityDetail/Index?noticeUID=CO1.NTC.5557236&amp;isFromPublicArea=True&amp;isModal=False</t>
  </si>
  <si>
    <t>CD-PS-219-2024</t>
  </si>
  <si>
    <t>JENNY NATALIA PAEZ PULIDO</t>
  </si>
  <si>
    <t>https://community.secop.gov.co/Public/Tendering/OpportunityDetail/Index?noticeUID=CO1.NTC.5558324&amp;isFromPublicArea=True&amp;isModal=False</t>
  </si>
  <si>
    <t>CD-PS-220-2024</t>
  </si>
  <si>
    <t>ANDREA PAOLA BARRETO POREZ</t>
  </si>
  <si>
    <t>https://community.secop.gov.co/Public/Tendering/OpportunityDetail/Index?noticeUID=CO1.NTC.5558536&amp;isFromPublicArea=True&amp;isModal=False</t>
  </si>
  <si>
    <t>CD-PS-222-2024</t>
  </si>
  <si>
    <t>LAURA MARCELA PEREZ TURIZO</t>
  </si>
  <si>
    <t>https://community.secop.gov.co/Public/Tendering/OpportunityDetail/Index?noticeUID=CO1.NTC.5558884&amp;isFromPublicArea=True&amp;isModal=False</t>
  </si>
  <si>
    <t>CD-PS-223-2024</t>
  </si>
  <si>
    <t>SERGIO CAMILO PEREA GUTIERREZ</t>
  </si>
  <si>
    <t>https://community.secop.gov.co/Public/Tendering/OpportunityDetail/Index?noticeUID=CO1.NTC.5558792&amp;isFromPublicArea=True&amp;isModal=False</t>
  </si>
  <si>
    <t>CD-PS-224-2024</t>
  </si>
  <si>
    <t>CAROLINA  GONZALEZ MORENO</t>
  </si>
  <si>
    <t>https://community.secop.gov.co/Public/Tendering/OpportunityDetail/Index?noticeUID=CO1.NTC.5559084&amp;isFromPublicArea=True&amp;isModal=False</t>
  </si>
  <si>
    <t>CD-PS-225-2024</t>
  </si>
  <si>
    <t>ANGIE CATALINA SANCHEZ VELOZA</t>
  </si>
  <si>
    <t>https://community.secop.gov.co/Public/Tendering/OpportunityDetail/Index?noticeUID=CO1.NTC.5559560&amp;isFromPublicArea=True&amp;isModal=False</t>
  </si>
  <si>
    <t>CD-PS-226-2024</t>
  </si>
  <si>
    <t>PAULA VANESSA SOSA MARTIN</t>
  </si>
  <si>
    <t>https://community.secop.gov.co/Public/Tendering/OpportunityDetail/Index?noticeUID=CO1.NTC.5559694&amp;isFromPublicArea=True&amp;isModal=False</t>
  </si>
  <si>
    <t>CD-PS-227-2024</t>
  </si>
  <si>
    <t> SANDRA PATRICIA ROMERO CADENA</t>
  </si>
  <si>
    <t>https://community.secop.gov.co/Public/Tendering/OpportunityDetail/Index?noticeUID=CO1.NTC.5560025&amp;isFromPublicArea=True&amp;isModal=False</t>
  </si>
  <si>
    <t>CD-PS-228-2024</t>
  </si>
  <si>
    <t>LAURA CRISTINA RINCON PINEDA</t>
  </si>
  <si>
    <t>https://community.secop.gov.co/Public/Tendering/OpportunityDetail/Index?noticeUID=CO1.NTC.5559855&amp;isFromPublicArea=True&amp;isModal=False</t>
  </si>
  <si>
    <t>CD-PS-229-2024</t>
  </si>
  <si>
    <t>JEIMY KATERINE LOZANO RIOS</t>
  </si>
  <si>
    <t>https://community.secop.gov.co/Public/Tendering/OpportunityDetail/Index?noticeUID=CO1.NTC.5560126&amp;isFromPublicArea=True&amp;isModal=False</t>
  </si>
  <si>
    <t>CD-PS-230-2024</t>
  </si>
  <si>
    <t>VILMA MARCELA AUDOR SEGURA</t>
  </si>
  <si>
    <t>https://community.secop.gov.co/Public/Tendering/OpportunityDetail/Index?noticeUID=CO1.NTC.5559704&amp;isFromPublicArea=True&amp;isModal=False</t>
  </si>
  <si>
    <t>CD-PS-231-2024</t>
  </si>
  <si>
    <t>LAURA XILENE ZULETA ORTIZ</t>
  </si>
  <si>
    <t>https://community.secop.gov.co/Public/Tendering/OpportunityDetail/Index?noticeUID=CO1.NTC.5565076&amp;isFromPublicArea=True&amp;isModal=False</t>
  </si>
  <si>
    <t>CD-PS-232-2024</t>
  </si>
  <si>
    <t>ANGELICA  MORALES HERNANDEZ</t>
  </si>
  <si>
    <t>https://community.secop.gov.co/Public/Tendering/OpportunityDetail/Index?noticeUID=CO1.NTC.5564695&amp;isFromPublicArea=True&amp;isModal=true&amp;asPopupView=true</t>
  </si>
  <si>
    <t>CD-PS-233-2024</t>
  </si>
  <si>
    <t>DIANA CAROLINA ROJAS CARO</t>
  </si>
  <si>
    <t>https://community.secop.gov.co/Public/Tendering/OpportunityDetail/Index?noticeUID=CO1.NTC.5565712&amp;isFromPublicArea=True&amp;isModal=False</t>
  </si>
  <si>
    <t>CD-PS-234-2024</t>
  </si>
  <si>
    <t>PERLA MARIA FRANCO RESTREPO</t>
  </si>
  <si>
    <t>https://community.secop.gov.co/Public/Tendering/OpportunityDetail/Index?noticeUID=CO1.NTC.5564179&amp;isFromPublicArea=True&amp;isModal=true&amp;asPopupView=true</t>
  </si>
  <si>
    <t>CD-PS-235-2024</t>
  </si>
  <si>
    <t>LIZBETH MIREYA BERNAL LOPEZ</t>
  </si>
  <si>
    <t>https://community.secop.gov.co/Public/Tendering/OpportunityDetail/Index?noticeUID=CO1.NTC.5563188&amp;isFromPublicArea=True&amp;isModal=true&amp;asPopupView=true</t>
  </si>
  <si>
    <t>CD-PS-236-2024</t>
  </si>
  <si>
    <t>KAREN ALEJANDRA QUINTERO OJEDA</t>
  </si>
  <si>
    <t>https://community.secop.gov.co/Public/Tendering/OpportunityDetail/Index?noticeUID=CO1.NTC.5563574&amp;isFromPublicArea=True&amp;isModal=true&amp;asPopupView=true</t>
  </si>
  <si>
    <t>CD-PS-237-2024</t>
  </si>
  <si>
    <t>CIELO YANETH BARRIGA DIAZ</t>
  </si>
  <si>
    <t>https://community.secop.gov.co/Public/Tendering/OpportunityDetail/Index?noticeUID=CO1.NTC.5564910&amp;isFromPublicArea=True&amp;isModal=true&amp;asPopupView=true</t>
  </si>
  <si>
    <t>CD-PS-238-2024</t>
  </si>
  <si>
    <t>MARIA ISABEL ORTIZ CASTRO</t>
  </si>
  <si>
    <t>https://community.secop.gov.co/Public/Tendering/OpportunityDetail/Index?noticeUID=CO1.NTC.5565323&amp;isFromPublicArea=True&amp;isModal=true&amp;asPopupView=true</t>
  </si>
  <si>
    <t>CD-PS-239-2024</t>
  </si>
  <si>
    <t>DIANA CAROLINA ARISTIZABAL CASTELLANOS</t>
  </si>
  <si>
    <t>https://community.secop.gov.co/Public/Tendering/OpportunityDetail/Index?noticeUID=CO1.NTC.5564357&amp;isFromPublicArea=True&amp;isModal=true&amp;asPopupView=true</t>
  </si>
  <si>
    <t>CD-PS-240-2024</t>
  </si>
  <si>
    <t>ADRIANA  GUERRERO CALDERON</t>
  </si>
  <si>
    <t>https://community.secop.gov.co/Public/Tendering/OpportunityDetail/Index?noticeUID=CO1.NTC.5565756&amp;isFromPublicArea=True&amp;isModal=False</t>
  </si>
  <si>
    <t>CD-PS-241-2024</t>
  </si>
  <si>
    <t>DAVID MAURICIO RODRIGUEZ JIMENEZ</t>
  </si>
  <si>
    <t>https://community.secop.gov.co/Public/Tendering/OpportunityDetail/Index?noticeUID=CO1.NTC.5565534&amp;isFromPublicArea=True&amp;isModal=true&amp;asPopupView=true</t>
  </si>
  <si>
    <t>Oriana María La Rotta Amaya</t>
  </si>
  <si>
    <t>Directora de Gestión del Conocimiento</t>
  </si>
  <si>
    <t>CD-PS-242-2024</t>
  </si>
  <si>
    <t>JAVIER ENRIQUE CAMPUZANO RODRIGUEZ</t>
  </si>
  <si>
    <t>https://community.secop.gov.co/Public/Tendering/OpportunityDetail/Index?noticeUID=CO1.NTC.5566911&amp;isFromPublicArea=True&amp;isModal=true&amp;asPopupView=true</t>
  </si>
  <si>
    <t>CD-PS-243-2024</t>
  </si>
  <si>
    <t>LAURA CAROLINA DIAZ PARRA</t>
  </si>
  <si>
    <t>https://community.secop.gov.co/Public/Tendering/OpportunityDetail/Index?noticeUID=CO1.NTC.5567833&amp;isFromPublicArea=True&amp;isModal=true&amp;asPopupView=true</t>
  </si>
  <si>
    <t>CD-PS-244-2024</t>
  </si>
  <si>
    <t>LUISA FERNANDA GALINDO RODRIGUEZ</t>
  </si>
  <si>
    <t>https://community.secop.gov.co/Public/Tendering/OpportunityDetail/Index?noticeUID=CO1.NTC.5568971&amp;isFromPublicArea=True&amp;isModal=true&amp;asPopupView=true</t>
  </si>
  <si>
    <t>CD-PS-245-2024</t>
  </si>
  <si>
    <t>ANGIE PAOLA RINCON SUAREZ</t>
  </si>
  <si>
    <t>https://community.secop.gov.co/Public/Tendering/OpportunityDetail/Index?noticeUID=CO1.NTC.5569197&amp;isFromPublicArea=True&amp;isModal=true&amp;asPopupView=true</t>
  </si>
  <si>
    <t>CD-PS-246-2024</t>
  </si>
  <si>
    <t>LAURA XIOMARA MORALES MARTINEZ</t>
  </si>
  <si>
    <t>https://community.secop.gov.co/Public/Tendering/OpportunityDetail/Index?noticeUID=CO1.NTC.5568365&amp;isFromPublicArea=True&amp;isModal=False</t>
  </si>
  <si>
    <t>CD-PS-247-2024</t>
  </si>
  <si>
    <t>PAOLA FERNANDA ORTEGON PUENTES</t>
  </si>
  <si>
    <t>https://community.secop.gov.co/Public/Tendering/OpportunityDetail/Index?noticeUID=CO1.NTC.5567515&amp;isFromPublicArea=True&amp;isModal=true&amp;asPopupView=true</t>
  </si>
  <si>
    <t>Constanza Liliana Gómez Romero</t>
  </si>
  <si>
    <t>CD-PS-249-2024</t>
  </si>
  <si>
    <t>FREDDY ESTEBAN NARANJO VILLA</t>
  </si>
  <si>
    <t>https://community.secop.gov.co/Public/Tendering/OpportunityDetail/Index?noticeUID=CO1.NTC.5568034&amp;isFromPublicArea=True&amp;isModal=true&amp;asPopupView=true</t>
  </si>
  <si>
    <t>CD-PS-250-2024</t>
  </si>
  <si>
    <t>JORGE IVAN ESCALANTE RUBIO</t>
  </si>
  <si>
    <t>https://community.secop.gov.co/Public/Tendering/OpportunityDetail/Index?noticeUID=CO1.NTC.5567218&amp;isFromPublicArea=True&amp;isModal=true&amp;asPopupView=true</t>
  </si>
  <si>
    <t>CD-PS-251-2024</t>
  </si>
  <si>
    <t>MICHAEL DAVID GIL MUÑOZ</t>
  </si>
  <si>
    <t>https://community.secop.gov.co/Public/Tendering/OpportunityDetail/Index?noticeUID=CO1.NTC.5567639&amp;isFromPublicArea=True&amp;isModal=true&amp;asPopupView=true</t>
  </si>
  <si>
    <t>CD-PS-252-2024</t>
  </si>
  <si>
    <t>ANGELICA MARIA DIAZ GUEVARA</t>
  </si>
  <si>
    <t>https://community.secop.gov.co/Public/Tendering/OpportunityDetail/Index?noticeUID=CO1.NTC.5567068&amp;isFromPublicArea=True&amp;isModal=true&amp;asPopupView=true</t>
  </si>
  <si>
    <t>Margarita Maria Rua Atehortua</t>
  </si>
  <si>
    <t>CD-PS-253-2024</t>
  </si>
  <si>
    <t>JULIET PATRICIA DUQUE MALAGON</t>
  </si>
  <si>
    <t>https://community.secop.gov.co/Public/Tendering/OpportunityDetail/Index?noticeUID=CO1.NTC.5568280&amp;isFromPublicArea=True&amp;isModal=true&amp;asPopupView=true</t>
  </si>
  <si>
    <t>CD-PS-256-2024</t>
  </si>
  <si>
    <t>CINDY CATHERINE REYES RUIZ</t>
  </si>
  <si>
    <t>https://community.secop.gov.co/Public/Tendering/OpportunityDetail/Index?noticeUID=CO1.NTC.5569547&amp;isFromPublicArea=True&amp;isModal=true&amp;asPopupView=true</t>
  </si>
  <si>
    <t>CD-PS-258-2024</t>
  </si>
  <si>
    <t>CLARA ROCIO RIOS VIRGUEZ</t>
  </si>
  <si>
    <t>https://community.secop.gov.co/Public/Tendering/OpportunityDetail/Index?noticeUID=CO1.NTC.5568783&amp;isFromPublicArea=True&amp;isModal=true&amp;asPopupView=true</t>
  </si>
  <si>
    <t>CD-PS-261-2024</t>
  </si>
  <si>
    <t>WINNY JULIETH DIAZ ACEVEDO</t>
  </si>
  <si>
    <t>https://community.secop.gov.co/Public/Tendering/OpportunityDetail/Index?noticeUID=CO1.NTC.5572592&amp;isFromPublicArea=True&amp;isModal=true&amp;asPopupView=true</t>
  </si>
  <si>
    <t>CD-PS-262-2024</t>
  </si>
  <si>
    <t>NEYLA ELISA UBAQUE FERNANDEZ</t>
  </si>
  <si>
    <t>https://community.secop.gov.co/Public/Tendering/OpportunityDetail/Index?noticeUID=CO1.NTC.5573045&amp;isFromPublicArea=True&amp;isModal=true&amp;asPopupView=true</t>
  </si>
  <si>
    <t>Claudia Marcela Rodríguez Pinzón</t>
  </si>
  <si>
    <t>CD-PS-263-2024</t>
  </si>
  <si>
    <t>RICHARD  OLAYA MONTAÑEZ</t>
  </si>
  <si>
    <t>https://community.secop.gov.co/Public/Tendering/OpportunityDetail/Index?noticeUID=CO1.NTC.5578074&amp;isFromPublicArea=True&amp;isModal=true&amp;asPopupView=true</t>
  </si>
  <si>
    <t>CD-PS-264-2024</t>
  </si>
  <si>
    <t>NATALIA  GIRALDO RODRIGUEZ</t>
  </si>
  <si>
    <t>https://community.secop.gov.co/Public/Tendering/OpportunityDetail/Index?noticeUID=CO1.NTC.5573807&amp;isFromPublicArea=True&amp;isModal=true&amp;asPopupView=true</t>
  </si>
  <si>
    <t>Directora de Talento Humano</t>
  </si>
  <si>
    <t>CD-PS-265-2024</t>
  </si>
  <si>
    <t>GLENDA YENITH CORTES PAEZ</t>
  </si>
  <si>
    <t>https://community.secop.gov.co/Public/Tendering/OpportunityDetail/Index?noticeUID=CO1.NTC.5573827&amp;isFromPublicArea=True&amp;isModal=true&amp;asPopupView=true</t>
  </si>
  <si>
    <t>CD-PS-266-2024</t>
  </si>
  <si>
    <t>MIRYEN  DELGADO DAVID</t>
  </si>
  <si>
    <t>https://community.secop.gov.co/Public/Tendering/OpportunityDetail/Index?noticeUID=CO1.NTC.5574531&amp;isFromPublicArea=True&amp;isModal=true&amp;asPopupView=true</t>
  </si>
  <si>
    <t>CD-PS-267-2024</t>
  </si>
  <si>
    <t>JORGE LUIS GUEVARA ESPITIA</t>
  </si>
  <si>
    <t>https://community.secop.gov.co/Public/Tendering/OpportunityDetail/Index?noticeUID=CO1.NTC.5574321&amp;isFromPublicArea=True&amp;isModal=False</t>
  </si>
  <si>
    <t>CD-PS-268-2024</t>
  </si>
  <si>
    <t>LUZ HELENA CHICANGANA VIDAL</t>
  </si>
  <si>
    <t>https://community.secop.gov.co/Public/Tendering/OpportunityDetail/Index?noticeUID=CO1.NTC.5576197&amp;isFromPublicArea=True&amp;isModal=true&amp;asPopupView=true</t>
  </si>
  <si>
    <t>CD-PS-270-2024</t>
  </si>
  <si>
    <t>JEIMMY LIZETH GUANA GUANA</t>
  </si>
  <si>
    <t>https://community.secop.gov.co/Public/Tendering/OpportunityDetail/Index?noticeUID=CO1.NTC.5574161&amp;isFromPublicArea=True&amp;isModal=true&amp;asPopupView=true</t>
  </si>
  <si>
    <t>CD-PS-271-2024</t>
  </si>
  <si>
    <t>BRANDON LEONARDO HERRERA ABRIL</t>
  </si>
  <si>
    <t>https://community.secop.gov.co/Public/Tendering/OpportunityDetail/Index?noticeUID=CO1.NTC.5574315&amp;isFromPublicArea=True&amp;isModal=true&amp;asPopupView=true</t>
  </si>
  <si>
    <t>CD-PS-272-2024</t>
  </si>
  <si>
    <t>GLORIA ALEXANDRA MOJICA TORRES</t>
  </si>
  <si>
    <t>https://community.secop.gov.co/Public/Tendering/OpportunityDetail/Index?noticeUID=CO1.NTC.5574953&amp;isFromPublicArea=True&amp;isModal=true&amp;asPopupView=true</t>
  </si>
  <si>
    <t>CD-PS-273-2024</t>
  </si>
  <si>
    <t>YESSICA  HERRERA BELTRAN</t>
  </si>
  <si>
    <t>https://community.secop.gov.co/Public/Tendering/OpportunityDetail/Index?noticeUID=CO1.NTC.5575392&amp;isFromPublicArea=True&amp;isModal=true&amp;asPopupView=true</t>
  </si>
  <si>
    <t>CD-PS-274-2024</t>
  </si>
  <si>
    <t>LAURA ALEXANDRA CARDENAS BARRETO</t>
  </si>
  <si>
    <t>https://community.secop.gov.co/Public/Tendering/OpportunityDetail/Index?noticeUID=CO1.NTC.5575191&amp;isFromPublicArea=True&amp;isModal=true&amp;asPopupView=true</t>
  </si>
  <si>
    <t>CD-PS-276-2024</t>
  </si>
  <si>
    <t>CAMILO ANDRES GUANES NARANJO</t>
  </si>
  <si>
    <t>https://community.secop.gov.co/Public/Tendering/OpportunityDetail/Index?noticeUID=CO1.NTC.5576316&amp;isFromPublicArea=True&amp;isModal=true&amp;asPopupView=true</t>
  </si>
  <si>
    <t>CD-PS-277-2024</t>
  </si>
  <si>
    <t>ANDREA MARIA NAVARRETE MOGOLLON</t>
  </si>
  <si>
    <t>https://community.secop.gov.co/Public/Tendering/OpportunityDetail/Index?noticeUID=CO1.NTC.5576071&amp;isFromPublicArea=True&amp;isModal=true&amp;asPopupView=true</t>
  </si>
  <si>
    <t>Ivonne Astrid Rico Vargas</t>
  </si>
  <si>
    <t>CD-PS-278-2024</t>
  </si>
  <si>
    <t>LUIS FELIPE SANTOS BECERRA</t>
  </si>
  <si>
    <t>https://community.secop.gov.co/Public/Tendering/OpportunityDetail/Index?noticeUID=CO1.NTC.5575097&amp;isFromPublicArea=True&amp;isModal=False</t>
  </si>
  <si>
    <t>CD-PS-279-2024</t>
  </si>
  <si>
    <t>PILAR ANDREA RAMIREZ PEÑA</t>
  </si>
  <si>
    <t>https://community.secop.gov.co/Public/Tendering/OpportunityDetail/Index?noticeUID=CO1.NTC.5576318&amp;isFromPublicArea=True&amp;isModal=False</t>
  </si>
  <si>
    <t>CD-PS-280-2024</t>
  </si>
  <si>
    <t>BLANCA EDELMIRA DUARTE APONTE</t>
  </si>
  <si>
    <t>https://community.secop.gov.co/Public/Tendering/OpportunityDetail/Index?noticeUID=CO1.NTC.5574595&amp;isFromPublicArea=True&amp;isModal=true&amp;asPopupView=true</t>
  </si>
  <si>
    <t>CD-PS-281-2024</t>
  </si>
  <si>
    <t>ANDREA CAROLINA GOMEZ TOVAR</t>
  </si>
  <si>
    <t>https://community.secop.gov.co/Public/Tendering/OpportunityDetail/Index?noticeUID=CO1.NTC.5574930&amp;isFromPublicArea=True&amp;isModal=true&amp;asPopupView=true</t>
  </si>
  <si>
    <t>CD-PS-282-2024</t>
  </si>
  <si>
    <t>LADY ALEXANDRA GALINDO ANGARITA</t>
  </si>
  <si>
    <t>https://community.secop.gov.co/Public/Tendering/OpportunityDetail/Index?noticeUID=CO1.NTC.5577079&amp;isFromPublicArea=True&amp;isModal=true&amp;asPopupView=true</t>
  </si>
  <si>
    <t>CD-PS-283-2024</t>
  </si>
  <si>
    <t>CAMILO ANDRES RODRIGUEZ PORTELA</t>
  </si>
  <si>
    <t>https://community.secop.gov.co/Public/Tendering/OpportunityDetail/Index?noticeUID=CO1.NTC.5580522&amp;isFromPublicArea=True&amp;isModal=true&amp;asPopupView=true</t>
  </si>
  <si>
    <t>CD-PS-285-2024</t>
  </si>
  <si>
    <t>MARTINA  COCCO</t>
  </si>
  <si>
    <t>https://community.secop.gov.co/Public/Tendering/OpportunityDetail/Index?noticeUID=CO1.NTC.5579259&amp;isFromPublicArea=True&amp;isModal=true&amp;asPopupView=true</t>
  </si>
  <si>
    <t>CD-PS-286-2024</t>
  </si>
  <si>
    <t>GLEIDY JENIFFER JEREZ MAYORGA</t>
  </si>
  <si>
    <t>https://community.secop.gov.co/Public/Tendering/OpportunityDetail/Index?noticeUID=CO1.NTC.5578438&amp;isFromPublicArea=True&amp;isModal=true&amp;asPopupView=true</t>
  </si>
  <si>
    <t>CD-PS-287-2024</t>
  </si>
  <si>
    <t>GIOVANNY  BENITEZ MORALES</t>
  </si>
  <si>
    <t>https://community.secop.gov.co/Public/Tendering/OpportunityDetail/Index?noticeUID=CO1.NTC.5578190&amp;isFromPublicArea=True&amp;isModal=true&amp;asPopupView=true</t>
  </si>
  <si>
    <t>CD-PS-288-2024</t>
  </si>
  <si>
    <t>YULY AUDREY RUIZ VARGAS</t>
  </si>
  <si>
    <t>https://community.secop.gov.co/Public/Tendering/OpportunityDetail/Index?noticeUID=CO1.NTC.5578109&amp;isFromPublicArea=True&amp;isModal=False</t>
  </si>
  <si>
    <t>CD-PS-289-2024</t>
  </si>
  <si>
    <t>JENNY ALEXANDRA ACUÑA ORTIZ</t>
  </si>
  <si>
    <t>https://community.secop.gov.co/Public/Tendering/OpportunityDetail/Index?noticeUID=CO1.NTC.5578608&amp;isFromPublicArea=True&amp;isModal=true&amp;asPopupView=true</t>
  </si>
  <si>
    <t>CD-PS-291-2024</t>
  </si>
  <si>
    <t>JOHAN RODRIGO BARRIOS HERNANDEZ</t>
  </si>
  <si>
    <t>https://community.secop.gov.co/Public/Tendering/OpportunityDetail/Index?noticeUID=CO1.NTC.5579069&amp;isFromPublicArea=True&amp;isModal=true&amp;asPopupView=true</t>
  </si>
  <si>
    <t>CD-PS-292-2024</t>
  </si>
  <si>
    <t>MARIA ISABEL PARRA ROJAS</t>
  </si>
  <si>
    <t>https://community.secop.gov.co/Public/Tendering/OpportunityDetail/Index?noticeUID=CO1.NTC.5579341&amp;isFromPublicArea=True&amp;isModal=False</t>
  </si>
  <si>
    <t>Angie Paola Mesa Rojas</t>
  </si>
  <si>
    <t>Subsecretaría del Cuidado y Políticas de Igualdad</t>
  </si>
  <si>
    <t>CD-PS-293-2024</t>
  </si>
  <si>
    <t>STEPHANIE  CANGREJO MORENO</t>
  </si>
  <si>
    <t>https://community.secop.gov.co/Public/Tendering/OpportunityDetail/Index?noticeUID=CO1.NTC.5580022&amp;isFromPublicArea=True&amp;isModal=true&amp;asPopupView=true</t>
  </si>
  <si>
    <t>CD-PS-294-2024</t>
  </si>
  <si>
    <t>WHITNEY ANGIE STEPHANIE BENAVIDES OSORIO</t>
  </si>
  <si>
    <t>https://community.secop.gov.co/Public/Tendering/OpportunityDetail/Index?noticeUID=CO1.NTC.5579661&amp;isFromPublicArea=True&amp;isModal=true&amp;asPopupView=true</t>
  </si>
  <si>
    <t>CD-PS-295-2024</t>
  </si>
  <si>
    <t>MARIANA  BERDUGO ARIZA</t>
  </si>
  <si>
    <t>https://community.secop.gov.co/Public/Tendering/OpportunityDetail/Index?noticeUID=CO1.NTC.5579678&amp;isFromPublicArea=True&amp;isModal=true&amp;asPopupView=true</t>
  </si>
  <si>
    <t>CD-PS-296-2024</t>
  </si>
  <si>
    <t>LINA ALEJANDRA QUINTERO GONZALEZ</t>
  </si>
  <si>
    <t>https://community.secop.gov.co/Public/Tendering/OpportunityDetail/Index?noticeUID=CO1.NTC.5580475&amp;isFromPublicArea=True&amp;isModal=true&amp;asPopupView=true</t>
  </si>
  <si>
    <t>CD-PS-299-2024</t>
  </si>
  <si>
    <t>ASTRID NATALIA VEGA ORJUELA</t>
  </si>
  <si>
    <t>https://community.secop.gov.co/Public/Tendering/OpportunityDetail/Index?noticeUID=CO1.NTC.5580526&amp;isFromPublicArea=True&amp;isModal=true&amp;asPopupView=true</t>
  </si>
  <si>
    <t>CD-PS-300-2024</t>
  </si>
  <si>
    <t>KARINA MARGARITA NORIEGA ORTIZ</t>
  </si>
  <si>
    <t>https://community.secop.gov.co/Public/Tendering/OpportunityDetail/Index?noticeUID=CO1.NTC.5580186&amp;isFromPublicArea=True&amp;isModal=true&amp;asPopupView=true</t>
  </si>
  <si>
    <t>CD-PS-301-2024</t>
  </si>
  <si>
    <t>DIANA CATTHERINE CARDENAS POLO</t>
  </si>
  <si>
    <t>https://community.secop.gov.co/Public/Tendering/OpportunityDetail/Index?noticeUID=CO1.NTC.5580453&amp;isFromPublicArea=True&amp;isModal=False</t>
  </si>
  <si>
    <t>CD-PS-302-2024</t>
  </si>
  <si>
    <t>SANTIAGO  SANDOVAL PAEZ</t>
  </si>
  <si>
    <t>https://community.secop.gov.co/Public/Tendering/OpportunityDetail/Index?noticeUID=CO1.NTC.5588469&amp;isFromPublicArea=True&amp;isModal=true&amp;asPopupView=true</t>
  </si>
  <si>
    <t>CD-PS-303-2024</t>
  </si>
  <si>
    <t>VLADIMIR ALEXANDER GARCIA MONTEJO</t>
  </si>
  <si>
    <t>https://community.secop.gov.co/Public/Tendering/OpportunityDetail/Index?noticeUID=CO1.NTC.5588974&amp;isFromPublicArea=True&amp;isModal=true&amp;asPopupView=true</t>
  </si>
  <si>
    <t>CD-PS-304-2024</t>
  </si>
  <si>
    <t>OLGA LUCIA RUEDA CUERVO</t>
  </si>
  <si>
    <t>https://community.secop.gov.co/Public/Tendering/OpportunityDetail/Index?noticeUID=CO1.NTC.5589672&amp;isFromPublicArea=True&amp;isModal=true&amp;asPopupView=true</t>
  </si>
  <si>
    <t>CD-PS-305-2024</t>
  </si>
  <si>
    <t>MARIA ELENA ORDOÑEZ GARCIA</t>
  </si>
  <si>
    <t>https://community.secop.gov.co/Public/Tendering/OpportunityDetail/Index?noticeUID=CO1.NTC.5593235&amp;isFromPublicArea=True&amp;isModal=true&amp;asPopupView=true</t>
  </si>
  <si>
    <t>CD-PS-306-2024</t>
  </si>
  <si>
    <t>KATHERINE  CUTIVA BENITEZ</t>
  </si>
  <si>
    <t>https://community.secop.gov.co/Public/Tendering/OpportunityDetail/Index?noticeUID=CO1.NTC.5593272&amp;isFromPublicArea=True&amp;isModal=true&amp;asPopupView=true</t>
  </si>
  <si>
    <t>CD-PS-307-2024</t>
  </si>
  <si>
    <t>DEICY CATHERIN HERNANDEZ SANCHEZ</t>
  </si>
  <si>
    <t>https://community.secop.gov.co/Public/Tendering/OpportunityDetail/Index?noticeUID=CO1.NTC.5589783&amp;isFromPublicArea=True&amp;isModal=true&amp;asPopupView=true</t>
  </si>
  <si>
    <t>CD-PS-308-2024</t>
  </si>
  <si>
    <t>CATALINA  BELEÑO QUIMBAYO</t>
  </si>
  <si>
    <t>https://community.secop.gov.co/Public/Tendering/OpportunityDetail/Index?noticeUID=CO1.NTC.5591055&amp;isFromPublicArea=True&amp;isModal=true&amp;asPopupView=true</t>
  </si>
  <si>
    <t>CD-PS-309-2024</t>
  </si>
  <si>
    <t>FRANCY NEY ZARATE LOZANO</t>
  </si>
  <si>
    <t>https://community.secop.gov.co/Public/Tendering/OpportunityDetail/Index?noticeUID=CO1.NTC.5593702&amp;isFromPublicArea=True&amp;isModal=true&amp;asPopupView=true</t>
  </si>
  <si>
    <t>CD-PS-310-2024</t>
  </si>
  <si>
    <t>SINDY LORENA PARRA CABRERA</t>
  </si>
  <si>
    <t>https://community.secop.gov.co/Public/Tendering/OpportunityDetail/Index?noticeUID=CO1.NTC.5592324&amp;isFromPublicArea=True&amp;isModal=true&amp;asPopupView=true</t>
  </si>
  <si>
    <t>CD-PS-311-2024</t>
  </si>
  <si>
    <t>JOSE MANUEL RINCON MONSALVE</t>
  </si>
  <si>
    <t>https://community.secop.gov.co/Public/Tendering/OpportunityDetail/Index?noticeUID=CO1.NTC.5590368&amp;isFromPublicArea=True&amp;isModal=true&amp;asPopupView=true</t>
  </si>
  <si>
    <t>CD-PS-312-2024</t>
  </si>
  <si>
    <t>LAURA VANESSA GAMBA ELIAS</t>
  </si>
  <si>
    <t>https://community.secop.gov.co/Public/Tendering/OpportunityDetail/Index?noticeUID=CO1.NTC.5590293&amp;isFromPublicArea=True&amp;isModal=true&amp;asPopupView=true</t>
  </si>
  <si>
    <t>CD-PS-313-2024</t>
  </si>
  <si>
    <t>LEIDY JOHANNA JIMENEZ ORTEGA</t>
  </si>
  <si>
    <t>https://community.secop.gov.co/Public/Tendering/OpportunityDetail/Index?noticeUID=CO1.NTC.5591315&amp;isFromPublicArea=True&amp;isModal=true&amp;asPopupView=true</t>
  </si>
  <si>
    <t>CD-PS-315-2024</t>
  </si>
  <si>
    <t>MARCELA VANESSA PAEZ LOBO</t>
  </si>
  <si>
    <t>https://community.secop.gov.co/Public/Tendering/OpportunityDetail/Index?noticeUID=CO1.NTC.5594445&amp;isFromPublicArea=True&amp;isModal=true&amp;asPopupView=true</t>
  </si>
  <si>
    <t>CD-PS-317-2024</t>
  </si>
  <si>
    <t>INGRID JOHANNA CARVAJAL GALVIS</t>
  </si>
  <si>
    <t>https://community.secop.gov.co/Public/Tendering/OpportunityDetail/Index?noticeUID=CO1.NTC.5591122&amp;isFromPublicArea=True&amp;isModal=False</t>
  </si>
  <si>
    <t>CD-PS-319-2024</t>
  </si>
  <si>
    <t>VALENTINA  AGREDO SANIN</t>
  </si>
  <si>
    <t>https://community.secop.gov.co/Public/Tendering/OpportunityDetail/Index?noticeUID=CO1.NTC.5592087&amp;isFromPublicArea=True&amp;isModal=true&amp;asPopupView=true</t>
  </si>
  <si>
    <t>CD-PS-320-2024</t>
  </si>
  <si>
    <t>MARIA DEL PILAR BONILLA MARTINEZ</t>
  </si>
  <si>
    <t>https://community.secop.gov.co/Public/Tendering/OpportunityDetail/Index?noticeUID=CO1.NTC.5592577&amp;isFromPublicArea=True&amp;isModal=true&amp;asPopupView=true</t>
  </si>
  <si>
    <t>CD-PS-321-2024</t>
  </si>
  <si>
    <t>PAOLA ANDREA PARRA ALVARADO</t>
  </si>
  <si>
    <t>https://community.secop.gov.co/Public/Tendering/OpportunityDetail/Index?noticeUID=CO1.NTC.5593602&amp;isFromPublicArea=True&amp;isModal=true&amp;asPopupView=true</t>
  </si>
  <si>
    <t>CD-PS-322-2024</t>
  </si>
  <si>
    <t>FABIAN  PUENTES LOPEZ</t>
  </si>
  <si>
    <t>https://community.secop.gov.co/Public/Tendering/OpportunityDetail/Index?noticeUID=CO1.NTC.5592149&amp;isFromPublicArea=True&amp;isModal=true&amp;asPopupView=true</t>
  </si>
  <si>
    <t>CD-PS-324-2024</t>
  </si>
  <si>
    <t>YENNY KATHERINE LEAL ACOSTA</t>
  </si>
  <si>
    <t>https://community.secop.gov.co/Public/Tendering/OpportunityDetail/Index?noticeUID=CO1.NTC.5593301&amp;isFromPublicArea=True&amp;isModal=true&amp;asPopupView=true</t>
  </si>
  <si>
    <t>CD-PS-325-2024</t>
  </si>
  <si>
    <t>OLIVIA LIZETH LEAL ALTURO</t>
  </si>
  <si>
    <t>https://community.secop.gov.co/Public/Tendering/OpportunityDetail/Index?noticeUID=CO1.NTC.5592333&amp;isFromPublicArea=True&amp;isModal=False</t>
  </si>
  <si>
    <t>CD-PS-326-2024</t>
  </si>
  <si>
    <t>MARISOL  CORTES ORTIZ</t>
  </si>
  <si>
    <t>https://community.secop.gov.co/Public/Tendering/OpportunityDetail/Index?noticeUID=CO1.NTC.5592738&amp;isFromPublicArea=True&amp;isModal=False</t>
  </si>
  <si>
    <t>CD-PS-327-2024</t>
  </si>
  <si>
    <t>KARLA DAYANA CASTRO POLANIA</t>
  </si>
  <si>
    <t>https://community.secop.gov.co/Public/Tendering/OpportunityDetail/Index?noticeUID=CO1.NTC.5592622&amp;isFromPublicArea=True&amp;isModal=False</t>
  </si>
  <si>
    <t>CD-PS-329-2024</t>
  </si>
  <si>
    <t>MARIA TERESA VEGA ALVAREZ</t>
  </si>
  <si>
    <t>https://community.secop.gov.co/Public/Tendering/OpportunityDetail/Index?noticeUID=CO1.NTC.5594146&amp;isFromPublicArea=True&amp;isModal=true&amp;asPopupView=true</t>
  </si>
  <si>
    <t>CD-PS-330-2024</t>
  </si>
  <si>
    <t>ALIX CATALINA ROJAS PORRAS</t>
  </si>
  <si>
    <t>https://community.secop.gov.co/Public/Tendering/OpportunityDetail/Index?noticeUID=CO1.NTC.5594592&amp;isFromPublicArea=True&amp;isModal=False</t>
  </si>
  <si>
    <t>CD-PS-331-2024</t>
  </si>
  <si>
    <t>MYRIAM AMPARO RODRIGUEZ ANDRADE</t>
  </si>
  <si>
    <t>https://community.secop.gov.co/Public/Tendering/OpportunityDetail/Index?noticeUID=CO1.NTC.5593738&amp;isFromPublicArea=True&amp;isModal=False</t>
  </si>
  <si>
    <t>CD-PS-333-2024</t>
  </si>
  <si>
    <t>MAYERLY JANNETH PEREZ CAMBEROS</t>
  </si>
  <si>
    <t>https://community.secop.gov.co/Public/Tendering/OpportunityDetail/Index?noticeUID=CO1.NTC.5593560&amp;isFromPublicArea=True&amp;isModal=true&amp;asPopupView=true</t>
  </si>
  <si>
    <t>CD-PS-334-2024</t>
  </si>
  <si>
    <t>SONIA PATRICIA COBOS OSORIO</t>
  </si>
  <si>
    <t>https://community.secop.gov.co/Public/Tendering/OpportunityDetail/Index?noticeUID=CO1.NTC.5593580&amp;isFromPublicArea=True&amp;isModal=true&amp;asPopupView=true</t>
  </si>
  <si>
    <t>CD-PS-335-2024</t>
  </si>
  <si>
    <t>LINA VICTORIA BORDA CAMARGO</t>
  </si>
  <si>
    <t>https://community.secop.gov.co/Public/Tendering/OpportunityDetail/Index?noticeUID=CO1.NTC.5593954&amp;isFromPublicArea=True&amp;isModal=true&amp;asPopupView=true</t>
  </si>
  <si>
    <t>CD-PS-336-2024</t>
  </si>
  <si>
    <t>CAROL VIVIANA ROZO ALMONACID</t>
  </si>
  <si>
    <t>https://community.secop.gov.co/Public/Tendering/OpportunityDetail/Index?noticeUID=CO1.NTC.5594176&amp;isFromPublicArea=True&amp;isModal=False</t>
  </si>
  <si>
    <t>CD-PS-337-2024</t>
  </si>
  <si>
    <t>MARIA TERESA SARMIENTO RODRIGUEZ</t>
  </si>
  <si>
    <t>https://community.secop.gov.co/Public/Tendering/OpportunityDetail/Index?noticeUID=CO1.NTC.5601100&amp;isFromPublicArea=True&amp;isModal=true&amp;asPopupView=true</t>
  </si>
  <si>
    <t>CD-PS-338-2024</t>
  </si>
  <si>
    <t>KIMBERLY TATIANA MUÑOZ LOPEZ</t>
  </si>
  <si>
    <t>https://community.secop.gov.co/Public/Tendering/OpportunityDetail/Index?noticeUID=CO1.NTC.5596514&amp;isFromPublicArea=True&amp;isModal=true&amp;asPopupView=true</t>
  </si>
  <si>
    <t>CD-PS-339-2024</t>
  </si>
  <si>
    <t>ALEXA YULIETH CAICEDO TORRES</t>
  </si>
  <si>
    <t>https://community.secop.gov.co/Public/Tendering/OpportunityDetail/Index?noticeUID=CO1.NTC.5597013&amp;isFromPublicArea=True&amp;isModal=true&amp;asPopupView=true</t>
  </si>
  <si>
    <t>CD-PS-340-2024</t>
  </si>
  <si>
    <t>GLORIA VIVIANA MOSQUERA SOLARTE</t>
  </si>
  <si>
    <t>https://community.secop.gov.co/Public/Tendering/OpportunityDetail/Index?noticeUID=CO1.NTC.5597577&amp;isFromPublicArea=True&amp;isModal=true&amp;asPopupView=true</t>
  </si>
  <si>
    <t>CD-PS-341-2024</t>
  </si>
  <si>
    <t>JOVANA  NEGRETE FLORES</t>
  </si>
  <si>
    <t>https://community.secop.gov.co/Public/Tendering/OpportunityDetail/Index?noticeUID=CO1.NTC.5598202&amp;isFromPublicArea=True&amp;isModal=true&amp;asPopupView=true</t>
  </si>
  <si>
    <t>CD-PS-342-2024</t>
  </si>
  <si>
    <t>YANIRA  ESPINOSA PEREZ</t>
  </si>
  <si>
    <t>https://community.secop.gov.co/Public/Tendering/OpportunityDetail/Index?noticeUID=CO1.NTC.5596765&amp;isFromPublicArea=True&amp;isModal=true&amp;asPopupView=true</t>
  </si>
  <si>
    <t>CD-PS-343-2024</t>
  </si>
  <si>
    <t>VALERIA  CABRERA BERNAL</t>
  </si>
  <si>
    <t>https://community.secop.gov.co/Public/Tendering/OpportunityDetail/Index?noticeUID=CO1.NTC.5602681&amp;isFromPublicArea=True&amp;isModal=False</t>
  </si>
  <si>
    <t>CD-PS-345-2024</t>
  </si>
  <si>
    <t>JESSENIA  MARTINEZ LUGO</t>
  </si>
  <si>
    <t>https://community.secop.gov.co/Public/Tendering/OpportunityDetail/Index?noticeUID=CO1.NTC.5598832&amp;isFromPublicArea=True&amp;isModal=true&amp;asPopupView=true</t>
  </si>
  <si>
    <t>CD-PS-346-2024</t>
  </si>
  <si>
    <t>ANGIE PAOLA GONZALEZ CASTAÑEDA</t>
  </si>
  <si>
    <t>https://community.secop.gov.co/Public/Tendering/OpportunityDetail/Index?noticeUID=CO1.NTC.5597000&amp;isFromPublicArea=True&amp;isModal=False</t>
  </si>
  <si>
    <t>CD-PS-347-2024</t>
  </si>
  <si>
    <t>LEIDY DIANA RUIZ CARABALLO</t>
  </si>
  <si>
    <t>https://community.secop.gov.co/Public/Tendering/OpportunityDetail/Index?noticeUID=CO1.NTC.5598141&amp;isFromPublicArea=True&amp;isModal=true&amp;asPopupView=true</t>
  </si>
  <si>
    <t>CD-PS-348-2024</t>
  </si>
  <si>
    <t>JHANN KARLA ORJUELA ACOSTA</t>
  </si>
  <si>
    <t>https://community.secop.gov.co/Public/Tendering/OpportunityDetail/Index?noticeUID=CO1.NTC.5597674&amp;isFromPublicArea=True&amp;isModal=False</t>
  </si>
  <si>
    <t>CD-PS-350-2024</t>
  </si>
  <si>
    <t>ALEX FERNEY ESLAVA VARGAS</t>
  </si>
  <si>
    <t>https://community.secop.gov.co/Public/Tendering/OpportunityDetail/Index?noticeUID=CO1.NTC.5602533&amp;isFromPublicArea=True&amp;isModal=true&amp;asPopupView=true</t>
  </si>
  <si>
    <t>CD-PS-351-2024</t>
  </si>
  <si>
    <t>OSCAR JAVIER CARVAJAL BERNAL</t>
  </si>
  <si>
    <t>https://community.secop.gov.co/Public/Tendering/OpportunityDetail/Index?noticeUID=CO1.NTC.5599934&amp;isFromPublicArea=True&amp;isModal=true&amp;asPopupView=true</t>
  </si>
  <si>
    <t>CD-PS-352-2024</t>
  </si>
  <si>
    <t>LAURA ALEJANDRA NARANJO MORENO</t>
  </si>
  <si>
    <t>https://community.secop.gov.co/Public/Tendering/OpportunityDetail/Index?noticeUID=CO1.NTC.5601419&amp;isFromPublicArea=True&amp;isModal=true&amp;asPopupView=true</t>
  </si>
  <si>
    <t>CD-PS-353-2024</t>
  </si>
  <si>
    <t>ANDRES LEONARDO VILLAMIL DUARTE</t>
  </si>
  <si>
    <t>https://community.secop.gov.co/Public/Tendering/OpportunityDetail/Index?noticeUID=CO1.NTC.5601597&amp;isFromPublicArea=True&amp;isModal=true&amp;asPopupView=true</t>
  </si>
  <si>
    <t>CD-PS-354-2024</t>
  </si>
  <si>
    <t>MARCELA  LONDOÑO RUIZ</t>
  </si>
  <si>
    <t>https://community.secop.gov.co/Public/Tendering/OpportunityDetail/Index?noticeUID=CO1.NTC.5602754&amp;isFromPublicArea=True&amp;isModal=true&amp;asPopupView=true</t>
  </si>
  <si>
    <t>CD-PS-355-2024</t>
  </si>
  <si>
    <t>LUZ ALEJANDRA PEDREROS SIERRA</t>
  </si>
  <si>
    <t>https://community.secop.gov.co/Public/Tendering/OpportunityDetail/Index?noticeUID=CO1.NTC.5600910&amp;isFromPublicArea=True&amp;isModal=true&amp;asPopupView=true</t>
  </si>
  <si>
    <t>CD-PS-356-2024</t>
  </si>
  <si>
    <t>MICHELLE  VARGAS PARRA</t>
  </si>
  <si>
    <t>https://community.secop.gov.co/Public/Tendering/OpportunityDetail/Index?noticeUID=CO1.NTC.5600240&amp;isFromPublicArea=True&amp;isModal=true&amp;asPopupView=true</t>
  </si>
  <si>
    <t>CD-PS-357-2024</t>
  </si>
  <si>
    <t>MARY LUZ AVILA CRISTANCHO</t>
  </si>
  <si>
    <t>https://community.secop.gov.co/Public/Tendering/OpportunityDetail/Index?noticeUID=CO1.NTC.5602376&amp;isFromPublicArea=True&amp;isModal=true&amp;asPopupView=true</t>
  </si>
  <si>
    <t>CD-PS-358-2024</t>
  </si>
  <si>
    <t>CLAUDIA MARCELA DIAZ PEREZ</t>
  </si>
  <si>
    <t>https://community.secop.gov.co/Public/Tendering/OpportunityDetail/Index?noticeUID=CO1.NTC.5602051&amp;isFromPublicArea=True&amp;isModal=true&amp;asPopupView=true</t>
  </si>
  <si>
    <t>CD-PS-360-2024</t>
  </si>
  <si>
    <t>VIVIANA CAROLINA RODRIGUEZ PARRA</t>
  </si>
  <si>
    <t>https://community.secop.gov.co/Public/Tendering/OpportunityDetail/Index?noticeUID=CO1.NTC.5602722&amp;isFromPublicArea=True&amp;isModal=False</t>
  </si>
  <si>
    <t>CD-PS-362-2024</t>
  </si>
  <si>
    <t>LUZ ADRIANA PEÑA PEÑA</t>
  </si>
  <si>
    <t>https://community.secop.gov.co/Public/Tendering/OpportunityDetail/Index?noticeUID=CO1.NTC.5601594&amp;isFromPublicArea=True&amp;isModal=False</t>
  </si>
  <si>
    <t>CD-PS-364-2024</t>
  </si>
  <si>
    <t>SANDRA MILENA AUSIQUE BAUTISTA</t>
  </si>
  <si>
    <t>https://community.secop.gov.co/Public/Tendering/OpportunityDetail/Index?noticeUID=CO1.NTC.5602543&amp;isFromPublicArea=True&amp;isModal=true&amp;asPopupView=true</t>
  </si>
  <si>
    <t>CD-PS-365-2024</t>
  </si>
  <si>
    <t>ADIELA ISABEL MENESES MANZANO</t>
  </si>
  <si>
    <t>https://community.secop.gov.co/Public/Tendering/OpportunityDetail/Index?noticeUID=CO1.NTC.5603290&amp;isFromPublicArea=True&amp;isModal=true&amp;asPopupView=true</t>
  </si>
  <si>
    <t>CD-PS-367-2024</t>
  </si>
  <si>
    <t>ANDREA LORENA RIOS MORA</t>
  </si>
  <si>
    <t>https://community.secop.gov.co/Public/Tendering/OpportunityDetail/Index?noticeUID=CO1.NTC.5606847&amp;isFromPublicArea=True&amp;isModal=true&amp;asPopupView=true</t>
  </si>
  <si>
    <t>CD-PS-368-2024</t>
  </si>
  <si>
    <t>ANYI PAOLA CASTILLO AVENDAÑO</t>
  </si>
  <si>
    <t>https://community.secop.gov.co/Public/Tendering/OpportunityDetail/Index?noticeUID=CO1.NTC.5605901&amp;isFromPublicArea=True&amp;isModal=true&amp;asPopupView=true</t>
  </si>
  <si>
    <t>Andres Pabón Salamanca</t>
  </si>
  <si>
    <t>Oficina de Control Interno</t>
  </si>
  <si>
    <t>CD-PS-369-2024</t>
  </si>
  <si>
    <t>ANDREA  TORRES ROA</t>
  </si>
  <si>
    <t>https://community.secop.gov.co/Public/Tendering/OpportunityDetail/Index?noticeUID=CO1.NTC.5605609&amp;isFromPublicArea=True&amp;isModal=true&amp;asPopupView=true</t>
  </si>
  <si>
    <t>CD-PS-370-2024</t>
  </si>
  <si>
    <t>INGRID KATHERINE LEON RODRIGUEZ</t>
  </si>
  <si>
    <t>https://community.secop.gov.co/Public/Tendering/OpportunityDetail/Index?noticeUID=CO1.NTC.5606707&amp;isFromPublicArea=True&amp;isModal=true&amp;asPopupView=true</t>
  </si>
  <si>
    <t>CD-ARR-349-2024</t>
  </si>
  <si>
    <t>OLIMPO  MEDINA RIVERA</t>
  </si>
  <si>
    <t>https://community.secop.gov.co/Public/Tendering/OpportunityDetail/Index?noticeUID=CO1.NTC.5599851&amp;isFromPublicArea=True&amp;isModal=true&amp;asPopupView=true</t>
  </si>
  <si>
    <t>CD-PS-373-2024</t>
  </si>
  <si>
    <t>CARLOS ALBERTO MORENO PINZON</t>
  </si>
  <si>
    <t>https://community.secop.gov.co/Public/Tendering/OpportunityDetail/Index?noticeUID=CO1.NTC.5609052&amp;isFromPublicArea=True&amp;isModal=true&amp;asPopupView=true</t>
  </si>
  <si>
    <t>CD-PS-375-2024</t>
  </si>
  <si>
    <t>IVON PATRICIA MORA GONZALEZ</t>
  </si>
  <si>
    <t>https://community.secop.gov.co/Public/Tendering/OpportunityDetail/Index?noticeUID=CO1.NTC.5612370&amp;isFromPublicArea=True&amp;isModal=False</t>
  </si>
  <si>
    <t>CD-PS-376-2024</t>
  </si>
  <si>
    <t>NELCY  ORJUELA HERRERA</t>
  </si>
  <si>
    <t>https://community.secop.gov.co/Public/Tendering/OpportunityDetail/Index?noticeUID=CO1.NTC.5613233&amp;isFromPublicArea=True&amp;isModal=true&amp;asPopupView=true</t>
  </si>
  <si>
    <t>CD-PS-377-2024</t>
  </si>
  <si>
    <t>ELMER RICARDO RINCON PLAZAS</t>
  </si>
  <si>
    <t>https://community.secop.gov.co/Public/Tendering/OpportunityDetail/Index?noticeUID=CO1.NTC.5613010&amp;isFromPublicArea=True&amp;isModal=true&amp;asPopupView=true</t>
  </si>
  <si>
    <t>CD-ARR-361-2024</t>
  </si>
  <si>
    <t>INTER NEGOCIOS SAS</t>
  </si>
  <si>
    <t>https://community.secop.gov.co/Public/Tendering/OpportunityDetail/Index?noticeUID=CO1.NTC.5603946&amp;isFromPublicArea=True&amp;isModal=true&amp;asPopupView=true</t>
  </si>
  <si>
    <t>CD-PS-379-2024</t>
  </si>
  <si>
    <t>ALFONSO  ALVAREZ PINTO</t>
  </si>
  <si>
    <t>https://community.secop.gov.co/Public/Tendering/OpportunityDetail/Index?noticeUID=CO1.NTC.5610235&amp;isFromPublicArea=True&amp;isModal=False</t>
  </si>
  <si>
    <t>CD-PS-380-2024</t>
  </si>
  <si>
    <t>GIRLESA ANDREA SANTOS MEDINA</t>
  </si>
  <si>
    <t>https://community.secop.gov.co/Public/Tendering/OpportunityDetail/Index?noticeUID=CO1.NTC.5609669&amp;isFromPublicArea=True&amp;isModal=False</t>
  </si>
  <si>
    <t>CD-PS-381-2024</t>
  </si>
  <si>
    <t>MARIA TERESA BARRANTES CASALLAS</t>
  </si>
  <si>
    <t>https://community.secop.gov.co/Public/Tendering/OpportunityDetail/Index?noticeUID=CO1.NTC.5611927&amp;isFromPublicArea=True&amp;isModal=False</t>
  </si>
  <si>
    <t>CD-PS-382-2024</t>
  </si>
  <si>
    <t>LILIANA ASTRID ESCOBAR COTRINO</t>
  </si>
  <si>
    <t>https://community.secop.gov.co/Public/Tendering/OpportunityDetail/Index?noticeUID=CO1.NTC.5612318&amp;isFromPublicArea=True&amp;isModal=true&amp;asPopupView=true</t>
  </si>
  <si>
    <t>CD-PS-383-2024</t>
  </si>
  <si>
    <t>LUZ MARINA ARGUELLES ROSAS</t>
  </si>
  <si>
    <t>https://community.secop.gov.co/Public/Tendering/OpportunityDetail/Index?noticeUID=CO1.NTC.5612923&amp;isFromPublicArea=True&amp;isModal=true&amp;asPopupView=true</t>
  </si>
  <si>
    <t>CD-PS-384-2024</t>
  </si>
  <si>
    <t>MARTHA PATRICIA JIMENEZ RODRIGUEZ</t>
  </si>
  <si>
    <t>https://community.secop.gov.co/Public/Tendering/OpportunityDetail/Index?noticeUID=CO1.NTC.5613167&amp;isFromPublicArea=True&amp;isModal=true&amp;asPopupView=true</t>
  </si>
  <si>
    <t>CD-PS-385-2024</t>
  </si>
  <si>
    <t>DIANA CAROLINA VALBUENA ALTURO</t>
  </si>
  <si>
    <t>https://community.secop.gov.co/Public/Tendering/OpportunityDetail/Index?noticeUID=CO1.NTC.5611936&amp;isFromPublicArea=True&amp;isModal=true&amp;asPopupView=true</t>
  </si>
  <si>
    <t>CD-PS-387-2024</t>
  </si>
  <si>
    <t>HELGA NATALIA BERMUDEZ PEREZ</t>
  </si>
  <si>
    <t>https://community.secop.gov.co/Public/Tendering/OpportunityDetail/Index?noticeUID=CO1.NTC.5610939&amp;isFromPublicArea=True&amp;isModal=true&amp;asPopupView=true</t>
  </si>
  <si>
    <t>CD-PS-388-2024</t>
  </si>
  <si>
    <t>MARIA LUCIA DEVIA BUITRAGO</t>
  </si>
  <si>
    <t>https://community.secop.gov.co/Public/Tendering/OpportunityDetail/Index?noticeUID=CO1.NTC.5612252&amp;isFromPublicArea=True&amp;isModal=true&amp;asPopupView=true</t>
  </si>
  <si>
    <t>CD-PS-390-2024</t>
  </si>
  <si>
    <t>MARTHA ISABEL MARIÑO MARTINEZ</t>
  </si>
  <si>
    <t>https://community.secop.gov.co/Public/Tendering/OpportunityDetail/Index?noticeUID=CO1.NTC.5611572&amp;isFromPublicArea=True&amp;isModal=true&amp;asPopupView=true</t>
  </si>
  <si>
    <t>CD-PS-391-2024</t>
  </si>
  <si>
    <t>LINA MARIA RODRIGUEZ QUINTANA</t>
  </si>
  <si>
    <t>https://community.secop.gov.co/Public/Tendering/OpportunityDetail/Index?noticeUID=CO1.NTC.5613145&amp;isFromPublicArea=True&amp;isModal=False</t>
  </si>
  <si>
    <t>CD-PS-392-2024</t>
  </si>
  <si>
    <t>JESSICA ALEXANDRA BEJARANO TORO</t>
  </si>
  <si>
    <t>https://community.secop.gov.co/Public/Tendering/OpportunityDetail/Index?noticeUID=CO1.NTC.5613426&amp;isFromPublicArea=True&amp;isModal=False</t>
  </si>
  <si>
    <t>CD-PS-393-2024</t>
  </si>
  <si>
    <t>KEITH  BRIÑEZ REYES</t>
  </si>
  <si>
    <t>https://community.secop.gov.co/Public/Tendering/OpportunityDetail/Index?noticeUID=CO1.NTC.5613462&amp;isFromPublicArea=True&amp;isModal=False</t>
  </si>
  <si>
    <t>CD-PS-394-2024</t>
  </si>
  <si>
    <t>DIANA ROCIO PACHON MURCIA</t>
  </si>
  <si>
    <t>https://community.secop.gov.co/Public/Tendering/OpportunityDetail/Index?noticeUID=CO1.NTC.5613538&amp;isFromPublicArea=True&amp;isModal=False</t>
  </si>
  <si>
    <t>CD-PS-395-2024</t>
  </si>
  <si>
    <t>ANA CAROLINA OSORIO OSPINA</t>
  </si>
  <si>
    <t>https://community.secop.gov.co/Public/Tendering/OpportunityDetail/Index?noticeUID=CO1.NTC.5613300&amp;isFromPublicArea=True&amp;isModal=False</t>
  </si>
  <si>
    <t>CD-PS-396-2024</t>
  </si>
  <si>
    <t>JOHN STEVEN AROCA LINARES</t>
  </si>
  <si>
    <t>https://community.secop.gov.co/Public/Tendering/OpportunityDetail/Index?noticeUID=CO1.NTC.5613559&amp;isFromPublicArea=True&amp;isModal=False</t>
  </si>
  <si>
    <t>CD-PS-397-2024</t>
  </si>
  <si>
    <t>MARIA GABRIELA GARCIA FRANCO</t>
  </si>
  <si>
    <t>https://community.secop.gov.co/Public/Tendering/OpportunityDetail/Index?noticeUID=CO1.NTC.5610585&amp;isFromPublicArea=True&amp;isModal=true&amp;asPopupView=true</t>
  </si>
  <si>
    <t>CD-PS-398-2024</t>
  </si>
  <si>
    <t>INGRID TATIANA MURCIA SERRANO</t>
  </si>
  <si>
    <t>https://community.secop.gov.co/Public/Tendering/OpportunityDetail/Index?noticeUID=CO1.NTC.5612488&amp;isFromPublicArea=True&amp;isModal=true&amp;asPopupView=true</t>
  </si>
  <si>
    <t>CD-PS-399-2024</t>
  </si>
  <si>
    <t>JULIETH ANDREA CIFUENTES HERNANDEZ</t>
  </si>
  <si>
    <t>https://community.secop.gov.co/Public/Tendering/OpportunityDetail/Index?noticeUID=CO1.NTC.5612696&amp;isFromPublicArea=True&amp;isModal=true&amp;asPopupView=true</t>
  </si>
  <si>
    <t>CD-PS-400-2024</t>
  </si>
  <si>
    <t>ANGELICA MARIA ACEVEDO ORREGO</t>
  </si>
  <si>
    <t>https://community.secop.gov.co/Public/Tendering/OpportunityDetail/Index?noticeUID=CO1.NTC.5613134&amp;isFromPublicArea=True&amp;isModal=False</t>
  </si>
  <si>
    <t>CD-PS-401-2024</t>
  </si>
  <si>
    <t>LEIDY JOHANNA PIÑEROS PEREZ</t>
  </si>
  <si>
    <t>https://community.secop.gov.co/Public/Tendering/OpportunityDetail/Index?noticeUID=CO1.NTC.5613135&amp;isFromPublicArea=True&amp;isModal=False</t>
  </si>
  <si>
    <t>CD-PS-402-2024</t>
  </si>
  <si>
    <t>ANA MARIA OCHOA TRUJILLO</t>
  </si>
  <si>
    <t>https://community.secop.gov.co/Public/Tendering/OpportunityDetail/Index?noticeUID=CO1.NTC.5613367&amp;isFromPublicArea=True&amp;isModal=true&amp;asPopupView=true</t>
  </si>
  <si>
    <t>CD-PS-403-2024</t>
  </si>
  <si>
    <t>JUDY ALEXANDRA SANABRIA CASTRO</t>
  </si>
  <si>
    <t>https://community.secop.gov.co/Public/Tendering/OpportunityDetail/Index?noticeUID=CO1.NTC.5613926&amp;isFromPublicArea=True&amp;isModal=False</t>
  </si>
  <si>
    <t>CD-PS-404-2024</t>
  </si>
  <si>
    <t>MONICA  RENGIFO DELGADO</t>
  </si>
  <si>
    <t>https://community.secop.gov.co/Public/Tendering/OpportunityDetail/Index?noticeUID=CO1.NTC.5615632&amp;isFromPublicArea=True&amp;isModal=true&amp;asPopupView=true</t>
  </si>
  <si>
    <t>Oficina Asesora Jurídica</t>
  </si>
  <si>
    <t>CD-PS-405-2024</t>
  </si>
  <si>
    <t>ANGELICA MARIA ALFONSO ALFONSO</t>
  </si>
  <si>
    <t>https://community.secop.gov.co/Public/Tendering/OpportunityDetail/Index?noticeUID=CO1.NTC.5615919&amp;isFromPublicArea=True&amp;isModal=true&amp;asPopupView=true</t>
  </si>
  <si>
    <t>CD-PS-407-2024</t>
  </si>
  <si>
    <t>ANGIE PAOLA TRIANA TORRES</t>
  </si>
  <si>
    <t>https://community.secop.gov.co/Public/Tendering/OpportunityDetail/Index?noticeUID=CO1.NTC.5617745&amp;isFromPublicArea=True&amp;isModal=true&amp;asPopupView=true</t>
  </si>
  <si>
    <t>CD-PS-408-2024</t>
  </si>
  <si>
    <t>ELIZABETH  SALAZAR NIÑO</t>
  </si>
  <si>
    <t>https://community.secop.gov.co/Public/Tendering/OpportunityDetail/Index?noticeUID=CO1.NTC.5615779&amp;isFromPublicArea=True&amp;isModal=true&amp;asPopupView=true</t>
  </si>
  <si>
    <t>CD-PS-409-2024</t>
  </si>
  <si>
    <t>YESICA ALEJANDRA TRIANA VANEGAS</t>
  </si>
  <si>
    <t>https://community.secop.gov.co/Public/Tendering/OpportunityDetail/Index?noticeUID=CO1.NTC.5617661&amp;isFromPublicArea=True&amp;isModal=true&amp;asPopupView=true</t>
  </si>
  <si>
    <t>CD-PS-410-2024</t>
  </si>
  <si>
    <t>ZARETH IVANA DONCEL BARACALDO</t>
  </si>
  <si>
    <t>https://community.secop.gov.co/Public/Tendering/OpportunityDetail/Index?noticeUID=CO1.NTC.5617515&amp;isFromPublicArea=True&amp;isModal=true&amp;asPopupView=true</t>
  </si>
  <si>
    <t>CD-PS-411-2024</t>
  </si>
  <si>
    <t>JACQUELINE  VALENCIA DIAZ</t>
  </si>
  <si>
    <t>https://community.secop.gov.co/Public/Tendering/OpportunityDetail/Index?noticeUID=CO1.NTC.5618759&amp;isFromPublicArea=True&amp;isModal=true&amp;asPopupView=true</t>
  </si>
  <si>
    <t>CD-PS-412-2024</t>
  </si>
  <si>
    <t>JENNIFER  TORRES CAICEDO</t>
  </si>
  <si>
    <t>https://community.secop.gov.co/Public/Tendering/OpportunityDetail/Index?noticeUID=CO1.NTC.5622854&amp;isFromPublicArea=True&amp;isModal=true&amp;asPopupView=true</t>
  </si>
  <si>
    <t>CD-PS-413-2024</t>
  </si>
  <si>
    <t>MABEL YOLIMA GOMEZ GONZALEZ</t>
  </si>
  <si>
    <t>https://community.secop.gov.co/Public/Tendering/OpportunityDetail/Index?noticeUID=CO1.NTC.5622855&amp;isFromPublicArea=True&amp;isModal=true&amp;asPopupView=true</t>
  </si>
  <si>
    <t>CD-PS-414-2024</t>
  </si>
  <si>
    <t>KEYLI CONSTANZA BARRIOS HINESTROZA</t>
  </si>
  <si>
    <t>https://community.secop.gov.co/Public/Tendering/OpportunityDetail/Index?noticeUID=CO1.NTC.5617733&amp;isFromPublicArea=True&amp;isModal=False</t>
  </si>
  <si>
    <t>CD-PS-415-2024</t>
  </si>
  <si>
    <t>HEIDY NATHALIA POVEDA RUBIO</t>
  </si>
  <si>
    <t>https://community.secop.gov.co/Public/Tendering/OpportunityDetail/Index?noticeUID=CO1.NTC.5617894&amp;isFromPublicArea=True&amp;isModal=False</t>
  </si>
  <si>
    <t>CD-PS-416-2024</t>
  </si>
  <si>
    <t>JENNY ANDREA PAJARITO VIRGUEZ</t>
  </si>
  <si>
    <t>https://community.secop.gov.co/Public/Tendering/OpportunityDetail/Index?noticeUID=CO1.NTC.5622996&amp;isFromPublicArea=True&amp;isModal=true&amp;asPopupView=true</t>
  </si>
  <si>
    <t>CD-PS-417-2024</t>
  </si>
  <si>
    <t>SANDRA CATALINA PALACIO CARDOZO</t>
  </si>
  <si>
    <t>https://community.secop.gov.co/Public/Tendering/OpportunityDetail/Index?noticeUID=CO1.NTC.5618397&amp;isFromPublicArea=True&amp;isModal=true&amp;asPopupView=true</t>
  </si>
  <si>
    <t>CD-PS-418-2024</t>
  </si>
  <si>
    <t>RAFAEL ANDRES ESPEJO GARZON</t>
  </si>
  <si>
    <t>https://community.secop.gov.co/Public/Tendering/OpportunityDetail/Index?noticeUID=CO1.NTC.5618293&amp;isFromPublicArea=True&amp;isModal=true&amp;asPopupView=true</t>
  </si>
  <si>
    <t>CD-PS-419-2024</t>
  </si>
  <si>
    <t>SHARON SLENDY FIGUEROA JAIMES</t>
  </si>
  <si>
    <t>https://community.secop.gov.co/Public/Tendering/OpportunityDetail/Index?noticeUID=CO1.NTC.5618163&amp;isFromPublicArea=True&amp;isModal=true&amp;asPopupView=true</t>
  </si>
  <si>
    <t>CD-PS-420-2024</t>
  </si>
  <si>
    <t>SANDRA ROCIO CORREDOR CONTRERAS</t>
  </si>
  <si>
    <t>https://community.secop.gov.co/Public/Tendering/OpportunityDetail/Index?noticeUID=CO1.NTC.5619564&amp;isFromPublicArea=True&amp;isModal=true&amp;asPopupView=true</t>
  </si>
  <si>
    <t>CD-PS-422-2024</t>
  </si>
  <si>
    <t>IVONE PAOLA LARA ROCHA</t>
  </si>
  <si>
    <t>https://community.secop.gov.co/Public/Tendering/OpportunityDetail/Index?noticeUID=CO1.NTC.5620980&amp;isFromPublicArea=True&amp;isModal=true&amp;asPopupView=true</t>
  </si>
  <si>
    <t>CD-PS-423-2024</t>
  </si>
  <si>
    <t>JANA ANDREA CARVAJAL TASCON</t>
  </si>
  <si>
    <t>https://community.secop.gov.co/Public/Tendering/OpportunityDetail/Index?noticeUID=CO1.NTC.5620529&amp;isFromPublicArea=True&amp;isModal=true&amp;asPopupView=true</t>
  </si>
  <si>
    <t>CD-PS-424-2024</t>
  </si>
  <si>
    <t>NORA  CUELLAR MORA</t>
  </si>
  <si>
    <t>https://community.secop.gov.co/Public/Tendering/OpportunityDetail/Index?noticeUID=CO1.NTC.5622396&amp;isFromPublicArea=True&amp;isModal=False</t>
  </si>
  <si>
    <t>CD-PS-425-2024</t>
  </si>
  <si>
    <t>VILMA PILAR RICO GARZON</t>
  </si>
  <si>
    <t>https://community.secop.gov.co/Public/Tendering/OpportunityDetail/Index?noticeUID=CO1.NTC.5622555&amp;isFromPublicArea=True&amp;isModal=False</t>
  </si>
  <si>
    <t>CD-PS-426-2024</t>
  </si>
  <si>
    <t>YENNY ANDREA GOMEZ MENDOZA</t>
  </si>
  <si>
    <t>https://community.secop.gov.co/Public/Tendering/OpportunityDetail/Index?noticeUID=CO1.NTC.5622826&amp;isFromPublicArea=True&amp;isModal=False</t>
  </si>
  <si>
    <t>CD-PS-427-2024</t>
  </si>
  <si>
    <t>LORENA SOLANYEL VERA MUNAR</t>
  </si>
  <si>
    <t>https://community.secop.gov.co/Public/Tendering/OpportunityDetail/Index?noticeUID=CO1.NTC.5622945&amp;isFromPublicArea=True&amp;isModal=False</t>
  </si>
  <si>
    <t>CD-PS-428-2024</t>
  </si>
  <si>
    <t>MARIA VIRGINIA RINCON MOYA</t>
  </si>
  <si>
    <t>https://community.secop.gov.co/Public/Tendering/OpportunityDetail/Index?noticeUID=CO1.NTC.5623212&amp;isFromPublicArea=True&amp;isModal=true&amp;asPopupView=true</t>
  </si>
  <si>
    <t>CD-PS-429-2024</t>
  </si>
  <si>
    <t>ANDREA DEL PILAR RODRIGUEZ CONTRERAS</t>
  </si>
  <si>
    <t>https://community.secop.gov.co/Public/Tendering/OpportunityDetail/Index?noticeUID=CO1.NTC.5623128&amp;isFromPublicArea=True&amp;isModal=False</t>
  </si>
  <si>
    <t>CD-PS-430-2024</t>
  </si>
  <si>
    <t>ANDREA CATHERINE GONZALEZ TARAZONA</t>
  </si>
  <si>
    <t>https://community.secop.gov.co/Public/Tendering/OpportunityDetail/Index?noticeUID=CO1.NTC.5621099&amp;isFromPublicArea=True&amp;isModal=False</t>
  </si>
  <si>
    <t>CD-PS-431-2024</t>
  </si>
  <si>
    <t>JOHN JAIRO VENTURA VELANDIA</t>
  </si>
  <si>
    <t>https://community.secop.gov.co/Public/Tendering/OpportunityDetail/Index?noticeUID=CO1.NTC.5621084&amp;isFromPublicArea=True&amp;isModal=true&amp;asPopupView=true</t>
  </si>
  <si>
    <t>CD-PS-432-2024</t>
  </si>
  <si>
    <t>DIANA PATRICIA APARICIO BARRERA</t>
  </si>
  <si>
    <t>https://community.secop.gov.co/Public/Tendering/OpportunityDetail/Index?noticeUID=CO1.NTC.5622348&amp;isFromPublicArea=True&amp;isModal=true&amp;asPopupView=true</t>
  </si>
  <si>
    <t>CD-PS-433-2024</t>
  </si>
  <si>
    <t>LISSET BRIGITTE GUTIERREZ SUAREZ</t>
  </si>
  <si>
    <t>https://community.secop.gov.co/Public/Tendering/OpportunityDetail/Index?noticeUID=CO1.NTC.5622666&amp;isFromPublicArea=True&amp;isModal=False</t>
  </si>
  <si>
    <t>CD-PS-434-2024</t>
  </si>
  <si>
    <t>DIANA MARCELA GOMEZ ROJAS</t>
  </si>
  <si>
    <t>https://community.secop.gov.co/Public/Tendering/OpportunityDetail/Index?noticeUID=CO1.NTC.5622803&amp;isFromPublicArea=True&amp;isModal=true&amp;asPopupView=true</t>
  </si>
  <si>
    <t>CD-PS-435-2024</t>
  </si>
  <si>
    <t>ANNIE PAOLA ALEJO MONROY</t>
  </si>
  <si>
    <t>https://community.secop.gov.co/Public/Tendering/OpportunityDetail/Index?noticeUID=CO1.NTC.5622712&amp;isFromPublicArea=True&amp;isModal=true&amp;asPopupView=true</t>
  </si>
  <si>
    <t>CD-PS-436-2024</t>
  </si>
  <si>
    <t>JENNY PAOLA MIRANDA VARGAS</t>
  </si>
  <si>
    <t>https://community.secop.gov.co/Public/Tendering/OpportunityDetail/Index?noticeUID=CO1.NTC.5623024&amp;isFromPublicArea=True&amp;isModal=true&amp;asPopupView=true</t>
  </si>
  <si>
    <t>CD-PS-437-2024</t>
  </si>
  <si>
    <t>ANDRES ARMANDO GOMEZ</t>
  </si>
  <si>
    <t>https://community.secop.gov.co/Public/Tendering/OpportunityDetail/Index?noticeUID=CO1.NTC.5622799&amp;isFromPublicArea=True&amp;isModal=False</t>
  </si>
  <si>
    <t>CD-PS-438-2024</t>
  </si>
  <si>
    <t>LUISA FERNANDA CHAPARRO PARDO</t>
  </si>
  <si>
    <t>https://community.secop.gov.co/Public/Tendering/OpportunityDetail/Index?noticeUID=CO1.NTC.5623152&amp;isFromPublicArea=True&amp;isModal=False</t>
  </si>
  <si>
    <t>CD-PS-439-2024</t>
  </si>
  <si>
    <t>GABRIELA ANDREA CORDOBA MEJIA</t>
  </si>
  <si>
    <t>https://community.secop.gov.co/Public/Tendering/OpportunityDetail/Index?noticeUID=CO1.NTC.5624329&amp;isFromPublicArea=True&amp;isModal=true&amp;asPopupView=true</t>
  </si>
  <si>
    <t>CD-PS-440-2024</t>
  </si>
  <si>
    <t>GLORIA STEFANI GAVIRIA BARRAGAN</t>
  </si>
  <si>
    <t>https://community.secop.gov.co/Public/Tendering/OpportunityDetail/Index?noticeUID=CO1.NTC.5627020&amp;isFromPublicArea=True&amp;isModal=true&amp;asPopupView=true</t>
  </si>
  <si>
    <t>CD-PS-441-2024</t>
  </si>
  <si>
    <t>SARA ESTEFANIA PRECIADO RIVERA</t>
  </si>
  <si>
    <t>https://community.secop.gov.co/Public/Tendering/OpportunityDetail/Index?noticeUID=CO1.NTC.5626500&amp;isFromPublicArea=True&amp;isModal=true&amp;asPopupView=true</t>
  </si>
  <si>
    <t>CD-PS-442-2024</t>
  </si>
  <si>
    <t>MARIA CAMILA PEREZ FANDIÑO</t>
  </si>
  <si>
    <t>https://community.secop.gov.co/Public/Tendering/OpportunityDetail/Index?noticeUID=CO1.NTC.5626952&amp;isFromPublicArea=True&amp;isModal=true&amp;asPopupView=true</t>
  </si>
  <si>
    <t>CD-PS-443-2024</t>
  </si>
  <si>
    <t>SADIEL FERNANDO PINZON ORTIZ</t>
  </si>
  <si>
    <t>https://community.secop.gov.co/Public/Tendering/OpportunityDetail/Index?noticeUID=CO1.NTC.5628152&amp;isFromPublicArea=True&amp;isModal=true&amp;asPopupView=true</t>
  </si>
  <si>
    <t>CD-PS-444-2024</t>
  </si>
  <si>
    <t>YURANI  CURTIDOR MENDOZA</t>
  </si>
  <si>
    <t>https://community.secop.gov.co/Public/Tendering/OpportunityDetail/Index?noticeUID=CO1.NTC.5630901&amp;isFromPublicArea=True&amp;isModal=true&amp;asPopupView=true</t>
  </si>
  <si>
    <t>CD-PS-445-2024</t>
  </si>
  <si>
    <t>ANGELICA LIZZET BADILLO RAMIREZ</t>
  </si>
  <si>
    <t>https://community.secop.gov.co/Public/Tendering/OpportunityDetail/Index?noticeUID=CO1.NTC.5629398&amp;isFromPublicArea=True&amp;isModal=true&amp;asPopupView=true</t>
  </si>
  <si>
    <t>CD-PS-446-2024</t>
  </si>
  <si>
    <t>ANDREA MARCELA HOYOS MARTINEZ</t>
  </si>
  <si>
    <t>https://community.secop.gov.co/Public/Tendering/OpportunityDetail/Index?noticeUID=CO1.NTC.5631208&amp;isFromPublicArea=True&amp;isModal=true&amp;asPopupView=true</t>
  </si>
  <si>
    <t>CD-PS-447-2024</t>
  </si>
  <si>
    <t>ZONIA ROCIO CIFUENTES HUERTAS</t>
  </si>
  <si>
    <t>https://community.secop.gov.co/Public/Tendering/OpportunityDetail/Index?noticeUID=CO1.NTC.5630248&amp;isFromPublicArea=True&amp;isModal=true&amp;asPopupView=true</t>
  </si>
  <si>
    <t>CD-PS-448-2024</t>
  </si>
  <si>
    <t>JENNY PAOLA ROMERO CORREDOR</t>
  </si>
  <si>
    <t>https://community.secop.gov.co/Public/Tendering/OpportunityDetail/Index?noticeUID=CO1.NTC.5631698&amp;isFromPublicArea=True&amp;isModal=true&amp;asPopupView=true</t>
  </si>
  <si>
    <t>CD-PS-449-2024</t>
  </si>
  <si>
    <t>SANDRA MILENA DIAZ AREVALO</t>
  </si>
  <si>
    <t>https://community.secop.gov.co/Public/Tendering/OpportunityDetail/Index?noticeUID=CO1.NTC.5629086&amp;isFromPublicArea=True&amp;isModal=true&amp;asPopupView=true</t>
  </si>
  <si>
    <t>CD-PS-450-2024</t>
  </si>
  <si>
    <t>JULIA STELLA ALVARADO FAJARDO</t>
  </si>
  <si>
    <t>https://community.secop.gov.co/Public/Tendering/OpportunityDetail/Index?noticeUID=CO1.NTC.5629627&amp;isFromPublicArea=True&amp;isModal=False</t>
  </si>
  <si>
    <t>CD-PS-451-2024</t>
  </si>
  <si>
    <t>SONIA CAROLINA DIAZ DUARTE</t>
  </si>
  <si>
    <t>https://community.secop.gov.co/Public/Tendering/OpportunityDetail/Index?noticeUID=CO1.NTC.5629755&amp;isFromPublicArea=True&amp;isModal=true&amp;asPopupView=true</t>
  </si>
  <si>
    <t>CD-PS-452-2024</t>
  </si>
  <si>
    <t>ANA JULIER FONSECA GUTIERREZ</t>
  </si>
  <si>
    <t>https://community.secop.gov.co/Public/Tendering/OpportunityDetail/Index?noticeUID=CO1.NTC.5630708&amp;isFromPublicArea=True&amp;isModal=False</t>
  </si>
  <si>
    <t>CD-PS-453-2024</t>
  </si>
  <si>
    <t>MARIA ALEJANDRA MUÑOZ DOMINGUEZ</t>
  </si>
  <si>
    <t>https://community.secop.gov.co/Public/Tendering/OpportunityDetail/Index?noticeUID=CO1.NTC.5630174&amp;isFromPublicArea=True&amp;isModal=true&amp;asPopupView=true</t>
  </si>
  <si>
    <t>CD-PS-454-2024</t>
  </si>
  <si>
    <t>GINA PATRICIA MONTEALEGRE PAEZ</t>
  </si>
  <si>
    <t>https://community.secop.gov.co/Public/Tendering/OpportunityDetail/Index?noticeUID=CO1.NTC.5629997&amp;isFromPublicArea=True&amp;isModal=true&amp;asPopupView=true</t>
  </si>
  <si>
    <t>CD-PS-455-2024</t>
  </si>
  <si>
    <t>DAYANA LORENA MIRANDA GUTIERREZ</t>
  </si>
  <si>
    <t>https://community.secop.gov.co/Public/Tendering/OpportunityDetail/Index?noticeUID=CO1.NTC.5631011&amp;isFromPublicArea=True&amp;isModal=true&amp;asPopupView=true</t>
  </si>
  <si>
    <t>CD-PS-456-2024</t>
  </si>
  <si>
    <t>MARIA JULIANA HEREDIA MURCIA</t>
  </si>
  <si>
    <t>https://community.secop.gov.co/Public/Tendering/OpportunityDetail/Index?noticeUID=CO1.NTC.5631159&amp;isFromPublicArea=True&amp;isModal=true&amp;asPopupView=true</t>
  </si>
  <si>
    <t>CD-PS-457-2024</t>
  </si>
  <si>
    <t>LINA PAOLA JIMENEZ ROMERO</t>
  </si>
  <si>
    <t>https://community.secop.gov.co/Public/Tendering/OpportunityDetail/Index?noticeUID=CO1.NTC.5631514&amp;isFromPublicArea=True&amp;isModal=true&amp;asPopupView=true</t>
  </si>
  <si>
    <t>CD-PS-458-2024</t>
  </si>
  <si>
    <t>MARIA CAMILA ROMERO MANRIQUE</t>
  </si>
  <si>
    <t>https://community.secop.gov.co/Public/Tendering/OpportunityDetail/Index?noticeUID=CO1.NTC.5631616&amp;isFromPublicArea=True&amp;isModal=true&amp;asPopupView=true</t>
  </si>
  <si>
    <t>CD-PS-460-2024</t>
  </si>
  <si>
    <t>ANGELA ADRIANA AVILA OSPINA</t>
  </si>
  <si>
    <t>https://community.secop.gov.co/Public/Tendering/OpportunityDetail/Index?noticeUID=CO1.NTC.5631728&amp;isFromPublicArea=True&amp;isModal=true&amp;asPopupView=true</t>
  </si>
  <si>
    <t>CD-PS-461-2024</t>
  </si>
  <si>
    <t>MARIA ALEJANDRA SALAS COLON</t>
  </si>
  <si>
    <t>https://community.secop.gov.co/Public/Tendering/OpportunityDetail/Index?noticeUID=CO1.NTC.5632031&amp;isFromPublicArea=True&amp;isModal=true&amp;asPopupView=true</t>
  </si>
  <si>
    <t>CD-PS-462-2024</t>
  </si>
  <si>
    <t>ERIKA  MARIN TARAZONA</t>
  </si>
  <si>
    <t>https://community.secop.gov.co/Public/Tendering/OpportunityDetail/Index?noticeUID=CO1.NTC.5632136&amp;isFromPublicArea=True&amp;isModal=False</t>
  </si>
  <si>
    <t>CD-PS-463-2024</t>
  </si>
  <si>
    <t>INDIRA ROSANA MAYORGA QUEVEDO</t>
  </si>
  <si>
    <t>https://community.secop.gov.co/Public/Tendering/OpportunityDetail/Index?noticeUID=CO1.NTC.5632056&amp;isFromPublicArea=True&amp;isModal=true&amp;asPopupView=true</t>
  </si>
  <si>
    <t>CD-PS-464-2024</t>
  </si>
  <si>
    <t>BETTY  JIMENEZ LOZANO</t>
  </si>
  <si>
    <t>https://community.secop.gov.co/Public/Tendering/OpportunityDetail/Index?noticeUID=CO1.NTC.5642013&amp;isFromPublicArea=True&amp;isModal=False</t>
  </si>
  <si>
    <t>CD-PS-465-2024</t>
  </si>
  <si>
    <t>YENNY MARCELA SALAZAR BARRETO</t>
  </si>
  <si>
    <t>https://community.secop.gov.co/Public/Tendering/OpportunityDetail/Index?noticeUID=CO1.NTC.5642105&amp;isFromPublicArea=True&amp;isModal=true&amp;asPopupView=true</t>
  </si>
  <si>
    <t>CD-PS-466-2024</t>
  </si>
  <si>
    <t>LORENA  DUARTE BEDOYA</t>
  </si>
  <si>
    <t>https://community.secop.gov.co/Public/Tendering/OpportunityDetail/Index?noticeUID=CO1.NTC.5642188&amp;isFromPublicArea=True&amp;isModal=true&amp;asPopupView=true</t>
  </si>
  <si>
    <t>CD-PS-467-2024</t>
  </si>
  <si>
    <t>ANGIE ZULEIDY OLAVE MARTINEZ</t>
  </si>
  <si>
    <t>https://community.secop.gov.co/Public/Tendering/OpportunityDetail/Index?noticeUID=CO1.NTC.5642706&amp;isFromPublicArea=True&amp;isModal=False</t>
  </si>
  <si>
    <t>CD-PS-468-2024</t>
  </si>
  <si>
    <t>MIGUEL GIOVANNY GOMEZ LOPEZ</t>
  </si>
  <si>
    <t>https://community.secop.gov.co/Public/Tendering/OpportunityDetail/Index?noticeUID=CO1.NTC.5642318&amp;isFromPublicArea=True&amp;isModal=true&amp;asPopupView=true</t>
  </si>
  <si>
    <t>CD-PS-469-2024</t>
  </si>
  <si>
    <t>HERLINDA  VILLARREAL GONZALEZ</t>
  </si>
  <si>
    <t>https://community.secop.gov.co/Public/Tendering/OpportunityDetail/Index?noticeUID=CO1.NTC.5638064&amp;isFromPublicArea=True&amp;isModal=true&amp;asPopupView=true</t>
  </si>
  <si>
    <t>CD-PS-470-2024</t>
  </si>
  <si>
    <t>SANDRA PATRICIA MALAGON</t>
  </si>
  <si>
    <t>https://community.secop.gov.co/Public/Tendering/OpportunityDetail/Index?noticeUID=CO1.NTC.5641169&amp;isFromPublicArea=True&amp;isModal=true&amp;asPopupView=true</t>
  </si>
  <si>
    <t>CD-PS-471-2024</t>
  </si>
  <si>
    <t>DELMI JOANNA MARTINEZ ALBARRACIN</t>
  </si>
  <si>
    <t>https://community.secop.gov.co/Public/Tendering/OpportunityDetail/Index?noticeUID=CO1.NTC.5642176&amp;isFromPublicArea=True&amp;isModal=true&amp;asPopupView=true</t>
  </si>
  <si>
    <t>CD-PS-472-2024</t>
  </si>
  <si>
    <t>DIANA ESPERANZA TOVAR RODRIGUEZ</t>
  </si>
  <si>
    <t>https://community.secop.gov.co/Public/Tendering/OpportunityDetail/Index?noticeUID=CO1.NTC.5643126&amp;isFromPublicArea=True&amp;isModal=true&amp;asPopupView=true</t>
  </si>
  <si>
    <t>CD-PS-473-2024</t>
  </si>
  <si>
    <t>JOSE MIGUEL RUEDA VASQUEZ</t>
  </si>
  <si>
    <t>https://community.secop.gov.co/Public/Tendering/OpportunityDetail/Index?noticeUID=CO1.NTC.5642805&amp;isFromPublicArea=True&amp;isModal=true&amp;asPopupView=true</t>
  </si>
  <si>
    <t>CD-PS-474-2024</t>
  </si>
  <si>
    <t>CAROL DAYANA QUINTERO HERNANDEZ</t>
  </si>
  <si>
    <t>https://community.secop.gov.co/Public/Tendering/OpportunityDetail/Index?noticeUID=CO1.NTC.5643077&amp;isFromPublicArea=True&amp;isModal=true&amp;asPopupView=true</t>
  </si>
  <si>
    <t>CD-PS-475-2024</t>
  </si>
  <si>
    <t>NINA EMILSE OJEDA GOMEZ</t>
  </si>
  <si>
    <t>https://community.secop.gov.co/Public/Tendering/OpportunityDetail/Index?noticeUID=CO1.NTC.5641288&amp;isFromPublicArea=True&amp;isModal=true&amp;asPopupView=true</t>
  </si>
  <si>
    <t>CD-PS-476-2024</t>
  </si>
  <si>
    <t>ANGIE KARINA BOCANEGRA MARIN</t>
  </si>
  <si>
    <t>https://community.secop.gov.co/Public/Tendering/OpportunityDetail/Index?noticeUID=CO1.NTC.5640841&amp;isFromPublicArea=True&amp;isModal=False</t>
  </si>
  <si>
    <t>CD-PS-477-2024</t>
  </si>
  <si>
    <t>MONICA EUGENIA DURAN HERNANDEZ</t>
  </si>
  <si>
    <t>https://community.secop.gov.co/Public/Tendering/OpportunityDetail/Index?noticeUID=CO1.NTC.5640597&amp;isFromPublicArea=True&amp;isModal=true&amp;asPopupView=true</t>
  </si>
  <si>
    <t>CD-PS-478-2024</t>
  </si>
  <si>
    <t>LEYLA SHIRLEY LLANOS CASTRO</t>
  </si>
  <si>
    <t>https://community.secop.gov.co/Public/Tendering/OpportunityDetail/Index?noticeUID=CO1.NTC.5641891&amp;isFromPublicArea=True&amp;isModal=true&amp;asPopupView=true</t>
  </si>
  <si>
    <t>CD-PS-479-2024</t>
  </si>
  <si>
    <t>NATALIA PAOLA GARCIA ROSAS</t>
  </si>
  <si>
    <t>https://community.secop.gov.co/Public/Tendering/OpportunityDetail/Index?noticeUID=CO1.NTC.5642396&amp;isFromPublicArea=True&amp;isModal=true&amp;asPopupView=true</t>
  </si>
  <si>
    <t>CD-PS-480-2024</t>
  </si>
  <si>
    <t>DIANA MARCELA RODRIGUEZ RINCON</t>
  </si>
  <si>
    <t>https://community.secop.gov.co/Public/Tendering/OpportunityDetail/Index?noticeUID=CO1.NTC.5643232&amp;isFromPublicArea=True&amp;isModal=true&amp;asPopupView=true</t>
  </si>
  <si>
    <t>CD-PS-481-2024</t>
  </si>
  <si>
    <t>ANA DANIELA PINEDA TOBASIA</t>
  </si>
  <si>
    <t>https://community.secop.gov.co/Public/Tendering/OpportunityDetail/Index?noticeUID=CO1.NTC.5642035&amp;isFromPublicArea=True&amp;isModal=true&amp;asPopupView=true</t>
  </si>
  <si>
    <t>CD-PS-482-2024</t>
  </si>
  <si>
    <t>NICOLE  NAVAS SANCHEZ</t>
  </si>
  <si>
    <t>https://community.secop.gov.co/Public/Tendering/OpportunityDetail/Index?noticeUID=CO1.NTC.5642851&amp;isFromPublicArea=True&amp;isModal=true&amp;asPopupView=true</t>
  </si>
  <si>
    <t>CD-PS-483-2024</t>
  </si>
  <si>
    <t>GESLLY ZARIF CARDENAS GUERRERO</t>
  </si>
  <si>
    <t>https://community.secop.gov.co/Public/Tendering/OpportunityDetail/Index?noticeUID=CO1.NTC.5643587&amp;isFromPublicArea=True&amp;isModal=False</t>
  </si>
  <si>
    <t>CD-PS-484-2024</t>
  </si>
  <si>
    <t>STEPHANIA  RINCON MALAGON</t>
  </si>
  <si>
    <t>https://community.secop.gov.co/Public/Tendering/OpportunityDetail/Index?noticeUID=CO1.NTC.5643600&amp;isFromPublicArea=True&amp;isModal=False</t>
  </si>
  <si>
    <t>CD-PS-485-2024</t>
  </si>
  <si>
    <t>JEIMI KATHERINE ARAQUE SALDAÑA</t>
  </si>
  <si>
    <t>https://community.secop.gov.co/Public/Tendering/OpportunityDetail/Index?noticeUID=CO1.NTC.5644515&amp;isFromPublicArea=True&amp;isModal=true&amp;asPopupView=true</t>
  </si>
  <si>
    <t>CD-PS-486-2024</t>
  </si>
  <si>
    <t>KAROL MISHELLD TAUSA GARCIA</t>
  </si>
  <si>
    <t>https://community.secop.gov.co/Public/Tendering/OpportunityDetail/Index?noticeUID=CO1.NTC.5644521&amp;isFromPublicArea=True&amp;isModal=true&amp;asPopupView=true</t>
  </si>
  <si>
    <t>CD-PS-487-2024</t>
  </si>
  <si>
    <t>ERIKA JOHANA RODRIGUEZ VARGAS</t>
  </si>
  <si>
    <t>https://community.secop.gov.co/Public/Tendering/OpportunityDetail/Index?noticeUID=CO1.NTC.5644780&amp;isFromPublicArea=True&amp;isModal=true&amp;asPopupView=true</t>
  </si>
  <si>
    <t>CD-PS-488-2024</t>
  </si>
  <si>
    <t>MILKA ELAINE PEDROZA JACKSON</t>
  </si>
  <si>
    <t>https://community.secop.gov.co/Public/Tendering/OpportunityDetail/Index?noticeUID=CO1.NTC.5645634&amp;isFromPublicArea=True&amp;isModal=true&amp;asPopupView=true</t>
  </si>
  <si>
    <t>CD-PS-489-2024</t>
  </si>
  <si>
    <t>KIARA JULIETH AGUDELO SANCHEZ</t>
  </si>
  <si>
    <t>https://community.secop.gov.co/Public/Tendering/OpportunityDetail/Index?noticeUID=CO1.NTC.5645483&amp;isFromPublicArea=True&amp;isModal=true&amp;asPopupView=true</t>
  </si>
  <si>
    <t>CD-PS-490-2024</t>
  </si>
  <si>
    <t>SANDRA ASCENCION MEDINA BOADA</t>
  </si>
  <si>
    <t>https://community.secop.gov.co/Public/Tendering/OpportunityDetail/Index?noticeUID=CO1.NTC.5646901&amp;isFromPublicArea=True&amp;isModal=true&amp;asPopupView=true</t>
  </si>
  <si>
    <t>CD-PS-491-2024</t>
  </si>
  <si>
    <t>PIEDAD LORENA CASTILLO VIVANCO</t>
  </si>
  <si>
    <t>https://community.secop.gov.co/Public/Tendering/OpportunityDetail/Index?noticeUID=CO1.NTC.5646778&amp;isFromPublicArea=True&amp;isModal=true&amp;asPopupView=true</t>
  </si>
  <si>
    <t>CD-PS-492-2024</t>
  </si>
  <si>
    <t>LIPZA MARIA NAVARRO AROCA</t>
  </si>
  <si>
    <t>https://community.secop.gov.co/Public/Tendering/OpportunityDetail/Index?noticeUID=CO1.NTC.5651617&amp;isFromPublicArea=True&amp;isModal=False</t>
  </si>
  <si>
    <t>CD-PS-494-2024</t>
  </si>
  <si>
    <t>NANCY JULEIMY FAJARDO RODRIGUEZ</t>
  </si>
  <si>
    <t>https://community.secop.gov.co/Public/Tendering/OpportunityDetail/Index?noticeUID=CO1.NTC.5647877&amp;isFromPublicArea=True&amp;isModal=False</t>
  </si>
  <si>
    <t>CD-PS-498-2024</t>
  </si>
  <si>
    <t>CLAUDIA MARCELA ARIZA RAMOS</t>
  </si>
  <si>
    <t>https://community.secop.gov.co/Public/Tendering/OpportunityDetail/Index?noticeUID=CO1.NTC.5647876&amp;isFromPublicArea=True&amp;isModal=False</t>
  </si>
  <si>
    <t>CD-PS-499-2024</t>
  </si>
  <si>
    <t>MARIA ALEJANDRA PEDRAZA LLINAS</t>
  </si>
  <si>
    <t>https://community.secop.gov.co/Public/Tendering/OpportunityDetail/Index?noticeUID=CO1.NTC.5648938&amp;isFromPublicArea=True&amp;isModal=False</t>
  </si>
  <si>
    <t>CD-PS-500-2024</t>
  </si>
  <si>
    <t>GERONIMO  PALOMINO CESPEDES</t>
  </si>
  <si>
    <t>https://community.secop.gov.co/Public/Tendering/OpportunityDetail/Index?noticeUID=CO1.NTC.5647411&amp;isFromPublicArea=True&amp;isModal=true&amp;asPopupView=true</t>
  </si>
  <si>
    <t>CD-PS-501-2024</t>
  </si>
  <si>
    <t>NATALY  ESCOBAR PRIETO</t>
  </si>
  <si>
    <t>https://community.secop.gov.co/Public/Tendering/OpportunityDetail/Index?noticeUID=CO1.NTC.5647868&amp;isFromPublicArea=True&amp;isModal=true&amp;asPopupView=true</t>
  </si>
  <si>
    <t>CD-PS-502-2024</t>
  </si>
  <si>
    <t>MARIA AUXY DIAZ VIDAL</t>
  </si>
  <si>
    <t>https://community.secop.gov.co/Public/Tendering/OpportunityDetail/Index?noticeUID=CO1.NTC.5648017&amp;isFromPublicArea=True&amp;isModal=true&amp;asPopupView=true</t>
  </si>
  <si>
    <t>CD-PS-503-2024</t>
  </si>
  <si>
    <t>DANIELLA MARIA PALOMA PEÑALOSA GUEVARA</t>
  </si>
  <si>
    <t>https://community.secop.gov.co/Public/Tendering/OpportunityDetail/Index?noticeUID=CO1.NTC.5648665&amp;isFromPublicArea=True&amp;isModal=true&amp;asPopupView=true</t>
  </si>
  <si>
    <t>CD-PS-504-2024</t>
  </si>
  <si>
    <t>NATALIA  MARTINEZ SERRATO</t>
  </si>
  <si>
    <t>https://community.secop.gov.co/Public/Tendering/OpportunityDetail/Index?noticeUID=CO1.NTC.5651125&amp;isFromPublicArea=True&amp;isModal=true&amp;asPopupView=true</t>
  </si>
  <si>
    <t>CD-PS-506-2024</t>
  </si>
  <si>
    <t>ANDREA PAOLA FLOREZ AVELLA</t>
  </si>
  <si>
    <t>https://community.secop.gov.co/Public/Tendering/OpportunityDetail/Index?noticeUID=CO1.NTC.5651916&amp;isFromPublicArea=True&amp;isModal=true&amp;asPopupView=true</t>
  </si>
  <si>
    <t>CD-PS-507-2024</t>
  </si>
  <si>
    <t>TATIANA MILENA BAUTISTA MAYORGA</t>
  </si>
  <si>
    <t>https://community.secop.gov.co/Public/Tendering/OpportunityDetail/Index?noticeUID=CO1.NTC.5650401&amp;isFromPublicArea=True&amp;isModal=true&amp;asPopupView=true</t>
  </si>
  <si>
    <t>CD-PS-509-2024</t>
  </si>
  <si>
    <t>ALIRIO ALEXANDER JIMENEZ SANABRIA</t>
  </si>
  <si>
    <t>https://community.secop.gov.co/Public/Tendering/OpportunityDetail/Index?noticeUID=CO1.NTC.5651247&amp;isFromPublicArea=True&amp;isModal=true&amp;asPopupView=true</t>
  </si>
  <si>
    <t>CD-PS-510-2024</t>
  </si>
  <si>
    <t>KAREN ALEJANDRA TORRES MORENO</t>
  </si>
  <si>
    <t>https://community.secop.gov.co/Public/Tendering/OpportunityDetail/Index?noticeUID=CO1.NTC.5650178&amp;isFromPublicArea=True&amp;isModal=true&amp;asPopupView=true</t>
  </si>
  <si>
    <t>CD-PS-511-2024</t>
  </si>
  <si>
    <t>VICTORIA CATALINA SANCHEZ CALDERON</t>
  </si>
  <si>
    <t>https://community.secop.gov.co/Public/Tendering/OpportunityDetail/Index?noticeUID=CO1.NTC.5650682&amp;isFromPublicArea=True&amp;isModal=true&amp;asPopupView=true</t>
  </si>
  <si>
    <t>CD-PS-512-2024</t>
  </si>
  <si>
    <t>LUZ MERY GARCIA GONZALEZ</t>
  </si>
  <si>
    <t>https://community.secop.gov.co/Public/Tendering/OpportunityDetail/Index?noticeUID=CO1.NTC.5650858&amp;isFromPublicArea=True&amp;isModal=true&amp;asPopupView=true</t>
  </si>
  <si>
    <t>CD-PS-513-2024</t>
  </si>
  <si>
    <t>LEIDY XIOMARA ALBARRACIN DIAZ</t>
  </si>
  <si>
    <t>https://community.secop.gov.co/Public/Tendering/OpportunityDetail/Index?noticeUID=CO1.NTC.5651629&amp;isFromPublicArea=True&amp;isModal=False</t>
  </si>
  <si>
    <t>CD-PS-514-2024</t>
  </si>
  <si>
    <t>BIBIANA  RAMIREZ LOAIZA</t>
  </si>
  <si>
    <t>https://community.secop.gov.co/Public/Tendering/OpportunityDetail/Index?noticeUID=CO1.NTC.5651725&amp;isFromPublicArea=True&amp;isModal=False</t>
  </si>
  <si>
    <t>CD-PS-515-2024</t>
  </si>
  <si>
    <t>LINDA KATHERINE QUIROGA NIETO</t>
  </si>
  <si>
    <t>https://community.secop.gov.co/Public/Tendering/OpportunityDetail/Index?noticeUID=CO1.NTC.5651261&amp;isFromPublicArea=True&amp;isModal=true&amp;asPopupView=true</t>
  </si>
  <si>
    <t>CD-PS-516-2024</t>
  </si>
  <si>
    <t>HELENA  SUAREZ RODRIGUEZ</t>
  </si>
  <si>
    <t>https://community.secop.gov.co/Public/Tendering/OpportunityDetail/Index?noticeUID=CO1.NTC.5651196&amp;isFromPublicArea=True&amp;isModal=False</t>
  </si>
  <si>
    <t>CD-ARR-517-2024</t>
  </si>
  <si>
    <t>R V INMOBILIARIA S A</t>
  </si>
  <si>
    <t>https://community.secop.gov.co/Public/Tendering/OpportunityDetail/Index?noticeUID=CO1.NTC.5652053&amp;isFromPublicArea=True&amp;isModal=true&amp;asPopupView=true</t>
  </si>
  <si>
    <t>CD-PS-518-2024</t>
  </si>
  <si>
    <t>ANA MARIA OSPINA PEDRAZA</t>
  </si>
  <si>
    <t>https://community.secop.gov.co/Public/Tendering/OpportunityDetail/Index?noticeUID=CO1.NTC.5656442&amp;isFromPublicArea=True&amp;isModal=False</t>
  </si>
  <si>
    <t>CD-PS-519-2024</t>
  </si>
  <si>
    <t>MARIA JOSE CUELLAR SILVA</t>
  </si>
  <si>
    <t>https://community.secop.gov.co/Public/Tendering/OpportunityDetail/Index?noticeUID=CO1.NTC.5655998&amp;isFromPublicArea=True&amp;isModal=False</t>
  </si>
  <si>
    <t>CD-PS-520-2024</t>
  </si>
  <si>
    <t>JOHANNA ANDREA BENAVIDES SANCHEZ</t>
  </si>
  <si>
    <t>https://community.secop.gov.co/Public/Tendering/OpportunityDetail/Index?noticeUID=CO1.NTC.5656062&amp;isFromPublicArea=True&amp;isModal=False</t>
  </si>
  <si>
    <t>CD-PS-521-2024</t>
  </si>
  <si>
    <t>FRANCY YASMINI BELTRAN CALCETERO</t>
  </si>
  <si>
    <t>https://community.secop.gov.co/Public/Tendering/OpportunityDetail/Index?noticeUID=CO1.NTC.5655877&amp;isFromPublicArea=True&amp;isModal=False</t>
  </si>
  <si>
    <t>CD-PS-522-2024</t>
  </si>
  <si>
    <t>LAURA JIMENA SILVA LURDUY</t>
  </si>
  <si>
    <t>https://community.secop.gov.co/Public/Tendering/OpportunityDetail/Index?noticeUID=CO1.NTC.5656208&amp;isFromPublicArea=True&amp;isModal=true&amp;asPopupView=true</t>
  </si>
  <si>
    <t>CD-PS-525-2024</t>
  </si>
  <si>
    <t>NATHALIA  CASTILLO CHAVERRA</t>
  </si>
  <si>
    <t>https://community.secop.gov.co/Public/Tendering/OpportunityDetail/Index?noticeUID=CO1.NTC.5655283&amp;isFromPublicArea=True&amp;isModal=true&amp;asPopupView=true</t>
  </si>
  <si>
    <t>CD-PS-526-2024</t>
  </si>
  <si>
    <t>KAREN LILIANA TIETJE ARBELAEZ</t>
  </si>
  <si>
    <t>https://community.secop.gov.co/Public/Tendering/OpportunityDetail/Index?noticeUID=CO1.NTC.5655745&amp;isFromPublicArea=True&amp;isModal=true&amp;asPopupView=true</t>
  </si>
  <si>
    <t>CD-PS-527-2024</t>
  </si>
  <si>
    <t>ADELAIDA  ROA ROA</t>
  </si>
  <si>
    <t>https://community.secop.gov.co/Public/Tendering/OpportunityDetail/Index?noticeUID=CO1.NTC.5656702&amp;isFromPublicArea=True&amp;isModal=true&amp;asPopupView=true</t>
  </si>
  <si>
    <t>CD-PS-528-2024</t>
  </si>
  <si>
    <t>JESICA PAOLA RODRIGUEZ HERNANDEZ</t>
  </si>
  <si>
    <t>https://community.secop.gov.co/Public/Tendering/OpportunityDetail/Index?noticeUID=CO1.NTC.5655424&amp;isFromPublicArea=True&amp;isModal=true&amp;asPopupView=true</t>
  </si>
  <si>
    <t>CD-PS-529-2024</t>
  </si>
  <si>
    <t>PAULA FERNANDA SANCHEZ SANCHEZ</t>
  </si>
  <si>
    <t>https://community.secop.gov.co/Public/Tendering/OpportunityDetail/Index?noticeUID=CO1.NTC.5656849&amp;isFromPublicArea=True&amp;isModal=true&amp;asPopupView=true</t>
  </si>
  <si>
    <t>CD-PS-530-2024</t>
  </si>
  <si>
    <t>ELIZABETH  CAÑON ACOSTA</t>
  </si>
  <si>
    <t>https://community.secop.gov.co/Public/Tendering/OpportunityDetail/Index?noticeUID=CO1.NTC.5655046&amp;isFromPublicArea=True&amp;isModal=true&amp;asPopupView=true</t>
  </si>
  <si>
    <t>CD-PS-532-2024</t>
  </si>
  <si>
    <t>EDITH LORENA SANCHEZ OCHOA</t>
  </si>
  <si>
    <t>https://community.secop.gov.co/Public/Tendering/OpportunityDetail/Index?noticeUID=CO1.NTC.5660116&amp;isFromPublicArea=True&amp;isModal=true&amp;asPopupView=true</t>
  </si>
  <si>
    <t>CD-PS-533-2024</t>
  </si>
  <si>
    <t>MARIA CONSTANZA LOPEZ MEJIA</t>
  </si>
  <si>
    <t>https://community.secop.gov.co/Public/Tendering/OpportunityDetail/Index?noticeUID=CO1.NTC.5657715&amp;isFromPublicArea=True&amp;isModal=true&amp;asPopupView=true</t>
  </si>
  <si>
    <t>CD-PS-535-2024</t>
  </si>
  <si>
    <t>PAULA ALEJANDRA LOPEZ MALAVER</t>
  </si>
  <si>
    <t>https://community.secop.gov.co/Public/Tendering/OpportunityDetail/Index?noticeUID=CO1.NTC.5660682&amp;isFromPublicArea=True&amp;isModal=False</t>
  </si>
  <si>
    <t>CD-PS-536-2024</t>
  </si>
  <si>
    <t>JOSE MIGUEL DAGER MONTOYA</t>
  </si>
  <si>
    <t>https://community.secop.gov.co/Public/Tendering/OpportunityDetail/Index?noticeUID=CO1.NTC.5660878&amp;isFromPublicArea=True&amp;isModal=False</t>
  </si>
  <si>
    <t>CD-PS-537-2024</t>
  </si>
  <si>
    <t>VANESSA  GIRALDO GALINDO</t>
  </si>
  <si>
    <t>https://community.secop.gov.co/Public/Tendering/OpportunityDetail/Index?noticeUID=CO1.NTC.5660883&amp;isFromPublicArea=True&amp;isModal=False</t>
  </si>
  <si>
    <t>CD-PS-538-2024</t>
  </si>
  <si>
    <t>JOSE FAVIAN ACEVEDO CORDOBA</t>
  </si>
  <si>
    <t>https://community.secop.gov.co/Public/Tendering/OpportunityDetail/Index?noticeUID=CO1.NTC.5660385&amp;isFromPublicArea=True&amp;isModal=False</t>
  </si>
  <si>
    <t>CD-PS-539-2024</t>
  </si>
  <si>
    <t>MARY ALEJANDRA COPETE JIMENEZ</t>
  </si>
  <si>
    <t>https://community.secop.gov.co/Public/Tendering/OpportunityDetail/Index?noticeUID=CO1.NTC.5658625&amp;isFromPublicArea=True&amp;isModal=true&amp;asPopupView=true</t>
  </si>
  <si>
    <t>CD-PS-540-2024</t>
  </si>
  <si>
    <t>ANGELA MARIA MONCADA AGUIRRE</t>
  </si>
  <si>
    <t>https://community.secop.gov.co/Public/Tendering/OpportunityDetail/Index?noticeUID=CO1.NTC.5658921&amp;isFromPublicArea=True&amp;isModal=true&amp;asPopupView=true</t>
  </si>
  <si>
    <t>CD-PS-541-2024</t>
  </si>
  <si>
    <t>DEYSI GINETH BARAJAS ARBELAEZ</t>
  </si>
  <si>
    <t>https://community.secop.gov.co/Public/Tendering/OpportunityDetail/Index?noticeUID=CO1.NTC.5660558&amp;isFromPublicArea=True&amp;isModal=False</t>
  </si>
  <si>
    <t>CD-PS-542-2024</t>
  </si>
  <si>
    <t>ANGELA MARIA MOLINA URREGO</t>
  </si>
  <si>
    <t>https://community.secop.gov.co/Public/Tendering/OpportunityDetail/Index?noticeUID=CO1.NTC.5657470&amp;isFromPublicArea=True&amp;isModal=False</t>
  </si>
  <si>
    <t>CD-PS-543-2024</t>
  </si>
  <si>
    <t>SANDRA GISELLE AVENDAÑO BAUTISTA</t>
  </si>
  <si>
    <t>https://community.secop.gov.co/Public/Tendering/OpportunityDetail/Index?noticeUID=CO1.NTC.5658332&amp;isFromPublicArea=True&amp;isModal=true&amp;asPopupView=true</t>
  </si>
  <si>
    <t>CD-PS-544-2024</t>
  </si>
  <si>
    <t>ENRRY DULFAY GONZALEZ LARA</t>
  </si>
  <si>
    <t>https://community.secop.gov.co/Public/Tendering/OpportunityDetail/Index?noticeUID=CO1.NTC.5658551&amp;isFromPublicArea=True&amp;isModal=true&amp;asPopupView=true</t>
  </si>
  <si>
    <t>CD-PS-545-2024</t>
  </si>
  <si>
    <t>CLAUDIA PATRICIA GALLO ESPINOSA</t>
  </si>
  <si>
    <t>https://community.secop.gov.co/Public/Tendering/OpportunityDetail/Index?noticeUID=CO1.NTC.5658908&amp;isFromPublicArea=True&amp;isModal=False</t>
  </si>
  <si>
    <t>CD-PS-546-2024</t>
  </si>
  <si>
    <t>ANGIE MILENA PUENTES PAYOMA</t>
  </si>
  <si>
    <t>https://community.secop.gov.co/Public/Tendering/OpportunityDetail/Index?noticeUID=CO1.NTC.5659612&amp;isFromPublicArea=True&amp;isModal=False</t>
  </si>
  <si>
    <t>CD-PS-547-2024</t>
  </si>
  <si>
    <t>YECENIA STEFANITH PUERTO NARANJO</t>
  </si>
  <si>
    <t>https://community.secop.gov.co/Public/Tendering/OpportunityDetail/Index?noticeUID=CO1.NTC.5659454&amp;isFromPublicArea=True&amp;isModal=true&amp;asPopupView=true</t>
  </si>
  <si>
    <t>CD-PS-548-2024</t>
  </si>
  <si>
    <t>GISETH NICOLE BEJARANO GUZMAN</t>
  </si>
  <si>
    <t>https://community.secop.gov.co/Public/Tendering/OpportunityDetail/Index?noticeUID=CO1.NTC.5660839&amp;isFromPublicArea=True&amp;isModal=true&amp;asPopupView=true</t>
  </si>
  <si>
    <t>CD-PS-550-2024</t>
  </si>
  <si>
    <t>LEIDY CAROLINA MARTINEZ CRUZ</t>
  </si>
  <si>
    <t>https://community.secop.gov.co/Public/Tendering/OpportunityDetail/Index?noticeUID=CO1.NTC.5660566&amp;isFromPublicArea=True&amp;isModal=true&amp;asPopupView=true</t>
  </si>
  <si>
    <t>CD-PS-552-2024</t>
  </si>
  <si>
    <t>DIANA CAROLINA GALEANO PABON</t>
  </si>
  <si>
    <t>https://community.secop.gov.co/Public/Tendering/OpportunityDetail/Index?noticeUID=CO1.NTC.5659864&amp;isFromPublicArea=True&amp;isModal=true&amp;asPopupView=true</t>
  </si>
  <si>
    <t>CD-PS-553-2024</t>
  </si>
  <si>
    <t>INILIDA MARIA CASSIANI CASSERES</t>
  </si>
  <si>
    <t>https://community.secop.gov.co/Public/Tendering/OpportunityDetail/Index?noticeUID=CO1.NTC.5662806&amp;isFromPublicArea=True&amp;isModal=true&amp;asPopupView=true</t>
  </si>
  <si>
    <t>CD-PS-554-2024</t>
  </si>
  <si>
    <t>JULIA ESTER CONTRERAS RIVAS</t>
  </si>
  <si>
    <t>https://community.secop.gov.co/Public/Tendering/OpportunityDetail/Index?noticeUID=CO1.NTC.5663006&amp;isFromPublicArea=True&amp;isModal=true&amp;asPopupView=true</t>
  </si>
  <si>
    <t>CD-PS-555-2024</t>
  </si>
  <si>
    <t>VALENTINA  BARBOSA RIVERA</t>
  </si>
  <si>
    <t>https://community.secop.gov.co/Public/Tendering/OpportunityDetail/Index?noticeUID=CO1.NTC.5663186&amp;isFromPublicArea=True&amp;isModal=true&amp;asPopupView=true</t>
  </si>
  <si>
    <t>CD-PS-556-2024</t>
  </si>
  <si>
    <t>LUZ AMANDA NOVA GOMEZ</t>
  </si>
  <si>
    <t>https://community.secop.gov.co/Public/Tendering/OpportunityDetail/Index?noticeUID=CO1.NTC.5663753&amp;isFromPublicArea=True&amp;isModal=true&amp;asPopupView=true</t>
  </si>
  <si>
    <t>CD-PS-557-2024</t>
  </si>
  <si>
    <t>JOSE EDWIN DIAZ NUÑEZ</t>
  </si>
  <si>
    <t>https://community.secop.gov.co/Public/Tendering/OpportunityDetail/Index?noticeUID=CO1.NTC.5664921&amp;isFromPublicArea=True&amp;isModal=true&amp;asPopupView=true</t>
  </si>
  <si>
    <t>CD-PS-559-2024</t>
  </si>
  <si>
    <t>ANGIE GERALDIN LOZANO VARGAS</t>
  </si>
  <si>
    <t>https://community.secop.gov.co/Public/Tendering/OpportunityDetail/Index?noticeUID=CO1.NTC.5665954&amp;isFromPublicArea=True&amp;isModal=true&amp;asPopupView=true</t>
  </si>
  <si>
    <t>CD-PS-560-2024</t>
  </si>
  <si>
    <t>CATERINE  ALFONSO ACOSTA</t>
  </si>
  <si>
    <t>https://community.secop.gov.co/Public/Tendering/OpportunityDetail/Index?noticeUID=CO1.NTC.5666739&amp;isFromPublicArea=True&amp;isModal=true&amp;asPopupView=true</t>
  </si>
  <si>
    <t>CD-PS-561-2024</t>
  </si>
  <si>
    <t>JULY ASTRID RODRIGUEZ MARTINEZ</t>
  </si>
  <si>
    <t>https://community.secop.gov.co/Public/Tendering/OpportunityDetail/Index?noticeUID=CO1.NTC.5668885&amp;isFromPublicArea=True&amp;isModal=true&amp;asPopupView=true</t>
  </si>
  <si>
    <t>CD-PS-562-2024</t>
  </si>
  <si>
    <t>LAURA CAMILA URREGO BARBOSA</t>
  </si>
  <si>
    <t>https://community.secop.gov.co/Public/Tendering/OpportunityDetail/Index?noticeUID=CO1.NTC.5667777&amp;isFromPublicArea=True&amp;isModal=False</t>
  </si>
  <si>
    <t>CD-PS-563-2024</t>
  </si>
  <si>
    <t>GLORIA LORENA CALDERON NIÑO</t>
  </si>
  <si>
    <t>https://community.secop.gov.co/Public/Tendering/OpportunityDetail/Index?noticeUID=CO1.NTC.5663933&amp;isFromPublicArea=True&amp;isModal=true&amp;asPopupView=true</t>
  </si>
  <si>
    <t>CD-PS-564-2024</t>
  </si>
  <si>
    <t>KAREN JULIETH GONGORA ARIAS</t>
  </si>
  <si>
    <t>https://community.secop.gov.co/Public/Tendering/OpportunityDetail/Index?noticeUID=CO1.NTC.5664700&amp;isFromPublicArea=True&amp;isModal=true&amp;asPopupView=true</t>
  </si>
  <si>
    <t>CD-PS-565-2024</t>
  </si>
  <si>
    <t>NESTOR  MORENO GUTIERREZ</t>
  </si>
  <si>
    <t>https://community.secop.gov.co/Public/Tendering/OpportunityDetail/Index?noticeUID=CO1.NTC.5664337&amp;isFromPublicArea=True&amp;isModal=False</t>
  </si>
  <si>
    <t>CD-PS-566-2024</t>
  </si>
  <si>
    <t>JORGE ISAAC GOMEZ RANGEL</t>
  </si>
  <si>
    <t>https://community.secop.gov.co/Public/Tendering/OpportunityDetail/Index?noticeUID=CO1.NTC.5664788&amp;isFromPublicArea=True&amp;isModal=true&amp;asPopupView=true</t>
  </si>
  <si>
    <t>CD-PS-567-2024</t>
  </si>
  <si>
    <t>YENNY TATIANA VASQUEZ AREVALO</t>
  </si>
  <si>
    <t>https://community.secop.gov.co/Public/Tendering/OpportunityDetail/Index?noticeUID=CO1.NTC.5668384&amp;isFromPublicArea=True&amp;isModal=true&amp;asPopupView=true</t>
  </si>
  <si>
    <t>CD-PS-568-2024</t>
  </si>
  <si>
    <t>LISBETH CRISTINA URIBE JAIMES</t>
  </si>
  <si>
    <t>https://community.secop.gov.co/Public/Tendering/OpportunityDetail/Index?noticeUID=CO1.NTC.5668804&amp;isFromPublicArea=True&amp;isModal=true&amp;asPopupView=true</t>
  </si>
  <si>
    <t>CD-PS-569-2024</t>
  </si>
  <si>
    <t>DAYAN ESTEFANY CAMARGO GARCIA</t>
  </si>
  <si>
    <t>https://community.secop.gov.co/Public/Tendering/OpportunityDetail/Index?noticeUID=CO1.NTC.5669538&amp;isFromPublicArea=True&amp;isModal=true&amp;asPopupView=true</t>
  </si>
  <si>
    <t>CD-PS-570-2024</t>
  </si>
  <si>
    <t>ANGELA MARIA TOLOSA RIVERA</t>
  </si>
  <si>
    <t>https://community.secop.gov.co/Public/Tendering/OpportunityDetail/Index?noticeUID=CO1.NTC.5667376&amp;isFromPublicArea=True&amp;isModal=true&amp;asPopupView=true</t>
  </si>
  <si>
    <t>CD-PS-572-2024</t>
  </si>
  <si>
    <t>CARMENZA  DIAZ ROSAS</t>
  </si>
  <si>
    <t>https://community.secop.gov.co/Public/Tendering/OpportunityDetail/Index?noticeUID=CO1.NTC.5668445&amp;isFromPublicArea=True&amp;isModal=true&amp;asPopupView=true</t>
  </si>
  <si>
    <t>CD-PS-573-2024</t>
  </si>
  <si>
    <t>JESSICA PAOLA RIVERA ROA</t>
  </si>
  <si>
    <t>https://community.secop.gov.co/Public/Tendering/OpportunityDetail/Index?noticeUID=CO1.NTC.5668300&amp;isFromPublicArea=True&amp;isModal=true&amp;asPopupView=true</t>
  </si>
  <si>
    <t>CD-PS-574-2024</t>
  </si>
  <si>
    <t>MALKA CORINA MANJARRES RODRIGUEZ</t>
  </si>
  <si>
    <t>https://community.secop.gov.co/Public/Tendering/OpportunityDetail/Index?noticeUID=CO1.NTC.5668187&amp;isFromPublicArea=True&amp;isModal=true&amp;asPopupView=true</t>
  </si>
  <si>
    <t>CD-PS-575-2024</t>
  </si>
  <si>
    <t>FLOR ALBA LOPERA ZULETA</t>
  </si>
  <si>
    <t>https://community.secop.gov.co/Public/Tendering/OpportunityDetail/Index?noticeUID=CO1.NTC.5668779&amp;isFromPublicArea=True&amp;isModal=true&amp;asPopupView=true</t>
  </si>
  <si>
    <t>CD-PS-576-2024</t>
  </si>
  <si>
    <t>MARIA FERNANDA BOTERO CASTAÑO</t>
  </si>
  <si>
    <t>https://community.secop.gov.co/Public/Tendering/OpportunityDetail/Index?noticeUID=CO1.NTC.5668378&amp;isFromPublicArea=True&amp;isModal=true&amp;asPopupView=true</t>
  </si>
  <si>
    <t>CD-PS-577-2024</t>
  </si>
  <si>
    <t>RUTH CAROLINA ROBAYO RODRIGUEZ</t>
  </si>
  <si>
    <t>https://community.secop.gov.co/Public/Tendering/OpportunityDetail/Index?noticeUID=CO1.NTC.5668824&amp;isFromPublicArea=True&amp;isModal=False</t>
  </si>
  <si>
    <t>CD-PS-578-2024</t>
  </si>
  <si>
    <t>LAURA ROCIO TORRES BETANCOURT</t>
  </si>
  <si>
    <t>https://community.secop.gov.co/Public/Tendering/OpportunityDetail/Index?noticeUID=CO1.NTC.5669334&amp;isFromPublicArea=True&amp;isModal=False</t>
  </si>
  <si>
    <t>CD-PS-579-2024</t>
  </si>
  <si>
    <t>LUISA FERNANDA CRISTANCHO CASTRO</t>
  </si>
  <si>
    <t>https://community.secop.gov.co/Public/Tendering/OpportunityDetail/Index?noticeUID=CO1.NTC.5669609&amp;isFromPublicArea=True&amp;isModal=False</t>
  </si>
  <si>
    <t>CD-PS-580-2024</t>
  </si>
  <si>
    <t>PAOLA SHYRLEY JIMENEZ BUITRAGO</t>
  </si>
  <si>
    <t>https://community.secop.gov.co/Public/Tendering/OpportunityDetail/Index?noticeUID=CO1.NTC.5669289&amp;isFromPublicArea=True&amp;isModal=False</t>
  </si>
  <si>
    <t>CD-PS-581-2024</t>
  </si>
  <si>
    <t>HUGO MAURICIO ZAMBRANO GALVIS</t>
  </si>
  <si>
    <t>https://community.secop.gov.co/Public/Tendering/OpportunityDetail/Index?noticeUID=CO1.NTC.5669788&amp;isFromPublicArea=True&amp;isModal=False</t>
  </si>
  <si>
    <t>CD-PS-582-2024</t>
  </si>
  <si>
    <t>CLAUDIA MARCELA LOPEZ SERRATO</t>
  </si>
  <si>
    <t>https://community.secop.gov.co/Public/Tendering/OpportunityDetail/Index?noticeUID=CO1.NTC.5669539&amp;isFromPublicArea=True&amp;isModal=true&amp;asPopupView=true</t>
  </si>
  <si>
    <t>CD-PS-583-2024</t>
  </si>
  <si>
    <t>SARA XIMENA CASTRO ZALDUA</t>
  </si>
  <si>
    <t>https://community.secop.gov.co/Public/Tendering/OpportunityDetail/Index?noticeUID=CO1.NTC.5675866&amp;isFromPublicArea=True&amp;isModal=true&amp;asPopupView=true</t>
  </si>
  <si>
    <t>CD-PS-584-2024</t>
  </si>
  <si>
    <t>MARIA ALEJANDRA GUZMAN VARGAS</t>
  </si>
  <si>
    <t>https://community.secop.gov.co/Public/Tendering/OpportunityDetail/Index?noticeUID=CO1.NTC.5676154&amp;isFromPublicArea=True&amp;isModal=true&amp;asPopupView=true</t>
  </si>
  <si>
    <t>CD-PS-585-2024</t>
  </si>
  <si>
    <t>MARCELA INES RODRIGUEZ VERA</t>
  </si>
  <si>
    <t>https://community.secop.gov.co/Public/Tendering/OpportunityDetail/Index?noticeUID=CO1.NTC.5673888&amp;isFromPublicArea=True&amp;isModal=true&amp;asPopupView=true</t>
  </si>
  <si>
    <t>CD-PS-586-2024</t>
  </si>
  <si>
    <t>CARLOS ENRIQUE LEAL CABEZAS</t>
  </si>
  <si>
    <t>https://community.secop.gov.co/Public/Tendering/OpportunityDetail/Index?noticeUID=CO1.NTC.5673160&amp;isFromPublicArea=True&amp;isModal=true&amp;asPopupView=true</t>
  </si>
  <si>
    <t>CD-PS-587-2024</t>
  </si>
  <si>
    <t>LILIANA YINNETH GOMEZ PULIDO</t>
  </si>
  <si>
    <t>https://community.secop.gov.co/Public/Tendering/OpportunityDetail/Index?noticeUID=CO1.NTC.5676953&amp;isFromPublicArea=True&amp;isModal=true&amp;asPopupView=true</t>
  </si>
  <si>
    <t>CD-PS-588-2024</t>
  </si>
  <si>
    <t>ANGELA ESPERANZA REYES MONTAÑEZ</t>
  </si>
  <si>
    <t>https://community.secop.gov.co/Public/Tendering/OpportunityDetail/Index?noticeUID=CO1.NTC.5677299&amp;isFromPublicArea=True&amp;isModal=true&amp;asPopupView=true</t>
  </si>
  <si>
    <t>CD-PS-589-2024</t>
  </si>
  <si>
    <t>KAREN GISSELA SALGUERO MONTOYA</t>
  </si>
  <si>
    <t>https://community.secop.gov.co/Public/Tendering/OpportunityDetail/Index?noticeUID=CO1.NTC.5678738&amp;isFromPublicArea=True&amp;isModal=False</t>
  </si>
  <si>
    <t>CD-PS-590-2024</t>
  </si>
  <si>
    <t>NATALIA  MUÑOZ FERRER</t>
  </si>
  <si>
    <t>https://community.secop.gov.co/Public/Tendering/OpportunityDetail/Index?noticeUID=CO1.NTC.5674700&amp;isFromPublicArea=True&amp;isModal=true&amp;asPopupView=true</t>
  </si>
  <si>
    <t>CD-PS-591-2024</t>
  </si>
  <si>
    <t>ANGELY JOHANNA MALPICA GARCIA</t>
  </si>
  <si>
    <t>https://community.secop.gov.co/Public/Tendering/OpportunityDetail/Index?noticeUID=CO1.NTC.5674732&amp;isFromPublicArea=True&amp;isModal=true&amp;asPopupView=true</t>
  </si>
  <si>
    <t>CD-PS-593-2024</t>
  </si>
  <si>
    <t>BLANCA ISABEL RODRIGUEZ ROJAS</t>
  </si>
  <si>
    <t>https://community.secop.gov.co/Public/Tendering/OpportunityDetail/Index?noticeUID=CO1.NTC.5674875&amp;isFromPublicArea=True&amp;isModal=true&amp;asPopupView=true</t>
  </si>
  <si>
    <t>CD-PS-594-2024</t>
  </si>
  <si>
    <t>NATALY MILDREDT SANCHEZ MURCIA</t>
  </si>
  <si>
    <t>https://community.secop.gov.co/Public/Tendering/OpportunityDetail/Index?noticeUID=CO1.NTC.5677315&amp;isFromPublicArea=True&amp;isModal=true&amp;asPopupView=true</t>
  </si>
  <si>
    <t>CD-PS-595-2024</t>
  </si>
  <si>
    <t>INDY HARLET TUNTAQUIMBA PALACIOS</t>
  </si>
  <si>
    <t>https://community.secop.gov.co/Public/Tendering/OpportunityDetail/Index?noticeUID=CO1.NTC.5676469&amp;isFromPublicArea=True&amp;isModal=true&amp;asPopupView=true</t>
  </si>
  <si>
    <t>CD-PS-596-2024</t>
  </si>
  <si>
    <t>EDNA JOHANA MEDINA BARRETO</t>
  </si>
  <si>
    <t>https://community.secop.gov.co/Public/Tendering/OpportunityDetail/Index?noticeUID=CO1.NTC.5677323&amp;isFromPublicArea=True&amp;isModal=true&amp;asPopupView=true</t>
  </si>
  <si>
    <t>CD-PS-597-2024</t>
  </si>
  <si>
    <t>JHOANNA ANDREA PEÑA REYES</t>
  </si>
  <si>
    <t>https://community.secop.gov.co/Public/Tendering/OpportunityDetail/Index?noticeUID=CO1.NTC.5677752&amp;isFromPublicArea=True&amp;isModal=true&amp;asPopupView=true</t>
  </si>
  <si>
    <t>CD-PS-598-2024</t>
  </si>
  <si>
    <t>MARIA MAXIMINA GRANADOS LONDOÑO</t>
  </si>
  <si>
    <t>https://community.secop.gov.co/Public/Tendering/OpportunityDetail/Index?noticeUID=CO1.NTC.5677880&amp;isFromPublicArea=True&amp;isModal=true&amp;asPopupView=true</t>
  </si>
  <si>
    <t>CD-PS-599-2024</t>
  </si>
  <si>
    <t>RUTH MARIA FRANCO VARGAS</t>
  </si>
  <si>
    <t>https://community.secop.gov.co/Public/Tendering/OpportunityDetail/Index?noticeUID=CO1.NTC.5678192&amp;isFromPublicArea=True&amp;isModal=true&amp;asPopupView=true</t>
  </si>
  <si>
    <t>CD-PS-600-2024</t>
  </si>
  <si>
    <t>JENNY MABEL ZEA MOSQUERA</t>
  </si>
  <si>
    <t>https://community.secop.gov.co/Public/Tendering/OpportunityDetail/Index?noticeUID=CO1.NTC.5678266&amp;isFromPublicArea=True&amp;isModal=true&amp;asPopupView=true</t>
  </si>
  <si>
    <t>CD-PS-601-2024</t>
  </si>
  <si>
    <t>ALIX ANDREA BENAVIDES JIMENEZ</t>
  </si>
  <si>
    <t>https://community.secop.gov.co/Public/Tendering/OpportunityDetail/Index?noticeUID=CO1.NTC.5678063&amp;isFromPublicArea=True&amp;isModal=true&amp;asPopupView=true</t>
  </si>
  <si>
    <t>CD-PS-602-2024</t>
  </si>
  <si>
    <t>MARYELI  GUIZA GAMBOA</t>
  </si>
  <si>
    <t>https://community.secop.gov.co/Public/Tendering/OpportunityDetail/Index?noticeUID=CO1.NTC.5678163&amp;isFromPublicArea=True&amp;isModal=true&amp;asPopupView=true</t>
  </si>
  <si>
    <t>CD-PS-603-2024</t>
  </si>
  <si>
    <t>GABRIEL GUSTAVO OJEDA PEPINOSA</t>
  </si>
  <si>
    <t>https://community.secop.gov.co/Public/Tendering/OpportunityDetail/Index?noticeUID=CO1.NTC.5678516&amp;isFromPublicArea=True&amp;isModal=False</t>
  </si>
  <si>
    <t>CD-PS-604-2024</t>
  </si>
  <si>
    <t>JOHANNA MARCELA RODRIGUEZ CABALLERO</t>
  </si>
  <si>
    <t>https://community.secop.gov.co/Public/Tendering/OpportunityDetail/Index?noticeUID=CO1.NTC.5678100&amp;isFromPublicArea=True&amp;isModal=False</t>
  </si>
  <si>
    <t>CD-PS-605-2024</t>
  </si>
  <si>
    <t>ANA MARIA PLATIN ROZO</t>
  </si>
  <si>
    <t>https://community.secop.gov.co/Public/Tendering/OpportunityDetail/Index?noticeUID=CO1.NTC.5678188&amp;isFromPublicArea=True&amp;isModal=False</t>
  </si>
  <si>
    <t>CD-PS-606-2024</t>
  </si>
  <si>
    <t>ROXANA BELEN SEFAIR MORALES</t>
  </si>
  <si>
    <t>https://community.secop.gov.co/Public/Tendering/OpportunityDetail/Index?noticeUID=CO1.NTC.5678104&amp;isFromPublicArea=True&amp;isModal=true&amp;asPopupView=true</t>
  </si>
  <si>
    <t>CD-PS-607-2024</t>
  </si>
  <si>
    <t>LADY KATHERINE GALEANO SANCHEZ</t>
  </si>
  <si>
    <t>https://community.secop.gov.co/Public/Tendering/OpportunityDetail/Index?noticeUID=CO1.NTC.5678613&amp;isFromPublicArea=True&amp;isModal=False</t>
  </si>
  <si>
    <t>CD-PS-608-2024</t>
  </si>
  <si>
    <t>LAURA MARCELA PEREZ MORA</t>
  </si>
  <si>
    <t>https://community.secop.gov.co/Public/Tendering/OpportunityDetail/Index?noticeUID=CO1.NTC.5678562&amp;isFromPublicArea=True&amp;isModal=False</t>
  </si>
  <si>
    <t>CD-PS-609-2024</t>
  </si>
  <si>
    <t>MANUELA  TRONCOSO CASTRO</t>
  </si>
  <si>
    <t>https://community.secop.gov.co/Public/Tendering/ContractNoticePhases/View?PPI=CO1.PPI.30000637&amp;isFromPublicArea=True&amp;isModal=False</t>
  </si>
  <si>
    <t>CD-PS-610-2024</t>
  </si>
  <si>
    <t>DARLYN VANESSA ROMERO CARDENAS</t>
  </si>
  <si>
    <t>https://community.secop.gov.co/Public/Tendering/OpportunityDetail/Index?noticeUID=CO1.NTC.5685617&amp;isFromPublicArea=True&amp;isModal=true&amp;asPopupView=true</t>
  </si>
  <si>
    <t>CD-PS-611-2024</t>
  </si>
  <si>
    <t>MARTHA JANNETH LIZARAZO DIAZ</t>
  </si>
  <si>
    <t>https://community.secop.gov.co/Public/Tendering/OpportunityDetail/Index?noticeUID=CO1.NTC.5685115&amp;isFromPublicArea=True&amp;isModal=true&amp;asPopupView=true</t>
  </si>
  <si>
    <t>CD-PS-612-2024</t>
  </si>
  <si>
    <t>JULIET NATALIA TOLOSA SANCHEZ</t>
  </si>
  <si>
    <t>https://community.secop.gov.co/Public/Tendering/OpportunityDetail/Index?noticeUID=CO1.NTC.5688452&amp;isFromPublicArea=True&amp;isModal=true&amp;asPopupView=true</t>
  </si>
  <si>
    <t>CD-PS-613-2024</t>
  </si>
  <si>
    <t>DANIELA  MAHE SOTO</t>
  </si>
  <si>
    <t>https://community.secop.gov.co/Public/Tendering/OpportunityDetail/Index?noticeUID=CO1.NTC.5689033&amp;isFromPublicArea=True&amp;isModal=False</t>
  </si>
  <si>
    <t>CD-PS-614-2024</t>
  </si>
  <si>
    <t>ROCIO  PEÑA PEÑA</t>
  </si>
  <si>
    <t>https://community.secop.gov.co/Public/Tendering/OpportunityDetail/Index?noticeUID=CO1.NTC.5687006&amp;isFromPublicArea=True&amp;isModal=False</t>
  </si>
  <si>
    <t>CD-PS-615-2024</t>
  </si>
  <si>
    <t>LAURA LUCIA MONTENEGRO SOLIS</t>
  </si>
  <si>
    <t>https://community.secop.gov.co/Public/Tendering/OpportunityDetail/Index?noticeUID=CO1.NTC.5685813&amp;isFromPublicArea=True&amp;isModal=False</t>
  </si>
  <si>
    <t>CD-PS-617-2024</t>
  </si>
  <si>
    <t>ANA MARIA BERMUDEZ SUAREZ</t>
  </si>
  <si>
    <t>https://community.secop.gov.co/Public/Tendering/OpportunityDetail/Index?noticeUID=CO1.NTC.5688546&amp;isFromPublicArea=True&amp;isModal=False</t>
  </si>
  <si>
    <t>CD-PS-618-2024</t>
  </si>
  <si>
    <t>CLAUDIA MARCELA BETANCOURT LOZANO</t>
  </si>
  <si>
    <t>https://community.secop.gov.co/Public/Tendering/OpportunityDetail/Index?noticeUID=CO1.NTC.5687463&amp;isFromPublicArea=True&amp;isModal=False</t>
  </si>
  <si>
    <t>CD-PS-619-2024</t>
  </si>
  <si>
    <t>KAREN ALEJANDRA OSORIO VILLARREAL</t>
  </si>
  <si>
    <t>https://community.secop.gov.co/Public/Tendering/OpportunityDetail/Index?noticeUID=CO1.NTC.5687372&amp;isFromPublicArea=True&amp;isModal=true&amp;asPopupView=true</t>
  </si>
  <si>
    <t>CD-PS-620-2024</t>
  </si>
  <si>
    <t>CLAUDIA PATRICIA JIMENEZ TORO</t>
  </si>
  <si>
    <t>https://community.secop.gov.co/Public/Tendering/OpportunityDetail/Index?noticeUID=CO1.NTC.5687520&amp;isFromPublicArea=True&amp;isModal=true&amp;asPopupView=true</t>
  </si>
  <si>
    <t>CD-PS-621-2024</t>
  </si>
  <si>
    <t>MONICA ANDREA BRAVO BOHORQUEZ</t>
  </si>
  <si>
    <t>https://community.secop.gov.co/Public/Tendering/OpportunityDetail/Index?noticeUID=CO1.NTC.5687538&amp;isFromPublicArea=True&amp;isModal=true&amp;asPopupView=true</t>
  </si>
  <si>
    <t>CD-PS-622-2024</t>
  </si>
  <si>
    <t>NATALIA  LOAIZA MESA</t>
  </si>
  <si>
    <t>https://community.secop.gov.co/Public/Tendering/OpportunityDetail/Index?noticeUID=CO1.NTC.5687342&amp;isFromPublicArea=True&amp;isModal=true&amp;asPopupView=true</t>
  </si>
  <si>
    <t>CD-PS-623-2024</t>
  </si>
  <si>
    <t>STEFANIA  VIDAL PADILLA</t>
  </si>
  <si>
    <t>https://community.secop.gov.co/Public/Tendering/OpportunityDetail/Index?noticeUID=CO1.NTC.5688200&amp;isFromPublicArea=True&amp;isModal=true&amp;asPopupView=true</t>
  </si>
  <si>
    <t>CD-PS-624-2024</t>
  </si>
  <si>
    <t>ANNYI PAOLA TURRIAGO HERNANDEZ</t>
  </si>
  <si>
    <t>https://community.secop.gov.co/Public/Tendering/OpportunityDetail/Index?noticeUID=CO1.NTC.5690755&amp;isFromPublicArea=True&amp;isModal=False</t>
  </si>
  <si>
    <t>CD-PS-626-2024</t>
  </si>
  <si>
    <t>ANDREA PATRICIA MONROY CANO</t>
  </si>
  <si>
    <t>https://community.secop.gov.co/Public/Tendering/OpportunityDetail/Index?noticeUID=CO1.NTC.5689135&amp;isFromPublicArea=True&amp;isModal=true&amp;asPopupView=true</t>
  </si>
  <si>
    <t>CD-PS-627-2024</t>
  </si>
  <si>
    <t>LORENA  SANTANA GUALTEROS</t>
  </si>
  <si>
    <t>https://community.secop.gov.co/Public/Tendering/OpportunityDetail/Index?noticeUID=CO1.NTC.5689741&amp;isFromPublicArea=True&amp;isModal=False</t>
  </si>
  <si>
    <t>CD-PS-628-2024</t>
  </si>
  <si>
    <t>JORDAN MICAELA CASTELBLANCO ZAMORA</t>
  </si>
  <si>
    <t>https://community.secop.gov.co/Public/Tendering/OpportunityDetail/Index?noticeUID=CO1.NTC.5690829&amp;isFromPublicArea=True&amp;isModal=Fals</t>
  </si>
  <si>
    <t>CD-PS-629-2024</t>
  </si>
  <si>
    <t>IVONE ROCIO PEÑA CASTAÑEDA</t>
  </si>
  <si>
    <t>https://community.secop.gov.co/Public/Tendering/OpportunityDetail/Index?noticeUID=CO1.NTC.5689705&amp;isFromPublicArea=True&amp;isModal=true&amp;asPopupView=true</t>
  </si>
  <si>
    <t>CD-PS-630-2024</t>
  </si>
  <si>
    <t>LAURA ANDREA SALGADO MARTINEZ</t>
  </si>
  <si>
    <t>https://community.secop.gov.co/Public/Tendering/OpportunityDetail/Index?noticeUID=CO1.NTC.5690627&amp;isFromPublicArea=True&amp;isModal=true&amp;asPopupView=true</t>
  </si>
  <si>
    <t>CD-PS-631-2024</t>
  </si>
  <si>
    <t>XIOMARA ALEXANDRA TABORDA TORRES</t>
  </si>
  <si>
    <t>https://community.secop.gov.co/Public/Tendering/OpportunityDetail/Index?noticeUID=CO1.NTC.5690639&amp;isFromPublicArea=True&amp;isModal=False</t>
  </si>
  <si>
    <t>CD-PS-632-2024</t>
  </si>
  <si>
    <t>LADY LORENA ROBAYO CARDENAS</t>
  </si>
  <si>
    <t>https://community.secop.gov.co/Public/Tendering/OpportunityDetail/Index?noticeUID=CO1.NTC.5690165&amp;isFromPublicArea=True&amp;isModal=False</t>
  </si>
  <si>
    <t>CD-PS-633-2024</t>
  </si>
  <si>
    <t>MARIBEL  ROMERO CUBILLOS</t>
  </si>
  <si>
    <t>https://community.secop.gov.co/Public/Tendering/OpportunityDetail/Index?noticeUID=CO1.NTC.5694253&amp;isFromPublicArea=True&amp;isModal=true&amp;asPopupView=true</t>
  </si>
  <si>
    <t>CD-PS-634-2024</t>
  </si>
  <si>
    <t>ANA LUCERO VARGAS YEPES</t>
  </si>
  <si>
    <t>https://community.secop.gov.co/Public/Tendering/OpportunityDetail/Index?noticeUID=CO1.NTC.5694584&amp;isFromPublicArea=True&amp;isModal=true&amp;asPopupView=true</t>
  </si>
  <si>
    <t>CD-PS-636-2024</t>
  </si>
  <si>
    <t>LEXI ADRIANA CARRILLO PEÑA</t>
  </si>
  <si>
    <t>https://community.secop.gov.co/Public/Tendering/OpportunityDetail/Index?noticeUID=CO1.NTC.5694217&amp;isFromPublicArea=True&amp;isModal=true&amp;asPopupView=true</t>
  </si>
  <si>
    <t>CD-PS-637-2024</t>
  </si>
  <si>
    <t>ANGELA MARIA BELTRAN ISAZA</t>
  </si>
  <si>
    <t>https://community.secop.gov.co/Public/Tendering/OpportunityDetail/Index?noticeUID=CO1.NTC.5694221&amp;isFromPublicArea=True&amp;isModal=true&amp;asPopupView=true</t>
  </si>
  <si>
    <t>CD-PS-639-2024</t>
  </si>
  <si>
    <t>VIKI YOHANA GUATAME GOMEZ</t>
  </si>
  <si>
    <t>https://community.secop.gov.co/Public/Tendering/OpportunityDetail/Index?noticeUID=CO1.NTC.5696150&amp;isFromPublicArea=True&amp;isModal=False</t>
  </si>
  <si>
    <t>CD-PS-640-2024</t>
  </si>
  <si>
    <t>LAURA DANIELA GONZALEZ VELASCO</t>
  </si>
  <si>
    <t>https://community.secop.gov.co/Public/Tendering/OpportunityDetail/Index?noticeUID=CO1.NTC.5699205&amp;isFromPublicArea=True&amp;isModal=true&amp;asPopupView=true</t>
  </si>
  <si>
    <t>CD-PS-641-2024</t>
  </si>
  <si>
    <t>KEIDY VIVIANA LINARES CASTILLO</t>
  </si>
  <si>
    <t>https://community.secop.gov.co/Public/Tendering/OpportunityDetail/Index?noticeUID=CO1.NTC.5697056&amp;isFromPublicArea=True&amp;isModal=true&amp;asPopupView=true</t>
  </si>
  <si>
    <t>CD-PS-642-2024</t>
  </si>
  <si>
    <t>CARINA PAOLA ROMERO FORERO</t>
  </si>
  <si>
    <t>https://community.secop.gov.co/Public/Tendering/OpportunityDetail/Index?noticeUID=CO1.NTC.5697159&amp;isFromPublicArea=True&amp;isModal=true&amp;asPopupView=true</t>
  </si>
  <si>
    <t>CD-PS-643-2024</t>
  </si>
  <si>
    <t>SONIA PATRICIA RUIZ GALINDO</t>
  </si>
  <si>
    <t>https://community.secop.gov.co/Public/Tendering/OpportunityDetail/Index?noticeUID=CO1.NTC.5697411&amp;isFromPublicArea=True&amp;isModal=true&amp;asPopupView=true</t>
  </si>
  <si>
    <t>CD-PS-644-2024</t>
  </si>
  <si>
    <t>ANLLY MANYERLHY AGUIRRE RODRIGUEZ</t>
  </si>
  <si>
    <t>https://community.secop.gov.co/Public/Tendering/OpportunityDetail/Index?noticeUID=CO1.NTC.5699550&amp;isFromPublicArea=True&amp;isModal=true&amp;asPopupView=true</t>
  </si>
  <si>
    <t>CD-PS-645-2024</t>
  </si>
  <si>
    <t>NATALIA  LACERA VIVEROS</t>
  </si>
  <si>
    <t>https://community.secop.gov.co/Public/Tendering/OpportunityDetail/Index?noticeUID=CO1.NTC.5699636&amp;isFromPublicArea=True&amp;isModal=False</t>
  </si>
  <si>
    <t>CD-PS-646-2024</t>
  </si>
  <si>
    <t>ROCIO  POVEDA PEÑA</t>
  </si>
  <si>
    <t>https://community.secop.gov.co/Public/Tendering/OpportunityDetail/Index?noticeUID=CO1.NTC.5699577&amp;isFromPublicArea=True&amp;isModal=False</t>
  </si>
  <si>
    <t>CD-PS-647-2024</t>
  </si>
  <si>
    <t>STEFANY  MEDINA GARZON</t>
  </si>
  <si>
    <t>https://community.secop.gov.co/Public/Tendering/OpportunityDetail/Index?noticeUID=CO1.NTC.5699776&amp;isFromPublicArea=True&amp;isModal=False</t>
  </si>
  <si>
    <t>CD-PS-648-2024</t>
  </si>
  <si>
    <t>ALEJANDRA  VERA POLANIA</t>
  </si>
  <si>
    <t>https://community.secop.gov.co/Public/Tendering/OpportunityDetail/Index?noticeUID=CO1.NTC.5702082&amp;isFromPublicArea=True&amp;isModal=False</t>
  </si>
  <si>
    <t>CD-PS-649-2024</t>
  </si>
  <si>
    <t>KENA LILIBETH RODRIGUEZ BORDA</t>
  </si>
  <si>
    <t>https://community.secop.gov.co/Public/Tendering/OpportunityDetail/Index?noticeUID=CO1.NTC.5702677&amp;isFromPublicArea=True&amp;isModal=False</t>
  </si>
  <si>
    <t>CD-ARR-635-2024</t>
  </si>
  <si>
    <t>FROG DESIGN S.A.S</t>
  </si>
  <si>
    <t>https://community.secop.gov.co/Public/Tendering/OpportunityDetail/Index?noticeUID=CO1.NTC.5694796&amp;isFromPublicArea=True&amp;isModal=False</t>
  </si>
  <si>
    <t>CD-PS-650-2024</t>
  </si>
  <si>
    <t>JOSE LUIS GUTIERREZ CRUZ</t>
  </si>
  <si>
    <t>https://community.secop.gov.co/Public/Tendering/OpportunityDetail/Index?noticeUID=CO1.NTC.5704020&amp;isFromPublicArea=True&amp;isModal=False</t>
  </si>
  <si>
    <t>CD-PS-651-2024</t>
  </si>
  <si>
    <t>JUAN CARLOS ROMERO VENEGAS</t>
  </si>
  <si>
    <t>https://community.secop.gov.co/Public/Tendering/OpportunityDetail/Index?noticeUID=CO1.NTC.5703113&amp;isFromPublicArea=True&amp;isModal=False</t>
  </si>
  <si>
    <t>CD-PS-652-2024</t>
  </si>
  <si>
    <t>OMAIRA JIMENA TELPIZ FUELAGAN</t>
  </si>
  <si>
    <t>https://community.secop.gov.co/Public/Tendering/OpportunityDetail/Index?noticeUID=CO1.NTC.5706428&amp;isFromPublicArea=True&amp;isModal=False</t>
  </si>
  <si>
    <t>CD-PS-653-2024</t>
  </si>
  <si>
    <t>NATHALIA LUCIA DIAZ ZAFRA</t>
  </si>
  <si>
    <t>https://community.secop.gov.co/Public/Tendering/OpportunityDetail/Index?noticeUID=CO1.NTC.5707210&amp;isFromPublicArea=True&amp;isModal=False</t>
  </si>
  <si>
    <t>CD-PS-654-2024</t>
  </si>
  <si>
    <t>SHIRLY VANESSA SANCHEZ MARTINEZ</t>
  </si>
  <si>
    <t>https://community.secop.gov.co/Public/Tendering/OpportunityDetail/Index?noticeUID=CO1.NTC.5707459&amp;isFromPublicArea=True&amp;isModal=False</t>
  </si>
  <si>
    <t>CD-PS-655-2024</t>
  </si>
  <si>
    <t>CAROL ANDREA GOMEZ RUIZ</t>
  </si>
  <si>
    <t>https://community.secop.gov.co/Public/Tendering/OpportunityDetail/Index?noticeUID=CO1.NTC.5707802&amp;isFromPublicArea=True&amp;isModal=False</t>
  </si>
  <si>
    <t>CD-PS-656-2024</t>
  </si>
  <si>
    <t>DIANA MILENA SAMANIEGO SERRATO</t>
  </si>
  <si>
    <t>https://community.secop.gov.co/Public/Tendering/OpportunityDetail/Index?noticeUID=CO1.NTC.5707591&amp;isFromPublicArea=True&amp;isModal=False</t>
  </si>
  <si>
    <t>CD-PS-657-2024</t>
  </si>
  <si>
    <t>DIANA MAYERLY SANCHEZ GORDILLO</t>
  </si>
  <si>
    <t>https://community.secop.gov.co/Public/Tendering/OpportunityDetail/Index?noticeUID=CO1.NTC.5708241&amp;isFromPublicArea=True&amp;isModal=False</t>
  </si>
  <si>
    <t>CD-PS-658-2024</t>
  </si>
  <si>
    <t>SILVANA  BACARES CAMACHO</t>
  </si>
  <si>
    <t>https://community.secop.gov.co/Public/Tendering/OpportunityDetail/Index?noticeUID=CO1.NTC.5705572&amp;isFromPublicArea=True&amp;isModal=False</t>
  </si>
  <si>
    <t>CD-PS-659-2024</t>
  </si>
  <si>
    <t>SONIA JULIANA MARTINEZ SILVA</t>
  </si>
  <si>
    <t>https://community.secop.gov.co/Public/Tendering/OpportunityDetail/Index?noticeUID=CO1.NTC.5706073&amp;isFromPublicArea=True&amp;isModal=False</t>
  </si>
  <si>
    <t>CD-PS-660-2024</t>
  </si>
  <si>
    <t>KAREN YISSEL AVILA RIOS</t>
  </si>
  <si>
    <t>https://community.secop.gov.co/Public/Tendering/OpportunityDetail/Index?noticeUID=CO1.NTC.5707160&amp;isFromPublicArea=True&amp;isModal=False</t>
  </si>
  <si>
    <t>CD-PS-661-2024</t>
  </si>
  <si>
    <t>LAURA CAMILA DIAZ GARCIA</t>
  </si>
  <si>
    <t>https://community.secop.gov.co/Public/Tendering/OpportunityDetail/Index?noticeUID=CO1.NTC.5708922&amp;isFromPublicArea=True&amp;isModal=False</t>
  </si>
  <si>
    <t>CD-PS-662-2024</t>
  </si>
  <si>
    <t>MARTHA BEATRIZ FANDIÑO GONZALEZ</t>
  </si>
  <si>
    <t>https://community.secop.gov.co/Public/Tendering/OpportunityDetail/Index?noticeUID=CO1.NTC.5711472&amp;isFromPublicArea=True&amp;isModal=False</t>
  </si>
  <si>
    <t>CD-PS-663-2024</t>
  </si>
  <si>
    <t>LEBEB VIVIANA INFANTE VEGA</t>
  </si>
  <si>
    <t>https://community.secop.gov.co/Public/Tendering/OpportunityDetail/Index?noticeUID=CO1.NTC.5712602&amp;isFromPublicArea=True&amp;isModal=False</t>
  </si>
  <si>
    <t>CD-PS-664-2024</t>
  </si>
  <si>
    <t>DIANA PAOLA MOLANO FUENTES</t>
  </si>
  <si>
    <t>https://community.secop.gov.co/Public/Tendering/OpportunityDetail/Index?noticeUID=CO1.NTC.5711440&amp;isFromPublicArea=True&amp;isModal=False</t>
  </si>
  <si>
    <t>CD-PS-665-2024</t>
  </si>
  <si>
    <t>YULY MILENA GOMEZ ROMERO</t>
  </si>
  <si>
    <t>https://community.secop.gov.co/Public/Tendering/OpportunityDetail/Index?noticeUID=CO1.NTC.5711559&amp;isFromPublicArea=True&amp;isModal=False</t>
  </si>
  <si>
    <t>CD-PS-666-2024</t>
  </si>
  <si>
    <t>MONICA PATRICIA TENORIO QUIÑONES</t>
  </si>
  <si>
    <t>https://community.secop.gov.co/Public/Tendering/OpportunityDetail/Index?noticeUID=CO1.NTC.5712169&amp;isFromPublicArea=True&amp;isModal=False</t>
  </si>
  <si>
    <t>CD-PS-667-2024</t>
  </si>
  <si>
    <t>ANDREA  RESTREPO RESTREPO</t>
  </si>
  <si>
    <t>https://community.secop.gov.co/Public/Tendering/OpportunityDetail/Index?noticeUID=CO1.NTC.5715287&amp;isFromPublicArea=True&amp;isModal=False</t>
  </si>
  <si>
    <t>CD-PS-668-2024</t>
  </si>
  <si>
    <t>LAURA NATHALIA CRUZ QUICENO</t>
  </si>
  <si>
    <t>https://community.secop.gov.co/Public/Tendering/OpportunityDetail/Index?noticeUID=CO1.NTC.5713502&amp;isFromPublicArea=True&amp;isModal=False</t>
  </si>
  <si>
    <t>CD-PS-670-2024</t>
  </si>
  <si>
    <t>SANDRA MILENA GUZMAN MARTINEZ</t>
  </si>
  <si>
    <t>https://community.secop.gov.co/Public/Tendering/OpportunityDetail/Index?noticeUID=CO1.NTC.5714979&amp;isFromPublicArea=True&amp;isModal=False</t>
  </si>
  <si>
    <t>CD-PS-671-2024</t>
  </si>
  <si>
    <t>KAREN  SARMIENTO MARTINEZ</t>
  </si>
  <si>
    <t>https://community.secop.gov.co/Public/Tendering/OpportunityDetail/Index?noticeUID=CO1.NTC.5715927&amp;isFromPublicArea=True&amp;isModal=False</t>
  </si>
  <si>
    <t>CD-PS-672-2024</t>
  </si>
  <si>
    <t>DAYANA MICHELLE CASTRO CASAS</t>
  </si>
  <si>
    <t>https://community.secop.gov.co/Public/Tendering/OpportunityDetail/Index?noticeUID=CO1.NTC.5715485&amp;isFromPublicArea=True&amp;isModal=False</t>
  </si>
  <si>
    <t>CD-PS-673-2024</t>
  </si>
  <si>
    <t>ANGIE TATIANA CARDOZO RODRIGUEZ</t>
  </si>
  <si>
    <t>https://community.secop.gov.co/Public/Tendering/OpportunityDetail/Index?noticeUID=CO1.NTC.5716021&amp;isFromPublicArea=True&amp;isModal=False</t>
  </si>
  <si>
    <t>CD-PS-674-2024</t>
  </si>
  <si>
    <t>JULIANA ALEJANDRA SANABRIA CHAVES</t>
  </si>
  <si>
    <t>https://community.secop.gov.co/Public/Tendering/OpportunityDetail/Index?noticeUID=CO1.NTC.5716976&amp;isFromPublicArea=True&amp;isModal=False</t>
  </si>
  <si>
    <t>CD-PS-675-2024</t>
  </si>
  <si>
    <t>HERMELINDA  MELO ESPINOZA</t>
  </si>
  <si>
    <t>https://community.secop.gov.co/Public/Tendering/OpportunityDetail/Index?noticeUID=CO1.NTC.5714789&amp;isFromPublicArea=True&amp;isModal=False</t>
  </si>
  <si>
    <t>CD-PS-676-2024</t>
  </si>
  <si>
    <t>KATHIA ALEJANDRA CAITA FRANCO</t>
  </si>
  <si>
    <t>https://community.secop.gov.co/Public/Tendering/OpportunityDetail/Index?noticeUID=CO1.NTC.5716066&amp;isFromPublicArea=True&amp;isModal=False</t>
  </si>
  <si>
    <t>CD-PS-677-2024</t>
  </si>
  <si>
    <t>RUBITH ENID BARRETO BEJARANO</t>
  </si>
  <si>
    <t>https://community.secop.gov.co/Public/Tendering/OpportunityDetail/Index?noticeUID=CO1.NTC.5716845&amp;isFromPublicArea=True&amp;isModal=False</t>
  </si>
  <si>
    <t>CD-PS-682-2024</t>
  </si>
  <si>
    <t>NATALIA  CADAVID PELAEZ</t>
  </si>
  <si>
    <t>https://community.secop.gov.co/Public/Tendering/OpportunityDetail/Index?noticeUID=CO1.NTC.5717399&amp;isFromPublicArea=True&amp;isModal=False</t>
  </si>
  <si>
    <t>CD-PS-683-2024</t>
  </si>
  <si>
    <t>WENDY NATALY SANCHEZ NARANJO</t>
  </si>
  <si>
    <t>https://community.secop.gov.co/Public/Tendering/OpportunityDetail/Index?noticeUID=CO1.NTC.5718281&amp;isFromPublicArea=True&amp;isModal=False</t>
  </si>
  <si>
    <t>Profesional Especializado, Código 222, Grado 27</t>
  </si>
  <si>
    <t>CD-PS-684-2024</t>
  </si>
  <si>
    <t>NATHALIE VIVIANA CONTRERAS TELLEZ</t>
  </si>
  <si>
    <t>https://community.secop.gov.co/Public/Tendering/OpportunityDetail/Index?noticeUID=CO1.NTC.5718831&amp;isFromPublicArea=True&amp;isModal=False</t>
  </si>
  <si>
    <t>CD-PS-685-2024</t>
  </si>
  <si>
    <t>LUIS CARLOS VEGA BARRETO</t>
  </si>
  <si>
    <t>https://community.secop.gov.co/Public/Tendering/OpportunityDetail/Index?noticeUID=CO1.NTC.5718097&amp;isFromPublicArea=True&amp;isModal=False</t>
  </si>
  <si>
    <t>CD-PS-686-2024</t>
  </si>
  <si>
    <t>CLAUDIA LILIANA CUERVO PEREZ</t>
  </si>
  <si>
    <t>https://community.secop.gov.co/Public/Tendering/OpportunityDetail/Index?noticeUID=CO1.NTC.5718616&amp;isFromPublicArea=True&amp;isModal=False</t>
  </si>
  <si>
    <t>CD-PS-687-2024</t>
  </si>
  <si>
    <t>LAURA  UYAZAN BOJACA</t>
  </si>
  <si>
    <t>https://community.secop.gov.co/Public/Tendering/OpportunityDetail/Index?noticeUID=CO1.NTC.5724094&amp;isFromPublicArea=True&amp;isModal=False</t>
  </si>
  <si>
    <t>CD-PS-688-2024</t>
  </si>
  <si>
    <t>DIANA ROCIO BAUTISTA CAMARGO</t>
  </si>
  <si>
    <t>https://community.secop.gov.co/Public/Tendering/OpportunityDetail/Index?noticeUID=CO1.NTC.5718926&amp;isFromPublicArea=True&amp;isModal=False</t>
  </si>
  <si>
    <t>CD-PS-689-2024</t>
  </si>
  <si>
    <t>INGRIT YOLIMA NEUTA PALACIOS</t>
  </si>
  <si>
    <t>https://community.secop.gov.co/Public/Tendering/OpportunityDetail/Index?noticeUID=CO1.NTC.5719409&amp;isFromPublicArea=True&amp;isModal=False</t>
  </si>
  <si>
    <t>CD-PS-690-2024</t>
  </si>
  <si>
    <t>LUISA FERNANDA RAMOS DIAZ</t>
  </si>
  <si>
    <t>https://community.secop.gov.co/Public/Tendering/OpportunityDetail/Index?noticeUID=CO1.NTC.5719702&amp;isFromPublicArea=True&amp;isModal=False</t>
  </si>
  <si>
    <t>CD-PS-691-2024</t>
  </si>
  <si>
    <t>ANGELA PATRICIA SALDAÑA CONTRERAS</t>
  </si>
  <si>
    <t>https://community.secop.gov.co/Public/Tendering/OpportunityDetail/Index?noticeUID=CO1.NTC.5719660&amp;isFromPublicArea=True&amp;isModal=False</t>
  </si>
  <si>
    <t>CD-PS-692-2024</t>
  </si>
  <si>
    <t>YENNY MILDRED MUÑOZ RODRIGUEZ</t>
  </si>
  <si>
    <t>https://community.secop.gov.co/Public/Tendering/OpportunityDetail/Index?noticeUID=CO1.NTC.5719475&amp;isFromPublicArea=True&amp;isModal=False</t>
  </si>
  <si>
    <t>Profesional Especializado, Código 222, Grado 27 de la Dirección del Sistema de Cuidado</t>
  </si>
  <si>
    <t>CD-PS-693-2024</t>
  </si>
  <si>
    <t>LAURA VANESA ROJAS RODRIGUEZ</t>
  </si>
  <si>
    <t>https://community.secop.gov.co/Public/Tendering/OpportunityDetail/Index?noticeUID=CO1.NTC.5723877&amp;isFromPublicArea=True&amp;isModal=False</t>
  </si>
  <si>
    <t>CD-PS-696-2024</t>
  </si>
  <si>
    <t>OLGA INES RODRIGUEZ SARMIENTO</t>
  </si>
  <si>
    <t>https://community.secop.gov.co/Public/Tendering/OpportunityDetail/Index?noticeUID=CO1.NTC.5720930&amp;isFromPublicArea=True&amp;isModal=False</t>
  </si>
  <si>
    <t>Daniela Pamela Quiñones Sanchez</t>
  </si>
  <si>
    <t>Asesora de Despacho</t>
  </si>
  <si>
    <t>Despacho</t>
  </si>
  <si>
    <t>CD-PS-697-2024</t>
  </si>
  <si>
    <t>DIANA PATRICIA PULIDO MARTINEZ</t>
  </si>
  <si>
    <t>https://community.secop.gov.co/Public/Tendering/OpportunityDetail/Index?noticeUID=CO1.NTC.5723092&amp;isFromPublicArea=True&amp;isModal=False</t>
  </si>
  <si>
    <t>CD-PS-698-2024</t>
  </si>
  <si>
    <t>DANIA MARITZA MARTINEZ PIÑEROS</t>
  </si>
  <si>
    <t>https://community.secop.gov.co/Public/Tendering/OpportunityDetail/Index?noticeUID=CO1.NTC.5723459&amp;isFromPublicArea=True&amp;isModal=False</t>
  </si>
  <si>
    <t>CD-PS-699-2024</t>
  </si>
  <si>
    <t>DIANA PAOLA TIRIA BUITRAGO</t>
  </si>
  <si>
    <t>https://community.secop.gov.co/Public/Tendering/OpportunityDetail/Index?noticeUID=CO1.NTC.5720782&amp;isFromPublicArea=True&amp;isModal=False</t>
  </si>
  <si>
    <t>CD-PS-700-2024</t>
  </si>
  <si>
    <t>PAOLA ANDREA HIGUERA MARTINEZ</t>
  </si>
  <si>
    <t>https://community.secop.gov.co/Public/Tendering/OpportunityDetail/Index?noticeUID=CO1.NTC.5721177&amp;isFromPublicArea=True&amp;isModal=False</t>
  </si>
  <si>
    <t>CD-PS-701-2024</t>
  </si>
  <si>
    <t>DIANA MILENA JUANIAS SUAREZ</t>
  </si>
  <si>
    <t>https://community.secop.gov.co/Public/Tendering/OpportunityDetail/Index?noticeUID=CO1.NTC.5721444&amp;isFromPublicArea=True&amp;isModal=False</t>
  </si>
  <si>
    <t>CD-PS-702-2024</t>
  </si>
  <si>
    <t>ANGELICA MARIA RODRIGUEZ CELY</t>
  </si>
  <si>
    <t>https://community.secop.gov.co/Public/Tendering/OpportunityDetail/Index?noticeUID=CO1.NTC.5723380&amp;isFromPublicArea=True&amp;isModal=False</t>
  </si>
  <si>
    <t>CD-PS-703-2024</t>
  </si>
  <si>
    <t>CLARIBEL  MARTINEZ HILARION</t>
  </si>
  <si>
    <t>https://community.secop.gov.co/Public/Tendering/OpportunityDetail/Index?noticeUID=CO1.NTC.5724122&amp;isFromPublicArea=True&amp;isModal=False</t>
  </si>
  <si>
    <t>CD-PS-704-2024</t>
  </si>
  <si>
    <t>LAURA MARCELA VIVAS BERMUDEZ</t>
  </si>
  <si>
    <t>https://community.secop.gov.co/Public/Tendering/OpportunityDetail/Index?noticeUID=CO1.NTC.5723904&amp;isFromPublicArea=True&amp;isModal=False</t>
  </si>
  <si>
    <t>CD-PS-705-2024</t>
  </si>
  <si>
    <t>JULIANA  DONCEL DIAZ</t>
  </si>
  <si>
    <t>https://community.secop.gov.co/Public/Tendering/OpportunityDetail/Index?noticeUID=CO1.NTC.5723496&amp;isFromPublicArea=True&amp;isModal=False</t>
  </si>
  <si>
    <t>CD-PS-706-2024</t>
  </si>
  <si>
    <t>LUISA FERNANDA VARON ROMERO</t>
  </si>
  <si>
    <t>https://community.secop.gov.co/Public/Tendering/OpportunityDetail/Index?noticeUID=CO1.NTC.5723784&amp;isFromPublicArea=True&amp;isModal=False</t>
  </si>
  <si>
    <t>CD-PS-707-2024</t>
  </si>
  <si>
    <t>YAMILE  AGUILAR OCHOA</t>
  </si>
  <si>
    <t>https://community.secop.gov.co/Public/Tendering/OpportunityDetail/Index?noticeUID=CO1.NTC.5724017&amp;isFromPublicArea=True&amp;isModal=False</t>
  </si>
  <si>
    <t>CD-PS-708-2024</t>
  </si>
  <si>
    <t>MAYRA JOHANA ARDILA PUENTES</t>
  </si>
  <si>
    <t>https://community.secop.gov.co/Public/Tendering/OpportunityDetail/Index?noticeUID=CO1.NTC.5724673&amp;isFromPublicArea=True&amp;isModal=False</t>
  </si>
  <si>
    <t>CD-PS-709-2024</t>
  </si>
  <si>
    <t>JANETH PAOLA CORTES PIRAQUIVE</t>
  </si>
  <si>
    <t>https://community.secop.gov.co/Public/Tendering/OpportunityDetail/Index?noticeUID=CO1.NTC.5732824&amp;isFromPublicArea=True&amp;isModal=False</t>
  </si>
  <si>
    <t>CD-PS-710-2024</t>
  </si>
  <si>
    <t>YENNY PAOLA UBATE LOPEZ</t>
  </si>
  <si>
    <t>https://community.secop.gov.co/Public/Tendering/OpportunityDetail/Index?noticeUID=CO1.NTC.5730350&amp;isFromPublicArea=True&amp;isModal=False</t>
  </si>
  <si>
    <t>CD-PS-711-2024</t>
  </si>
  <si>
    <t>JENY PAOLA FUQUENE SALAS</t>
  </si>
  <si>
    <t>https://community.secop.gov.co/Public/Tendering/OpportunityDetail/Index?noticeUID=CO1.NTC.5731181&amp;isFromPublicArea=True&amp;isModal=False</t>
  </si>
  <si>
    <t>CD-PS-712-2024</t>
  </si>
  <si>
    <t>DIANA CAROLINA RAMIREZ PARRA</t>
  </si>
  <si>
    <t>https://community.secop.gov.co/Public/Tendering/OpportunityDetail/Index?noticeUID=CO1.NTC.5731610&amp;isFromPublicArea=True&amp;isModal=False</t>
  </si>
  <si>
    <t>CD-PS-713-2024</t>
  </si>
  <si>
    <t>LAURA VALENTINA GUTIERREZ TRUJILLO</t>
  </si>
  <si>
    <t>https://community.secop.gov.co/Public/Tendering/OpportunityDetail/Index?noticeUID=CO1.NTC.5732834&amp;isFromPublicArea=True&amp;isModal=False</t>
  </si>
  <si>
    <t>CD-PS-714-2024</t>
  </si>
  <si>
    <t>EDISSON LAUREANO PARRA CASTRO</t>
  </si>
  <si>
    <t>https://community.secop.gov.co/Public/Tendering/OpportunityDetail/Index?noticeUID=CO1.NTC.5733127&amp;isFromPublicArea=True&amp;isModal=False</t>
  </si>
  <si>
    <t>CD-PS-715-2024</t>
  </si>
  <si>
    <t>OLGA NATALIA RESTREPO GONZALEZ</t>
  </si>
  <si>
    <t>https://community.secop.gov.co/Public/Tendering/OpportunityDetail/Index?noticeUID=CO1.NTC.5733182&amp;isFromPublicArea=True&amp;isModal=False</t>
  </si>
  <si>
    <t>CD-PS-716-2024</t>
  </si>
  <si>
    <t>ANDRES MAURICIO DURAN DUGLAS</t>
  </si>
  <si>
    <t>https://community.secop.gov.co/Public/Tendering/OpportunityDetail/Index?noticeUID=CO1.NTC.5733634&amp;isFromPublicArea=True&amp;isModal=False</t>
  </si>
  <si>
    <t>CD-PS-717-2024</t>
  </si>
  <si>
    <t>JOHANNA PAOLA ALARCON SANCHEZ</t>
  </si>
  <si>
    <t>https://community.secop.gov.co/Public/Tendering/OpportunityDetail/Index?noticeUID=CO1.NTC.5733217&amp;isFromPublicArea=True&amp;isModal=False</t>
  </si>
  <si>
    <t>CD-PS-718-2024</t>
  </si>
  <si>
    <t>ENERIET  ROCHA SEPULVEDA</t>
  </si>
  <si>
    <t>https://community.secop.gov.co/Public/Tendering/OpportunityDetail/Index?noticeUID=CO1.NTC.5733268&amp;isFromPublicArea=True&amp;isModal=False</t>
  </si>
  <si>
    <t>CD-PS-719-2024</t>
  </si>
  <si>
    <t>KAREN LORENA AVILES YOSSA</t>
  </si>
  <si>
    <t>https://community.secop.gov.co/Public/Tendering/OpportunityDetail/Index?noticeUID=CO1.NTC.5733609&amp;isFromPublicArea=True&amp;isModal=False</t>
  </si>
  <si>
    <t>CD-PS-720-2024</t>
  </si>
  <si>
    <t>AURA MARIA GUEVARA VARILA</t>
  </si>
  <si>
    <t>https://community.secop.gov.co/Public/Tendering/OpportunityDetail/Index?noticeUID=CO1.NTC.5735312&amp;isFromPublicArea=True&amp;isModal=False</t>
  </si>
  <si>
    <t>CD-PS-721-2024</t>
  </si>
  <si>
    <t>ANDREA  CAMARGO GUARIN</t>
  </si>
  <si>
    <t>https://community.secop.gov.co/Public/Tendering/OpportunityDetail/Index?noticeUID=CO1.NTC.5739290&amp;isFromPublicArea=True&amp;isModal=False</t>
  </si>
  <si>
    <t>CD-PS-722-2024</t>
  </si>
  <si>
    <t>ANA LUCERO LOMBANA TIBAQUIRA</t>
  </si>
  <si>
    <t>https://community.secop.gov.co/Public/Tendering/OpportunityDetail/Index?noticeUID=CO1.NTC.5733832&amp;isFromPublicArea=True&amp;isModal=False</t>
  </si>
  <si>
    <t>CD-PS-723-2024</t>
  </si>
  <si>
    <t>MONICA LUCIA JIMENEZ GUATIBONZA</t>
  </si>
  <si>
    <t>https://community.secop.gov.co/Public/Tendering/OpportunityDetail/Index?noticeUID=CO1.NTC.5733690&amp;isFromPublicArea=True&amp;isModal=False</t>
  </si>
  <si>
    <t>CD-PS-724-2024</t>
  </si>
  <si>
    <t>LADY PAOLA ESCOBAR ARIAS</t>
  </si>
  <si>
    <t>https://community.secop.gov.co/Public/Tendering/OpportunityDetail/Index?noticeUID=CO1.NTC.5734504&amp;isFromPublicArea=True&amp;isModal=False</t>
  </si>
  <si>
    <t>CD-PS-726-2024</t>
  </si>
  <si>
    <t>NATALIA  DUARTE MEDINA</t>
  </si>
  <si>
    <t>https://community.secop.gov.co/Public/Tendering/OpportunityDetail/Index?noticeUID=CO1.NTC.5740600&amp;isFromPublicArea=True&amp;isModal=False</t>
  </si>
  <si>
    <t>CD-PS-727-2024</t>
  </si>
  <si>
    <t>YENNY PAOLA COBOS GUERRERO</t>
  </si>
  <si>
    <t>https://community.secop.gov.co/Public/Tendering/OpportunityDetail/Index?noticeUID=CO1.NTC.5741468&amp;isFromPublicArea=True&amp;isModal=False</t>
  </si>
  <si>
    <t>CD-PS-730-2024</t>
  </si>
  <si>
    <t>LEIDY MELISSA LOPEZ GUTIERREZ</t>
  </si>
  <si>
    <t>https://community.secop.gov.co/Public/Tendering/OpportunityDetail/Index?noticeUID=CO1.NTC.5740474&amp;isFromPublicArea=True&amp;isModal=False</t>
  </si>
  <si>
    <t>Ángela María Canizales Herrera</t>
  </si>
  <si>
    <t>Despacho-Comuniaciones</t>
  </si>
  <si>
    <t>CD-PS-731-2024</t>
  </si>
  <si>
    <t>ANGIE VIVIANA SANCHEZ CADAVID</t>
  </si>
  <si>
    <t>https://community.secop.gov.co/Public/Tendering/OpportunityDetail/Index?noticeUID=CO1.NTC.5743045&amp;isFromPublicArea=True&amp;isModal=False</t>
  </si>
  <si>
    <t>CD-PS-732-2024</t>
  </si>
  <si>
    <t>MIGUEL ANTONIO GUTIERREZ MARTIN</t>
  </si>
  <si>
    <t>https://community.secop.gov.co/Public/Tendering/OpportunityDetail/Index?noticeUID=CO1.NTC.5743353&amp;isFromPublicArea=True&amp;isModal=False</t>
  </si>
  <si>
    <t>CD-PS-733-2024</t>
  </si>
  <si>
    <t>SANDRA LORENA NEIRA</t>
  </si>
  <si>
    <t>https://community.secop.gov.co/Public/Tendering/OpportunityDetail/Index?noticeUID=CO1.NTC.5743719&amp;isFromPublicArea=True&amp;isModal=Fals</t>
  </si>
  <si>
    <t>CD-PS-734-2024</t>
  </si>
  <si>
    <t>PAULLA NIKOLL MURILLO VELANDIA</t>
  </si>
  <si>
    <t>https://community.secop.gov.co/Public/Tendering/OpportunityDetail/Index?noticeUID=CO1.NTC.5742038&amp;isFromPublicArea=True&amp;isModal=False</t>
  </si>
  <si>
    <t>CD-PS-736-2024</t>
  </si>
  <si>
    <t>FRANCIS TATIANA GONZALEZ GOMEZ</t>
  </si>
  <si>
    <t>https://community.secop.gov.co/Public/Tendering/OpportunityDetail/Index?noticeUID=CO1.NTC.5741443&amp;isFromPublicArea=True&amp;isModal=False</t>
  </si>
  <si>
    <t>CD-PS-737-2024</t>
  </si>
  <si>
    <t>MARIA DEL ROCIO GUTIERREZ ARAUJO</t>
  </si>
  <si>
    <t>https://community.secop.gov.co/Public/Tendering/OpportunityDetail/Index?noticeUID=CO1.NTC.5741328&amp;isFromPublicArea=True&amp;isModal=False</t>
  </si>
  <si>
    <t>CD-PS-738-2024</t>
  </si>
  <si>
    <t>CRISTIAN CAMILO HERNANDEZ GUTIERREZ</t>
  </si>
  <si>
    <t>https://community.secop.gov.co/Public/Tendering/OpportunityDetail/Index?noticeUID=CO1.NTC.5741428&amp;isFromPublicArea=True&amp;isModal=False</t>
  </si>
  <si>
    <t>CD-PS-739-2024</t>
  </si>
  <si>
    <t>IVANDER LEANDRO ARENAS VASQUEZ</t>
  </si>
  <si>
    <t>https://community.secop.gov.co/Public/Tendering/OpportunityDetail/Index?noticeUID=CO1.NTC.5742014&amp;isFromPublicArea=True&amp;isModal=False</t>
  </si>
  <si>
    <t>CD-PS-740-2024</t>
  </si>
  <si>
    <t>ROSANA  GARZON ALARCON</t>
  </si>
  <si>
    <t>https://community.secop.gov.co/Public/Tendering/OpportunityDetail/Index?noticeUID=CO1.NTC.5741380&amp;isFromPublicArea=True&amp;isModal=False</t>
  </si>
  <si>
    <t>CD-PS-741-2024</t>
  </si>
  <si>
    <t>LAURA  MEDINA AMADO</t>
  </si>
  <si>
    <t>https://community.secop.gov.co/Public/Tendering/OpportunityDetail/Index?noticeUID=CO1.NTC.5741389&amp;isFromPublicArea=True&amp;isModal=False</t>
  </si>
  <si>
    <t>CD-PS-742-2024</t>
  </si>
  <si>
    <t>ALBA MARIA CAMACHO RINCON</t>
  </si>
  <si>
    <t>https://community.secop.gov.co/Public/Tendering/OpportunityDetail/Index?noticeUID=CO1.NTC.5743398&amp;isFromPublicArea=True&amp;isModal=False</t>
  </si>
  <si>
    <t>CD-PS-743-2024</t>
  </si>
  <si>
    <t>DANNA CAMILA GARCIA CORDOBA</t>
  </si>
  <si>
    <t>https://community.secop.gov.co/Public/Tendering/OpportunityDetail/Index?noticeUID=CO1.NTC.5744701&amp;isFromPublicArea=True&amp;isModal=False</t>
  </si>
  <si>
    <t>CD-PS-744-2024</t>
  </si>
  <si>
    <t>LAURA ESTEFANIA BOLIVAR LOPEZ</t>
  </si>
  <si>
    <t>https://community.secop.gov.co/Public/Tendering/OpportunityDetail/Index?noticeUID=CO1.NTC.5744986&amp;isFromPublicArea=True&amp;isModal=False</t>
  </si>
  <si>
    <t>CD-PS-745-2024</t>
  </si>
  <si>
    <t>JENNY CATHERINE RICAURTE MALDONADO</t>
  </si>
  <si>
    <t>https://community.secop.gov.co/Public/Tendering/OpportunityDetail/Index?noticeUID=CO1.NTC.5745174&amp;isFromPublicArea=True&amp;isModal=False</t>
  </si>
  <si>
    <t>CD-PS-746-2024</t>
  </si>
  <si>
    <t>SANDRA MILENA REINOSO RODRIGUEZ</t>
  </si>
  <si>
    <t>https://community.secop.gov.co/Public/Tendering/OpportunityDetail/Index?noticeUID=CO1.NTC.5745426&amp;isFromPublicArea=True&amp;isModal=False</t>
  </si>
  <si>
    <t>CD-PS-747-2024</t>
  </si>
  <si>
    <t>LUZ MARY LOPEZ MURCIA</t>
  </si>
  <si>
    <t>https://community.secop.gov.co/Public/Tendering/OpportunityDetail/Index?noticeUID=CO1.NTC.5745045&amp;isFromPublicArea=True&amp;isModal=False</t>
  </si>
  <si>
    <t>CD-PS-748-2024</t>
  </si>
  <si>
    <t>LUISA FERNANDA URIBE PINEDA</t>
  </si>
  <si>
    <t>https://community.secop.gov.co/Public/Tendering/OpportunityDetail/Index?noticeUID=CO1.NTC.5745373&amp;isFromPublicArea=True&amp;isModal=False</t>
  </si>
  <si>
    <t>CD-PS-749-2024</t>
  </si>
  <si>
    <t>ESMERALDA  PIÑEROS DE TALERO</t>
  </si>
  <si>
    <t>https://community.secop.gov.co/Public/Tendering/OpportunityDetail/Index?noticeUID=CO1.NTC.5745334&amp;isFromPublicArea=True&amp;isModal=False</t>
  </si>
  <si>
    <t>CD-PS-751-2024</t>
  </si>
  <si>
    <t>CRISTINA ISABEL ERASO CORDOBA</t>
  </si>
  <si>
    <t>https://community.secop.gov.co/Public/Tendering/OpportunityDetail/Index?noticeUID=CO1.NTC.5747374&amp;isFromPublicArea=True&amp;isModal=False</t>
  </si>
  <si>
    <t>CD-PS-752-2024</t>
  </si>
  <si>
    <t>LUISA  BAUTISTA MORENO</t>
  </si>
  <si>
    <t>https://community.secop.gov.co/Public/Tendering/OpportunityDetail/Index?noticeUID=CO1.NTC.5747800&amp;isFromPublicArea=True&amp;isModal=False</t>
  </si>
  <si>
    <t>CD-PS-753-2024</t>
  </si>
  <si>
    <t>DIANA PAOLA LOPEZ BOJACA</t>
  </si>
  <si>
    <t>https://community.secop.gov.co/Public/Tendering/OpportunityDetail/Index?noticeUID=CO1.NTC.5750156&amp;isFromPublicArea=True&amp;isModal=False</t>
  </si>
  <si>
    <t>CD-PS-754-2024</t>
  </si>
  <si>
    <t>JENNY ANDREA LIBERATO MURCIA</t>
  </si>
  <si>
    <t>https://community.secop.gov.co/Public/Tendering/OpportunityDetail/Index?noticeUID=CO1.NTC.5748643&amp;isFromPublicArea=True&amp;isModal=False</t>
  </si>
  <si>
    <t>CD-PS-755-2024</t>
  </si>
  <si>
    <t>YINA FERNANDA ROBAYO CARDENAS</t>
  </si>
  <si>
    <t>https://community.secop.gov.co/Public/Tendering/OpportunityDetail/Index?noticeUID=CO1.NTC.5751090&amp;isFromPublicArea=True&amp;isModal=False</t>
  </si>
  <si>
    <t>CD-PS-756-2024</t>
  </si>
  <si>
    <t>LAURA MILENA RODRIGUEZ ARIAS</t>
  </si>
  <si>
    <t>https://community.secop.gov.co/Public/Tendering/OpportunityDetail/Index?noticeUID=CO1.NTC.5751212&amp;isFromPublicArea=True&amp;isModal=False</t>
  </si>
  <si>
    <t>CD-PS-757-2024</t>
  </si>
  <si>
    <t>LUIS FRANCISCO GONZALEZ SILVA</t>
  </si>
  <si>
    <t>https://community.secop.gov.co/Public/Tendering/OpportunityDetail/Index?noticeUID=CO1.NTC.5750742&amp;isFromPublicArea=True&amp;isModal=False</t>
  </si>
  <si>
    <t>CD-PS-758-2024</t>
  </si>
  <si>
    <t>Sandra Yineth Moreno Palacios</t>
  </si>
  <si>
    <t>https://community.secop.gov.co/Public/Tendering/OpportunityDetail/Index?noticeUID=CO1.NTC.5753738&amp;isFromPublicArea=True&amp;isModal=False</t>
  </si>
  <si>
    <t>CD-PS-759-2024</t>
  </si>
  <si>
    <t>BLANCA LILIA GONZALEZ GARAY</t>
  </si>
  <si>
    <t>https://community.secop.gov.co/Public/Tendering/OpportunityDetail/Index?noticeUID=CO1.NTC.5755223&amp;isFromPublicArea=True&amp;isModal=False</t>
  </si>
  <si>
    <t>CD-PS-760-2024</t>
  </si>
  <si>
    <t>GINNA PAOLA JUYO MORALES</t>
  </si>
  <si>
    <t>https://community.secop.gov.co/Public/Tendering/OpportunityDetail/Index?noticeUID=CO1.NTC.5757531&amp;isFromPublicArea=True&amp;isModal=False</t>
  </si>
  <si>
    <t>CD-PS-761-2024</t>
  </si>
  <si>
    <t>SHARON DANIELLY SUAREZ ALGARRA</t>
  </si>
  <si>
    <t>https://community.secop.gov.co/Public/Tendering/OpportunityDetail/Index?noticeUID=CO1.NTC.5756880&amp;isFromPublicArea=True&amp;isModal=False</t>
  </si>
  <si>
    <t>CD-PS-762-2024</t>
  </si>
  <si>
    <t>Iván Alejandro Daza Bustamante</t>
  </si>
  <si>
    <t>https://community.secop.gov.co/Public/Tendering/OpportunityDetail/Index?noticeUID=CO1.NTC.5758144&amp;isFromPublicArea=True&amp;isModal=False</t>
  </si>
  <si>
    <t>CD-PS-763-2024</t>
  </si>
  <si>
    <t>YINNETH FERNANDA VARGAS MARTINEZ</t>
  </si>
  <si>
    <t>https://community.secop.gov.co/Public/Tendering/OpportunityDetail/Index?noticeUID=CO1.NTC.5759215&amp;isFromPublicArea=True&amp;isModal=False</t>
  </si>
  <si>
    <t>CD-PS-764-2024</t>
  </si>
  <si>
    <t>CATALINA ANGARITA ACEVEDO</t>
  </si>
  <si>
    <t>https://community.secop.gov.co/Public/Tendering/OpportunityDetail/Index?noticeUID=CO1.NTC.5758793&amp;isFromPublicArea=True&amp;isModal=False</t>
  </si>
  <si>
    <t>CD-PS-765-2024</t>
  </si>
  <si>
    <t>GLORIA STELLA PENAGOS VARGAS</t>
  </si>
  <si>
    <t>https://community.secop.gov.co/Public/Tendering/OpportunityDetail/Index?noticeUID=CO1.NTC.5758598&amp;isFromPublicArea=True&amp;isModal=False</t>
  </si>
  <si>
    <t>CD-PS-766-2024</t>
  </si>
  <si>
    <t>JOHANA CATALINA RODRIGUEZ PABÓN</t>
  </si>
  <si>
    <t>https://community.secop.gov.co/Public/Tendering/OpportunityDetail/Index?noticeUID=CO1.NTC.5758890&amp;isFromPublicArea=True&amp;isModal=False</t>
  </si>
  <si>
    <t>CD-PS-767-2024</t>
  </si>
  <si>
    <t>JENNIFER ANDREA ROCHA AMAYA</t>
  </si>
  <si>
    <t>https://community.secop.gov.co/Public/Tendering/OpportunityDetail/Index?noticeUID=CO1.NTC.5758853&amp;isFromPublicArea=True&amp;isModal=False</t>
  </si>
  <si>
    <t>CD-PS-768-2024</t>
  </si>
  <si>
    <t>LAURA LILIANA PIZA AGUILLON</t>
  </si>
  <si>
    <t>https://community.secop.gov.co/Public/Tendering/OpportunityDetail/Index?noticeUID=CO1.NTC.5758513&amp;isFromPublicArea=True&amp;isModal=False</t>
  </si>
  <si>
    <t>CD-PS-769-2024</t>
  </si>
  <si>
    <t>KAREN JOHANA VELANDIA CASTRO</t>
  </si>
  <si>
    <t>https://community.secop.gov.co/Public/Tendering/OpportunityDetail/Index?noticeUID=CO1.NTC.5764145&amp;isFromPublicArea=True&amp;isModal=true&amp;asPopupView=true</t>
  </si>
  <si>
    <t>CD-PS-770-2024</t>
  </si>
  <si>
    <t>ANA LUCIA GARCIA PINEDA</t>
  </si>
  <si>
    <t>https://community.secop.gov.co/Public/Tendering/OpportunityDetail/Index?noticeUID=CO1.NTC.5764157&amp;isFromPublicArea=True&amp;isModal=true&amp;asPopupView=true</t>
  </si>
  <si>
    <t>CD-PS-771-2024</t>
  </si>
  <si>
    <t>ROSA ISELA ORTIZ VILLAMIZAR</t>
  </si>
  <si>
    <t>https://community.secop.gov.co/Public/Tendering/OpportunityDetail/Index?noticeUID=CO1.NTC.5763693&amp;isFromPublicArea=True&amp;isModal=true&amp;asPopupView=true</t>
  </si>
  <si>
    <t>CD-PS-772-2024</t>
  </si>
  <si>
    <t>LINA SILVANA MONGUI MILA</t>
  </si>
  <si>
    <t>https://community.secop.gov.co/Public/Tendering/OpportunityDetail/Index?noticeUID=CO1.NTC.5765791&amp;isFromPublicArea=True&amp;isModal=true&amp;asPopupView=true</t>
  </si>
  <si>
    <t>CD-PS-773-2024</t>
  </si>
  <si>
    <t>SINDY JHOANA TORRES ALVAREZ</t>
  </si>
  <si>
    <t>https://community.secop.gov.co/Public/Tendering/OpportunityDetail/Index?noticeUID=CO1.NTC.5766143&amp;isFromPublicArea=True&amp;isModal=true&amp;asPopupView=true</t>
  </si>
  <si>
    <t>CD-PS-774-2024</t>
  </si>
  <si>
    <t>AURA MARIA PLATA MARQUEZ</t>
  </si>
  <si>
    <t>https://community.secop.gov.co/Public/Tendering/OpportunityDetail/Index?noticeUID=CO1.NTC.5766093&amp;isFromPublicArea=True&amp;isModal=true&amp;asPopupView=true</t>
  </si>
  <si>
    <t>CD-PS-775-2024</t>
  </si>
  <si>
    <t>JULIANA ANDREA TORRES GARCIA</t>
  </si>
  <si>
    <t>https://community.secop.gov.co/Public/Tendering/OpportunityDetail/Index?noticeUID=CO1.NTC.5767912&amp;isFromPublicArea=True&amp;isModal=true&amp;asPopupView=true</t>
  </si>
  <si>
    <t>CD-PS-777-2024</t>
  </si>
  <si>
    <t>ANDREA DEL PILAR CARREÑO LOZANO</t>
  </si>
  <si>
    <t>https://community.secop.gov.co/Public/Tendering/OpportunityDetail/Index?noticeUID=CO1.NTC.5769219&amp;isFromPublicArea=True&amp;isModal=true&amp;asPopupView=true</t>
  </si>
  <si>
    <t>CD-PS-778-2024</t>
  </si>
  <si>
    <t>DANIELA ANDREA NEMPEQUE SANDOVAL</t>
  </si>
  <si>
    <t>https://community.secop.gov.co/Public/Tendering/OpportunityDetail/Index?noticeUID=CO1.NTC.5768963&amp;isFromPublicArea=True&amp;isModal=true&amp;asPopupView=true</t>
  </si>
  <si>
    <t>CD-PS-779-2024</t>
  </si>
  <si>
    <t>LIZA YOMARA GARCIA REYES</t>
  </si>
  <si>
    <t>https://community.secop.gov.co/Public/Tendering/OpportunityDetail/Index?noticeUID=CO1.NTC.5769417&amp;isFromPublicArea=True&amp;isModal=true&amp;asPopupView=true</t>
  </si>
  <si>
    <t>CD-PS-783-2024</t>
  </si>
  <si>
    <t>NATALIA MARIA BOCANEGRA TOVAR</t>
  </si>
  <si>
    <t>https://community.secop.gov.co/Public/Tendering/OpportunityDetail/Index?noticeUID=CO1.NTC.5775884&amp;isFromPublicArea=True&amp;isModal=true&amp;asPopupView=true</t>
  </si>
  <si>
    <t>CD-PS-786-2024</t>
  </si>
  <si>
    <t>KAREN TATIANA FRANCO DIAZ</t>
  </si>
  <si>
    <t>https://community.secop.gov.co/Public/Tendering/OpportunityDetail/Index?noticeUID=CO1.NTC.5774479&amp;isFromPublicArea=True&amp;isModal=true&amp;asPopupView=true</t>
  </si>
  <si>
    <t>CD-PS-787-2024</t>
  </si>
  <si>
    <t>NATALIA  VALENCIA DELGADO</t>
  </si>
  <si>
    <t>https://community.secop.gov.co/Public/Tendering/OpportunityDetail/Index?noticeUID=CO1.NTC.5774845&amp;isFromPublicArea=True&amp;isModal=true&amp;asPopupView=true</t>
  </si>
  <si>
    <t>CD-PS-790-2024</t>
  </si>
  <si>
    <t>LUISA MARIA ROMERO MONTES</t>
  </si>
  <si>
    <t>https://community.secop.gov.co/Public/Tendering/OpportunityDetail/Index?noticeUID=CO1.NTC.5773871&amp;isFromPublicArea=True&amp;isModal=true&amp;asPopupView=true</t>
  </si>
  <si>
    <t>CD-PS-791-2024</t>
  </si>
  <si>
    <t>BEATRIZ HELENA ZAMORA GONZALEZ</t>
  </si>
  <si>
    <t>https://community.secop.gov.co/Public/Tendering/OpportunityDetail/Index?noticeUID=CO1.NTC.5774430&amp;isFromPublicArea=True&amp;isModal=true&amp;asPopupView=true</t>
  </si>
  <si>
    <t>CD-PS-792-2024</t>
  </si>
  <si>
    <t>RUBY AURORA CALDERON CASTELLANOS</t>
  </si>
  <si>
    <t>https://community.secop.gov.co/Public/Tendering/OpportunityDetail/Index?noticeUID=CO1.NTC.5774947&amp;isFromPublicArea=True&amp;isModal=true&amp;asPopupView=true</t>
  </si>
  <si>
    <t>CD-PS-793-2024</t>
  </si>
  <si>
    <t>RUBEN FELIPE VERGARA GUTIERREZ</t>
  </si>
  <si>
    <t>https://community.secop.gov.co/Public/Tendering/OpportunityDetail/Index?noticeUID=CO1.NTC.5774185&amp;isFromPublicArea=True&amp;isModal=true&amp;asPopupView=true</t>
  </si>
  <si>
    <t>CD-PS-794-2024</t>
  </si>
  <si>
    <t>JENNIFER  RUBIANO BARRIOS</t>
  </si>
  <si>
    <t>https://community.secop.gov.co/Public/Tendering/OpportunityDetail/Index?noticeUID=CO1.NTC.5775721&amp;isFromPublicArea=True&amp;isModal=true&amp;asPopupView=true</t>
  </si>
  <si>
    <t>CD-PS-795-2024</t>
  </si>
  <si>
    <t>JUANITA ISABEL BAZAN ALDANA</t>
  </si>
  <si>
    <t>https://community.secop.gov.co/Public/Tendering/OpportunityDetail/Index?noticeUID=CO1.NTC.5777208&amp;isFromPublicArea=True&amp;isModal=False</t>
  </si>
  <si>
    <t>CD-PS-797-2024</t>
  </si>
  <si>
    <t>ANA MARIA FRANCO QUINTERO</t>
  </si>
  <si>
    <t>https://community.secop.gov.co/Public/Tendering/OpportunityDetail/Index?noticeUID=CO1.NTC.5776055&amp;isFromPublicArea=True&amp;isModal=true&amp;asPopupView=true</t>
  </si>
  <si>
    <t>CD-PS-798-2024</t>
  </si>
  <si>
    <t>M CLLISTER  GRANADOS GONZALEZ</t>
  </si>
  <si>
    <t>https://community.secop.gov.co/Public/Tendering/OpportunityDetail/Index?noticeUID=CO1.NTC.5778456&amp;isFromPublicArea=True&amp;isModal=true&amp;asPopupView=true</t>
  </si>
  <si>
    <t>CD-PS-782-2024</t>
  </si>
  <si>
    <t>FRANCELINA  VIASUS YOPASA</t>
  </si>
  <si>
    <t>https://community.secop.gov.co/Public/Tendering/OpportunityDetail/Index?noticeUID=CO1.NTC.5781723&amp;isFromPublicArea=True&amp;isModal=true&amp;asPopupView=true</t>
  </si>
  <si>
    <t>CD-PS-784-2024</t>
  </si>
  <si>
    <t>PAULA VALENTINA PARRA LEAL</t>
  </si>
  <si>
    <t>https://community.secop.gov.co/Public/Tendering/OpportunityDetail/Index?noticeUID=CO1.NTC.5776908&amp;isFromPublicArea=True&amp;isModal=true&amp;asPopupView=true</t>
  </si>
  <si>
    <t>CD-PS-789-2024</t>
  </si>
  <si>
    <t>ELIANA IVONN CASTAÑEDA SAAVEDRA</t>
  </si>
  <si>
    <t>https://community.secop.gov.co/Public/Tendering/OpportunityDetail/Index?noticeUID=CO1.NTC.5775683&amp;isFromPublicArea=True&amp;isModal=true&amp;asPopupView=true</t>
  </si>
  <si>
    <t>CD-PS-796-2024</t>
  </si>
  <si>
    <t>AURA MARIA CASTILLO LOPEZ</t>
  </si>
  <si>
    <t>https://community.secop.gov.co/Public/Tendering/ContractNoticePhases/View?PPI=CO1.PPI.30323991&amp;isFromPublicArea=True&amp;isModal=False</t>
  </si>
  <si>
    <t>Juliana Cortes Guerra</t>
  </si>
  <si>
    <t>CD-PS-800-2024</t>
  </si>
  <si>
    <t>DANIELA SOFIA PRECIADO TORRES</t>
  </si>
  <si>
    <t>https://community.secop.gov.co/Public/Tendering/OpportunityDetail/Index?noticeUID=CO1.NTC.5781714&amp;isFromPublicArea=True&amp;isModal=False</t>
  </si>
  <si>
    <t>CD-PS-801-2024</t>
  </si>
  <si>
    <t>LAURA STEFANY CHAVARRO FAJARDO</t>
  </si>
  <si>
    <t>https://community.secop.gov.co/Public/Tendering/OpportunityDetail/Index?noticeUID=CO1.NTC.5782056&amp;isFromPublicArea=True&amp;isModal=true&amp;asPopupView=true</t>
  </si>
  <si>
    <t>CD-PS-802-2024</t>
  </si>
  <si>
    <t>SONIA MILENA LOPEZ ROA</t>
  </si>
  <si>
    <t>https://community.secop.gov.co/Public/Tendering/OpportunityDetail/Index?noticeUID=CO1.NTC.5781883&amp;isFromPublicArea=True&amp;isModal=true&amp;asPopupView=true</t>
  </si>
  <si>
    <t>Jefe oficina de Control Interno Disciplinario</t>
  </si>
  <si>
    <t>Oficina de Control Interno Disciplinario</t>
  </si>
  <si>
    <t>CD-PS-805-2024</t>
  </si>
  <si>
    <t>TOMAS  LOPEZ CALIXTO</t>
  </si>
  <si>
    <t>https://community.secop.gov.co/Public/Tendering/OpportunityDetail/Index?noticeUID=CO1.NTC.5784687&amp;isFromPublicArea=True&amp;isModal=true&amp;asPopupView=true</t>
  </si>
  <si>
    <t>CD-PS-781-2024</t>
  </si>
  <si>
    <t>SANDRA CARLELY HERRERA FORERO</t>
  </si>
  <si>
    <t>https://community.secop.gov.co/Public/Tendering/OpportunityDetail/Index?noticeUID=CO1.NTC.5779702&amp;isFromPublicArea=True&amp;isModal=true&amp;asPopupView=true</t>
  </si>
  <si>
    <t>CD-PS-799-2024</t>
  </si>
  <si>
    <t>DANIELA CAROLINA GARCIA ROJAS</t>
  </si>
  <si>
    <t>https://community.secop.gov.co/Public/Tendering/OpportunityDetail/Index?noticeUID=CO1.NTC.5781609&amp;isFromPublicArea=True&amp;isModal=False</t>
  </si>
  <si>
    <t>CD-PS-803-2024</t>
  </si>
  <si>
    <t>SANDRA MILENA DIAZ LARA</t>
  </si>
  <si>
    <t>https://community.secop.gov.co/Public/Tendering/OpportunityDetail/Index?noticeUID=CO1.NTC.5783223&amp;isFromPublicArea=True&amp;isModal=true&amp;asPopupView=true</t>
  </si>
  <si>
    <t>CD-PS-806-2024</t>
  </si>
  <si>
    <t>ELIZABETH  REY MARTINEZ</t>
  </si>
  <si>
    <t>https://community.secop.gov.co/Public/Tendering/OpportunityDetail/Index?noticeUID=CO1.NTC.5789138&amp;isFromPublicArea=True&amp;isModal=False</t>
  </si>
  <si>
    <t>CD-PS-807-2024</t>
  </si>
  <si>
    <t>DIANA GISEL MUNAR BASTIDAS</t>
  </si>
  <si>
    <t>https://community.secop.gov.co/Public/Tendering/OpportunityDetail/Index?noticeUID=CO1.NTC.5789451&amp;isFromPublicArea=True&amp;isModal=False</t>
  </si>
  <si>
    <t>CD-PS-808-2024</t>
  </si>
  <si>
    <t>DANIELA  ARBELAEZ SALAZAR</t>
  </si>
  <si>
    <t>https://community.secop.gov.co/Public/Tendering/OpportunityDetail/Index?noticeUID=CO1.NTC.5788341&amp;isFromPublicArea=True&amp;isModal=False</t>
  </si>
  <si>
    <t>CD-PS-809-2024</t>
  </si>
  <si>
    <t>LADY VIVIANA ZAMBRANO QUINTERO</t>
  </si>
  <si>
    <t>https://community.secop.gov.co/Public/Tendering/OpportunityDetail/Index?noticeUID=CO1.NTC.5790923&amp;isFromPublicArea=True&amp;isModal=False</t>
  </si>
  <si>
    <t>CD-PS-810-2024</t>
  </si>
  <si>
    <t>DIANA TERESA SIERRA GOMEZ</t>
  </si>
  <si>
    <t>https://community.secop.gov.co/Public/Tendering/OpportunityDetail/Index?noticeUID=CO1.NTC.5791658&amp;isFromPublicArea=True&amp;isModal=False</t>
  </si>
  <si>
    <t>CD-PS-811-2024</t>
  </si>
  <si>
    <t>SOFIA  AYALA SAAVEDRA</t>
  </si>
  <si>
    <t>https://community.secop.gov.co/Public/Tendering/OpportunityDetail/Index?noticeUID=CO1.NTC.5792293&amp;isFromPublicArea=True&amp;isModal=False</t>
  </si>
  <si>
    <t>CD-PS-812-2024</t>
  </si>
  <si>
    <t>YOLANDA  BULLA YOPASA</t>
  </si>
  <si>
    <t>https://community.secop.gov.co/Public/Tendering/OpportunityDetail/Index?noticeUID=CO1.NTC.5791129&amp;isFromPublicArea=True&amp;isModal=False</t>
  </si>
  <si>
    <t>CD-PS-816-2024</t>
  </si>
  <si>
    <t>JULIETH PAOLA GARCIA FIGUEREDO</t>
  </si>
  <si>
    <t>https://community.secop.gov.co/Public/Tendering/OpportunityDetail/Index?noticeUID=CO1.NTC.5792703&amp;isFromPublicArea=True&amp;isModal=False</t>
  </si>
  <si>
    <t>CD-PS-814-2024</t>
  </si>
  <si>
    <t>LICET DAYANNE ALEJO GUZMAN</t>
  </si>
  <si>
    <t>https://community.secop.gov.co/Public/Tendering/OpportunityDetail/Index?noticeUID=CO1.NTC.5795949&amp;isFromPublicArea=True&amp;isModal=False</t>
  </si>
  <si>
    <t>CD-PS-815-2024</t>
  </si>
  <si>
    <t>DIANA CAROLINA MENESES IBARRA</t>
  </si>
  <si>
    <t>https://community.secop.gov.co/Public/Tendering/OpportunityDetail/Index?noticeUID=CO1.NTC.5795995&amp;isFromPublicArea=True&amp;isModal=False</t>
  </si>
  <si>
    <t>CD-PS-817-2024</t>
  </si>
  <si>
    <t>ANAMARIA  TELLEZ RUBIO</t>
  </si>
  <si>
    <t>https://community.secop.gov.co/Public/Tendering/OpportunityDetail/Index?noticeUID=CO1.NTC.5796299&amp;isFromPublicArea=True&amp;isModal=False</t>
  </si>
  <si>
    <t>CD-PS-818-2024</t>
  </si>
  <si>
    <t>DIANA MARGARITA MEDRANO ALVAREZ</t>
  </si>
  <si>
    <t>https://community.secop.gov.co/Public/Tendering/OpportunityDetail/Index?noticeUID=CO1.NTC.5796987&amp;isFromPublicArea=True&amp;isModal=true&amp;asPopupView=true</t>
  </si>
  <si>
    <t>CD-PS-819-2024</t>
  </si>
  <si>
    <t>LEIDY JOHANNA AYALA LOPEZ</t>
  </si>
  <si>
    <t>https://community.secop.gov.co/Public/Tendering/OpportunityDetail/Index?noticeUID=CO1.NTC.5797814&amp;isFromPublicArea=True&amp;isModal=False</t>
  </si>
  <si>
    <t>CD-PS-826-2024</t>
  </si>
  <si>
    <t>ANAMARIA  RODRIGUEZ PORRAS</t>
  </si>
  <si>
    <t>https://community.secop.gov.co/Public/Tendering/OpportunityDetail/Index?noticeUID=CO1.NTC.5797541&amp;isFromPublicArea=True&amp;isModal=true&amp;asPopupView=true</t>
  </si>
  <si>
    <t>CD-PS-827-2024</t>
  </si>
  <si>
    <t>PAOLA ANDREA RESTREPO PORTILLA</t>
  </si>
  <si>
    <t>https://community.secop.gov.co/Public/Tendering/OpportunityDetail/Index?noticeUID=CO1.NTC.5801178&amp;isFromPublicArea=True&amp;isModal=true&amp;asPopupView=true</t>
  </si>
  <si>
    <t>CD-PS-828-2024</t>
  </si>
  <si>
    <t>NEYI CAROLINA PATARROYO AVILA</t>
  </si>
  <si>
    <t>https://community.secop.gov.co/Public/Tendering/OpportunityDetail/Index?noticeUID=CO1.NTC.5800087&amp;isFromPublicArea=True&amp;isModal=true&amp;asPopupView=true</t>
  </si>
  <si>
    <t>CD-PS-829-2024</t>
  </si>
  <si>
    <t>CRISTIAN ADRIAN VILLARREAL RINCON</t>
  </si>
  <si>
    <t>https://community.secop.gov.co/Public/Tendering/OpportunityDetail/Index?noticeUID=CO1.NTC.5799788&amp;isFromPublicArea=True&amp;isModal=true&amp;asPopupView=true</t>
  </si>
  <si>
    <t>CD-PS-831-2024</t>
  </si>
  <si>
    <t>MARIA ALEJANDRA CASTILLO MAYORGA</t>
  </si>
  <si>
    <t>https://community.secop.gov.co/Public/Tendering/OpportunityDetail/Index?noticeUID=CO1.NTC.5800872&amp;isFromPublicArea=True&amp;isModal=true&amp;asPopupView=true</t>
  </si>
  <si>
    <t>CD-PS-832-2024</t>
  </si>
  <si>
    <t>OSCAR JULIAN MAYORGA FANDIÑO</t>
  </si>
  <si>
    <t>https://community.secop.gov.co/Public/Tendering/OpportunityDetail/Index?noticeUID=CO1.NTC.5801356&amp;isFromPublicArea=True&amp;isModal=true&amp;asPopupView=true</t>
  </si>
  <si>
    <t>CD-PS-833-2024</t>
  </si>
  <si>
    <t>GIAN CARLO PIRILLI SUAREZ</t>
  </si>
  <si>
    <t>https://community.secop.gov.co/Public/Tendering/OpportunityDetail/Index?noticeUID=CO1.NTC.5800766&amp;isFromPublicArea=True&amp;isModal=true&amp;asPopupView=true</t>
  </si>
  <si>
    <t>CD-PS-834-2024</t>
  </si>
  <si>
    <t>JORGE ARMANDO CANO ESPITIA</t>
  </si>
  <si>
    <t>https://community.secop.gov.co/Public/Tendering/OpportunityDetail/Index?noticeUID=CO1.NTC.5801820&amp;isFromPublicArea=True&amp;isModal=true&amp;asPopupView=true</t>
  </si>
  <si>
    <t>CD-PS-821-2024</t>
  </si>
  <si>
    <t>ASTRID CATLEYA SAENZ CARREÑO</t>
  </si>
  <si>
    <t>https://community.secop.gov.co/Public/Tendering/OpportunityDetail/Index?noticeUID=CO1.NTC.5796730&amp;isFromPublicArea=True&amp;isModal=False</t>
  </si>
  <si>
    <t>CD-PS-822-2024</t>
  </si>
  <si>
    <t>JULIANA PAOLA CLAVIJO MORA</t>
  </si>
  <si>
    <t>https://community.secop.gov.co/Public/Tendering/OpportunityDetail/Index?noticeUID=CO1.NTC.5799513&amp;isFromPublicArea=True&amp;isModal=False</t>
  </si>
  <si>
    <t>CD-PS-835-2024</t>
  </si>
  <si>
    <t>KELLY JOHANNA MONTIEL BONILLA</t>
  </si>
  <si>
    <t>https://community.secop.gov.co/Public/Tendering/OpportunityDetail/Index?noticeUID=CO1.NTC.5806648&amp;isFromPublicArea=True&amp;isModal=False</t>
  </si>
  <si>
    <t>CD-PS-838-2024</t>
  </si>
  <si>
    <t>DIANA MIREYA HERRERA BARRERO</t>
  </si>
  <si>
    <t>https://community.secop.gov.co/Public/Tendering/OpportunityDetail/Index?noticeUID=CO1.NTC.5806350&amp;isFromPublicArea=True&amp;isModal=true&amp;asPopupView=true</t>
  </si>
  <si>
    <t>CD-PS-841-2024</t>
  </si>
  <si>
    <t>PAULA ANDREA CAMACHO JAIMES</t>
  </si>
  <si>
    <t>https://community.secop.gov.co/Public/Tendering/OpportunityDetail/Index?noticeUID=CO1.NTC.5807657&amp;isFromPublicArea=True&amp;isModal=true&amp;asPopupView=true</t>
  </si>
  <si>
    <t>CD-PS-842-2024</t>
  </si>
  <si>
    <t>GINNA PAOLA RUBIANO VILLAMIL</t>
  </si>
  <si>
    <t>https://community.secop.gov.co/Public/Tendering/OpportunityDetail/Index?noticeUID=CO1.NTC.5807678&amp;isFromPublicArea=True&amp;isModal=true&amp;asPopupView=true</t>
  </si>
  <si>
    <t>CD-PS-843-2024</t>
  </si>
  <si>
    <t>CLAUDIA PATRICIA GONZALEZ PERLAZA</t>
  </si>
  <si>
    <t>https://community.secop.gov.co/Public/Tendering/OpportunityDetail/Index?noticeUID=CO1.NTC.5808461&amp;isFromPublicArea=True&amp;isModal=true&amp;asPopupView=true</t>
  </si>
  <si>
    <t>CD-PS-830-2024</t>
  </si>
  <si>
    <t>JERLY JOHANNA LOZANO CHOCONTA</t>
  </si>
  <si>
    <t>https://community.secop.gov.co/Public/Tendering/OpportunityDetail/Index?noticeUID=CO1.NTC.5801330&amp;isFromPublicArea=True&amp;isModal=False</t>
  </si>
  <si>
    <t xml:space="preserve">Profesional Especializado, Código 222, Grado 27 </t>
  </si>
  <si>
    <t>CD-PS-836-2024</t>
  </si>
  <si>
    <t>VIVIAN DAYANA LETRADO HURTADO</t>
  </si>
  <si>
    <t>https://community.secop.gov.co/Public/Tendering/OpportunityDetail/Index?noticeUID=CO1.NTC.5804988&amp;isFromPublicArea=True&amp;isModal=False</t>
  </si>
  <si>
    <t>CD-PS-840-2024</t>
  </si>
  <si>
    <t>DANIELA MARIA RICO MIRANDA</t>
  </si>
  <si>
    <t>https://community.secop.gov.co/Public/Tendering/OpportunityDetail/Index?noticeUID=CO1.NTC.5807069&amp;isFromPublicArea=True&amp;isModal=true&amp;asPopupView=true</t>
  </si>
  <si>
    <t>CD-PS-845-2024</t>
  </si>
  <si>
    <t>NATALIA  GOMEZ MEZA</t>
  </si>
  <si>
    <t>https://community.secop.gov.co/Public/Tendering/OpportunityDetail/Index?noticeUID=CO1.NTC.5813782&amp;isFromPublicArea=True&amp;isModal=true&amp;asPopupView=true</t>
  </si>
  <si>
    <t>CD-PS-846-2024</t>
  </si>
  <si>
    <t>https://community.secop.gov.co/Public/Tendering/OpportunityDetail/Index?noticeUID=CO1.NTC.5816078&amp;isFromPublicArea=True&amp;isModal=true&amp;asPopupView=true</t>
  </si>
  <si>
    <t>CD-PS-848-2024</t>
  </si>
  <si>
    <t>MARIANA  BOTERO RUGE</t>
  </si>
  <si>
    <t>https://community.secop.gov.co/Public/Tendering/OpportunityDetail/Index?noticeUID=CO1.NTC.5816505&amp;isFromPublicArea=True&amp;isModal=true&amp;asPopupView=true</t>
  </si>
  <si>
    <t>CD-PS-844-2024</t>
  </si>
  <si>
    <t>FELIPE  ROJAS BARRERA</t>
  </si>
  <si>
    <t>https://community.secop.gov.co/Public/Tendering/OpportunityDetail/Index?noticeUID=CO1.NTC.5814585&amp;isFromPublicArea=True&amp;isModal=False</t>
  </si>
  <si>
    <t>CD-PS-847-2024</t>
  </si>
  <si>
    <t>LEIDY TATIANA SUAZA ROJAS</t>
  </si>
  <si>
    <t>https://community.secop.gov.co/Public/Tendering/OpportunityDetail/Index?noticeUID=CO1.NTC.5816781&amp;isFromPublicArea=True&amp;isModal=true&amp;asPopupView=true</t>
  </si>
  <si>
    <t>CD-PS-849-2024</t>
  </si>
  <si>
    <t>CAROL MAYERLY MOJICA GOMEZ</t>
  </si>
  <si>
    <t>https://community.secop.gov.co/Public/Tendering/OpportunityDetail/Index?noticeUID=CO1.NTC.5820592&amp;isFromPublicArea=True&amp;isModal=true&amp;asPopupView=true</t>
  </si>
  <si>
    <t>CD-PS-851-2024</t>
  </si>
  <si>
    <t>EILEN DANIELA JAIMES FONTECHA</t>
  </si>
  <si>
    <t>https://community.secop.gov.co/Public/Tendering/OpportunityDetail/Index?noticeUID=CO1.NTC.5823612&amp;isFromPublicArea=True&amp;isModal=true&amp;asPopupView=true</t>
  </si>
  <si>
    <t>CD-PS-853-2024</t>
  </si>
  <si>
    <t>JUAN PABLO DAZA PULIDO</t>
  </si>
  <si>
    <t>https://community.secop.gov.co/Public/Tendering/OpportunityDetail/Index?noticeUID=CO1.NTC.5824594&amp;isFromPublicArea=True&amp;isModal=true&amp;asPopupView=true</t>
  </si>
  <si>
    <t>CD-PS-854-2024</t>
  </si>
  <si>
    <t>ANA CAROLINA PINZON CASTAÑEDA</t>
  </si>
  <si>
    <t>https://community.secop.gov.co/Public/Tendering/OpportunityDetail/Index?noticeUID=CO1.NTC.5824478&amp;isFromPublicArea=True&amp;isModal=true&amp;asPopupView=true</t>
  </si>
  <si>
    <t>CD-PS-850-2024</t>
  </si>
  <si>
    <t>CLAUDIA PATRICIA SUAREZ MENDOZA</t>
  </si>
  <si>
    <t>https://community.secop.gov.co/Public/Tendering/OpportunityDetail/Index?noticeUID=CO1.NTC.5826220&amp;isFromPublicArea=True&amp;isModal=False</t>
  </si>
  <si>
    <t>CD-PS-856-2024</t>
  </si>
  <si>
    <t>YEIMY ALEXANDRA USECHE TRIANA</t>
  </si>
  <si>
    <t>https://community.secop.gov.co/Public/Tendering/OpportunityDetail/Index?noticeUID=CO1.NTC.5828971&amp;isFromPublicArea=True&amp;isModal=False</t>
  </si>
  <si>
    <t>CD-PS-857-2024</t>
  </si>
  <si>
    <t>JESSICA ANDREA LOPEZ LEIVA</t>
  </si>
  <si>
    <t>https://community.secop.gov.co/Public/Tendering/OpportunityDetail/Index?noticeUID=CO1.NTC.5830468&amp;isFromPublicArea=True&amp;isModal=true&amp;asPopupView=true</t>
  </si>
  <si>
    <t>CD-PS-858-2024</t>
  </si>
  <si>
    <t>MARIA ANGELICA HERNANDEZ CESPEDES</t>
  </si>
  <si>
    <t>https://community.secop.gov.co/Public/Tendering/OpportunityDetail/Index?noticeUID=CO1.NTC.5830885&amp;isFromPublicArea=True&amp;isModal=true&amp;asPopupView=true</t>
  </si>
  <si>
    <t>CD-PS-862-2024</t>
  </si>
  <si>
    <t>DANIELA  VERGARA MORENO</t>
  </si>
  <si>
    <t>https://community.secop.gov.co/Public/Tendering/OpportunityDetail/Index?noticeUID=CO1.NTC.5830746&amp;isFromPublicArea=True&amp;isModal=true&amp;asPopupView=true</t>
  </si>
  <si>
    <t>CD-PS-859-2024</t>
  </si>
  <si>
    <t>DANIELA ALEJANDRA LOPEZ RENDON</t>
  </si>
  <si>
    <t>https://community.secop.gov.co/Public/Tendering/OpportunityDetail/Index?noticeUID=CO1.NTC.5829968&amp;isFromPublicArea=True&amp;isModal=true&amp;asPopupView=true</t>
  </si>
  <si>
    <t>CD-PS-860-2024</t>
  </si>
  <si>
    <t>JUAN FREDY ROZO BELLON</t>
  </si>
  <si>
    <t>https://community.secop.gov.co/Public/Tendering/OpportunityDetail/Index?noticeUID=CO1.NTC.5833936&amp;isFromPublicArea=True&amp;isModal=true&amp;asPopupView=true</t>
  </si>
  <si>
    <t>CD-PS-861-2024</t>
  </si>
  <si>
    <t>ANGIE ALEJANDRA SEPULVEDA CAMACHO</t>
  </si>
  <si>
    <t>https://community.secop.gov.co/Public/Tendering/OpportunityDetail/Index?noticeUID=CO1.NTC.5833584&amp;isFromPublicArea=True&amp;isModal=true&amp;asPopupView=true</t>
  </si>
  <si>
    <t>CD-PS-863-2024</t>
  </si>
  <si>
    <t>NATALIA  CUELLAR BARON</t>
  </si>
  <si>
    <t>https://community.secop.gov.co/Public/Tendering/OpportunityDetail/Index?noticeUID=CO1.NTC.5833987&amp;isFromPublicArea=True&amp;isModal=true&amp;asPopupView=true</t>
  </si>
  <si>
    <t>CD-PS-864-2024</t>
  </si>
  <si>
    <t>YULI ANDREA ALFONSO AVILA</t>
  </si>
  <si>
    <t>https://community.secop.gov.co/Public/Tendering/OpportunityDetail/Index?noticeUID=CO1.NTC.5831945&amp;isFromPublicArea=True&amp;isModal=true&amp;asPopupView=true</t>
  </si>
  <si>
    <t>CD-PS-865-2024</t>
  </si>
  <si>
    <t>ANDRES FELIPE GARZON MARTINEZ</t>
  </si>
  <si>
    <t>https://community.secop.gov.co/Public/Tendering/OpportunityDetail/Index?noticeUID=CO1.NTC.5832399&amp;isFromPublicArea=True&amp;isModal=true&amp;asPopupView=true</t>
  </si>
  <si>
    <t>CD-PS-868-2024</t>
  </si>
  <si>
    <t>DIANA MARCELA ZAMBRANO LUCUMI</t>
  </si>
  <si>
    <t>https://community.secop.gov.co/Public/Tendering/OpportunityDetail/Index?noticeUID=CO1.NTC.5837844&amp;isFromPublicArea=True&amp;isModal=true&amp;asPopupView=true</t>
  </si>
  <si>
    <t>CD-PS-869-2024</t>
  </si>
  <si>
    <t>YULY MILENA GUEVARA SANCHEZ</t>
  </si>
  <si>
    <t>https://community.secop.gov.co/Public/Tendering/OpportunityDetail/Index?noticeUID=CO1.NTC.5839376&amp;isFromPublicArea=True&amp;isModal=true&amp;asPopupView=true</t>
  </si>
  <si>
    <t>CD-PS-872-2024</t>
  </si>
  <si>
    <t>SEBASTIAN  YAÑEZ TRUJILLO</t>
  </si>
  <si>
    <t>https://community.secop.gov.co/Public/Tendering/OpportunityDetail/Index?noticeUID=CO1.NTC.5839044&amp;isFromPublicArea=True&amp;isModal=true&amp;asPopupView=true</t>
  </si>
  <si>
    <t>CD-PS-873-2024</t>
  </si>
  <si>
    <t>LAURA ANDREA CORREA AREVALO</t>
  </si>
  <si>
    <t>https://community.secop.gov.co/Public/Tendering/OpportunityDetail/Index?noticeUID=CO1.NTC.5839619&amp;isFromPublicArea=True&amp;isModal=true&amp;asPopupView=true</t>
  </si>
  <si>
    <t>CD-PS-874-2024</t>
  </si>
  <si>
    <t>INGRID JULIETH GUALTEROS PATIÑO</t>
  </si>
  <si>
    <t>https://community.secop.gov.co/Public/Tendering/OpportunityDetail/Index?noticeUID=CO1.NTC.5840944&amp;isFromPublicArea=True&amp;isModal=true&amp;asPopupView=true</t>
  </si>
  <si>
    <t>CD-PS-867-2024</t>
  </si>
  <si>
    <t>CATALINA  ARANGO SALGADO</t>
  </si>
  <si>
    <t>https://community.secop.gov.co/Public/Tendering/OpportunityDetail/Index?noticeUID=CO1.NTC.5840852&amp;isFromPublicArea=True&amp;isModal=true&amp;asPopupView=true</t>
  </si>
  <si>
    <t>CD-PS-871-2024</t>
  </si>
  <si>
    <t>CLAUDIA ALEXANDRA BARRANCO SABOGAL</t>
  </si>
  <si>
    <t>https://community.secop.gov.co/Public/Tendering/OpportunityDetail/Index?noticeUID=CO1.NTC.5838161&amp;isFromPublicArea=True&amp;isModal=true&amp;asPopupView=true</t>
  </si>
  <si>
    <t>CD-PS-875-2024</t>
  </si>
  <si>
    <t>MARIA PAULA HERNANDEZ MORENO</t>
  </si>
  <si>
    <t>https://community.secop.gov.co/Public/Tendering/OpportunityDetail/Index?noticeUID=CO1.NTC.5846398&amp;isFromPublicArea=True&amp;isModal=False</t>
  </si>
  <si>
    <t>CD-PS-876-2024</t>
  </si>
  <si>
    <t>KAREN ELENA LOPEZ</t>
  </si>
  <si>
    <t>https://community.secop.gov.co/Public/Tendering/OpportunityDetail/Index?noticeUID=CO1.NTC.5845700&amp;isFromPublicArea=True&amp;isModal=False</t>
  </si>
  <si>
    <t>CD-PS-877-2024</t>
  </si>
  <si>
    <t>DIANA CAROLINA BAQUERO MARTINEZ</t>
  </si>
  <si>
    <t>https://community.secop.gov.co/Public/Tendering/OpportunityDetail/Index?noticeUID=CO1.NTC.5847040&amp;isFromPublicArea=True&amp;isModal=true&amp;asPopupView=true</t>
  </si>
  <si>
    <t>CD-PS-878-2024</t>
  </si>
  <si>
    <t>NELCY MABEL MUÑOZ CASTRO</t>
  </si>
  <si>
    <t>https://community.secop.gov.co/Public/Tendering/OpportunityDetail/Index?noticeUID=CO1.NTC.5846237&amp;isFromPublicArea=True&amp;isModal=true&amp;asPopupView=true</t>
  </si>
  <si>
    <t>CD-PS-879-2024</t>
  </si>
  <si>
    <t>LEIDY JANETH CARDENAS MONTAÑEZ</t>
  </si>
  <si>
    <t>https://community.secop.gov.co/Public/Tendering/OpportunityDetail/Index?noticeUID=CO1.NTC.5846375&amp;isFromPublicArea=True&amp;isModal=true&amp;asPopupView=true</t>
  </si>
  <si>
    <t>CD-PS-881-2024</t>
  </si>
  <si>
    <t>MONICA PATRICIA HOYOS ROBAYO</t>
  </si>
  <si>
    <t>https://community.secop.gov.co/Public/Tendering/OpportunityDetail/Index?noticeUID=CO1.NTC.5848462&amp;isFromPublicArea=True&amp;isModal=true&amp;asPopupView=true</t>
  </si>
  <si>
    <t>CD-PS-880-2024</t>
  </si>
  <si>
    <t>MARIA PAULA SOLER LÓPEZ</t>
  </si>
  <si>
    <t>https://community.secop.gov.co/Public/Tendering/OpportunityDetail/Index?noticeUID=CO1.NTC.5847537&amp;isFromPublicArea=True&amp;isModal=False</t>
  </si>
  <si>
    <t>CD-PS-883-2024</t>
  </si>
  <si>
    <t>YENIFER CATERINE GUTIERREZ GONZALEZ</t>
  </si>
  <si>
    <t>https://community.secop.gov.co/Public/Tendering/OpportunityDetail/Index?noticeUID=CO1.NTC.5855405&amp;isFromPublicArea=True&amp;isModal=true&amp;asPopupView=true</t>
  </si>
  <si>
    <t>CD-PS-884-2024</t>
  </si>
  <si>
    <t>LINA MILENA MARIN PEÑA</t>
  </si>
  <si>
    <t>https://community.secop.gov.co/Public/Tendering/OpportunityDetail/Index?noticeUID=CO1.NTC.5855841&amp;isFromPublicArea=True&amp;isModal=true&amp;asPopupView=true</t>
  </si>
  <si>
    <t>CD-PS-886-2024</t>
  </si>
  <si>
    <t>JOHANNA ANDREA RUA RUEDA</t>
  </si>
  <si>
    <t>https://community.secop.gov.co/Public/Tendering/OpportunityDetail/Index?noticeUID=CO1.NTC.5858708&amp;isFromPublicArea=True&amp;isModal=true&amp;asPopupView=true</t>
  </si>
  <si>
    <t>CD-PS-887-2024</t>
  </si>
  <si>
    <t>SANDRA VIVIANA ALHIPPIO SERRANO</t>
  </si>
  <si>
    <t>https://community.secop.gov.co/Public/Tendering/OpportunityDetail/Index?noticeUID=CO1.NTC.5862443&amp;isFromPublicArea=True&amp;isModal=False</t>
  </si>
  <si>
    <t>Profesional Universitario, Código 219, Grado 12</t>
  </si>
  <si>
    <t>CD-PS-888-2024</t>
  </si>
  <si>
    <t>YANETH  URIBE FONSECA</t>
  </si>
  <si>
    <t>https://community.secop.gov.co/Public/Tendering/OpportunityDetail/Index?noticeUID=CO1.NTC.5861954&amp;isFromPublicArea=True&amp;isModal=true&amp;asPopupView=true</t>
  </si>
  <si>
    <t>CD-PS-889-2024</t>
  </si>
  <si>
    <t>LEYDI PAOLA MURCIA FRANCO</t>
  </si>
  <si>
    <t>https://community.secop.gov.co/Public/Tendering/OpportunityDetail/Index?noticeUID=CO1.NTC.5862380&amp;isFromPublicArea=True&amp;isModal=true&amp;asPopupView=true</t>
  </si>
  <si>
    <t>CD-PS-890-2024</t>
  </si>
  <si>
    <t>YENY CONSUELO ALVAREZ CUENCA</t>
  </si>
  <si>
    <t>https://community.secop.gov.co/Public/Tendering/OpportunityDetail/Index?noticeUID=CO1.NTC.5864448&amp;isFromPublicArea=True&amp;isModal=False</t>
  </si>
  <si>
    <t>CD-PS-893-2024</t>
  </si>
  <si>
    <t>DAYANA YISETH GUTIERREZ TUNJO</t>
  </si>
  <si>
    <t>https://community.secop.gov.co/Public/Tendering/OpportunityDetail/Index?noticeUID=CO1.NTC.5870550&amp;isFromPublicArea=True&amp;isModal=true&amp;asPopupView=true</t>
  </si>
  <si>
    <t>CD-PS-895-2024</t>
  </si>
  <si>
    <t>DERLY LILIANA ARIAS PEREZ</t>
  </si>
  <si>
    <t>https://community.secop.gov.co/Public/Tendering/OpportunityDetail/Index?noticeUID=CO1.NTC.5873320&amp;isFromPublicArea=True&amp;isModal=true&amp;asPopupView=true</t>
  </si>
  <si>
    <t>CD-PS-896-2024</t>
  </si>
  <si>
    <t>LUZ MERY PIEDRAHITA PINEDA</t>
  </si>
  <si>
    <t>https://community.secop.gov.co/Public/Tendering/OpportunityDetail/Index?noticeUID=CO1.NTC.5872211&amp;isFromPublicArea=True&amp;isModal=true&amp;asPopupView=true</t>
  </si>
  <si>
    <t>CD-PS-897-2024</t>
  </si>
  <si>
    <t>JULIANA  ACOSTA RIOS</t>
  </si>
  <si>
    <t>https://community.secop.gov.co/Public/Tendering/OpportunityDetail/Index?noticeUID=CO1.NTC.5873677&amp;isFromPublicArea=True&amp;isModal=true&amp;asPopupView=true</t>
  </si>
  <si>
    <t>CD-PS-898-2024</t>
  </si>
  <si>
    <t>LEIDY DANIELA BARRERO GUASCA</t>
  </si>
  <si>
    <t>https://community.secop.gov.co/Public/Tendering/OpportunityDetail/Index?noticeUID=CO1.NTC.5876981&amp;isFromPublicArea=True&amp;isModal=False</t>
  </si>
  <si>
    <t>CD-PS-892-2024</t>
  </si>
  <si>
    <t>LEIDY VIVIANA ORDUZ DUCUARA</t>
  </si>
  <si>
    <t>https://community.secop.gov.co/Public/Tendering/OpportunityDetail/Index?noticeUID=CO1.NTC.5870225&amp;isFromPublicArea=True&amp;isModal=true&amp;asPopupView=true</t>
  </si>
  <si>
    <t>CD-PS-894-2024</t>
  </si>
  <si>
    <t>ELIZABETH  DIAZ ABRIL</t>
  </si>
  <si>
    <t>https://community.secop.gov.co/Public/Tendering/OpportunityDetail/Index?noticeUID=CO1.NTC.5871799&amp;isFromPublicArea=True&amp;isModal=true&amp;asPopupView=true</t>
  </si>
  <si>
    <t>CD-PS-899-2024</t>
  </si>
  <si>
    <t>ANGIE LORENA TRIANA VILLALBA</t>
  </si>
  <si>
    <t>https://community.secop.gov.co/Public/Tendering/OpportunityDetail/Index?noticeUID=CO1.NTC.5880334&amp;isFromPublicArea=True&amp;isModal=true&amp;asPopupView=true</t>
  </si>
  <si>
    <t>CD-PS-900-2024</t>
  </si>
  <si>
    <t>ANLLY YISETH HURTADO AGUILAR</t>
  </si>
  <si>
    <t>https://community.secop.gov.co/Public/Tendering/OpportunityDetail/Index?noticeUID=CO1.NTC.5877780&amp;isFromPublicArea=True&amp;isModal=False</t>
  </si>
  <si>
    <t>CD-PS-901-2024</t>
  </si>
  <si>
    <t>ANDRES ORLANDO ORTEGON OCAMPO</t>
  </si>
  <si>
    <t>https://community.secop.gov.co/Public/Tendering/OpportunityDetail/Index?noticeUID=CO1.NTC.5880827&amp;isFromPublicArea=True&amp;isModal=False</t>
  </si>
  <si>
    <t>CD-PS-891-2024</t>
  </si>
  <si>
    <t>DORYS ANDREA CASTRO CANTOR</t>
  </si>
  <si>
    <t>https://community.secop.gov.co/Public/Tendering/OpportunityDetail/Index?noticeUID=CO1.NTC.5865718&amp;isFromPublicArea=True&amp;isModal=False</t>
  </si>
  <si>
    <t>CD-PS-902-2024</t>
  </si>
  <si>
    <t>ANA CAROLINA BUCHELI OLMOS</t>
  </si>
  <si>
    <t>https://community.secop.gov.co/Public/Tendering/OpportunityDetail/Index?noticeUID=CO1.NTC.5880703&amp;isFromPublicArea=True&amp;isModal=False</t>
  </si>
  <si>
    <t>CD-PS-903-2024</t>
  </si>
  <si>
    <t>LIZ ALEXANDRA GARCIA APARICIO</t>
  </si>
  <si>
    <t>https://community.secop.gov.co/Public/Tendering/OpportunityDetail/Index?noticeUID=CO1.NTC.5885101&amp;isFromPublicArea=True&amp;isModal=False</t>
  </si>
  <si>
    <t>CD-PS-904-2024</t>
  </si>
  <si>
    <t>LAURA MARCELA ESPINOSA TELLEZ</t>
  </si>
  <si>
    <t>https://community.secop.gov.co/Public/Tendering/OpportunityDetail/Index?noticeUID=CO1.NTC.5885852&amp;isFromPublicArea=True&amp;isModal=true&amp;asPopupView=true</t>
  </si>
  <si>
    <t>CD-PS-905-2024</t>
  </si>
  <si>
    <t>SANDRA MILENA BUITRAGO LONDOÑO</t>
  </si>
  <si>
    <t>https://community.secop.gov.co/Public/Tendering/OpportunityDetail/Index?noticeUID=CO1.NTC.5891602&amp;isFromPublicArea=True&amp;isModal=False</t>
  </si>
  <si>
    <t>CD-PS-906-2024</t>
  </si>
  <si>
    <t>ANDREA MARCELA SANCHEZ GUERRERO</t>
  </si>
  <si>
    <t>https://community.secop.gov.co/Public/Tendering/OpportunityDetail/Index?noticeUID=CO1.NTC.5891801&amp;isFromPublicArea=True&amp;isModal=False</t>
  </si>
  <si>
    <t>CD-PS-907-2024</t>
  </si>
  <si>
    <t>GERALDINE LIZETH CASTELLANOS ROZO</t>
  </si>
  <si>
    <t>https://community.secop.gov.co/Public/Tendering/OpportunityDetail/Index?noticeUID=CO1.NTC.5899679&amp;isFromPublicArea=True&amp;isModal=False</t>
  </si>
  <si>
    <t>CD-PS-908-2024</t>
  </si>
  <si>
    <t>MARIA ALEJANDRA MILLAN</t>
  </si>
  <si>
    <t>https://community.secop.gov.co/Public/Tendering/OpportunityDetail/Index?noticeUID=CO1.NTC.5900110&amp;isFromPublicArea=True&amp;isModal=False</t>
  </si>
  <si>
    <t>ORDEN 126579</t>
  </si>
  <si>
    <t>UT Soft IG 3
SOFTWAREONE COLOMBIA. S.A.S</t>
  </si>
  <si>
    <t>901373456
900478383-2</t>
  </si>
  <si>
    <t>https://www.colombiacompra.gov.co/tienda-virtual-del-estado-colombiano/ordenes-compra/126579</t>
  </si>
  <si>
    <t>CD-PS-909-2024</t>
  </si>
  <si>
    <t>PAULA ANDREA RINCON ARMENTERO</t>
  </si>
  <si>
    <t>https://community.secop.gov.co/Public/Tendering/OpportunityDetail/Index?noticeUID=CO1.NTC.5903462&amp;isFromPublicArea=True&amp;isModal=False</t>
  </si>
  <si>
    <t>CD-PS-911-2024</t>
  </si>
  <si>
    <t>LEIDY TATIANA RODRIGUEZ MIRANDA</t>
  </si>
  <si>
    <t>https://community.secop.gov.co/Public/Tendering/OpportunityDetail/Index?noticeUID=CO1.NTC.5904175&amp;isFromPublicArea=True&amp;isModal=False</t>
  </si>
  <si>
    <t>CD-CI-912-2024</t>
  </si>
  <si>
    <t>SERVICIOS POSTALES NACIONALES S.A.S.</t>
  </si>
  <si>
    <t>https://community.secop.gov.co/Public/Tendering/OpportunityDetail/Index?noticeUID=CO1.NTC.5912624&amp;isFromPublicArea=True&amp;isModal=true&amp;asPopupView=true</t>
  </si>
  <si>
    <t>Oscar Hernan Serrato Gonzalez</t>
  </si>
  <si>
    <t>Profesional Especializado</t>
  </si>
  <si>
    <t>CD-PS-914-2024</t>
  </si>
  <si>
    <t>CARMEN ELENA PINO ORDOÑEZ</t>
  </si>
  <si>
    <t>https://community.secop.gov.co/Public/Tendering/OpportunityDetail/Index?noticeUID=CO1.NTC.5914291&amp;isFromPublicArea=True&amp;isModal=true&amp;asPopupView=true</t>
  </si>
  <si>
    <t>CD-PS-916-2024</t>
  </si>
  <si>
    <t>ALISSON JULLIETTE RODRIGUEZ HURTADO</t>
  </si>
  <si>
    <t>https://community.secop.gov.co/Public/Tendering/OpportunityDetail/Index?noticeUID=CO1.NTC.5927232&amp;isFromPublicArea=True&amp;isModal=true&amp;asPopupView=true</t>
  </si>
  <si>
    <t>CD-PS-917-2024</t>
  </si>
  <si>
    <t>MARTA YADIRA TORRES RODRIGUEZ</t>
  </si>
  <si>
    <t>https://community.secop.gov.co/Public/Tendering/OpportunityDetail/Index?noticeUID=CO1.NTC.5931634&amp;isFromPublicArea=True&amp;isModal=true&amp;asPopupView=true</t>
  </si>
  <si>
    <t>CD-PS-919-2024</t>
  </si>
  <si>
    <t>LUZ HELENA SERRANO DURAN</t>
  </si>
  <si>
    <t>https://community.secop.gov.co/Public/Tendering/OpportunityDetail/Index?noticeUID=CO1.NTC.5940860&amp;isFromPublicArea=True&amp;isModal=False</t>
  </si>
  <si>
    <t>CD-PS-920-2024</t>
  </si>
  <si>
    <t>LAURA LYSSETH AGUDELO VELASQUEZ</t>
  </si>
  <si>
    <t>https://community.secop.gov.co/Public/Tendering/OpportunityDetail/Index?noticeUID=CO1.NTC.5941010&amp;isFromPublicArea=True&amp;isModal=true&amp;asPopupView=true</t>
  </si>
  <si>
    <t>CD-PS-921-2024</t>
  </si>
  <si>
    <t>JUAN SEBASTIAN MARTINEZ TORRES</t>
  </si>
  <si>
    <t>https://community.secop.gov.co/Public/Tendering/OpportunityDetail/Index?noticeUID=CO1.NTC.5940771&amp;isFromPublicArea=True&amp;isModal=true&amp;asPopupView=true</t>
  </si>
  <si>
    <t>23/09/2024</t>
  </si>
  <si>
    <t>CD-PS-922-2024</t>
  </si>
  <si>
    <t>ZUNNY YANETH QUINTO MOSQUERA</t>
  </si>
  <si>
    <t>https://community.secop.gov.co/Public/Tendering/OpportunityDetail/Index?noticeUID=CO1.NTC.5947330&amp;isFromPublicArea=True&amp;isModal=False</t>
  </si>
  <si>
    <t>CD-PS-923-2024</t>
  </si>
  <si>
    <t>MAILIN CELENE LONDOÑO PORTOCARRERO</t>
  </si>
  <si>
    <t>https://community.secop.gov.co/Public/Tendering/OpportunityDetail/Index?noticeUID=CO1.NTC.5947174&amp;isFromPublicArea=True&amp;isModal=true&amp;asPopupView=true</t>
  </si>
  <si>
    <t>CD-PS-924-2024</t>
  </si>
  <si>
    <t>EVELIN MAYERLI POVEDA CASTRO</t>
  </si>
  <si>
    <t>https://community.secop.gov.co/Public/Tendering/OpportunityDetail/Index?noticeUID=CO1.NTC.5947252&amp;isFromPublicArea=True&amp;isModal=true&amp;asPopupView=true</t>
  </si>
  <si>
    <t>CD-PS-926-2024</t>
  </si>
  <si>
    <t>DARLIN MONICA KURY RENTERIA</t>
  </si>
  <si>
    <t>https://community.secop.gov.co/Public/Tendering/OpportunityDetail/Index?noticeUID=CO1.NTC.5946991&amp;isFromPublicArea=True&amp;isModal=true&amp;asPopupView=true</t>
  </si>
  <si>
    <t>CD-PS-927-2024</t>
  </si>
  <si>
    <t>SANDRA PATRICIA BELLO SANABRIA</t>
  </si>
  <si>
    <t>https://community.secop.gov.co/Public/Tendering/OpportunityDetail/Index?noticeUID=CO1.NTC.5954635&amp;isFromPublicArea=True&amp;isModal=true&amp;asPopupView=true</t>
  </si>
  <si>
    <t>CD-PS-928-2024</t>
  </si>
  <si>
    <t>SIDNEY MIGUEL ACUÑA ROJAS</t>
  </si>
  <si>
    <t>https://community.secop.gov.co/Public/Tendering/OpportunityDetail/Index?noticeUID=CO1.NTC.5954282&amp;isFromPublicArea=True&amp;isModal=true&amp;asPopupView=true</t>
  </si>
  <si>
    <t>CD-PS-929-2024</t>
  </si>
  <si>
    <t>VANNESA ALEXANDRA RODRIGUEZ GOMEZ</t>
  </si>
  <si>
    <t>https://community.secop.gov.co/Public/Tendering/OpportunityDetail/Index?noticeUID=CO1.NTC.5962832&amp;isFromPublicArea=True&amp;isModal=False</t>
  </si>
  <si>
    <t>CD-PS-930-2024</t>
  </si>
  <si>
    <t>LAURA DANIELA TORRES MELGAREJO</t>
  </si>
  <si>
    <t>https://community.secop.gov.co/Public/Tendering/OpportunityDetail/Index?noticeUID=CO1.NTC.5959364&amp;isFromPublicArea=True&amp;isModal=true&amp;asPopupView=true</t>
  </si>
  <si>
    <t>CD-PS-931-2024</t>
  </si>
  <si>
    <t>JUAN DAVID CORTES GONZALEZ</t>
  </si>
  <si>
    <t>https://community.secop.gov.co/Public/Tendering/OpportunityDetail/Index?noticeUID=CO1.NTC.5966049&amp;isFromPublicArea=True&amp;isModal=False</t>
  </si>
  <si>
    <t>CD-PS-932-2024</t>
  </si>
  <si>
    <t>SANDRA PATRICIA PRIETO ROJAS</t>
  </si>
  <si>
    <t>https://community.secop.gov.co/Public/Tendering/OpportunityDetail/Index?noticeUID=CO1.NTC.5966025&amp;isFromPublicArea=True&amp;isModal=False</t>
  </si>
  <si>
    <t>CD-PS-933-2024</t>
  </si>
  <si>
    <t>SONIA JEANNETTE RODRIGUEZ HAMON</t>
  </si>
  <si>
    <t>https://community.secop.gov.co/Public/Tendering/OpportunityDetail/Index?noticeUID=CO1.NTC.5966742&amp;isFromPublicArea=True&amp;isModal=False</t>
  </si>
  <si>
    <t>CD-PS-935-2024</t>
  </si>
  <si>
    <t>YORI KATHERINE ESPINOSA CACERES</t>
  </si>
  <si>
    <t>https://community.secop.gov.co/Public/Tendering/OpportunityDetail/Index?noticeUID=CO1.NTC.5969251&amp;isFromPublicArea=True&amp;isModal=False</t>
  </si>
  <si>
    <t>CD-PS-936-2024</t>
  </si>
  <si>
    <t>LIZETH CATALINA ALVARADO ESCOBAR</t>
  </si>
  <si>
    <t>https://community.secop.gov.co/Public/Tendering/OpportunityDetail/Index?noticeUID=CO1.NTC.5969373&amp;isFromPublicArea=True&amp;isModal=False</t>
  </si>
  <si>
    <t>CD-PS-937-2024</t>
  </si>
  <si>
    <t>JACKELINNE  CERQUERA CASTILLO</t>
  </si>
  <si>
    <t>https://community.secop.gov.co/Public/Tendering/OpportunityDetail/Index?noticeUID=CO1.NTC.5974927&amp;isFromPublicArea=True&amp;isModal=False</t>
  </si>
  <si>
    <t>CD-PS-938-2024</t>
  </si>
  <si>
    <t>CAJA DE COMPENSACION FAMILIAR COMPENSAR</t>
  </si>
  <si>
    <t>https://community.secop.gov.co/Public/Tendering/OpportunityDetail/Index?noticeUID=CO1.NTC.5975635&amp;isFromPublicArea=True&amp;isModal=False</t>
  </si>
  <si>
    <t>CD-PS-939-2024</t>
  </si>
  <si>
    <t>YENIFER CATERIN CONTRERAS CAIPA</t>
  </si>
  <si>
    <t>https://community.secop.gov.co/Public/Tendering/OpportunityDetail/Index?noticeUID=CO1.NTC.5975110&amp;isFromPublicArea=True&amp;isModal=False</t>
  </si>
  <si>
    <t>CD-PS-941-2024</t>
  </si>
  <si>
    <t>KELY NILLYRED BELTRAN CONTRERAS</t>
  </si>
  <si>
    <t>https://community.secop.gov.co/Public/Tendering/OpportunityDetail/Index?noticeUID=CO1.NTC.5984020&amp;isFromPublicArea=True&amp;isModal=False</t>
  </si>
  <si>
    <t>CD-PS-942-2024</t>
  </si>
  <si>
    <t>YANITH ZULAY PORRAS NEIRA</t>
  </si>
  <si>
    <t>https://community.secop.gov.co/Public/Tendering/OpportunityDetail/Index?noticeUID=CO1.NTC.5984409&amp;isFromPublicArea=True&amp;isModal=False</t>
  </si>
  <si>
    <t>CD-PS-945-2024</t>
  </si>
  <si>
    <t>JULIETH  CUBIDES BARRETO</t>
  </si>
  <si>
    <t>https://community.secop.gov.co/Public/Tendering/OpportunityDetail/Index?noticeUID=CO1.NTC.5993485&amp;isFromPublicArea=True&amp;isModal=False</t>
  </si>
  <si>
    <t>CD-PS-946-2024</t>
  </si>
  <si>
    <t>ANDREA  GUATAVITA GARZON</t>
  </si>
  <si>
    <t>https://community.secop.gov.co/Public/Tendering/OpportunityDetail/Index?noticeUID=CO1.NTC.5993195&amp;isFromPublicArea=True&amp;isModal=False</t>
  </si>
  <si>
    <t>CD-PS-947-2024</t>
  </si>
  <si>
    <t>LAURA MELISSA HERNANDEZ GARZON</t>
  </si>
  <si>
    <t>https://community.secop.gov.co/Public/Tendering/OpportunityDetail/Index?noticeUID=CO1.NTC.5993896&amp;isFromPublicArea=True&amp;isModal=False</t>
  </si>
  <si>
    <t>CD-PS-949-2024</t>
  </si>
  <si>
    <t>MARIA CAROLINA GARZÓN MARTÍNEZ</t>
  </si>
  <si>
    <t>https://community.secop.gov.co/Public/Tendering/OpportunityDetail/Index?noticeUID=CO1.NTC.6001892&amp;isFromPublicArea=True&amp;isModal=False</t>
  </si>
  <si>
    <t>CD-PS-950-2024</t>
  </si>
  <si>
    <t>ANA MARIA GRANDA MORENO</t>
  </si>
  <si>
    <t>https://community.secop.gov.co/Public/Tendering/OpportunityDetail/Index?noticeUID=CO1.NTC.6008202&amp;isFromPublicArea=True&amp;isModal=False</t>
  </si>
  <si>
    <t>CD-PS-951-2024</t>
  </si>
  <si>
    <t>WILMER ANDRES NIETO MAHECHA</t>
  </si>
  <si>
    <t>https://community.secop.gov.co/Public/Tendering/OpportunityDetail/Index?noticeUID=CO1.NTC.6006338&amp;isFromPublicArea=True&amp;isModal=False</t>
  </si>
  <si>
    <t>CD-PS-952-2024</t>
  </si>
  <si>
    <t>MARIA ALEJANDRA PARRA CAICEDO</t>
  </si>
  <si>
    <t>https://community.secop.gov.co/Public/Tendering/OpportunityDetail/Index?noticeUID=CO1.NTC.6007555&amp;isFromPublicArea=True&amp;isModal=False</t>
  </si>
  <si>
    <t>CD-PS-953-2024</t>
  </si>
  <si>
    <t>DARLY ZULEY DIAZ LATORRE</t>
  </si>
  <si>
    <t>https://community.secop.gov.co/Public/Tendering/OpportunityDetail/Index?noticeUID=CO1.NTC.6008144&amp;isFromPublicArea=True&amp;isModal=False</t>
  </si>
  <si>
    <t>CD-PS-954-2024</t>
  </si>
  <si>
    <t>DIANA VANESSA PULIDO ROMERO</t>
  </si>
  <si>
    <t>https://community.secop.gov.co/Public/Tendering/OpportunityDetail/Index?noticeUID=CO1.NTC.6023911&amp;isFromPublicArea=True&amp;isModal=False</t>
  </si>
  <si>
    <t>CD-PS-955-2024</t>
  </si>
  <si>
    <t>https://community.secop.gov.co/Public/Tendering/OpportunityDetail/Index?noticeUID=CO1.NTC.6025621&amp;isFromPublicArea=True&amp;isModal=False</t>
  </si>
  <si>
    <t>CD-PS-956-2024</t>
  </si>
  <si>
    <t>https://community.secop.gov.co/Public/Tendering/OpportunityDetail/Index?noticeUID=CO1.NTC.6028408&amp;isFromPublicArea=True&amp;isModal=False</t>
  </si>
  <si>
    <t>CD-PS-957-2024</t>
  </si>
  <si>
    <t>MARIA ANGELA DE LA TORRE ROJAS</t>
  </si>
  <si>
    <t>https://community.secop.gov.co/Public/Tendering/OpportunityDetail/Index?noticeUID=CO1.NTC.6031828&amp;isFromPublicArea=True&amp;isModal=False</t>
  </si>
  <si>
    <t>CD-PS-958-2024</t>
  </si>
  <si>
    <t>ANA JULIA DOMINGUEZ MANJARRES</t>
  </si>
  <si>
    <t>https://community.secop.gov.co/Public/Tendering/OpportunityDetail/Index?noticeUID=CO1.NTC.6041472&amp;isFromPublicArea=True&amp;isModal=False</t>
  </si>
  <si>
    <t>CD-PS-959-2024</t>
  </si>
  <si>
    <t xml:space="preserve">LAURA ESTEFANIA GOMEZ MUÑOZ </t>
  </si>
  <si>
    <t>https://community.secop.gov.co/Public/Tendering/OpportunityDetail/Index?noticeUID=CO1.NTC.6047470&amp;isFromPublicArea=True&amp;isModal=False</t>
  </si>
  <si>
    <t>CD-PS-961-2024</t>
  </si>
  <si>
    <t>ANGELA CRISTINA CASTRO NUVAN</t>
  </si>
  <si>
    <t>https://community.secop.gov.co/Public/Tendering/OpportunityDetail/Index?noticeUID=CO1.NTC.6048361&amp;isFromPublicArea=True&amp;isModal=False</t>
  </si>
  <si>
    <t>CD-PS-962-2024</t>
  </si>
  <si>
    <t>LILIANA MARCELA LAMPREA ALBARRACÍN</t>
  </si>
  <si>
    <t>https://community.secop.gov.co/Public/Tendering/OpportunityDetail/Index?noticeUID=CO1.NTC.6047592&amp;isFromPublicArea=True&amp;isModal=False</t>
  </si>
  <si>
    <t>CD-CI-963-2024</t>
  </si>
  <si>
    <t>EMPRESA DE TELECOMUNICACIONES DE BOGOTÁ S.A. E.S.P. - ETB S.A. ESP</t>
  </si>
  <si>
    <t>https://community.secop.gov.co/Public/Tendering/OpportunityDetail/Index?noticeUID=CO1.NTC.6057974&amp;isFromPublicArea=True&amp;isModal=False</t>
  </si>
  <si>
    <t>CD-PS-964-2024</t>
  </si>
  <si>
    <t>JORGE IVÁN ESCALANTE RUBI</t>
  </si>
  <si>
    <t>https://community.secop.gov.co/Public/Tendering/OpportunityDetail/Index?noticeUID=CO1.NTC.6057021&amp;isFromPublicArea=True&amp;isModal=False</t>
  </si>
  <si>
    <t>CD-PS-966-2024</t>
  </si>
  <si>
    <t>https://community.secop.gov.co/Public/Tendering/OpportunityDetail/Index?noticeUID=CO1.NTC.6057410&amp;isFromPublicArea=True&amp;isModal=False</t>
  </si>
  <si>
    <t>CD-PS-967-2024</t>
  </si>
  <si>
    <t>JUANITA  TORRES GARAVITO</t>
  </si>
  <si>
    <t>https://community.secop.gov.co/Public/Tendering/OpportunityDetail/Index?noticeUID=CO1.NTC.6070381&amp;isFromPublicArea=True&amp;isModal=False</t>
  </si>
  <si>
    <t>CD-PS-968-2024</t>
  </si>
  <si>
    <t>https://community.secop.gov.co/Public/Tendering/OpportunityDetail/Index?noticeUID=CO1.NTC.6071174&amp;isFromPublicArea=True&amp;isModal=False</t>
  </si>
  <si>
    <t>CD-PS-969-2024</t>
  </si>
  <si>
    <t>https://community.secop.gov.co/Public/Tendering/OpportunityDetail/Index?noticeUID=CO1.NTC.6073660&amp;isFromPublicArea=True&amp;isModal=False</t>
  </si>
  <si>
    <t>CD-PS-970-2024</t>
  </si>
  <si>
    <t>https://community.secop.gov.co/Public/Tendering/OpportunityDetail/Index?noticeUID=CO1.NTC.6073888&amp;isFromPublicArea=True&amp;isModal=False</t>
  </si>
  <si>
    <t>CD-PS-971-2024</t>
  </si>
  <si>
    <t>https://community.secop.gov.co/Public/Tendering/OpportunityDetail/Index?noticeUID=CO1.NTC.6073458&amp;isFromPublicArea=True&amp;isModal=False</t>
  </si>
  <si>
    <t>CD-PS-972-2024</t>
  </si>
  <si>
    <t>https://community.secop.gov.co/Public/Tendering/OpportunityDetail/Index?noticeUID=CO1.NTC.6072249&amp;isFromPublicArea=True&amp;isModal=False</t>
  </si>
  <si>
    <t>CD-PS-974-2024</t>
  </si>
  <si>
    <t>https://community.secop.gov.co/Public/Tendering/OpportunityDetail/Index?noticeUID=CO1.NTC.6074055&amp;isFromPublicArea=True&amp;isModal=False</t>
  </si>
  <si>
    <t>CD-PS-975-2024</t>
  </si>
  <si>
    <t>https://community.secop.gov.co/Public/Tendering/OpportunityDetail/Index?noticeUID=CO1.NTC.6074503&amp;isFromPublicArea=True&amp;isModal=False</t>
  </si>
  <si>
    <t>CD-PS-976-2024</t>
  </si>
  <si>
    <t>https://community.secop.gov.co/Public/Tendering/OpportunityDetail/Index?noticeUID=CO1.NTC.6078922&amp;isFromPublicArea=True&amp;isModal=False</t>
  </si>
  <si>
    <t>CD-PS-977-2024</t>
  </si>
  <si>
    <t>ANGELA ANDREA BARON LEAL</t>
  </si>
  <si>
    <t>https://community.secop.gov.co/Public/Tendering/OpportunityDetail/Index?noticeUID=CO1.NTC.6091413&amp;isFromPublicArea=True&amp;isModal=False</t>
  </si>
  <si>
    <t>CD-PS-978-2024</t>
  </si>
  <si>
    <t>https://community.secop.gov.co/Public/Tendering/OpportunityDetail/Index?noticeUID=CO1.NTC.6081828&amp;isFromPublicArea=True&amp;isModal=False</t>
  </si>
  <si>
    <t>CD-PS-979-2024</t>
  </si>
  <si>
    <t>https://community.secop.gov.co/Public/Tendering/OpportunityDetail/Index?noticeUID=CO1.NTC.6088990&amp;isFromPublicArea=True&amp;isModal=False</t>
  </si>
  <si>
    <t>CD-PS-980-2024</t>
  </si>
  <si>
    <t>ADRIANA MARIA CRUZ RIVERA</t>
  </si>
  <si>
    <t>https://community.secop.gov.co/Public/Tendering/OpportunityDetail/Index?noticeUID=CO1.NTC.6095043&amp;isFromPublicArea=True&amp;isModal=False</t>
  </si>
  <si>
    <t>CD-PS-981-2024</t>
  </si>
  <si>
    <t>JENNYS MARCELA MOLINA MORALES</t>
  </si>
  <si>
    <t>https://community.secop.gov.co/Public/Tendering/OpportunityDetail/Index?noticeUID=CO1.NTC.6090956&amp;isFromPublicArea=True&amp;isModal=False</t>
  </si>
  <si>
    <t>CD-PS-982-2024</t>
  </si>
  <si>
    <t>JENNY ALEXANDRA OCAMPO CASTAÑO</t>
  </si>
  <si>
    <t>https://community.secop.gov.co/Public/Tendering/OpportunityDetail/Index?noticeUID=CO1.NTC.6103123&amp;isFromPublicArea=True&amp;isModal=true&amp;asPopupView=true</t>
  </si>
  <si>
    <t>CD-PS-983-2024</t>
  </si>
  <si>
    <t>YESSICA JOHANA CRISTO LOMBANA</t>
  </si>
  <si>
    <t>https://community.secop.gov.co/Public/Tendering/OpportunityDetail/Index?noticeUID=CO1.NTC.6110099&amp;isFromPublicArea=True&amp;isModal=False</t>
  </si>
  <si>
    <t>CD-CI-984-2024</t>
  </si>
  <si>
    <t>INSTITUTO COLOMBIANO PARA LA EVALUACION DE LA EDUCACION - ICFES</t>
  </si>
  <si>
    <t>https://community.secop.gov.co/Public/Tendering/OpportunityDetail/Index?noticeUID=CO1.NTC.6157588&amp;isFromPublicArea=True&amp;isModal=true&amp;asPopupView=true</t>
  </si>
  <si>
    <t>CD-PS-985-2024</t>
  </si>
  <si>
    <t>MARIA CAMILA FARFAN LEYVA</t>
  </si>
  <si>
    <t>https://community.secop.gov.co/Public/Tendering/OpportunityDetail/Index?noticeUID=CO1.NTC.6121732&amp;isFromPublicArea=True&amp;isModal=true&amp;asPopupView=true</t>
  </si>
  <si>
    <t>SDMUJER-MC-001-2024</t>
  </si>
  <si>
    <t>NEFOX SAS</t>
  </si>
  <si>
    <t>https://community.secop.gov.co/Public/Tendering/OpportunityDetail/Index?noticeUID=CO1.NTC.6034102&amp;isFromPublicArea=True&amp;isModal=true&amp;asPopupView=true</t>
  </si>
  <si>
    <t>CD-PS-988-2024</t>
  </si>
  <si>
    <t>LAURA DANIELA GUTIERREZ RODRIGUEZ</t>
  </si>
  <si>
    <t>https://community.secop.gov.co/Public/Tendering/OpportunityDetail/Index?noticeUID=CO1.NTC.6128632&amp;isFromPublicArea=True&amp;isModal=true&amp;asPopupView=true</t>
  </si>
  <si>
    <t>CD-PS-989-2024</t>
  </si>
  <si>
    <t>YESSICA LILIANA ROMERO BOHORQUEZ</t>
  </si>
  <si>
    <t>https://community.secop.gov.co/Public/Tendering/OpportunityDetail/Index?noticeUID=CO1.NTC.6128042&amp;isFromPublicArea=True&amp;isModal=true&amp;asPopupView=true</t>
  </si>
  <si>
    <t>CD-PS-990-2024</t>
  </si>
  <si>
    <t>KAREN LORENA NEIRA BEJARANO</t>
  </si>
  <si>
    <t>https://community.secop.gov.co/Public/Tendering/OpportunityDetail/Index?noticeUID=CO1.NTC.6129754&amp;isFromPublicArea=True&amp;isModal=true&amp;asPopupView=true</t>
  </si>
  <si>
    <t>CD-PS-991-2024</t>
  </si>
  <si>
    <t>CRISTIAN CAMILO CALDERON TAPIA</t>
  </si>
  <si>
    <t>https://community.secop.gov.co/Public/Tendering/OpportunityDetail/Index?noticeUID=CO1.NTC.6133537&amp;isFromPublicArea=True&amp;isModal=False</t>
  </si>
  <si>
    <t>CD-PS-992-2024</t>
  </si>
  <si>
    <t>MARIA CAMILA LOPEZ LOPEZ</t>
  </si>
  <si>
    <t>https://community.secop.gov.co/Public/Tendering/OpportunityDetail/Index?noticeUID=CO1.NTC.6143965&amp;isFromPublicArea=True&amp;isModal=False</t>
  </si>
  <si>
    <t>CD-PS-993-2024</t>
  </si>
  <si>
    <t>https://community.secop.gov.co/Public/Tendering/OpportunityDetail/Index?noticeUID=CO1.NTC.6156354&amp;isFromPublicArea=True&amp;isModal=true&amp;asPopupView=true</t>
  </si>
  <si>
    <t>CD-PS-996-2024</t>
  </si>
  <si>
    <t>DANIEL EDUARDO LOPEZ RONCANCIO</t>
  </si>
  <si>
    <t>https://community.secop.gov.co/Public/Tendering/OpportunityDetail/Index?noticeUID=CO1.NTC.6164020&amp;isFromPublicArea=True&amp;isModal=true&amp;asPopupView=true</t>
  </si>
  <si>
    <t>CD-ARR-994-2024</t>
  </si>
  <si>
    <t>LUIS CARLOS MARENTES MONROY</t>
  </si>
  <si>
    <t>https://community.secop.gov.co/Public/Tendering/OpportunityDetail/Index?noticeUID=CO1.NTC.6160065&amp;isFromPublicArea=True&amp;isModal=true&amp;asPopupView=true</t>
  </si>
  <si>
    <t>CD-PS-997-2024</t>
  </si>
  <si>
    <t>LUISA ALEJANDRA CADENA PEÑUELA</t>
  </si>
  <si>
    <t>https://community.secop.gov.co/Public/Tendering/OpportunityDetail/Index?noticeUID=CO1.NTC.6175967&amp;isFromPublicArea=True&amp;isModal=False</t>
  </si>
  <si>
    <t>CD-PS-998-2024</t>
  </si>
  <si>
    <t>ANA MARIA MONGUA LUCERO</t>
  </si>
  <si>
    <t>https://community.secop.gov.co/Public/Tendering/OpportunityDetail/Index?noticeUID=CO1.NTC.6176242&amp;isFromPublicArea=True&amp;isModal=true&amp;asPopupView=true</t>
  </si>
  <si>
    <t>CD-CI-995-2024</t>
  </si>
  <si>
    <t>https://community.secop.gov.co/Public/Tendering/OpportunityDetail/Index?noticeUID=CO1.NTC.6164605&amp;isFromPublicArea=True&amp;isModal=true&amp;asPopupView=true</t>
  </si>
  <si>
    <t>CD-PS-999-2024</t>
  </si>
  <si>
    <t>MARIA PAULA GABRIELA CARVAJAL PLATA</t>
  </si>
  <si>
    <t>https://community.secop.gov.co/Public/Tendering/OpportunityDetail/Index?noticeUID=CO1.NTC.6184565&amp;isFromPublicArea=True&amp;isModal=true&amp;asPopupView=true</t>
  </si>
  <si>
    <t>Orden 129282</t>
  </si>
  <si>
    <t>BMIND S.A.S.</t>
  </si>
  <si>
    <t>https://www.colombiacompra.gov.co/tienda-virtual-del-estado-colombiano/ordenes-compra/129282</t>
  </si>
  <si>
    <t>CD-PS-1001-2024</t>
  </si>
  <si>
    <t>CESAR AUGUSTO MARTINEZ CARDENAS</t>
  </si>
  <si>
    <t>https://community.secop.gov.co/Public/Tendering/OpportunityDetail/Index?noticeUID=CO1.NTC.6196099&amp;isFromPublicArea=True&amp;isModal=False</t>
  </si>
  <si>
    <t>CD-PS-1005-2024</t>
  </si>
  <si>
    <t>ANDREA PATRICIA FUENTES GUERRERO</t>
  </si>
  <si>
    <t>https://community.secop.gov.co/Public/Tendering/OpportunityDetail/Index?noticeUID=CO1.NTC.6198285&amp;isFromPublicArea=True&amp;isModal=False</t>
  </si>
  <si>
    <t>SDMUJER-MC-002-2024</t>
  </si>
  <si>
    <t>ABSICOL SAS</t>
  </si>
  <si>
    <t>https://community.secop.gov.co/Public/Tendering/OpportunityDetail/Index?noticeUID=CO1.NTC.6124315&amp;isFromPublicArea=True&amp;isModal=False</t>
  </si>
  <si>
    <t>CD-ARR-1002-2024</t>
  </si>
  <si>
    <t>MARIA STELLA CASTILLO DE ROJAS</t>
  </si>
  <si>
    <t>https://community.secop.gov.co/Public/Tendering/OpportunityDetail/Index?noticeUID=CO1.NTC.6194603&amp;isFromPublicArea=True&amp;isModal=False</t>
  </si>
  <si>
    <t>CD-ARR-1003-2024</t>
  </si>
  <si>
    <t>PEDRO JOSE HEREDIA PULIDO // PATRICIA  HEREDIA PULIDO</t>
  </si>
  <si>
    <t>79559742
52278327</t>
  </si>
  <si>
    <t> https://www.contratos.gov.co/consultas/detalleProceso.do?numConstancia=24-22-91660</t>
  </si>
  <si>
    <t>CD-ARR-1004-2024</t>
  </si>
  <si>
    <t>SEBASTIAN GILBERTO COY BAQUERO</t>
  </si>
  <si>
    <t>https://community.secop.gov.co/Public/Tendering/OpportunityDetail/Index?noticeUID=CO1.NTC.6194286&amp;isFromPublicArea=True&amp;isModal=False</t>
  </si>
  <si>
    <t>CD-CI-1010-2024</t>
  </si>
  <si>
    <t>https://community.secop.gov.co/Public/Tendering/OpportunityDetail/Index?noticeUID=CO1.NTC.6201365&amp;isFromPublicArea=True&amp;isModal=False</t>
  </si>
  <si>
    <t>CD-ARR-1009-2024</t>
  </si>
  <si>
    <t>CAROLINA  GUTIERREZ CORDERO</t>
  </si>
  <si>
    <t>https://community.secop.gov.co/Public/Tendering/OpportunityDetail/Index?noticeUID=CO1.NTC.6201478&amp;isFromPublicArea=True&amp;isModal=False</t>
  </si>
  <si>
    <t>CD-ARR-1017-2024</t>
  </si>
  <si>
    <t>YAQUELINE  DIRGUA</t>
  </si>
  <si>
    <t>https://community.secop.gov.co/Public/Tendering/OpportunityDetail/Index?noticeUID=CO1.NTC.6201432&amp;isFromPublicArea=True&amp;isModal=False</t>
  </si>
  <si>
    <t>CD-ARR-1007-2024</t>
  </si>
  <si>
    <t>EDIFICIO CONDOMINIO PARQUE SANTANDER P.H
CARLOS ALFREDO RODRIGUEZ ACOSTA ADMINIST RADORES Y CIA SCS SOCIEDAD ENCOMANDITA S IMPLE
CUESTA DUQUE SCS SOCIEDAD EN COMANDITA S IMPLE
NURY CONSUELO MARIA ACOSTA DE RODRIGUEZ</t>
  </si>
  <si>
    <t>860042600
900160586
900095892
40008270</t>
  </si>
  <si>
    <t>https://www.contratos.gov.co/consultas/detalleProceso.do?numConstancia=24-22-91614</t>
  </si>
  <si>
    <t>CD-ARR-1006-2024</t>
  </si>
  <si>
    <t>LEONOR  POVEDA VIUDA DE NAVAS</t>
  </si>
  <si>
    <t>https://community.secop.gov.co/Public/Tendering/OpportunityDetail/Index?noticeUID=CO1.NTC.6197430&amp;isFromPublicArea=True&amp;isModal=False</t>
  </si>
  <si>
    <t>CD-ARR-1018-2024</t>
  </si>
  <si>
    <t>SERVICIOS INTEGRALES EN FINCA RAIZ SIFRA SAS</t>
  </si>
  <si>
    <t>https://community.secop.gov.co/Public/Tendering/OpportunityDetail/Index?noticeUID=CO1.NTC.6201511&amp;isFromPublicArea=True&amp;isModal=False</t>
  </si>
  <si>
    <t>CD-ARR-1019-2024</t>
  </si>
  <si>
    <t>SOLUCIONES SUPERINTEGRALES SI S.A.S.</t>
  </si>
  <si>
    <t>https://community.secop.gov.co/Public/Tendering/OpportunityDetail/Index?noticeUID=CO1.NTC.6201708&amp;isFromPublicArea=True&amp;isModal=False</t>
  </si>
  <si>
    <t>CD-ARR-1008-2024</t>
  </si>
  <si>
    <t>SERVICIOS &amp; BIENES INTERNACIONALES INMOB ILIARIOS S A S</t>
  </si>
  <si>
    <t>https://community.secop.gov.co/Public/Tendering/OpportunityDetail/Index?noticeUID=CO1.NTC.6198391&amp;isFromPublicArea=True&amp;isModal=False</t>
  </si>
  <si>
    <t>CD-PS-1020-2024</t>
  </si>
  <si>
    <t>JUAN FELIPE OGLIASTRI TURRIAGO</t>
  </si>
  <si>
    <t>https://community.secop.gov.co/Public/Tendering/OpportunityDetail/Index?noticeUID=CO1.NTC.6202524&amp;isFromPublicArea=True&amp;isModal=False</t>
  </si>
  <si>
    <t>Orden 129410</t>
  </si>
  <si>
    <t>TRANSPORTES CSC S.A.S - EN REORGANIZACIO N</t>
  </si>
  <si>
    <t>https://www.colombiacompra.gov.co/tienda-virtual-del-estado-colombiano/ordenes-compra/129410</t>
  </si>
  <si>
    <t>SDMUJER-MC-003-2024</t>
  </si>
  <si>
    <t>AQSERV S A S</t>
  </si>
  <si>
    <t>https://community.secop.gov.co/Public/Tendering/OpportunityDetail/Index?noticeUID=CO1.NTC.6130798&amp;isFromPublicArea=True&amp;isModal=False</t>
  </si>
  <si>
    <t>SDMUJER-SAMC-001-2024</t>
  </si>
  <si>
    <t>FEZ INVERSIONES SAS</t>
  </si>
  <si>
    <t>https://community.secop.gov.co/Public/Tendering/OpportunityDetail/Index?noticeUID=CO1.NTC.6082938&amp;isFromPublicArea=True&amp;isModal=False</t>
  </si>
  <si>
    <t>SDMUJER-SAMC-002-2024</t>
  </si>
  <si>
    <t>CORPORACION ORIENTAR PARA CRECER</t>
  </si>
  <si>
    <t>https://community.secop.gov.co/Public/Tendering/OpportunityDetail/Index?noticeUID=CO1.NTC.6082887&amp;isFromPublicArea=True&amp;isModal=False</t>
  </si>
  <si>
    <t>CD-ARR-1011-2024</t>
  </si>
  <si>
    <t>HECTOR JOSE ROZO HERRERA</t>
  </si>
  <si>
    <t>https://community.secop.gov.co/Public/Tendering/OpportunityDetail/Index?noticeUID=CO1.NTC.6201485&amp;isFromPublicArea=True&amp;isModal=False</t>
  </si>
  <si>
    <t>CD-ARR-1012-2024</t>
  </si>
  <si>
    <t>DORIS  CEPEDA SUPELANO</t>
  </si>
  <si>
    <t>https://community.secop.gov.co/Public/Tendering/OpportunityDetail/Index?noticeUID=CO1.NTC.6201548&amp;isFromPublicArea=True&amp;isModal=False</t>
  </si>
  <si>
    <t>CD-ARR-1013-2024</t>
  </si>
  <si>
    <t>GAB NUB LTDA</t>
  </si>
  <si>
    <t>https://community.secop.gov.co/Public/Tendering/OpportunityDetail/Index?noticeUID=CO1.NTC.6201938&amp;isFromPublicArea=True&amp;isModal=False</t>
  </si>
  <si>
    <t>CD-ARR-1014-2024</t>
  </si>
  <si>
    <t>SANDRA PATRICIA PIARPUSSAN OBREGON</t>
  </si>
  <si>
    <t>https://community.secop.gov.co/Public/Tendering/OpportunityDetail/Index?noticeUID=CO1.NTC.6201850&amp;isFromPublicArea=True&amp;isModal=False</t>
  </si>
  <si>
    <t>CD-ARR-1015-2024</t>
  </si>
  <si>
    <t>MAURICIO  MORENO NOSSA</t>
  </si>
  <si>
    <t>https://community.secop.gov.co/Public/Tendering/OpportunityDetail/Index?noticeUID=CO1.NTC.6201736&amp;isFromPublicArea=True&amp;isModal=False</t>
  </si>
  <si>
    <t>CD-ARR-1016-2024</t>
  </si>
  <si>
    <t>TRANSPORTADORES ASOCIADOS DEL NORTE SA</t>
  </si>
  <si>
    <t>https://community.secop.gov.co/Public/Tendering/OpportunityDetail/Index?noticeUID=CO1.NTC.6201730&amp;isFromPublicArea=True&amp;isModal=False</t>
  </si>
  <si>
    <t>CD-PS-1021-2024</t>
  </si>
  <si>
    <t>DANIEL ALEJANDRO RIVERA PINILLA</t>
  </si>
  <si>
    <t>https://community.secop.gov.co/Public/Tendering/OpportunityDetail/Index?noticeUID=CO1.NTC.6205027&amp;isFromPublicArea=True&amp;isModal=False</t>
  </si>
  <si>
    <t>CD-PE-1022-2024</t>
  </si>
  <si>
    <t>PSICOLOGOS ESPECIALISTAS ASOCIADOS SAS</t>
  </si>
  <si>
    <t>https://community.secop.gov.co/Public/Tendering/OpportunityDetail/Index?noticeUID=CO1.NTC.6206094&amp;isFromPublicArea=True&amp;isModal=False</t>
  </si>
  <si>
    <t>Orden 129535</t>
  </si>
  <si>
    <t>CONSORCIO KIOS</t>
  </si>
  <si>
    <t>https://www.colombiacompra.gov.co/tienda-virtual-del-estado-colombiano/ordenes-compra/129535</t>
  </si>
  <si>
    <t>SDMUJER-MC-004-2024</t>
  </si>
  <si>
    <t>TUSALUD LABORAL IPS S.A.S</t>
  </si>
  <si>
    <t>https://community.secop.gov.co/Public/Tendering/OpportunityDetail/Index?noticeUID=CO1.NTC.6165287&amp;isFromPublicArea=True&amp;isModal=False</t>
  </si>
  <si>
    <t>SDMUJER-LP-003-2024</t>
  </si>
  <si>
    <t>UT AXA COLPATRIA SEGUROS S.A. ASEGURADORA SOLIDARIA DE COLOMBIA ENTIDA SDM2024</t>
  </si>
  <si>
    <t>https://community.secop.gov.co/Public/Tendering/ContractNoticePhases/View?PPI=CO1.PPI.31786829&amp;isFromPublicArea=True&amp;isModal=False</t>
  </si>
  <si>
    <t>CD-ARR-1023-2024</t>
  </si>
  <si>
    <t>ENERGY COLOMBIAN GROUP SOCIEDAD POR ACCI ONES SIMPLIFICADA</t>
  </si>
  <si>
    <t>https://www.contratos.gov.co/consultas/detalleProceso.do?numConstancia=24-22-94050</t>
  </si>
  <si>
    <t>SDMUJER-SAMC-003-2024</t>
  </si>
  <si>
    <t>https://community.secop.gov.co/Public/Tendering/OpportunityDetail/Index?noticeUID=CO1.NTC.6213215&amp;isFromPublicArea=True&amp;isModal=False</t>
  </si>
  <si>
    <t>CORPORACION SOCIAL PARA EL DESARROLLO DE LOS GRUPOS ETNICOS Y CULTURALES MULTIET NIAS</t>
  </si>
  <si>
    <t>SDMUJER-MC-005-2024</t>
  </si>
  <si>
    <t>ESPECIAL CARGO S A S</t>
  </si>
  <si>
    <t>https://community.secop.gov.co/Public/Tendering/OpportunityDetail/Index?noticeUID=CO1.NTC.6207495&amp;isFromPublicArea=True&amp;isModal=False</t>
  </si>
  <si>
    <t>CD-PS-1023-2024</t>
  </si>
  <si>
    <t>https://community.secop.gov.co/Public/Tendering/OpportunityDetail/Index?noticeUID=CO1.NTC.6433834&amp;isFromPublicArea=True&amp;isModal=False</t>
  </si>
  <si>
    <t>CD-PS-1024-2024</t>
  </si>
  <si>
    <t>https://community.secop.gov.co/Public/Tendering/OpportunityDetail/Index?noticeUID=CO1.NTC.6439780&amp;isFromPublicArea=True&amp;isModal=False</t>
  </si>
  <si>
    <t>CD-PS-1025-2024</t>
  </si>
  <si>
    <t>https://community.secop.gov.co/Public/Tendering/OpportunityDetail/Index?noticeUID=CO1.NTC.6446548&amp;isFromPublicArea=True&amp;isModal=False</t>
  </si>
  <si>
    <t>SDMUJER-LP-002-2024</t>
  </si>
  <si>
    <t>QUINTA GENERACION SAS</t>
  </si>
  <si>
    <t>https://community.secop.gov.co/Public/Tendering/OpportunityDetail/Index?noticeUID=CO1.NTC.6198551&amp;isFromPublicArea=True&amp;isModal=False</t>
  </si>
  <si>
    <t>Director de la Dirección de Administrativa y Financiera ( E )</t>
  </si>
  <si>
    <t>CD-PS-1026-2024</t>
  </si>
  <si>
    <t>https://community.secop.gov.co/Public/Tendering/OpportunityDetail/Index?noticeUID=CO1.NTC.6445911&amp;isFromPublicArea=True&amp;isModal=False</t>
  </si>
  <si>
    <t>CD-PS-1027-2024</t>
  </si>
  <si>
    <t>https://community.secop.gov.co/Public/Tendering/OpportunityDetail/Index?noticeUID=CO1.NTC.6446289&amp;isFromPublicArea=True&amp;isModal=False</t>
  </si>
  <si>
    <t>CD-PS-1028-2024</t>
  </si>
  <si>
    <t>https://community.secop.gov.co/Public/Tendering/OpportunityDetail/Index?noticeUID=CO1.NTC.6446250&amp;isFromPublicArea=True&amp;isModal=False</t>
  </si>
  <si>
    <t>CD-PS-1029-2024</t>
  </si>
  <si>
    <t>https://community.secop.gov.co/Public/Tendering/OpportunityDetail/Index?noticeUID=CO1.NTC.6446337&amp;isFromPublicArea=True&amp;isModal=False</t>
  </si>
  <si>
    <t>CD-PS-1030-2024</t>
  </si>
  <si>
    <t>https://community.secop.gov.co/Public/Tendering/OpportunityDetail/Index?noticeUID=CO1.NTC.6446456&amp;isFromPublicArea=True&amp;isModal=False</t>
  </si>
  <si>
    <t>CD-PS-1031-2024</t>
  </si>
  <si>
    <t>https://community.secop.gov.co/Public/Tendering/OpportunityDetail/Index?noticeUID=CO1.NTC.6446366&amp;isFromPublicArea=True&amp;isModal=False</t>
  </si>
  <si>
    <t>Isabella Muñoz Gómez</t>
  </si>
  <si>
    <t>CD-PS-1033-2024</t>
  </si>
  <si>
    <t>https://community.secop.gov.co/Public/Tendering/OpportunityDetail/Index?noticeUID=CO1.NTC.6447114&amp;isFromPublicArea=True&amp;isModal=False</t>
  </si>
  <si>
    <t>CD-PS-1034-2024</t>
  </si>
  <si>
    <t>https://community.secop.gov.co/Public/Tendering/OpportunityDetail/Index?noticeUID=CO1.NTC.6446898&amp;isFromPublicArea=True&amp;isModal=False</t>
  </si>
  <si>
    <t>CD-PS-1035-2024</t>
  </si>
  <si>
    <t>https://community.secop.gov.co/Public/Tendering/OpportunityDetail/Index?noticeUID=CO1.NTC.6448421&amp;isFromPublicArea=True&amp;isModal=False</t>
  </si>
  <si>
    <t>CD-PS-1036-2024</t>
  </si>
  <si>
    <t>https://community.secop.gov.co/Public/Tendering/OpportunityDetail/Index?noticeUID=CO1.NTC.6448324&amp;isFromPublicArea=True&amp;isModal=False</t>
  </si>
  <si>
    <t>CD-PS-1037-2024</t>
  </si>
  <si>
    <t>https://community.secop.gov.co/Public/Tendering/OpportunityDetail/Index?noticeUID=CO1.NTC.6447654&amp;isFromPublicArea=True&amp;isModal=False</t>
  </si>
  <si>
    <t>SDMUJER-LP-001-2024</t>
  </si>
  <si>
    <t>COMPAÑIA ANDINA DE SEGURIDAD PRIVADA BIC LTDA. - ANDISEG BIC LTDA</t>
  </si>
  <si>
    <t>https://community.secop.gov.co/Public/Tendering/OpportunityDetail/Index?noticeUID=CO1.NTC.6204393&amp;isFromPublicArea=True&amp;isModal=False</t>
  </si>
  <si>
    <t>CD-PS-1038-2024</t>
  </si>
  <si>
    <t>https://community.secop.gov.co/Public/Tendering/OpportunityDetail/Index?noticeUID=CO1.NTC.6446849&amp;isFromPublicArea=True&amp;isModal=False</t>
  </si>
  <si>
    <t>CD-PS-1039-2024</t>
  </si>
  <si>
    <t>https://community.secop.gov.co/Public/Tendering/OpportunityDetail/Index?noticeUID=CO1.NTC.6447255&amp;isFromPublicArea=True&amp;isModal=False</t>
  </si>
  <si>
    <t>CD-PS-1040-2024</t>
  </si>
  <si>
    <t>https://community.secop.gov.co/Public/Tendering/OpportunityDetail/Index?noticeUID=CO1.NTC.6447706&amp;isFromPublicArea=True&amp;isModal=False</t>
  </si>
  <si>
    <t>CD-PS-1041-2024</t>
  </si>
  <si>
    <t>https://community.secop.gov.co/Public/Tendering/OpportunityDetail/Index?noticeUID=CO1.NTC.6453295&amp;isFromPublicArea=True&amp;isModal=False</t>
  </si>
  <si>
    <t>CD-PS-1043-2024</t>
  </si>
  <si>
    <t>https://community.secop.gov.co/Public/Tendering/OpportunityDetail/Index?noticeUID=CO1.NTC.6450227&amp;isFromPublicArea=True&amp;isModal=False</t>
  </si>
  <si>
    <t>CD-PS-1044-2024</t>
  </si>
  <si>
    <t>https://community.secop.gov.co/Public/Tendering/OpportunityDetail/Index?noticeUID=CO1.NTC.6447459&amp;isFromPublicArea=True&amp;isModal=False</t>
  </si>
  <si>
    <t>CD-PS-1045-2024</t>
  </si>
  <si>
    <t>https://community.secop.gov.co/Public/Tendering/OpportunityDetail/Index?noticeUID=CO1.NTC.6447824&amp;isFromPublicArea=True&amp;isModal=False</t>
  </si>
  <si>
    <t>CD-PS-1046-2024</t>
  </si>
  <si>
    <t>https://community.secop.gov.co/Public/Tendering/OpportunityDetail/Index?noticeUID=CO1.NTC.6447296&amp;isFromPublicArea=True&amp;isModal=False</t>
  </si>
  <si>
    <t>CD-PS-1047-2024</t>
  </si>
  <si>
    <t>https://community.secop.gov.co/Public/Tendering/OpportunityDetail/Index?noticeUID=CO1.NTC.6449215&amp;isFromPublicArea=True&amp;isModal=False</t>
  </si>
  <si>
    <t>CD-PS-1048-2024</t>
  </si>
  <si>
    <t>https://community.secop.gov.co/Public/Tendering/OpportunityDetail/Index?noticeUID=CO1.NTC.6451298&amp;isFromPublicArea=True&amp;isModal=False</t>
  </si>
  <si>
    <t>CD-PS-1049-2024</t>
  </si>
  <si>
    <t>https://community.secop.gov.co/Public/Tendering/OpportunityDetail/Index?noticeUID=CO1.NTC.6449755&amp;isFromPublicArea=True&amp;isModal=False</t>
  </si>
  <si>
    <t>CD-PS-1050-2024</t>
  </si>
  <si>
    <t>https://community.secop.gov.co/Public/Tendering/OpportunityDetail/Index?noticeUID=CO1.NTC.6450631&amp;isFromPublicArea=True&amp;isModal=False</t>
  </si>
  <si>
    <t>CD-PS-1051-2024</t>
  </si>
  <si>
    <t>https://community.secop.gov.co/Public/Tendering/OpportunityDetail/Index?noticeUID=CO1.NTC.6451701&amp;isFromPublicArea=True&amp;isModal=False</t>
  </si>
  <si>
    <t>CD-PS-1052-2024</t>
  </si>
  <si>
    <t>https://community.secop.gov.co/Public/Tendering/OpportunityDetail/Index?noticeUID=CO1.NTC.6451229&amp;isFromPublicArea=True&amp;isModal=False</t>
  </si>
  <si>
    <t>CD-PS-1053-2024</t>
  </si>
  <si>
    <t>https://community.secop.gov.co/Public/Tendering/OpportunityDetail/Index?noticeUID=CO1.NTC.6452214&amp;isFromPublicArea=True&amp;isModal=False</t>
  </si>
  <si>
    <t>CD-PS-1054-2024</t>
  </si>
  <si>
    <t>https://community.secop.gov.co/Public/Tendering/OpportunityDetail/Index?noticeUID=CO1.NTC.6452837&amp;isFromPublicArea=True&amp;isModal=False</t>
  </si>
  <si>
    <t>CD-PS-1055-2024</t>
  </si>
  <si>
    <t>https://community.secop.gov.co/Public/Tendering/OpportunityDetail/Index?noticeUID=CO1.NTC.6453234&amp;isFromPublicArea=True&amp;isModal=False</t>
  </si>
  <si>
    <t>CD-PS-1056-2024</t>
  </si>
  <si>
    <t>https://community.secop.gov.co/Public/Tendering/OpportunityDetail/Index?noticeUID=CO1.NTC.6452789&amp;isFromPublicArea=True&amp;isModal=False</t>
  </si>
  <si>
    <t>CD-PS-1057-2024</t>
  </si>
  <si>
    <t>https://community.secop.gov.co/Public/Tendering/OpportunityDetail/Index?noticeUID=CO1.NTC.6453209&amp;isFromPublicArea=True&amp;isModal=False</t>
  </si>
  <si>
    <t>CD-PS-1058-2024</t>
  </si>
  <si>
    <t>https://community.secop.gov.co/Public/Tendering/OpportunityDetail/Index?noticeUID=CO1.NTC.6452389&amp;isFromPublicArea=True&amp;isModal=False</t>
  </si>
  <si>
    <t>CD-PS-1059-2024</t>
  </si>
  <si>
    <t>https://community.secop.gov.co/Public/Tendering/OpportunityDetail/Index?noticeUID=CO1.NTC.6453443&amp;isFromPublicArea=True&amp;isModal=False</t>
  </si>
  <si>
    <t>CD-PS-1060-2024</t>
  </si>
  <si>
    <t>ELSA MARIA RIOS MAHECHA</t>
  </si>
  <si>
    <t>https://community.secop.gov.co/Public/Tendering/OpportunityDetail/Index?noticeUID=CO1.NTC.6453085&amp;isFromPublicArea=True&amp;isModal=False</t>
  </si>
  <si>
    <t>CD-PS-1061-2024</t>
  </si>
  <si>
    <t>https://community.secop.gov.co/Public/Tendering/OpportunityDetail/Index?noticeUID=CO1.NTC.6453520&amp;isFromPublicArea=True&amp;isModal=False</t>
  </si>
  <si>
    <t>CD-PS-1063-2024</t>
  </si>
  <si>
    <t>https://community.secop.gov.co/Public/Tendering/OpportunityDetail/Index?noticeUID=CO1.NTC.6453386&amp;isFromPublicArea=True&amp;isModal=False</t>
  </si>
  <si>
    <t>CD-PS-1064-2024</t>
  </si>
  <si>
    <t>https://community.secop.gov.co/Public/Tendering/OpportunityDetail/Index?noticeUID=CO1.NTC.6453079&amp;isFromPublicArea=True&amp;isModal=False</t>
  </si>
  <si>
    <t>CD-PS-1065-2024</t>
  </si>
  <si>
    <t>https://community.secop.gov.co/Public/Tendering/OpportunityDetail/Index?noticeUID=CO1.NTC.6453936&amp;isFromPublicArea=True&amp;isModal=False</t>
  </si>
  <si>
    <t>CD-PS-1067-2024</t>
  </si>
  <si>
    <t>https://community.secop.gov.co/Public/Tendering/OpportunityDetail/Index?noticeUID=CO1.NTC.6453719&amp;isFromPublicArea=True&amp;isModal=False</t>
  </si>
  <si>
    <t>CD-PS-1068-2024</t>
  </si>
  <si>
    <t>https://community.secop.gov.co/Public/Tendering/OpportunityDetail/Index?noticeUID=CO1.NTC.6458420&amp;isFromPublicArea=True&amp;isModal=False</t>
  </si>
  <si>
    <t>CD-PS-1069-2024</t>
  </si>
  <si>
    <t>https://community.secop.gov.co/Public/Tendering/OpportunityDetail/Index?noticeUID=CO1.NTC.6458824&amp;isFromPublicArea=True&amp;isModal=False</t>
  </si>
  <si>
    <t>CD-PS-1070-2024</t>
  </si>
  <si>
    <t>https://community.secop.gov.co/Public/Tendering/OpportunityDetail/Index?noticeUID=CO1.NTC.6460103&amp;isFromPublicArea=True&amp;isModal=False</t>
  </si>
  <si>
    <t>CD-PS-1071-2024</t>
  </si>
  <si>
    <t>https://community.secop.gov.co/Public/Tendering/OpportunityDetail/Index?noticeUID=CO1.NTC.6453394&amp;isFromPublicArea=True&amp;isModal=False</t>
  </si>
  <si>
    <t>CD-PS-1072-2024</t>
  </si>
  <si>
    <t>https://community.secop.gov.co/Public/Tendering/OpportunityDetail/Index?noticeUID=CO1.NTC.6453630&amp;isFromPublicArea=True&amp;isModal=False</t>
  </si>
  <si>
    <t>CD-PS-1075-2024</t>
  </si>
  <si>
    <t>DIANA LISETH HINCAPIE RINCON</t>
  </si>
  <si>
    <t>https://community.secop.gov.co/Public/Tendering/OpportunityDetail/Index?noticeUID=CO1.NTC.6477094&amp;isFromPublicArea=True&amp;isModal=False</t>
  </si>
  <si>
    <t>CD-PS-1078-2024</t>
  </si>
  <si>
    <t>https://community.secop.gov.co/Public/Tendering/OpportunityDetail/Index?noticeUID=CO1.NTC.6456040&amp;isFromPublicArea=True&amp;isModal=False</t>
  </si>
  <si>
    <t>CD-PS-1079-2024</t>
  </si>
  <si>
    <t>https://community.secop.gov.co/Public/Tendering/OpportunityDetail/Index?noticeUID=CO1.NTC.6456699&amp;isFromPublicArea=True&amp;isModal=False</t>
  </si>
  <si>
    <t>CD-PS-1080-2024</t>
  </si>
  <si>
    <t>https://community.secop.gov.co/Public/Tendering/OpportunityDetail/Index?noticeUID=CO1.NTC.6457105&amp;isFromPublicArea=True&amp;isModal=False</t>
  </si>
  <si>
    <t>CD-PS-1081-2024</t>
  </si>
  <si>
    <t>https://community.secop.gov.co/Public/Tendering/OpportunityDetail/Index?noticeUID=CO1.NTC.6456238&amp;isFromPublicArea=True&amp;isModal=False</t>
  </si>
  <si>
    <t>CD-PS-1082-2024</t>
  </si>
  <si>
    <t>https://community.secop.gov.co/Public/Tendering/OpportunityDetail/Index?noticeUID=CO1.NTC.6457836&amp;isFromPublicArea=True&amp;isModal=False</t>
  </si>
  <si>
    <t>CD-PS-1083-2024</t>
  </si>
  <si>
    <t>https://community.secop.gov.co/Public/Tendering/OpportunityDetail/Index?noticeUID=CO1.NTC.6456345&amp;isFromPublicArea=True&amp;isModal=False</t>
  </si>
  <si>
    <t>CD-PS-1084-2024</t>
  </si>
  <si>
    <t>https://community.secop.gov.co/Public/Tendering/OpportunityDetail/Index?noticeUID=CO1.NTC.6458816&amp;isFromPublicArea=True&amp;isModal=False</t>
  </si>
  <si>
    <t>CD-PS-1085-2024</t>
  </si>
  <si>
    <t>https://community.secop.gov.co/Public/Tendering/OpportunityDetail/Index?noticeUID=CO1.NTC.6458963&amp;isFromPublicArea=True&amp;isModal=False</t>
  </si>
  <si>
    <t>CD-PS-1086-2024</t>
  </si>
  <si>
    <t>https://community.secop.gov.co/Public/Tendering/OpportunityDetail/Index?noticeUID=CO1.NTC.6458868&amp;isFromPublicArea=True&amp;isModal=False</t>
  </si>
  <si>
    <t>CD-PS-1087-2024</t>
  </si>
  <si>
    <t>https://community.secop.gov.co/Public/Tendering/OpportunityDetail/Index?noticeUID=CO1.NTC.6459303&amp;isFromPublicArea=True&amp;isModal=False</t>
  </si>
  <si>
    <t>CD-PS-1088-2024</t>
  </si>
  <si>
    <t>MARIAM  CORDOBA BOLIVAR</t>
  </si>
  <si>
    <t>https://community.secop.gov.co/Public/Tendering/OpportunityDetail/Index?noticeUID=CO1.NTC.6457572&amp;isFromPublicArea=True&amp;isModal=False</t>
  </si>
  <si>
    <t>CD-PS-1089-2024</t>
  </si>
  <si>
    <t>https://community.secop.gov.co/Public/Tendering/OpportunityDetail/Index?noticeUID=CO1.NTC.6459101&amp;isFromPublicArea=True&amp;isModal=False</t>
  </si>
  <si>
    <t>CD-PS-1090-2024</t>
  </si>
  <si>
    <t>https://community.secop.gov.co/Public/Tendering/OpportunityDetail/Index?noticeUID=CO1.NTC.6458809&amp;isFromPublicArea=True&amp;isModal=False</t>
  </si>
  <si>
    <t>CD-PS-1092-2024</t>
  </si>
  <si>
    <t>https://community.secop.gov.co/Public/Tendering/OpportunityDetail/Index?noticeUID=CO1.NTC.6458674&amp;isFromPublicArea=True&amp;isModal=False</t>
  </si>
  <si>
    <t>CD-PS-1093-2024</t>
  </si>
  <si>
    <t>https://community.secop.gov.co/Public/Tendering/OpportunityDetail/Index?noticeUID=CO1.NTC.6458687&amp;isFromPublicArea=True&amp;isModal=False</t>
  </si>
  <si>
    <t>CD-PS-1094-2024</t>
  </si>
  <si>
    <t>https://community.secop.gov.co/Public/Tendering/OpportunityDetail/Index?noticeUID=CO1.NTC.6459120&amp;isFromPublicArea=True&amp;isModal=False</t>
  </si>
  <si>
    <t>CD-PS-1095-2024</t>
  </si>
  <si>
    <t>ANDREA  VARGAS AGUILERA</t>
  </si>
  <si>
    <t>https://community.secop.gov.co/Public/Tendering/OpportunityDetail/Index?noticeUID=CO1.NTC.6459068&amp;isFromPublicArea=True&amp;isModal=False</t>
  </si>
  <si>
    <t>CD-PS-1098-2024</t>
  </si>
  <si>
    <t>https://community.secop.gov.co/Public/Tendering/OpportunityDetail/Index?noticeUID=CO1.NTC.6462010&amp;isFromPublicArea=True&amp;isModal=False</t>
  </si>
  <si>
    <t>CD-PS-1099-2024</t>
  </si>
  <si>
    <t>https://community.secop.gov.co/Public/Tendering/OpportunityDetail/Index?noticeUID=CO1.NTC.6462109&amp;isFromPublicArea=True&amp;isModal=False</t>
  </si>
  <si>
    <t>CD-PS-1100-2024</t>
  </si>
  <si>
    <t>SILVIA CATALINA CAITA RINCON</t>
  </si>
  <si>
    <t>https://community.secop.gov.co/Public/Tendering/OpportunityDetail/Index?noticeUID=CO1.NTC.6462104&amp;isFromPublicArea=True&amp;isModal=False</t>
  </si>
  <si>
    <t>CD-PS-1101-2024</t>
  </si>
  <si>
    <t>https://community.secop.gov.co/Public/Tendering/OpportunityDetail/Index?noticeUID=CO1.NTC.6459925&amp;isFromPublicArea=True&amp;isModal=False</t>
  </si>
  <si>
    <t>CD-PS-1102-2024</t>
  </si>
  <si>
    <t>https://community.secop.gov.co/Public/Tendering/OpportunityDetail/Index?noticeUID=CO1.NTC.6460501&amp;isFromPublicArea=True&amp;isModal=False</t>
  </si>
  <si>
    <t>CD-PS-1103-2024</t>
  </si>
  <si>
    <t>LINA TATIANA CARRILLO CRUZ</t>
  </si>
  <si>
    <t>https://community.secop.gov.co/Public/Tendering/OpportunityDetail/Index?noticeUID=CO1.NTC.6460703&amp;isFromPublicArea=True&amp;isModal=False</t>
  </si>
  <si>
    <t>CD-PS-1105-2024</t>
  </si>
  <si>
    <t>https://community.secop.gov.co/Public/Tendering/OpportunityDetail/Index?noticeUID=CO1.NTC.6462793&amp;isFromPublicArea=True&amp;isModal=False</t>
  </si>
  <si>
    <t>CD-PS-1106-2024</t>
  </si>
  <si>
    <t>https://community.secop.gov.co/Public/Tendering/OpportunityDetail/Index?noticeUID=CO1.NTC.6460638&amp;isFromPublicArea=True&amp;isModal=False</t>
  </si>
  <si>
    <t>CD-PS-1107-2024</t>
  </si>
  <si>
    <t>https://community.secop.gov.co/Public/Tendering/OpportunityDetail/Index?noticeUID=CO1.NTC.6459883&amp;isFromPublicArea=True&amp;isModal=False</t>
  </si>
  <si>
    <t>CD-PS-1108-2024</t>
  </si>
  <si>
    <t>https://community.secop.gov.co/Public/Tendering/OpportunityDetail/Index?noticeUID=CO1.NTC.6460133&amp;isFromPublicArea=True&amp;isModal=False</t>
  </si>
  <si>
    <t>CD-PS-1109-2024</t>
  </si>
  <si>
    <t>SANDRA PATRICIA ROMERO CADENA</t>
  </si>
  <si>
    <t>https://community.secop.gov.co/Public/Tendering/OpportunityDetail/Index?noticeUID=CO1.NTC.6460136&amp;isFromPublicArea=True&amp;isModal=False</t>
  </si>
  <si>
    <t>CD-PS-1110-2026</t>
  </si>
  <si>
    <t>https://community.secop.gov.co/Public/Tendering/OpportunityDetail/Index?noticeUID=CO1.NTC.6460405&amp;isFromPublicArea=True&amp;isModal=False</t>
  </si>
  <si>
    <t>CD-PS-1111-2024</t>
  </si>
  <si>
    <t>https://community.secop.gov.co/Public/Tendering/OpportunityDetail/Index?noticeUID=CO1.NTC.6460812&amp;isFromPublicArea=True&amp;isModal=False</t>
  </si>
  <si>
    <t>Lina Tatiana Lozano Ruiz</t>
  </si>
  <si>
    <t>CD-PS-1114-2024</t>
  </si>
  <si>
    <t>https://community.secop.gov.co/Public/Tendering/OpportunityDetail/Index?noticeUID=CO1.NTC.6461307&amp;isFromPublicArea=True&amp;isModal=False</t>
  </si>
  <si>
    <t>CD-PS-1116-2032</t>
  </si>
  <si>
    <t>https://community.secop.gov.co/Public/Tendering/OpportunityDetail/Index?noticeUID=CO1.NTC.6460324&amp;isFromPublicArea=True&amp;isModal=False</t>
  </si>
  <si>
    <t>CD-PS-1117-2024</t>
  </si>
  <si>
    <t>https://community.secop.gov.co/Public/Tendering/OpportunityDetail/Index?noticeUID=CO1.NTC.6460403&amp;isFromPublicArea=True&amp;isModal=False</t>
  </si>
  <si>
    <t>CD-PS-1118-2024</t>
  </si>
  <si>
    <t>https://community.secop.gov.co/Public/Tendering/OpportunityDetail/Index?noticeUID=CO1.NTC.6460702&amp;isFromPublicArea=True&amp;isModal=False</t>
  </si>
  <si>
    <t>CD-PS-1119-2024</t>
  </si>
  <si>
    <t>https://community.secop.gov.co/Public/Tendering/OpportunityDetail/Index?noticeUID=CO1.NTC.6460705&amp;isFromPublicArea=True&amp;isModal=False</t>
  </si>
  <si>
    <t>CD-PS-1120-2024</t>
  </si>
  <si>
    <t>https://community.secop.gov.co/Public/Tendering/OpportunityDetail/Index?noticeUID=CO1.NTC.6460707&amp;isFromPublicArea=True&amp;isModal=False</t>
  </si>
  <si>
    <t>CD-PS-1121-2024</t>
  </si>
  <si>
    <t>https://community.secop.gov.co/Public/Tendering/OpportunityDetail/Index?noticeUID=CO1.NTC.6460709&amp;isFromPublicArea=True&amp;isModal=False</t>
  </si>
  <si>
    <t>CD-PS-1122-2024</t>
  </si>
  <si>
    <t>https://community.secop.gov.co/Public/Tendering/OpportunityDetail/Index?noticeUID=CO1.NTC.6460713&amp;isFromPublicArea=True&amp;isModal=False</t>
  </si>
  <si>
    <t>CD-PS-1123-2024</t>
  </si>
  <si>
    <t>https://community.secop.gov.co/Public/Tendering/OpportunityDetail/Index?noticeUID=CO1.NTC.6460903&amp;isFromPublicArea=True&amp;isModal=False</t>
  </si>
  <si>
    <t>CD-PS-1124-2024</t>
  </si>
  <si>
    <t>https://community.secop.gov.co/Public/Tendering/OpportunityDetail/Index?noticeUID=CO1.NTC.6460614&amp;isFromPublicArea=True&amp;isModal=False</t>
  </si>
  <si>
    <t>CD-PS-1125-2024</t>
  </si>
  <si>
    <t>https://community.secop.gov.co/Public/Tendering/OpportunityDetail/Index?noticeUID=CO1.NTC.6460723&amp;isFromPublicArea=True&amp;isModal=False</t>
  </si>
  <si>
    <t>CD-PS-1126-2024</t>
  </si>
  <si>
    <t>https://community.secop.gov.co/Public/Tendering/OpportunityDetail/Index?noticeUID=CO1.NTC.6460726&amp;isFromPublicArea=True&amp;isModal=False</t>
  </si>
  <si>
    <t>CD-PS-1128-2024</t>
  </si>
  <si>
    <t>https://community.secop.gov.co/Public/Tendering/OpportunityDetail/Index?noticeUID=CO1.NTC.6460736&amp;isFromPublicArea=True&amp;isModal=False</t>
  </si>
  <si>
    <t>CD-PS-1129-2024</t>
  </si>
  <si>
    <t>https://community.secop.gov.co/Public/Tendering/OpportunityDetail/Index?noticeUID=CO1.NTC.6460409&amp;isFromPublicArea=True&amp;isModal=False</t>
  </si>
  <si>
    <t>CD-PS-1130-2024</t>
  </si>
  <si>
    <t>https://community.secop.gov.co/Public/Tendering/OpportunityDetail/Index?noticeUID=CO1.NTC.6460056&amp;isFromPublicArea=True&amp;isModal=False</t>
  </si>
  <si>
    <t>CD-PS-1131-2024</t>
  </si>
  <si>
    <t>https://community.secop.gov.co/Public/Tendering/OpportunityDetail/Index?noticeUID=CO1.NTC.6460811&amp;isFromPublicArea=True&amp;isModal=False</t>
  </si>
  <si>
    <t>CD-PS-1132-2024</t>
  </si>
  <si>
    <t>https://community.secop.gov.co/Public/Tendering/OpportunityDetail/Index?noticeUID=CO1.NTC.6460417&amp;isFromPublicArea=True&amp;isModal=False</t>
  </si>
  <si>
    <t>CD-PS-1133-2024</t>
  </si>
  <si>
    <t>https://community.secop.gov.co/Public/Tendering/OpportunityDetail/Index?noticeUID=CO1.NTC.6460633&amp;isFromPublicArea=True&amp;isModal=False</t>
  </si>
  <si>
    <t>CD-PS-1134-2024</t>
  </si>
  <si>
    <t>https://community.secop.gov.co/Public/Tendering/OpportunityDetail/Index?noticeUID=CO1.NTC.6466578&amp;isFromPublicArea=True&amp;isModal=False</t>
  </si>
  <si>
    <t>CD-PS-1135-2024</t>
  </si>
  <si>
    <t>https://community.secop.gov.co/Public/Tendering/OpportunityDetail/Index?noticeUID=CO1.NTC.6460410&amp;isFromPublicArea=True&amp;isModal=False</t>
  </si>
  <si>
    <t>CD-PS-1136-2024</t>
  </si>
  <si>
    <t>https://community.secop.gov.co/Public/Tendering/OpportunityDetail/Index?noticeUID=CO1.NTC.6460740&amp;isFromPublicArea=True&amp;isModal=False</t>
  </si>
  <si>
    <t>CD-PS-1137-2024</t>
  </si>
  <si>
    <t>https://community.secop.gov.co/Public/Tendering/OpportunityDetail/Index?noticeUID=CO1.NTC.6460901&amp;isFromPublicArea=True&amp;isModal=False</t>
  </si>
  <si>
    <t>CD-PS-1138-2024</t>
  </si>
  <si>
    <t>https://community.secop.gov.co/Public/Tendering/OpportunityDetail/Index?noticeUID=CO1.NTC.6462418&amp;isFromPublicArea=True&amp;isModal=False</t>
  </si>
  <si>
    <t xml:space="preserve">Camila Andrea Gomez Guzman </t>
  </si>
  <si>
    <t>CD-PS-1139-2024</t>
  </si>
  <si>
    <t>https://community.secop.gov.co/Public/Tendering/OpportunityDetail/Index?noticeUID=CO1.NTC.6460618&amp;isFromPublicArea=True&amp;isModal=False</t>
  </si>
  <si>
    <t>CD-PS-1140-2024</t>
  </si>
  <si>
    <t>https://community.secop.gov.co/Public/Tendering/OpportunityDetail/Index?noticeUID=CO1.NTC.6460624&amp;isFromPublicArea=True&amp;isModal=False</t>
  </si>
  <si>
    <t>CD-PS-1141-2024</t>
  </si>
  <si>
    <t>https://community.secop.gov.co/Public/Tendering/OpportunityDetail/Index?noticeUID=CO1.NTC.6460732&amp;isFromPublicArea=True&amp;isModal=False</t>
  </si>
  <si>
    <t>CD-PS-1143-2024</t>
  </si>
  <si>
    <t>https://community.secop.gov.co/Public/Tendering/OpportunityDetail/Index?noticeUID=CO1.NTC.6461129&amp;isFromPublicArea=True&amp;isModal=False</t>
  </si>
  <si>
    <t>CD-PS-1144-2024</t>
  </si>
  <si>
    <t>https://community.secop.gov.co/Public/Tendering/OpportunityDetail/Index?noticeUID=CO1.NTC.6461234&amp;isFromPublicArea=True&amp;isModal=False</t>
  </si>
  <si>
    <t>CD-PS-1145-2024</t>
  </si>
  <si>
    <t>https://community.secop.gov.co/Public/Tendering/OpportunityDetail/Index?noticeUID=CO1.NTC.6461147&amp;isFromPublicArea=True&amp;isModal=False</t>
  </si>
  <si>
    <t>Silvia Juliana Arciniegas Morales</t>
  </si>
  <si>
    <t>CD-PS-1148-2024</t>
  </si>
  <si>
    <t>https://community.secop.gov.co/Public/Tendering/OpportunityDetail/Index?noticeUID=CO1.NTC.6461821&amp;isFromPublicArea=True&amp;isModal=False</t>
  </si>
  <si>
    <t xml:space="preserve"> CD-PS-1149-2025</t>
  </si>
  <si>
    <t>https://community.secop.gov.co/Public/Tendering/OpportunityDetail/Index?noticeUID=CO1.NTC.6461540&amp;isFromPublicArea=True&amp;isModal=False</t>
  </si>
  <si>
    <t>CD-PS-1150-2026</t>
  </si>
  <si>
    <t>https://community.secop.gov.co/Public/Tendering/OpportunityDetail/Index?noticeUID=CO1.NTC.6461721&amp;isFromPublicArea=True&amp;isModal=False</t>
  </si>
  <si>
    <t>CD-PS-1151-2024</t>
  </si>
  <si>
    <t>https://community.secop.gov.co/Public/Tendering/OpportunityDetail/Index?noticeUID=CO1.NTC.6461542&amp;isFromPublicArea=True&amp;isModal=False</t>
  </si>
  <si>
    <t>CD-PS-1152-2024</t>
  </si>
  <si>
    <t>https://community.secop.gov.co/Public/Tendering/OpportunityDetail/Index?noticeUID=CO1.NTC.6461543&amp;isFromPublicArea=True&amp;isModal=False</t>
  </si>
  <si>
    <t>CD-PS-1153-2024</t>
  </si>
  <si>
    <t>https://community.secop.gov.co/Public/Tendering/OpportunityDetail/Index?noticeUID=CO1.NTC.6461268&amp;isFromPublicArea=True&amp;isModal=False</t>
  </si>
  <si>
    <t>CD-PS-1154-2024</t>
  </si>
  <si>
    <t>https://community.secop.gov.co/Public/Tendering/OpportunityDetail/Index?noticeUID=CO1.NTC.6461505&amp;isFromPublicArea=True&amp;isModal=False</t>
  </si>
  <si>
    <t>CD-PS-1155-2024</t>
  </si>
  <si>
    <t>https://community.secop.gov.co/Public/Tendering/OpportunityDetail/Index?noticeUID=CO1.NTC.6461272&amp;isFromPublicArea=True&amp;isModal=False</t>
  </si>
  <si>
    <t>CD-PS-1156-2024</t>
  </si>
  <si>
    <t>https://community.secop.gov.co/Public/Tendering/OpportunityDetail/Index?noticeUID=CO1.NTC.6461284&amp;isFromPublicArea=True&amp;isModal=False</t>
  </si>
  <si>
    <t>CCD-PS-1157-2024</t>
  </si>
  <si>
    <t>https://community.secop.gov.co/Public/Tendering/OpportunityDetail/Index?noticeUID=CO1.NTC.6461609&amp;isFromPublicArea=True&amp;isModal=False</t>
  </si>
  <si>
    <t>CD-PS-1158-2024</t>
  </si>
  <si>
    <t>https://community.secop.gov.co/Public/Tendering/OpportunityDetail/Index?noticeUID=CO1.NTC.6461057&amp;isFromPublicArea=True&amp;isModal=False</t>
  </si>
  <si>
    <t>CD-PS-1159-2024</t>
  </si>
  <si>
    <t>https://community.secop.gov.co/Public/Tendering/OpportunityDetail/Index?noticeUID=CO1.NTC.6461176&amp;isFromPublicArea=True&amp;isModal=False</t>
  </si>
  <si>
    <t>CD-PS-1160-2024</t>
  </si>
  <si>
    <t>https://community.secop.gov.co/Public/Tendering/OpportunityDetail/Index?noticeUID=CO1.NTC.6461175&amp;isFromPublicArea=True&amp;isModal=False</t>
  </si>
  <si>
    <t>CD-PS-1161-2024</t>
  </si>
  <si>
    <t>https://community.secop.gov.co/Public/Tendering/OpportunityDetail/Index?noticeUID=CO1.NTC.6461359&amp;isFromPublicArea=True&amp;isModal=False</t>
  </si>
  <si>
    <t>CD-PS-1162-2024</t>
  </si>
  <si>
    <t>https://community.secop.gov.co/Public/Tendering/OpportunityDetail/Index?noticeUID=CO1.NTC.6461285&amp;isFromPublicArea=True&amp;isModal=False</t>
  </si>
  <si>
    <t>CD-PS-1163-2024</t>
  </si>
  <si>
    <t>https://community.secop.gov.co/Public/Tendering/OpportunityDetail/Index?noticeUID=CO1.NTC.6461171&amp;isFromPublicArea=True&amp;isModal=False</t>
  </si>
  <si>
    <t>CD-PS-1164-2024</t>
  </si>
  <si>
    <t>https://community.secop.gov.co/Public/Tendering/OpportunityDetail/Index?noticeUID=CO1.NTC.6461266&amp;isFromPublicArea=True&amp;isModal=False</t>
  </si>
  <si>
    <t>CD-PS-1165-2024</t>
  </si>
  <si>
    <t>https://community.secop.gov.co/Public/Tendering/OpportunityDetail/Index?noticeUID=CO1.NTC.6461139&amp;isFromPublicArea=True&amp;isModal=False</t>
  </si>
  <si>
    <t>CD-PS-1167-2024</t>
  </si>
  <si>
    <t>https://community.secop.gov.co/Public/Tendering/OpportunityDetail/Index?noticeUID=CO1.NTC.6463143&amp;isFromPublicArea=True&amp;isModal=False</t>
  </si>
  <si>
    <t>CD-PS-1168-2024</t>
  </si>
  <si>
    <t>https://community.secop.gov.co/Public/Tendering/OpportunityDetail/Index?noticeUID=CO1.NTC.6461526&amp;isFromPublicArea=True&amp;isModal=False</t>
  </si>
  <si>
    <t>CD-PS-1169-2024</t>
  </si>
  <si>
    <t>https://community.secop.gov.co/Public/Tendering/OpportunityDetail/Index?noticeUID=CO1.NTC.6464032&amp;isFromPublicArea=True&amp;isModal=False</t>
  </si>
  <si>
    <t>CD-PS-1170-2024</t>
  </si>
  <si>
    <t>https://community.secop.gov.co/Public/Tendering/OpportunityDetail/Index?noticeUID=CO1.NTC.6463351&amp;isFromPublicArea=True&amp;isModal=False</t>
  </si>
  <si>
    <t>CD-PS-1171-2024</t>
  </si>
  <si>
    <t>https://community.secop.gov.co/Public/Tendering/OpportunityDetail/Index?noticeUID=CO1.NTC.6463519&amp;isFromPublicArea=True&amp;isModal=False</t>
  </si>
  <si>
    <t>CD-PS-1172-2024</t>
  </si>
  <si>
    <t>https://community.secop.gov.co/Public/Tendering/OpportunityDetail/Index?noticeUID=CO1.NTC.6476682&amp;isFromPublicArea=True&amp;isModal=False</t>
  </si>
  <si>
    <t>CD-PS-1173-2024</t>
  </si>
  <si>
    <t>https://community.secop.gov.co/Public/Tendering/OpportunityDetail/Index?noticeUID=CO1.NTC.6461367&amp;isFromPublicArea=True&amp;isModal=False</t>
  </si>
  <si>
    <t>CD-PS-1174-2024</t>
  </si>
  <si>
    <t>https://community.secop.gov.co/Public/Tendering/OpportunityDetail/Index?noticeUID=CO1.NTC.6461179&amp;isFromPublicArea=True&amp;isModal=False</t>
  </si>
  <si>
    <t>CD-PS-1175-2024</t>
  </si>
  <si>
    <t>https://community.secop.gov.co/Public/Tendering/OpportunityDetail/Index?noticeUID=CO1.NTC.6461529&amp;isFromPublicArea=True&amp;isModal=False</t>
  </si>
  <si>
    <t>CD-PS-1176-2024</t>
  </si>
  <si>
    <t>https://community.secop.gov.co/Public/Tendering/OpportunityDetail/Index?noticeUID=CO1.NTC.6461805&amp;isFromPublicArea=True&amp;isModal=False</t>
  </si>
  <si>
    <t>CD-PS-1179-2024</t>
  </si>
  <si>
    <t>LEIDY TATIANA HERNANDEZ LOPEZ</t>
  </si>
  <si>
    <t>https://community.secop.gov.co/Public/Tendering/OpportunityDetail/Index?noticeUID=CO1.NTC.6461626&amp;isFromPublicArea=True&amp;isModal=False</t>
  </si>
  <si>
    <t>CD-PS-1180-2024</t>
  </si>
  <si>
    <t>https://community.secop.gov.co/Public/Tendering/OpportunityDetail/Index?noticeUID=CO1.NTC.6461635&amp;isFromPublicArea=True&amp;isModal=False</t>
  </si>
  <si>
    <t>CD-PS-1181-2024</t>
  </si>
  <si>
    <t>https://community.secop.gov.co/Public/Tendering/OpportunityDetail/Index?noticeUID=CO1.NTC.6461633&amp;isFromPublicArea=True&amp;isModal=False</t>
  </si>
  <si>
    <t>CD-PS-1182-2024</t>
  </si>
  <si>
    <t>https://community.secop.gov.co/Public/Tendering/OpportunityDetail/Index?noticeUID=CO1.NTC.6464549&amp;isFromPublicArea=True&amp;isModal=False</t>
  </si>
  <si>
    <t>CD-PS-1184-2024</t>
  </si>
  <si>
    <t>https://community.secop.gov.co/Public/Tendering/OpportunityDetail/Index?noticeUID=CO1.NTC.6461637&amp;isFromPublicArea=True&amp;isModal=False</t>
  </si>
  <si>
    <t>CD-PS-1186-2024</t>
  </si>
  <si>
    <t>https://community.secop.gov.co/Public/Tendering/OpportunityDetail/Index?noticeUID=CO1.NTC.6467041&amp;isFromPublicArea=True&amp;isModal=False</t>
  </si>
  <si>
    <t>CD-PS-1187-2024</t>
  </si>
  <si>
    <t>https://community.secop.gov.co/Public/Tendering/OpportunityDetail/Index?noticeUID=CO1.NTC.6463974&amp;isFromPublicArea=True&amp;isModal=False</t>
  </si>
  <si>
    <t>CD-PS-1188-2024</t>
  </si>
  <si>
    <t>https://community.secop.gov.co/Public/Tendering/OpportunityDetail/Index?noticeUID=CO1.NTC.6464902&amp;isFromPublicArea=True&amp;isModal=False</t>
  </si>
  <si>
    <t>CD-PS-1189-2024</t>
  </si>
  <si>
    <t>https://community.secop.gov.co/Public/Tendering/OpportunityDetail/Index?noticeUID=CO1.NTC.6464596&amp;isFromPublicArea=True&amp;isModal=False</t>
  </si>
  <si>
    <t>CD-PS-1190-2024</t>
  </si>
  <si>
    <t>https://community.secop.gov.co/Public/Tendering/OpportunityDetail/Index?noticeUID=CO1.NTC.6464311&amp;isFromPublicArea=True&amp;isModal=False</t>
  </si>
  <si>
    <t>CD-PS-1191-2024</t>
  </si>
  <si>
    <t>https://community.secop.gov.co/Public/Tendering/OpportunityDetail/Index?noticeUID=CO1.NTC.6464055&amp;isFromPublicArea=True&amp;isModal=False</t>
  </si>
  <si>
    <t>CD-PS-1192-2024</t>
  </si>
  <si>
    <t>https://community.secop.gov.co/Public/Tendering/OpportunityDetail/Index?noticeUID=CO1.NTC.6463813&amp;isFromPublicArea=True&amp;isModal=False</t>
  </si>
  <si>
    <t>CD-PS-1193-2024</t>
  </si>
  <si>
    <t>https://community.secop.gov.co/Public/Tendering/OpportunityDetail/Index?noticeUID=CO1.NTC.6465505&amp;isFromPublicArea=True&amp;isModal=False</t>
  </si>
  <si>
    <t>CD-PS-1194-2024</t>
  </si>
  <si>
    <t>https://community.secop.gov.co/Public/Tendering/OpportunityDetail/Index?noticeUID=CO1.NTC.6465566&amp;isFromPublicArea=True&amp;isModal=False</t>
  </si>
  <si>
    <t>CD-PS-1195-2024</t>
  </si>
  <si>
    <t>https://community.secop.gov.co/Public/Tendering/OpportunityDetail/Index?noticeUID=CO1.NTC.6466003&amp;isFromPublicArea=True&amp;isModal=False</t>
  </si>
  <si>
    <t>CD-PS-1196-2024</t>
  </si>
  <si>
    <t>https://community.secop.gov.co/Public/Tendering/OpportunityDetail/Index?noticeUID=CO1.NTC.6465599&amp;isFromPublicArea=True&amp;isModal=False</t>
  </si>
  <si>
    <t>CD-PS-1197-2024</t>
  </si>
  <si>
    <t>https://community.secop.gov.co/Public/Tendering/OpportunityDetail/Index?noticeUID=CO1.NTC.6466113&amp;isFromPublicArea=True&amp;isModal=False</t>
  </si>
  <si>
    <t>CD-PS-1198-2024</t>
  </si>
  <si>
    <t>https://community.secop.gov.co/Public/Tendering/OpportunityDetail/Index?noticeUID=CO1.NTC.6465757&amp;isFromPublicArea=True&amp;isModal=False</t>
  </si>
  <si>
    <t>CD-PS-1199-2024</t>
  </si>
  <si>
    <t>https://community.secop.gov.co/Public/Tendering/OpportunityDetail/Index?noticeUID=CO1.NTC.6465577&amp;isFromPublicArea=True&amp;isModal=False</t>
  </si>
  <si>
    <t>CD-PS-1202-2024</t>
  </si>
  <si>
    <t>KATHERINE CUTIVA BENITEZ</t>
  </si>
  <si>
    <t>https://community.secop.gov.co/Public/Tendering/OpportunityDetail/Index?noticeUID=CO1.NTC.6470812&amp;isFromPublicArea=True&amp;isModal=False</t>
  </si>
  <si>
    <t>Profesional Especializada Dirección de Derechos y Diseño de Política</t>
  </si>
  <si>
    <t>CD-PS-1204-2024</t>
  </si>
  <si>
    <t>https://community.secop.gov.co/Public/Tendering/OpportunityDetail/Index?noticeUID=CO1.NTC.6465041&amp;isFromPublicArea=True&amp;isModal=False</t>
  </si>
  <si>
    <t>CD-PS-1205-2024</t>
  </si>
  <si>
    <t>https://community.secop.gov.co/Public/Tendering/OpportunityDetail/Index?noticeUID=CO1.NTC.6464764&amp;isFromPublicArea=True&amp;isModal=False</t>
  </si>
  <si>
    <t>CD-PS-1206-2024</t>
  </si>
  <si>
    <t>https://community.secop.gov.co/Public/Tendering/OpportunityDetail/Index?noticeUID=CO1.NTC.6465215&amp;isFromPublicArea=True&amp;isModal=False</t>
  </si>
  <si>
    <t>CD-PS-1207-2024</t>
  </si>
  <si>
    <t>https://community.secop.gov.co/Public/Tendering/OpportunityDetail/Index?noticeUID=CO1.NTC.6465550&amp;isFromPublicArea=True&amp;isModal=False</t>
  </si>
  <si>
    <t>CD-PS-1208-2024</t>
  </si>
  <si>
    <t>https://community.secop.gov.co/Public/Tendering/OpportunityDetail/Index?noticeUID=CO1.NTC.6465889&amp;isFromPublicArea=True&amp;isModal=False</t>
  </si>
  <si>
    <t>CD-PS-1210-2024</t>
  </si>
  <si>
    <t>https://community.secop.gov.co/Public/Tendering/OpportunityDetail/Index?noticeUID=CO1.NTC.6467233&amp;isFromPublicArea=True&amp;isModal=False</t>
  </si>
  <si>
    <t>CD-PS-1216-2024</t>
  </si>
  <si>
    <t>https://community.secop.gov.co/Public/Tendering/OpportunityDetail/Index?noticeUID=CO1.NTC.6465240&amp;isFromPublicArea=True&amp;isModal=False</t>
  </si>
  <si>
    <t>CD-PS-1217-2024</t>
  </si>
  <si>
    <t>https://community.secop.gov.co/Public/Tendering/OpportunityDetail/Index?noticeUID=CO1.NTC.6465934&amp;isFromPublicArea=True&amp;isModal=False</t>
  </si>
  <si>
    <t>CD-PS-1218-2024</t>
  </si>
  <si>
    <t>https://community.secop.gov.co/Public/Tendering/OpportunityDetail/Index?noticeUID=CO1.NTC.6465875&amp;isFromPublicArea=True&amp;isModal=False</t>
  </si>
  <si>
    <t>CD-PS-1221-2024</t>
  </si>
  <si>
    <t>https://community.secop.gov.co/Public/Tendering/OpportunityDetail/Index?noticeUID=CO1.NTC.6466165&amp;isFromPublicArea=True&amp;isModal=False</t>
  </si>
  <si>
    <t>CD-PS-1222-2024</t>
  </si>
  <si>
    <t>https://community.secop.gov.co/Public/Tendering/OpportunityDetail/Index?noticeUID=CO1.NTC.6465891&amp;isFromPublicArea=True&amp;isModal=False</t>
  </si>
  <si>
    <t>CD-PS-1223-2024</t>
  </si>
  <si>
    <t>https://community.secop.gov.co/Public/Tendering/OpportunityDetail/Index?noticeUID=CO1.NTC.6466118&amp;isFromPublicArea=True&amp;isModal=False</t>
  </si>
  <si>
    <t>CD-PS-1224-2024</t>
  </si>
  <si>
    <t>https://community.secop.gov.co/Public/Tendering/OpportunityDetail/Index?noticeUID=CO1.NTC.6465689&amp;isFromPublicArea=True&amp;isModal=False</t>
  </si>
  <si>
    <t>CD-PS-1225-2024</t>
  </si>
  <si>
    <t>https://community.secop.gov.co/Public/Tendering/OpportunityDetail/Index?noticeUID=CO1.NTC.6465575&amp;isFromPublicArea=True&amp;isModal=False</t>
  </si>
  <si>
    <t>CD-PS-1226-2024</t>
  </si>
  <si>
    <t>https://community.secop.gov.co/Public/Tendering/OpportunityDetail/Index?noticeUID=CO1.NTC.6470805&amp;isFromPublicArea=True&amp;isModal=False</t>
  </si>
  <si>
    <t>CD-PS-1228-2024</t>
  </si>
  <si>
    <t>https://community.secop.gov.co/Public/Tendering/OpportunityDetail/Index?noticeUID=CO1.NTC.6468926&amp;isFromPublicArea=True&amp;isModal=False</t>
  </si>
  <si>
    <t>CD-PS-1231-2024</t>
  </si>
  <si>
    <t>https://community.secop.gov.co/Public/Tendering/OpportunityDetail/Index?noticeUID=CO1.NTC.6468627&amp;isFromPublicArea=True&amp;isModal=False</t>
  </si>
  <si>
    <t>CD-PS-1233-2024</t>
  </si>
  <si>
    <t>https://community.secop.gov.co/Public/Tendering/OpportunityDetail/Index?noticeUID=CO1.NTC.6466000&amp;isFromPublicArea=True&amp;isModal=False</t>
  </si>
  <si>
    <t>CD-PS-1234-2024</t>
  </si>
  <si>
    <t>https://community.secop.gov.co/Public/Tendering/OpportunityDetail/Index?noticeUID=CO1.NTC.6466403&amp;isFromPublicArea=True&amp;isModal=False</t>
  </si>
  <si>
    <t>CD-PS-1235-2024</t>
  </si>
  <si>
    <t>https://community.secop.gov.co/Public/Tendering/OpportunityDetail/Index?noticeUID=CO1.NTC.6466250&amp;isFromPublicArea=True&amp;isModal=False</t>
  </si>
  <si>
    <t>CD-PS-1236-2024</t>
  </si>
  <si>
    <t>https://community.secop.gov.co/Public/Tendering/OpportunityDetail/Index?noticeUID=CO1.NTC.6466259&amp;isFromPublicArea=True&amp;isModal=False</t>
  </si>
  <si>
    <t>CD-PS-1237-2024</t>
  </si>
  <si>
    <t>https://community.secop.gov.co/Public/Tendering/OpportunityDetail/Index?noticeUID=CO1.NTC.6466192&amp;isFromPublicArea=True&amp;isModal=False</t>
  </si>
  <si>
    <t>CD-PS-1238-2024</t>
  </si>
  <si>
    <t>https://community.secop.gov.co/Public/Tendering/OpportunityDetail/Index?noticeUID=CO1.NTC.6466080&amp;isFromPublicArea=True&amp;isModal=False</t>
  </si>
  <si>
    <t>CD-PS-1239-2024</t>
  </si>
  <si>
    <t>https://community.secop.gov.co/Public/Tendering/OpportunityDetail/Index?noticeUID=CO1.NTC.6466058&amp;isFromPublicArea=True&amp;isModal=False</t>
  </si>
  <si>
    <t>CD-PS-1240-2024</t>
  </si>
  <si>
    <t>https://community.secop.gov.co/Public/Tendering/OpportunityDetail/Index?noticeUID=CO1.NTC.6466211&amp;isFromPublicArea=True&amp;isModal=False</t>
  </si>
  <si>
    <t>CD-PS-1241-2024</t>
  </si>
  <si>
    <t>MARIA PAULA SOLER LOPEZ</t>
  </si>
  <si>
    <t>https://community.secop.gov.co/Public/Tendering/OpportunityDetail/Index?noticeUID=CO1.NTC.6466220&amp;isFromPublicArea=True&amp;isModal=False</t>
  </si>
  <si>
    <t>CD-PS-1242-2024</t>
  </si>
  <si>
    <t>https://community.secop.gov.co/Public/Tendering/OpportunityDetail/Index?noticeUID=CO1.NTC.6472054&amp;isFromPublicArea=True&amp;isModal=False</t>
  </si>
  <si>
    <t>CD-PS-1244-2024</t>
  </si>
  <si>
    <t>CARLOS GABRIEL GIRALDO CHAMORRO</t>
  </si>
  <si>
    <t>https://community.secop.gov.co/Public/Tendering/OpportunityDetail/Index?noticeUID=CO1.NTC.6471318&amp;isFromPublicArea=True&amp;isModal=False</t>
  </si>
  <si>
    <t>CD-PS-1245-2024</t>
  </si>
  <si>
    <t>https://community.secop.gov.co/Public/Tendering/OpportunityDetail/Index?noticeUID=CO1.NTC.6467532&amp;isFromPublicArea=True&amp;isModal=False</t>
  </si>
  <si>
    <t>CD-PS-1246-2024</t>
  </si>
  <si>
    <t>https://community.secop.gov.co/Public/Tendering/OpportunityDetail/Index?noticeUID=CO1.NTC.6470269&amp;isFromPublicArea=True&amp;isModal=False</t>
  </si>
  <si>
    <t>CD-PS-1247-2024</t>
  </si>
  <si>
    <t>https://community.secop.gov.co/Public/Tendering/OpportunityDetail/Index?noticeUID=CO1.NTC.6469422&amp;isFromPublicArea=True&amp;isModal=False</t>
  </si>
  <si>
    <t>CD-PS-1248-2024</t>
  </si>
  <si>
    <t>https://community.secop.gov.co/Public/Tendering/OpportunityDetail/Index?noticeUID=CO1.NTC.6468019&amp;isFromPublicArea=True&amp;isModal=False</t>
  </si>
  <si>
    <t>CD-PS-1250-2024</t>
  </si>
  <si>
    <t>https://community.secop.gov.co/Public/Tendering/OpportunityDetail/Index?noticeUID=CO1.NTC.6470389&amp;isFromPublicArea=True&amp;isModal=False</t>
  </si>
  <si>
    <t>CD-PS-1251-2024</t>
  </si>
  <si>
    <t>https://community.secop.gov.co/Public/Tendering/OpportunityDetail/Index?noticeUID=CO1.NTC.6470297&amp;isFromPublicArea=True&amp;isModal=False</t>
  </si>
  <si>
    <t>CD-PS-1252-2024</t>
  </si>
  <si>
    <t>https://community.secop.gov.co/Public/Tendering/OpportunityDetail/Index?noticeUID=CO1.NTC.6469871&amp;isFromPublicArea=True&amp;isModal=False</t>
  </si>
  <si>
    <t>CD-PS-1253-2024</t>
  </si>
  <si>
    <t>https://community.secop.gov.co/Public/Tendering/OpportunityDetail/Index?noticeUID=CO1.NTC.6478077&amp;isFromPublicArea=True&amp;isModal=False</t>
  </si>
  <si>
    <t>CD-PS-1254-2024</t>
  </si>
  <si>
    <t>https://community.secop.gov.co/Public/Tendering/OpportunityDetail/Index?noticeUID=CO1.NTC.6478344&amp;isFromPublicArea=True&amp;isModal=False</t>
  </si>
  <si>
    <t>CD-PS-1256-2024</t>
  </si>
  <si>
    <t>https://community.secop.gov.co/Public/Tendering/OpportunityDetail/Index?noticeUID=CO1.NTC.6473875&amp;isFromPublicArea=True&amp;isModal=False</t>
  </si>
  <si>
    <t>CD-PS-1257-2024</t>
  </si>
  <si>
    <t>https://community.secop.gov.co/Public/Tendering/OpportunityDetail/Index?noticeUID=CO1.NTC.6478016&amp;isFromPublicArea=True&amp;isModal=False</t>
  </si>
  <si>
    <t>CD-PS-1258-2024</t>
  </si>
  <si>
    <t>https://community.secop.gov.co/Public/Tendering/OpportunityDetail/Index?noticeUID=CO1.NTC.6468362&amp;isFromPublicArea=True&amp;isModal=False</t>
  </si>
  <si>
    <t>CD-PS-1259-2024</t>
  </si>
  <si>
    <t>https://community.secop.gov.co/Public/Tendering/OpportunityDetail/Index?noticeUID=CO1.NTC.6470534&amp;isFromPublicArea=True&amp;isModal=False</t>
  </si>
  <si>
    <t>CD-PS-1260-2024</t>
  </si>
  <si>
    <t>https://community.secop.gov.co/Public/Tendering/OpportunityDetail/Index?noticeUID=CO1.NTC.6469270&amp;isFromPublicArea=True&amp;isModal=False</t>
  </si>
  <si>
    <t xml:space="preserve">Liza Yomaira García Reyes
</t>
  </si>
  <si>
    <t>CD-PS-1261-2024</t>
  </si>
  <si>
    <t>https://community.secop.gov.co/Public/Tendering/OpportunityDetail/Index?noticeUID=CO1.NTC.6470665&amp;isFromPublicArea=True&amp;isModal=False</t>
  </si>
  <si>
    <t>CD-PS-1262-2024</t>
  </si>
  <si>
    <t>https://community.secop.gov.co/Public/Tendering/OpportunityDetail/Index?noticeUID=CO1.NTC.6470681&amp;isFromPublicArea=True&amp;isModal=False</t>
  </si>
  <si>
    <t>CD-PS-1263-2024</t>
  </si>
  <si>
    <t>https://community.secop.gov.co/Public/Tendering/OpportunityDetail/Index?noticeUID=CO1.NTC.6470473&amp;isFromPublicArea=True&amp;isModal=False</t>
  </si>
  <si>
    <t>CD-PS-1264-2024</t>
  </si>
  <si>
    <t>https://community.secop.gov.co/Public/Tendering/OpportunityDetail/Index?noticeUID=CO1.NTC.6470966&amp;isFromPublicArea=True&amp;isModal=False</t>
  </si>
  <si>
    <t>CD-PS-1265-2024</t>
  </si>
  <si>
    <t>https://community.secop.gov.co/Public/Tendering/OpportunityDetail/Index?noticeUID=CO1.NTC.6469535&amp;isFromPublicArea=True&amp;isModal=False</t>
  </si>
  <si>
    <t>CD-PS-1267-2024</t>
  </si>
  <si>
    <t>STEPHANIA  LOPEZ CIFUENTES</t>
  </si>
  <si>
    <t>https://community.secop.gov.co/Public/Tendering/OpportunityDetail/Index?noticeUID=CO1.NTC.6471146&amp;isFromPublicArea=True&amp;isModal=False</t>
  </si>
  <si>
    <t>CD-PS-1268-2024</t>
  </si>
  <si>
    <t>https://community.secop.gov.co/Public/Tendering/OpportunityDetail/Index?noticeUID=CO1.NTC.6471338&amp;isFromPublicArea=True&amp;isModal=False</t>
  </si>
  <si>
    <t>CD-PS-1269-2024</t>
  </si>
  <si>
    <t>https://community.secop.gov.co/Public/Tendering/OpportunityDetail/Index?noticeUID=CO1.NTC.6471354&amp;isFromPublicArea=True&amp;isModal=False</t>
  </si>
  <si>
    <t>CD-PS-1270-2024</t>
  </si>
  <si>
    <t>https://community.secop.gov.co/Public/Tendering/OpportunityDetail/Index?noticeUID=CO1.NTC.6471457&amp;isFromPublicArea=True&amp;isModal=False</t>
  </si>
  <si>
    <t>CD-PS-1271-2024</t>
  </si>
  <si>
    <t>https://community.secop.gov.co/Public/Tendering/OpportunityDetail/Index?noticeUID=CO1.NTC.6470372&amp;isFromPublicArea=True&amp;isModal=False</t>
  </si>
  <si>
    <t>CD-PS-1272-2024</t>
  </si>
  <si>
    <t>https://community.secop.gov.co/Public/Tendering/OpportunityDetail/Index?noticeUID=CO1.NTC.6470848&amp;isFromPublicArea=True&amp;isModal=False</t>
  </si>
  <si>
    <t>CD-PS-1273-2024</t>
  </si>
  <si>
    <t>https://community.secop.gov.co/Public/Tendering/OpportunityDetail/Index?noticeUID=CO1.NTC.6471226&amp;isFromPublicArea=True&amp;isModal=False</t>
  </si>
  <si>
    <t>CD-PS-1274-2024</t>
  </si>
  <si>
    <t>https://community.secop.gov.co/Public/Tendering/OpportunityDetail/Index?noticeUID=CO1.NTC.6470882&amp;isFromPublicArea=True&amp;isModal=False</t>
  </si>
  <si>
    <t>CD-PS-1275-2024</t>
  </si>
  <si>
    <t>https://community.secop.gov.co/Public/Tendering/OpportunityDetail/Index?noticeUID=CO1.NTC.6470899&amp;isFromPublicArea=True&amp;isModal=False</t>
  </si>
  <si>
    <t>CD-PS-1276-2024</t>
  </si>
  <si>
    <t>https://community.secop.gov.co/Public/Tendering/OpportunityDetail/Index?noticeUID=CO1.NTC.6471417&amp;isFromPublicArea=True&amp;isModal=False</t>
  </si>
  <si>
    <t>CD-PS-1278-2024</t>
  </si>
  <si>
    <t>https://community.secop.gov.co/Public/Tendering/OpportunityDetail/Index?noticeUID=CO1.NTC.6472804&amp;isFromPublicArea=True&amp;isModal=False</t>
  </si>
  <si>
    <t>CD-PS-1279-2024</t>
  </si>
  <si>
    <t>https://community.secop.gov.co/Public/Tendering/OpportunityDetail/Index?noticeUID=CO1.NTC.6473107&amp;isFromPublicArea=True&amp;isModal=False</t>
  </si>
  <si>
    <t>CD-PS-1280-2024</t>
  </si>
  <si>
    <t>https://community.secop.gov.co/Public/Tendering/OpportunityDetail/Index?noticeUID=CO1.NTC.6473387&amp;isFromPublicArea=True&amp;isModal=False</t>
  </si>
  <si>
    <t>CD-PS-1281-2024</t>
  </si>
  <si>
    <t>https://community.secop.gov.co/Public/Tendering/OpportunityDetail/Index?noticeUID=CO1.NTC.6471251&amp;isFromPublicArea=True&amp;isModal=False</t>
  </si>
  <si>
    <t>CD-PS-1283-2024</t>
  </si>
  <si>
    <t>https://community.secop.gov.co/Public/Tendering/OpportunityDetail/Index?noticeUID=CO1.NTC.6471097&amp;isFromPublicArea=True&amp;isModal=False</t>
  </si>
  <si>
    <t>CD-PS-1284-2024</t>
  </si>
  <si>
    <t>SONIA ESPERANZA RUIZ GONZALEZ</t>
  </si>
  <si>
    <t>https://community.secop.gov.co/Public/Tendering/OpportunityDetail/Index?noticeUID=CO1.NTC.6474363&amp;isFromPublicArea=True&amp;isModal=False</t>
  </si>
  <si>
    <t>CD-PS-1286-2024</t>
  </si>
  <si>
    <t>https://community.secop.gov.co/Public/Tendering/OpportunityDetail/Index?noticeUID=CO1.NTC.6473754&amp;isFromPublicArea=True&amp;isModal=False</t>
  </si>
  <si>
    <t>CD-PS-1287-2024</t>
  </si>
  <si>
    <t>https://community.secop.gov.co/Public/Tendering/OpportunityDetail/Index?noticeUID=CO1.NTC.6473873&amp;isFromPublicArea=True&amp;isModal=False</t>
  </si>
  <si>
    <t>CD-PS-1290-2024</t>
  </si>
  <si>
    <t>https://community.secop.gov.co/Public/Tendering/OpportunityDetail/Index?noticeUID=CO1.NTC.6474807&amp;isFromPublicArea=True&amp;isModal=False</t>
  </si>
  <si>
    <t>LUIS GUILLERMO FLECHAS SALCEDO</t>
  </si>
  <si>
    <t>CD-PS-1291-2024</t>
  </si>
  <si>
    <t>https://community.secop.gov.co/Public/Tendering/OpportunityDetail/Index?noticeUID=CO1.NTC.6475067&amp;isFromPublicArea=True&amp;isModal=False</t>
  </si>
  <si>
    <t>CD-PS-1292-2024</t>
  </si>
  <si>
    <t>https://community.secop.gov.co/Public/Tendering/OpportunityDetail/Index?noticeUID=CO1.NTC.6474809&amp;isFromPublicArea=True&amp;isModal=False</t>
  </si>
  <si>
    <t>CD-PS-1293-2024</t>
  </si>
  <si>
    <t>https://community.secop.gov.co/Public/Tendering/OpportunityDetail/Index?noticeUID=CO1.NTC.6474043&amp;isFromPublicArea=True&amp;isModal=False</t>
  </si>
  <si>
    <t>CD-PS-1294-2024</t>
  </si>
  <si>
    <t>https://community.secop.gov.co/Public/Tendering/OpportunityDetail/Index?noticeUID=CO1.NTC.6477009&amp;isFromPublicArea=True&amp;isModal=False</t>
  </si>
  <si>
    <t>CD-PS-1295-2024</t>
  </si>
  <si>
    <t>https://community.secop.gov.co/Public/Tendering/OpportunityDetail/Index?noticeUID=CO1.NTC.6476719&amp;isFromPublicArea=True&amp;isModal=False</t>
  </si>
  <si>
    <t>CD-PS-1296-2024</t>
  </si>
  <si>
    <t>https://community.secop.gov.co/Public/Tendering/OpportunityDetail/Index?noticeUID=CO1.NTC.6477044&amp;isFromPublicArea=True&amp;isModal=False</t>
  </si>
  <si>
    <t xml:space="preserve"> Profesional Universitario, Código 219, Grado 12</t>
  </si>
  <si>
    <t>CD-PS-1297-2024</t>
  </si>
  <si>
    <t>https://community.secop.gov.co/Public/Tendering/OpportunityDetail/Index?noticeUID=CO1.NTC.6476793&amp;isFromPublicArea=True&amp;isModal=False</t>
  </si>
  <si>
    <t>CD-PS-1298-2024</t>
  </si>
  <si>
    <t>https://community.secop.gov.co/Public/Tendering/OpportunityDetail/Index?noticeUID=CO1.NTC.6477927&amp;isFromPublicArea=True&amp;isModal=False</t>
  </si>
  <si>
    <t>CD-PS-1299-2024</t>
  </si>
  <si>
    <t>https://community.secop.gov.co/Public/Tendering/OpportunityDetail/Index?noticeUID=CO1.NTC.6477174&amp;isFromPublicArea=True&amp;isModal=False</t>
  </si>
  <si>
    <t>CD-PS-1301-2024</t>
  </si>
  <si>
    <t>https://community.secop.gov.co/Public/Tendering/OpportunityDetail/Index?noticeUID=CO1.NTC.6477683&amp;isFromPublicArea=True&amp;isModal=False</t>
  </si>
  <si>
    <t>CD-PS-1302-2024</t>
  </si>
  <si>
    <t>https://community.secop.gov.co/Public/Tendering/OpportunityDetail/Index?noticeUID=CO1.NTC.6476710&amp;isFromPublicArea=True&amp;isModal=False</t>
  </si>
  <si>
    <t>CD-PS-1303-2024</t>
  </si>
  <si>
    <t>https://community.secop.gov.co/Public/Tendering/OpportunityDetail/Index?noticeUID=CO1.NTC.6477606&amp;isFromPublicArea=True&amp;isModal=False</t>
  </si>
  <si>
    <t>CD-PS-1304-2024</t>
  </si>
  <si>
    <t>https://community.secop.gov.co/Public/Tendering/OpportunityDetail/Index?noticeUID=CO1.NTC.6477309&amp;isFromPublicArea=True&amp;isModal=False</t>
  </si>
  <si>
    <t>CD-PS-1305-2024</t>
  </si>
  <si>
    <t>https://community.secop.gov.co/Public/Tendering/OpportunityDetail/Index?noticeUID=CO1.NTC.6476243&amp;isFromPublicArea=True&amp;isModal=False</t>
  </si>
  <si>
    <t>DC-anulado</t>
  </si>
  <si>
    <t>CD-PS-1307-2024</t>
  </si>
  <si>
    <t>https://community.secop.gov.co/Public/Tendering/OpportunityDetail/Index?noticeUID=CO1.NTC.6476828&amp;isFromPublicArea=True&amp;isModal=False</t>
  </si>
  <si>
    <t>CD-PS-1308-2024</t>
  </si>
  <si>
    <t>https://community.secop.gov.co/Public/Tendering/OpportunityDetail/Index?noticeUID=CO1.NTC.6476536&amp;isFromPublicArea=True&amp;isModal=False</t>
  </si>
  <si>
    <t>CD-PS-1317-2024</t>
  </si>
  <si>
    <t>https://community.secop.gov.co/Public/Tendering/OpportunityDetail/Index?noticeUID=CO1.NTC.6478404&amp;isFromPublicArea=True&amp;isModal=False</t>
  </si>
  <si>
    <t>CD-PS-1318-2024</t>
  </si>
  <si>
    <t>https://community.secop.gov.co/Public/Tendering/OpportunityDetail/Index?noticeUID=CO1.NTC.6477233&amp;isFromPublicArea=True&amp;isModal=False</t>
  </si>
  <si>
    <t>CD-PS-1319-2024</t>
  </si>
  <si>
    <t>https://community.secop.gov.co/Public/Tendering/OpportunityDetail/Index?noticeUID=CO1.NTC.6477567&amp;isFromPublicArea=True&amp;isModal=False</t>
  </si>
  <si>
    <t>CD-PS-1320-2024</t>
  </si>
  <si>
    <t>https://community.secop.gov.co/Public/Tendering/OpportunityDetail/Index?noticeUID=CO1.NTC.6478140&amp;isFromPublicArea=True&amp;isModal=False</t>
  </si>
  <si>
    <t>CD-PS-1321-2024</t>
  </si>
  <si>
    <t>https://community.secop.gov.co/Public/Tendering/OpportunityDetail/Index?noticeUID=CO1.NTC.6477880&amp;isFromPublicArea=True&amp;isModal=False</t>
  </si>
  <si>
    <t>CD-PS-1322-2024</t>
  </si>
  <si>
    <t>https://community.secop.gov.co/Public/Tendering/OpportunityDetail/Index?noticeUID=CO1.NTC.6478340&amp;isFromPublicArea=True&amp;isModal=False</t>
  </si>
  <si>
    <t>CD-PS-1325-2024</t>
  </si>
  <si>
    <t>https://community.secop.gov.co/Public/Tendering/OpportunityDetail/Index?noticeUID=CO1.NTC.6477900&amp;isFromPublicArea=True&amp;isModal=False</t>
  </si>
  <si>
    <t>CD-PD-1326-2024</t>
  </si>
  <si>
    <t>https://community.secop.gov.co/Public/Tendering/OpportunityDetail/Index?noticeUID=CO1.NTC.6478025&amp;isFromPublicArea=True&amp;isModal=False</t>
  </si>
  <si>
    <t>CD-PS-1327-2024</t>
  </si>
  <si>
    <t>https://community.secop.gov.co/Public/Tendering/OpportunityDetail/Index?noticeUID=CO1.NTC.6478108&amp;isFromPublicArea=True&amp;isModal=False</t>
  </si>
  <si>
    <t>CD-PS-1345-2024</t>
  </si>
  <si>
    <t>https://community.secop.gov.co/Public/Tendering/OpportunityDetail/Index?noticeUID=CO1.NTC.6478377&amp;isFromPublicArea=True&amp;isModal=False</t>
  </si>
  <si>
    <t>CD-PS-1346-2024</t>
  </si>
  <si>
    <t>https://community.secop.gov.co/Public/Tendering/OpportunityDetail/Index?noticeUID=CO1.NTC.6478537&amp;isFromPublicArea=True&amp;isModal=False</t>
  </si>
  <si>
    <t>CD-PS-1347-2024</t>
  </si>
  <si>
    <t>https://community.secop.gov.co/Public/Tendering/OpportunityDetail/Index?noticeUID=CO1.NTC.6486300&amp;isFromPublicArea=True&amp;isModal=False</t>
  </si>
  <si>
    <t>CD-PS-1349-2024</t>
  </si>
  <si>
    <t>PAULA VIVIANA ROMERO VELA</t>
  </si>
  <si>
    <t>https://community.secop.gov.co/Public/Tendering/OpportunityDetail/Index?noticeUID=CO1.NTC.6482734&amp;isFromPublicArea=True&amp;isModal=False</t>
  </si>
  <si>
    <t>CD-PS-1350-2024</t>
  </si>
  <si>
    <t>https://community.secop.gov.co/Public/Tendering/OpportunityDetail/Index?noticeUID=CO1.NTC.6483486&amp;isFromPublicArea=True&amp;isModal=False</t>
  </si>
  <si>
    <t>CD-PS-1351-2024</t>
  </si>
  <si>
    <t>https://community.secop.gov.co/Public/Tendering/OpportunityDetail/Index?noticeUID=CO1.NTC.6483053&amp;isFromPublicArea=True&amp;isModal=False</t>
  </si>
  <si>
    <t>CD-PS-1352-2024</t>
  </si>
  <si>
    <t>https://community.secop.gov.co/Public/Tendering/OpportunityDetail/Index?noticeUID=CO1.NTC.6486542&amp;isFromPublicArea=True&amp;isModal=False</t>
  </si>
  <si>
    <t>CD-PS-1353-2024</t>
  </si>
  <si>
    <t>https://community.secop.gov.co/Public/Tendering/OpportunityDetail/Index?noticeUID=CO1.NTC.6568346&amp;isFromPublicArea=True&amp;isModal=False</t>
  </si>
  <si>
    <t>CD-PS-1355-2024</t>
  </si>
  <si>
    <t>https://community.secop.gov.co/Public/Tendering/OpportunityDetail/Index?noticeUID=CO1.NTC.6487718&amp;isFromPublicArea=True&amp;isModal=False</t>
  </si>
  <si>
    <t>CD-PS-1356-2024</t>
  </si>
  <si>
    <t>FLORENTINO  ANDRADE ZAPATA</t>
  </si>
  <si>
    <t>https://community.secop.gov.co/Public/Tendering/OpportunityDetail/Index?noticeUID=CO1.NTC.6491288&amp;isFromPublicArea=True&amp;isModal=False</t>
  </si>
  <si>
    <t>CD-PS-1357-2024</t>
  </si>
  <si>
    <t>https://community.secop.gov.co/Public/Tendering/OpportunityDetail/Index?noticeUID=CO1.NTC.6492766&amp;isFromPublicArea=True&amp;isModal=False</t>
  </si>
  <si>
    <t>CD-PS-1358-2024</t>
  </si>
  <si>
    <t>https://community.secop.gov.co/Public/Tendering/OpportunityDetail/Index?noticeUID=CO1.NTC.6494497&amp;isFromPublicArea=True&amp;isModal=False</t>
  </si>
  <si>
    <t>CD-PS-1359-2024</t>
  </si>
  <si>
    <t>MARIA PAULA HERRERA DURAN</t>
  </si>
  <si>
    <t>https://community.secop.gov.co/Public/Tendering/OpportunityDetail/Index?noticeUID=CO1.NTC.6494390&amp;isFromPublicArea=True&amp;isModal=False</t>
  </si>
  <si>
    <t>CD-PS-1360-2024</t>
  </si>
  <si>
    <t>https://community.secop.gov.co/Public/Tendering/OpportunityDetail/Index?noticeUID=CO1.NTC.6494946&amp;isFromPublicArea=True&amp;isModal=False</t>
  </si>
  <si>
    <t>CD-PS-1361-2024</t>
  </si>
  <si>
    <t>https://community.secop.gov.co/Public/Tendering/OpportunityDetail/Index?noticeUID=CO1.NTC.6491513&amp;isFromPublicArea=True&amp;isModal=False</t>
  </si>
  <si>
    <t>CD-PS-1362-2024</t>
  </si>
  <si>
    <t>https://community.secop.gov.co/Public/Tendering/OpportunityDetail/Index?noticeUID=CO1.NTC.6490875&amp;isFromPublicArea=True&amp;isModal=False</t>
  </si>
  <si>
    <t>CD-PS-1363-2024</t>
  </si>
  <si>
    <t>INGRI YUSLEY PERDOMO MONROY</t>
  </si>
  <si>
    <t>https://community.secop.gov.co/Public/Tendering/OpportunityDetail/Index?noticeUID=CO1.NTC.6491246&amp;isFromPublicArea=True&amp;isModal=False</t>
  </si>
  <si>
    <t>CD-PS-1364-2024</t>
  </si>
  <si>
    <t>https://community.secop.gov.co/Public/Tendering/OpportunityDetail/Index?noticeUID=CO1.NTC.6496278&amp;isFromPublicArea=True&amp;isModal=False</t>
  </si>
  <si>
    <t>CD-PS-1365-2024</t>
  </si>
  <si>
    <t>https://community.secop.gov.co/Public/Tendering/OpportunityDetail/Index?noticeUID=CO1.NTC.6496616&amp;isFromPublicArea=True&amp;isModal=False</t>
  </si>
  <si>
    <t>CD-PS-1367-2024</t>
  </si>
  <si>
    <t>https://community.secop.gov.co/Public/Tendering/OpportunityDetail/Index?noticeUID=CO1.NTC.6497068&amp;isFromPublicArea=True&amp;isModal=False</t>
  </si>
  <si>
    <t>CD-PS-1368-2024</t>
  </si>
  <si>
    <t>https://community.secop.gov.co/Public/Tendering/OpportunityDetail/Index?noticeUID=CO1.NTC.6497603&amp;isFromPublicArea=True&amp;isModal=False</t>
  </si>
  <si>
    <t>CD-PS-1369-2024</t>
  </si>
  <si>
    <t>LAURA  PEREZ CAMACHO</t>
  </si>
  <si>
    <t>https://community.secop.gov.co/Public/Tendering/OpportunityDetail/Index?noticeUID=CO1.NTC.6497805&amp;isFromPublicArea=True&amp;isModal=False</t>
  </si>
  <si>
    <t>CD-PS-1370-2024</t>
  </si>
  <si>
    <t>https://community.secop.gov.co/Public/Tendering/OpportunityDetail/Index?noticeUID=CO1.NTC.6496931&amp;isFromPublicArea=True&amp;isModal=False</t>
  </si>
  <si>
    <t>CD-PS-1371-2024</t>
  </si>
  <si>
    <t>https://community.secop.gov.co/Public/Tendering/OpportunityDetail/Index?noticeUID=CO1.NTC.6496942&amp;isFromPublicArea=True&amp;isModal=False</t>
  </si>
  <si>
    <t>CD-PS-1372-2024</t>
  </si>
  <si>
    <t>https://community.secop.gov.co/Public/Tendering/OpportunityDetail/Index?noticeUID=CO1.NTC.6497043&amp;isFromPublicArea=True&amp;isModal=False</t>
  </si>
  <si>
    <t>CD-PS-1373-2024</t>
  </si>
  <si>
    <t>https://community.secop.gov.co/Public/Tendering/OpportunityDetail/Index?noticeUID=CO1.NTC.6497828&amp;isFromPublicArea=True&amp;isModal=False</t>
  </si>
  <si>
    <t>CD-PS-1374-2024</t>
  </si>
  <si>
    <t>https://community.secop.gov.co/Public/Tendering/OpportunityDetail/Index?noticeUID=CO1.NTC.6497741&amp;isFromPublicArea=True&amp;isModal=False</t>
  </si>
  <si>
    <t xml:space="preserve">Jefe oficina de Control </t>
  </si>
  <si>
    <t xml:space="preserve">Oficina de Control Interno </t>
  </si>
  <si>
    <t>CD-PS-1375-2024</t>
  </si>
  <si>
    <t>https://community.secop.gov.co/Public/Tendering/OpportunityDetail/Index?noticeUID=CO1.NTC.6497835&amp;isFromPublicArea=True&amp;isModal=False</t>
  </si>
  <si>
    <t>CD-PS-1376-2024</t>
  </si>
  <si>
    <t>https://community.secop.gov.co/Public/Tendering/OpportunityDetail/Index?noticeUID=CO1.NTC.6497556&amp;isFromPublicArea=True&amp;isModal=False</t>
  </si>
  <si>
    <t>CD-PS-1377-2024</t>
  </si>
  <si>
    <t>YENI CAROLINA JIMENEZ MONCADA</t>
  </si>
  <si>
    <t>https://community.secop.gov.co/Public/Tendering/OpportunityDetail/Index?noticeUID=CO1.NTC.6497547&amp;isFromPublicArea=True&amp;isModal=False</t>
  </si>
  <si>
    <t>CD-PS-1378-2024</t>
  </si>
  <si>
    <t>https://community.secop.gov.co/Public/Tendering/OpportunityDetail/Index?noticeUID=CO1.NTC.6497550&amp;isFromPublicArea=True&amp;isModal=False</t>
  </si>
  <si>
    <t>CD-PS-1379-2024</t>
  </si>
  <si>
    <t>https://community.secop.gov.co/Public/Tendering/OpportunityDetail/Index?noticeUID=CO1.NTC.6497838&amp;isFromPublicArea=True&amp;isModal=False</t>
  </si>
  <si>
    <t>CD-PS-1380-2024</t>
  </si>
  <si>
    <t>https://community.secop.gov.co/Public/Tendering/OpportunityDetail/Index?noticeUID=CO1.NTC.6497760&amp;isFromPublicArea=True&amp;isModal=False</t>
  </si>
  <si>
    <t>CD-PS-1382-2024</t>
  </si>
  <si>
    <t>https://community.secop.gov.co/Public/Tendering/OpportunityDetail/Index?noticeUID=CO1.NTC.6497670&amp;isFromPublicArea=True&amp;isModal=False</t>
  </si>
  <si>
    <t>CD-PS-1384-2024</t>
  </si>
  <si>
    <t>https://community.secop.gov.co/Public/Tendering/OpportunityDetail/Index?noticeUID=CO1.NTC.6497220&amp;isFromPublicArea=True&amp;isModal=False</t>
  </si>
  <si>
    <t>CD-PS-1385-2024</t>
  </si>
  <si>
    <t>https://community.secop.gov.co/Public/Tendering/OpportunityDetail/Index?noticeUID=CO1.NTC.6497222&amp;isFromPublicArea=True&amp;isModal=False</t>
  </si>
  <si>
    <t>CD-PS-1386-2024</t>
  </si>
  <si>
    <t>https://community.secop.gov.co/Public/Tendering/OpportunityDetail/Index?noticeUID=CO1.NTC.6496970&amp;isFromPublicArea=True&amp;isModal=False</t>
  </si>
  <si>
    <t>CD-PS-1387-2024</t>
  </si>
  <si>
    <t>https://community.secop.gov.co/Public/Tendering/OpportunityDetail/Index?noticeUID=CO1.NTC.6497225&amp;isFromPublicArea=True&amp;isModal=False</t>
  </si>
  <si>
    <t>CD-PS-1388-2024</t>
  </si>
  <si>
    <t>https://community.secop.gov.co/Public/Tendering/OpportunityDetail/Index?noticeUID=CO1.NTC.6497227&amp;isFromPublicArea=True&amp;isModal=False</t>
  </si>
  <si>
    <t>CD-PS-1389-2024</t>
  </si>
  <si>
    <t>https://community.secop.gov.co/Public/Tendering/OpportunityDetail/Index?noticeUID=CO1.NTC.6496786&amp;isFromPublicArea=True&amp;isModal=False</t>
  </si>
  <si>
    <t>CD-PS-1390-2024</t>
  </si>
  <si>
    <t>https://community.secop.gov.co/Public/Tendering/OpportunityDetail/Index?noticeUID=CO1.NTC.6497235&amp;isFromPublicArea=True&amp;isModal=False</t>
  </si>
  <si>
    <t>CD-PS-1391-2024</t>
  </si>
  <si>
    <t>https://community.secop.gov.co/Public/Tendering/OpportunityDetail/Index?noticeUID=CO1.NTC.6496791&amp;isFromPublicArea=True&amp;isModal=False</t>
  </si>
  <si>
    <t>CD-PS-1392-2024</t>
  </si>
  <si>
    <t>https://community.secop.gov.co/Public/Tendering/OpportunityDetail/Index?noticeUID=CO1.NTC.6497301&amp;isFromPublicArea=True&amp;isModal=False</t>
  </si>
  <si>
    <t>CD-PS-1393-2024</t>
  </si>
  <si>
    <t>https://community.secop.gov.co/Public/Tendering/OpportunityDetail/Index?noticeUID=CO1.NTC.6497143&amp;isFromPublicArea=True&amp;isModal=False</t>
  </si>
  <si>
    <t>CD-PS-1394-2024</t>
  </si>
  <si>
    <t>https://community.secop.gov.co/Public/Tendering/OpportunityDetail/Index?noticeUID=CO1.NTC.6525207&amp;isFromPublicArea=True&amp;isModal=False</t>
  </si>
  <si>
    <t>CD-PS-1395-2024</t>
  </si>
  <si>
    <t>https://community.secop.gov.co/Public/Tendering/OpportunityDetail/Index?noticeUID=CO1.NTC.6501121&amp;isFromPublicArea=True&amp;isModal=False</t>
  </si>
  <si>
    <t>CD-PS-1396-2024</t>
  </si>
  <si>
    <t>https://community.secop.gov.co/Public/Tendering/OpportunityDetail/Index?noticeUID=CO1.NTC.6497238&amp;isFromPublicArea=True&amp;isModal=False</t>
  </si>
  <si>
    <t>CD-PS-1397-2024</t>
  </si>
  <si>
    <t>https://community.secop.gov.co/Public/Tendering/OpportunityDetail/Index?noticeUID=CO1.NTC.6507526&amp;isFromPublicArea=True&amp;isModal=False</t>
  </si>
  <si>
    <t>CD-PS-1399-2024</t>
  </si>
  <si>
    <t>GIOVANNI  SUAREZ USECHE</t>
  </si>
  <si>
    <t>https://community.secop.gov.co/Public/Tendering/OpportunityDetail/Index?noticeUID=CO1.NTC.6497627&amp;isFromPublicArea=True&amp;isModal=False</t>
  </si>
  <si>
    <t>CD-PS-1400-2024</t>
  </si>
  <si>
    <t>https://community.secop.gov.co/Public/Tendering/OpportunityDetail/Index?noticeUID=CO1.NTC.6507662&amp;isFromPublicArea=True&amp;isModal=False</t>
  </si>
  <si>
    <t>CD-PS-1401-2024</t>
  </si>
  <si>
    <t>SOLANGEL  AGUIRRE ROMERO</t>
  </si>
  <si>
    <t>https://community.secop.gov.co/Public/Tendering/OpportunityDetail/Index?noticeUID=CO1.NTC.6497930&amp;isFromPublicArea=True&amp;isModal=False</t>
  </si>
  <si>
    <t>CD-PS-1402-2024</t>
  </si>
  <si>
    <t>https://community.secop.gov.co/Public/Tendering/OpportunityDetail/Index?noticeUID=CO1.NTC.6498232&amp;isFromPublicArea=True&amp;isModal=False</t>
  </si>
  <si>
    <t>CD-PS-1403-2024</t>
  </si>
  <si>
    <t>JUAN MANUEL BORJA PINTO</t>
  </si>
  <si>
    <t>https://community.secop.gov.co/Public/Tendering/OpportunityDetail/Index?noticeUID=CO1.NTC.6498105&amp;isFromPublicArea=True&amp;isModal=False</t>
  </si>
  <si>
    <t>CD-PS-1404-2024</t>
  </si>
  <si>
    <t>https://community.secop.gov.co/Public/Tendering/OpportunityDetail/Index?noticeUID=CO1.NTC.6500640&amp;isFromPublicArea=True&amp;isModal=False</t>
  </si>
  <si>
    <t>CD-PS-1405-2024</t>
  </si>
  <si>
    <t>https://community.secop.gov.co/Public/Tendering/OpportunityDetail/Index?noticeUID=CO1.NTC.6501265&amp;isFromPublicArea=True&amp;isModal=False</t>
  </si>
  <si>
    <t>CD-PS-1406-2024</t>
  </si>
  <si>
    <t>https://community.secop.gov.co/Public/Tendering/OpportunityDetail/Index?noticeUID=CO1.NTC.6499063&amp;isFromPublicArea=True&amp;isModal=False</t>
  </si>
  <si>
    <t>CD-PS-1407-2024</t>
  </si>
  <si>
    <t>ANDRES FELIPE AGUIRRE CHALA</t>
  </si>
  <si>
    <t>https://community.secop.gov.co/Public/Tendering/OpportunityDetail/Index?noticeUID=CO1.NTC.6497580&amp;isFromPublicArea=True&amp;isModal=False</t>
  </si>
  <si>
    <t>CD-PS-1408-2024</t>
  </si>
  <si>
    <t>https://community.secop.gov.co/Public/Tendering/OpportunityDetail/Index?noticeUID=CO1.NTC.6500862&amp;isFromPublicArea=True&amp;isModal=False</t>
  </si>
  <si>
    <t>CD-PS-1409-2024</t>
  </si>
  <si>
    <t>https://community.secop.gov.co/Public/Tendering/OpportunityDetail/Index?noticeUID=CO1.NTC.6502076&amp;isFromPublicArea=True&amp;isModal=False</t>
  </si>
  <si>
    <t>CD-PS-1410-2024</t>
  </si>
  <si>
    <t>https://community.secop.gov.co/Public/Tendering/OpportunityDetail/Index?noticeUID=CO1.NTC.6503035&amp;isFromPublicArea=True&amp;isModal=False</t>
  </si>
  <si>
    <t>CD-PS-1411-2024</t>
  </si>
  <si>
    <t>https://community.secop.gov.co/Public/Tendering/OpportunityDetail/Index?noticeUID=CO1.NTC.6499649&amp;isFromPublicArea=True&amp;isModal=False</t>
  </si>
  <si>
    <t>CD-PS-1412-2024</t>
  </si>
  <si>
    <t>INGRID JULIETH DELGADO HERNANDEZ</t>
  </si>
  <si>
    <t>https://community.secop.gov.co/Public/Tendering/OpportunityDetail/Index?noticeUID=CO1.NTC.6508236&amp;isFromPublicArea=True&amp;isModal=False</t>
  </si>
  <si>
    <t>CD-PS-1413-2024</t>
  </si>
  <si>
    <t>JINETH LILIANA GARCIA LARROTTA</t>
  </si>
  <si>
    <t>https://community.secop.gov.co/Public/Tendering/OpportunityDetail/Index?noticeUID=CO1.NTC.6504260&amp;isFromPublicArea=True&amp;isModal=False</t>
  </si>
  <si>
    <t>CD-PS-1414-2024</t>
  </si>
  <si>
    <t>DIANA CAROLINA IBAGON MONTES</t>
  </si>
  <si>
    <t>https://community.secop.gov.co/Public/Tendering/OpportunityDetail/Index?noticeUID=CO1.NTC.6505296&amp;isFromPublicArea=True&amp;isModal=False</t>
  </si>
  <si>
    <t>CD-PS-1415-2024</t>
  </si>
  <si>
    <t>https://community.secop.gov.co/Public/Tendering/OpportunityDetail/Index?noticeUID=CO1.NTC.6505647&amp;isFromPublicArea=True&amp;isModal=False</t>
  </si>
  <si>
    <t>CD-PS-1416-2024</t>
  </si>
  <si>
    <t>https://community.secop.gov.co/Public/Tendering/OpportunityDetail/Index?noticeUID=CO1.NTC.6505397&amp;isFromPublicArea=True&amp;isModal=False</t>
  </si>
  <si>
    <t>CD-PS-1417-2024</t>
  </si>
  <si>
    <t>https://community.secop.gov.co/Public/Tendering/OpportunityDetail/Index?noticeUID=CO1.NTC.6505869&amp;isFromPublicArea=True&amp;isModal=False</t>
  </si>
  <si>
    <t>CD-PS-1418-2024</t>
  </si>
  <si>
    <t>https://community.secop.gov.co/Public/Tendering/OpportunityDetail/Index?noticeUID=CO1.NTC.6506066&amp;isFromPublicArea=True&amp;isModal=False</t>
  </si>
  <si>
    <t>CD-PS-1419-2024</t>
  </si>
  <si>
    <t>https://community.secop.gov.co/Public/Tendering/OpportunityDetail/Index?noticeUID=CO1.NTC.6499578&amp;isFromPublicArea=True&amp;isModal=False</t>
  </si>
  <si>
    <t>CD-PS-1420-2024</t>
  </si>
  <si>
    <t>https://community.secop.gov.co/Public/Tendering/OpportunityDetail/Index?noticeUID=CO1.NTC.6499976&amp;isFromPublicArea=True&amp;isModal=False</t>
  </si>
  <si>
    <t>CD-PS-1421-2024</t>
  </si>
  <si>
    <t>https://community.secop.gov.co/Public/Tendering/OpportunityDetail/Index?noticeUID=CO1.NTC.6531804&amp;isFromPublicArea=True&amp;isModal=False</t>
  </si>
  <si>
    <t>CD-PS-1422-2024</t>
  </si>
  <si>
    <t>https://community.secop.gov.co/Public/Tendering/OpportunityDetail/Index?noticeUID=CO1.NTC.6555531&amp;isFromPublicArea=True&amp;isModal=False</t>
  </si>
  <si>
    <t>CD-PS-1423-2024</t>
  </si>
  <si>
    <t>https://community.secop.gov.co/Public/Tendering/OpportunityDetail/Index?noticeUID=CO1.NTC.6583978&amp;isFromPublicArea=True&amp;isModal=False</t>
  </si>
  <si>
    <t>CD-PS-1424-2024</t>
  </si>
  <si>
    <t>https://community.secop.gov.co/Public/Tendering/OpportunityDetail/Index?noticeUID=CO1.NTC.6556499&amp;isFromPublicArea=True&amp;isModal=False</t>
  </si>
  <si>
    <t>CD-PS-1425-2024</t>
  </si>
  <si>
    <t>https://community.secop.gov.co/Public/Tendering/OpportunityDetail/Index?noticeUID=CO1.NTC.6584882&amp;isFromPublicArea=True&amp;isModal=False</t>
  </si>
  <si>
    <t>CD-PS-1426-2024</t>
  </si>
  <si>
    <t>https://community.secop.gov.co/Public/Tendering/OpportunityDetail/Index?noticeUID=CO1.NTC.6593034&amp;isFromPublicArea=True&amp;isModal=False</t>
  </si>
  <si>
    <t>CD-PS-1427-2024</t>
  </si>
  <si>
    <t>https://community.secop.gov.co/Public/Tendering/OpportunityDetail/Index?noticeUID=CO1.NTC.6535659&amp;isFromPublicArea=True&amp;isModal=False</t>
  </si>
  <si>
    <t>CD-PS-1428-2024</t>
  </si>
  <si>
    <t>https://community.secop.gov.co/Public/Tendering/OpportunityDetail/Index?noticeUID=CO1.NTC.6499942&amp;isFromPublicArea=True&amp;isModal=False</t>
  </si>
  <si>
    <t>CD-PS-1429-2024</t>
  </si>
  <si>
    <t>https://community.secop.gov.co/Public/Tendering/OpportunityDetail/Index?noticeUID=CO1.NTC.6503155&amp;isFromPublicArea=True&amp;isModal=False</t>
  </si>
  <si>
    <t>CD-PS-1430-2024</t>
  </si>
  <si>
    <t>https://community.secop.gov.co/Public/Tendering/OpportunityDetail/Index?noticeUID=CO1.NTC.6501329&amp;isFromPublicArea=True&amp;isModal=False</t>
  </si>
  <si>
    <t>CD-PS-1431-2024</t>
  </si>
  <si>
    <t>https://community.secop.gov.co/Public/Tendering/OpportunityDetail/Index?noticeUID=CO1.NTC.6501550&amp;isFromPublicArea=True&amp;isModal=False</t>
  </si>
  <si>
    <t>CD-PS-1432-2024</t>
  </si>
  <si>
    <t>https://community.secop.gov.co/Public/Tendering/OpportunityDetail/Index?noticeUID=CO1.NTC.6501889&amp;isFromPublicArea=True&amp;isModal=False</t>
  </si>
  <si>
    <t>CD-PS-1433-2024</t>
  </si>
  <si>
    <t>https://community.secop.gov.co/Public/Tendering/OpportunityDetail/Index?noticeUID=CO1.NTC.6505267&amp;isFromPublicArea=True&amp;isModal=False</t>
  </si>
  <si>
    <t>CD-PS-1434-2024</t>
  </si>
  <si>
    <t>https://community.secop.gov.co/Public/Tendering/OpportunityDetail/Index?noticeUID=CO1.NTC.6527867&amp;isFromPublicArea=True&amp;isModal=False</t>
  </si>
  <si>
    <t>CD-PS-1435-2024</t>
  </si>
  <si>
    <t>MARIALEJANDRA  ESGUERRA FORERO</t>
  </si>
  <si>
    <t>https://community.secop.gov.co/Public/Tendering/OpportunityDetail/Index?noticeUID=CO1.NTC.6502702&amp;isFromPublicArea=True&amp;isModal=False</t>
  </si>
  <si>
    <t>CD-PS-1437-2024</t>
  </si>
  <si>
    <t>https://community.secop.gov.co/Public/Tendering/OpportunityDetail/Index?noticeUID=CO1.NTC.6501657&amp;isFromPublicArea=True&amp;isModal=False</t>
  </si>
  <si>
    <t>CD-PS-1438-2024</t>
  </si>
  <si>
    <t>https://community.secop.gov.co/Public/Tendering/OpportunityDetail/Index?noticeUID=CO1.NTC.6503929&amp;isFromPublicArea=True&amp;isModal=False</t>
  </si>
  <si>
    <t>CD-PS-1439-2024</t>
  </si>
  <si>
    <t>https://community.secop.gov.co/Public/Tendering/OpportunityDetail/Index?noticeUID=CO1.NTC.6502108&amp;isFromPublicArea=True&amp;isModal=False</t>
  </si>
  <si>
    <t>CD-PS-1440-2024</t>
  </si>
  <si>
    <t>https://community.secop.gov.co/Public/Tendering/OpportunityDetail/Index?noticeUID=CO1.NTC.6502569&amp;isFromPublicArea=True&amp;isModal=False</t>
  </si>
  <si>
    <t>CD-PS-1441-2024</t>
  </si>
  <si>
    <t>https://community.secop.gov.co/Public/Tendering/OpportunityDetail/Index?noticeUID=CO1.NTC.6503702&amp;isFromPublicArea=True&amp;isModal=False</t>
  </si>
  <si>
    <t>CD-PS-1442-2024</t>
  </si>
  <si>
    <t>https://community.secop.gov.co/Public/Tendering/OpportunityDetail/Index?noticeUID=CO1.NTC.6504743&amp;isFromPublicArea=True&amp;isModal=False</t>
  </si>
  <si>
    <t>CD-PS-1443-2024</t>
  </si>
  <si>
    <t>https://community.secop.gov.co/Public/Tendering/OpportunityDetail/Index?noticeUID=CO1.NTC.6504884&amp;isFromPublicArea=True&amp;isModal=False</t>
  </si>
  <si>
    <t>CD-PS-1445-2024</t>
  </si>
  <si>
    <t>https://community.secop.gov.co/Public/Tendering/OpportunityDetail/Index?noticeUID=CO1.NTC.6504718&amp;isFromPublicArea=True&amp;isModal=False</t>
  </si>
  <si>
    <t>CD-PS-1446-2024</t>
  </si>
  <si>
    <t>MONICA CRISTINA MUÑOZ FIGUEROA</t>
  </si>
  <si>
    <t>https://community.secop.gov.co/Public/Tendering/OpportunityDetail/Index?noticeUID=CO1.NTC.6505061&amp;isFromPublicArea=True&amp;isModal=False</t>
  </si>
  <si>
    <t>CD-PS-1447-2024</t>
  </si>
  <si>
    <t>https://community.secop.gov.co/Public/Tendering/OpportunityDetail/Index?noticeUID=CO1.NTC.6507841&amp;isFromPublicArea=True&amp;isModal=False</t>
  </si>
  <si>
    <t>CD-PS-1448-2024</t>
  </si>
  <si>
    <t>https://community.secop.gov.co/Public/Tendering/OpportunityDetail/Index?noticeUID=CO1.NTC.6520709&amp;isFromPublicArea=True&amp;isModal=False</t>
  </si>
  <si>
    <t>CD-PS-1449-2024</t>
  </si>
  <si>
    <t>KAREN TATIANA MORENO AMADOR</t>
  </si>
  <si>
    <t>https://community.secop.gov.co/Public/Tendering/OpportunityDetail/Index?noticeUID=CO1.NTC.6510561&amp;isFromPublicArea=True&amp;isModal=False</t>
  </si>
  <si>
    <t>CD-PS-1450-2024</t>
  </si>
  <si>
    <t>https://community.secop.gov.co/Public/Tendering/OpportunityDetail/Index?noticeUID=CO1.NTC.6505804&amp;isFromPublicArea=True&amp;isModal=False</t>
  </si>
  <si>
    <t>CD-PS-1451-2024</t>
  </si>
  <si>
    <t>https://community.secop.gov.co/Public/Tendering/OpportunityDetail/Index?noticeUID=CO1.NTC.6506102&amp;isFromPublicArea=True&amp;isModal=False</t>
  </si>
  <si>
    <t>CD-PS-1453-2024</t>
  </si>
  <si>
    <t>https://community.secop.gov.co/Public/Tendering/OpportunityDetail/Index?noticeUID=CO1.NTC.6521048&amp;isFromPublicArea=True&amp;isModal=False</t>
  </si>
  <si>
    <t>CD-PS-1454-2024</t>
  </si>
  <si>
    <t>https://community.secop.gov.co/Public/Tendering/OpportunityDetail/Index?noticeUID=CO1.NTC.6514590&amp;isFromPublicArea=True&amp;isModal=False</t>
  </si>
  <si>
    <t>CD-PS-1455-2024</t>
  </si>
  <si>
    <t>https://community.secop.gov.co/Public/Tendering/OpportunityDetail/Index?noticeUID=CO1.NTC.6510144&amp;isFromPublicArea=True&amp;isModal=False</t>
  </si>
  <si>
    <t>CD-PS-1456-2024</t>
  </si>
  <si>
    <t>https://community.secop.gov.co/Public/Tendering/OpportunityDetail/Index?noticeUID=CO1.NTC.6514745&amp;isFromPublicArea=True&amp;isModal=False</t>
  </si>
  <si>
    <t>CD-PS-1457-2024</t>
  </si>
  <si>
    <t>https://community.secop.gov.co/Public/Tendering/OpportunityDetail/Index?noticeUID=CO1.NTC.6518783&amp;isFromPublicArea=True&amp;isModal=False</t>
  </si>
  <si>
    <t>CD-PS-1458-2024</t>
  </si>
  <si>
    <t>https://community.secop.gov.co/Public/Tendering/OpportunityDetail/Index?noticeUID=CO1.NTC.6512765&amp;isFromPublicArea=True&amp;isModal=False</t>
  </si>
  <si>
    <t>CD-PS-1459-2024</t>
  </si>
  <si>
    <t>CD-PS-1460-2024</t>
  </si>
  <si>
    <t>https://community.secop.gov.co/Public/Tendering/OpportunityDetail/Index?noticeUID=CO1.NTC.6512550&amp;isFromPublicArea=True&amp;isModal=False</t>
  </si>
  <si>
    <t>CD-PS-1461-2024</t>
  </si>
  <si>
    <t>https://community.secop.gov.co/Public/Tendering/OpportunityDetail/Index?noticeUID=CO1.NTC.6512741&amp;isFromPublicArea=True&amp;isModal=False</t>
  </si>
  <si>
    <t>CD-PS-1462-2024</t>
  </si>
  <si>
    <t>https://community.secop.gov.co/Public/Tendering/OpportunityDetail/Index?noticeUID=CO1.NTC.6513019&amp;isFromPublicArea=True&amp;isModal=False</t>
  </si>
  <si>
    <t>CD-PS-1463-2024</t>
  </si>
  <si>
    <t>https://community.secop.gov.co/Public/Tendering/OpportunityDetail/Index?noticeUID=CO1.NTC.6512942&amp;isFromPublicArea=True&amp;isModal=False</t>
  </si>
  <si>
    <t>CD-PS-1464-2024</t>
  </si>
  <si>
    <t>https://community.secop.gov.co/Public/Tendering/OpportunityDetail/Index?noticeUID=CO1.NTC.6516678&amp;isFromPublicArea=True&amp;isModal=False</t>
  </si>
  <si>
    <t>CD-PS-1465-2024</t>
  </si>
  <si>
    <t>https://community.secop.gov.co/Public/Tendering/OpportunityDetail/Index?noticeUID=CO1.NTC.6512641&amp;isFromPublicArea=True&amp;isModal=False</t>
  </si>
  <si>
    <t>CD-PS-1469-2024</t>
  </si>
  <si>
    <t>https://community.secop.gov.co/Public/Tendering/OpportunityDetail/Index?noticeUID=CO1.NTC.6515656&amp;isFromPublicArea=True&amp;isModal=False</t>
  </si>
  <si>
    <t>CD-PS-1470-2024</t>
  </si>
  <si>
    <t>https://community.secop.gov.co/Public/Tendering/OpportunityDetail/Index?noticeUID=CO1.NTC.6522624&amp;isFromPublicArea=True&amp;isModal=False</t>
  </si>
  <si>
    <t>CD-PS-1471-2024</t>
  </si>
  <si>
    <t>https://community.secop.gov.co/Public/Tendering/OpportunityDetail/Index?noticeUID=CO1.NTC.6516985&amp;isFromPublicArea=True&amp;isModal=False</t>
  </si>
  <si>
    <t>CD-PS-1472-2024</t>
  </si>
  <si>
    <t>https://community.secop.gov.co/Public/Tendering/OpportunityDetail/Index?noticeUID=CO1.NTC.6518394&amp;isFromPublicArea=True&amp;isModal=False</t>
  </si>
  <si>
    <t>CD-PS-1473-2024</t>
  </si>
  <si>
    <t>https://community.secop.gov.co/Public/Tendering/OpportunityDetail/Index?noticeUID=CO1.NTC.6518943&amp;isFromPublicArea=True&amp;isModal=False</t>
  </si>
  <si>
    <t>CD-PS-1474-2024</t>
  </si>
  <si>
    <t>https://community.secop.gov.co/Public/Tendering/OpportunityDetail/Index?noticeUID=CO1.NTC.6520412&amp;isFromPublicArea=True&amp;isModal=False</t>
  </si>
  <si>
    <t>CD-PS-1475-2024</t>
  </si>
  <si>
    <t>https://community.secop.gov.co/Public/Tendering/OpportunityDetail/Index?noticeUID=CO1.NTC.6520935&amp;isFromPublicArea=True&amp;isModal=False</t>
  </si>
  <si>
    <t>CD-PS-1476-2024</t>
  </si>
  <si>
    <t>https://community.secop.gov.co/Public/Tendering/OpportunityDetail/Index?noticeUID=CO1.NTC.6516717&amp;isFromPublicArea=True&amp;isModal=False</t>
  </si>
  <si>
    <t>CD-PS-1477-2024</t>
  </si>
  <si>
    <t>https://community.secop.gov.co/Public/Tendering/OpportunityDetail/Index?noticeUID=CO1.NTC.6517569&amp;isFromPublicArea=True&amp;isModal=False</t>
  </si>
  <si>
    <t>CD-PS-1478-2024</t>
  </si>
  <si>
    <t>https://community.secop.gov.co/Public/Tendering/OpportunityDetail/Index?noticeUID=CO1.NTC.6517583&amp;isFromPublicArea=True&amp;isModal=False</t>
  </si>
  <si>
    <t>CD-PS-1479-2024</t>
  </si>
  <si>
    <t>https://community.secop.gov.co/Public/Tendering/OpportunityDetail/Index?noticeUID=CO1.NTC.6520838&amp;isFromPublicArea=True&amp;isModal=False</t>
  </si>
  <si>
    <t>CD-PS-1480-2024</t>
  </si>
  <si>
    <t>https://community.secop.gov.co/Public/Tendering/OpportunityDetail/Index?noticeUID=CO1.NTC.6521565&amp;isFromPublicArea=True&amp;isModal=False</t>
  </si>
  <si>
    <t>CD-PS-1481-2024</t>
  </si>
  <si>
    <t>https://community.secop.gov.co/Public/Tendering/OpportunityDetail/Index?noticeUID=CO1.NTC.6522132&amp;isFromPublicArea=True&amp;isModal=False</t>
  </si>
  <si>
    <t>CD-PS-1482-2024</t>
  </si>
  <si>
    <t>https://community.secop.gov.co/Public/Tendering/OpportunityDetail/Index?noticeUID=CO1.NTC.6522218&amp;isFromPublicArea=True&amp;isModal=False</t>
  </si>
  <si>
    <t>Subsecretaría de Fortalecimiento de Capacidades y Oportunidades ( E)</t>
  </si>
  <si>
    <t>CD-PS-1483-2024</t>
  </si>
  <si>
    <t>https://community.secop.gov.co/Public/Tendering/OpportunityDetail/Index?noticeUID=CO1.NTC.6521753&amp;isFromPublicArea=True&amp;isModal=False</t>
  </si>
  <si>
    <t>CD-PS-1484-2024</t>
  </si>
  <si>
    <t>https://community.secop.gov.co/Public/Tendering/OpportunityDetail/Index?noticeUID=CO1.NTC.6524016&amp;isFromPublicArea=True&amp;isModal=False</t>
  </si>
  <si>
    <t>CD-PS-1485-2024</t>
  </si>
  <si>
    <t>https://community.secop.gov.co/Public/Tendering/OpportunityDetail/Index?noticeUID=CO1.NTC.6521585&amp;isFromPublicArea=True&amp;isModal=False</t>
  </si>
  <si>
    <t>CD-PS-1486-2024</t>
  </si>
  <si>
    <t>https://community.secop.gov.co/Public/Tendering/OpportunityDetail/Index?noticeUID=CO1.NTC.6522216&amp;isFromPublicArea=True&amp;isModal=False</t>
  </si>
  <si>
    <t>CD-PS-1487-2024</t>
  </si>
  <si>
    <t>https://community.secop.gov.co/Public/Tendering/OpportunityDetail/Index?noticeUID=CO1.NTC.6524100&amp;isFromPublicArea=True&amp;isModal=False</t>
  </si>
  <si>
    <t>CD-PS-1488-2024</t>
  </si>
  <si>
    <t>https://community.secop.gov.co/Public/Tendering/OpportunityDetail/Index?noticeUID=CO1.NTC.6524918&amp;isFromPublicArea=True&amp;isModal=False</t>
  </si>
  <si>
    <t>CD-PS-1489-2024</t>
  </si>
  <si>
    <t>JENNYS FERNANDA OBANDO JARAMILLO</t>
  </si>
  <si>
    <t>https://community.secop.gov.co/Public/Tendering/OpportunityDetail/Index?noticeUID=CO1.NTC.6525350&amp;isFromPublicArea=True&amp;isModal=False</t>
  </si>
  <si>
    <t>CD-PS-1490-2024</t>
  </si>
  <si>
    <t>https://community.secop.gov.co/Public/Tendering/OpportunityDetail/Index?noticeUID=CO1.NTC.6524496&amp;isFromPublicArea=True&amp;isModal=False</t>
  </si>
  <si>
    <t>CD-PS-1491-2024</t>
  </si>
  <si>
    <t>https://community.secop.gov.co/Public/Tendering/OpportunityDetail/Index?noticeUID=CO1.NTC.6526245&amp;isFromPublicArea=True&amp;isModal=False</t>
  </si>
  <si>
    <t>CD-PS-1492-2024</t>
  </si>
  <si>
    <t>https://community.secop.gov.co/Public/Tendering/OpportunityDetail/Index?noticeUID=CO1.NTC.6526703&amp;isFromPublicArea=True&amp;isModal=False</t>
  </si>
  <si>
    <t>CD-PS-1493-2024</t>
  </si>
  <si>
    <t>https://community.secop.gov.co/Public/Tendering/OpportunityDetail/Index?noticeUID=CO1.NTC.6525771&amp;isFromPublicArea=True&amp;isModal=False</t>
  </si>
  <si>
    <t>CD-PS-1494-2024</t>
  </si>
  <si>
    <t>https://community.secop.gov.co/Public/Tendering/OpportunityDetail/Index?noticeUID=CO1.NTC.6525976&amp;isFromPublicArea=True&amp;isModal=False</t>
  </si>
  <si>
    <t>CD-PS-1495-2024</t>
  </si>
  <si>
    <t>https://community.secop.gov.co/Public/Tendering/OpportunityDetail/Index?noticeUID=CO1.NTC.6524808&amp;isFromPublicArea=True&amp;isModal=False</t>
  </si>
  <si>
    <t>CD-PS-1496-2024</t>
  </si>
  <si>
    <t>https://community.secop.gov.co/Public/Tendering/OpportunityDetail/Index?noticeUID=CO1.NTC.6528981&amp;isFromPublicArea=True&amp;isModal=False</t>
  </si>
  <si>
    <t>CD-PS-1497-2024</t>
  </si>
  <si>
    <t>https://community.secop.gov.co/Public/Tendering/OpportunityDetail/Index?noticeUID=CO1.NTC.6528269&amp;isFromPublicArea=True&amp;isModal=False</t>
  </si>
  <si>
    <t>CD-PS-1498-2024</t>
  </si>
  <si>
    <t>https://community.secop.gov.co/Public/Tendering/OpportunityDetail/Index?noticeUID=CO1.NTC.6528289&amp;isFromPublicArea=True&amp;isModal=False</t>
  </si>
  <si>
    <t>CD-PS-1499-2024</t>
  </si>
  <si>
    <t>https://community.secop.gov.co/Public/Tendering/OpportunityDetail/Index?noticeUID=CO1.NTC.6528331&amp;isFromPublicArea=True&amp;isModal=False</t>
  </si>
  <si>
    <t>CD-PS-1500-2024</t>
  </si>
  <si>
    <t>https://community.secop.gov.co/Public/Tendering/OpportunityDetail/Index?noticeUID=CO1.NTC.6528710&amp;isFromPublicArea=True&amp;isModal=False</t>
  </si>
  <si>
    <t>CD-PS-1501-2024</t>
  </si>
  <si>
    <t>https://community.secop.gov.co/Public/Tendering/OpportunityDetail/Index?noticeUID=CO1.NTC.6528637&amp;isFromPublicArea=True&amp;isModal=False</t>
  </si>
  <si>
    <t>CD-PS-1502-2024</t>
  </si>
  <si>
    <t>https://community.secop.gov.co/Public/Tendering/OpportunityDetail/Index?noticeUID=CO1.NTC.6528662&amp;isFromPublicArea=True&amp;isModal=False</t>
  </si>
  <si>
    <t>CD-PS-1503-2024</t>
  </si>
  <si>
    <t>https://community.secop.gov.co/Public/Tendering/OpportunityDetail/Index?noticeUID=CO1.NTC.6528668&amp;isFromPublicArea=True&amp;isModal=False</t>
  </si>
  <si>
    <t>CD-PS-1504-2024</t>
  </si>
  <si>
    <t>https://community.secop.gov.co/Public/Tendering/OpportunityDetail/Index?noticeUID=CO1.NTC.6527937&amp;isFromPublicArea=True&amp;isModal=False</t>
  </si>
  <si>
    <t>CD-PS-1505-2024</t>
  </si>
  <si>
    <t>https://community.secop.gov.co/Public/Tendering/OpportunityDetail/Index?noticeUID=CO1.NTC.6527854&amp;isFromPublicArea=True&amp;isModal=False</t>
  </si>
  <si>
    <t>CD-PS-1506-2024</t>
  </si>
  <si>
    <t>https://community.secop.gov.co/Public/Tendering/OpportunityDetail/Index?noticeUID=CO1.NTC.6528419&amp;isFromPublicArea=True&amp;isModal=False</t>
  </si>
  <si>
    <t>CD-PS-1507-2024</t>
  </si>
  <si>
    <t>https://community.secop.gov.co/Public/Tendering/OpportunityDetail/Index?noticeUID=CO1.NTC.6528332&amp;isFromPublicArea=True&amp;isModal=False</t>
  </si>
  <si>
    <t>CD-PS-1508-2024</t>
  </si>
  <si>
    <t>https://community.secop.gov.co/Public/Tendering/OpportunityDetail/Index?noticeUID=CO1.NTC.6527302&amp;isFromPublicArea=True&amp;isModal=False</t>
  </si>
  <si>
    <t>CD-PS-1509-2024</t>
  </si>
  <si>
    <t>NATALY DAYANA TRIANA GUERRERO</t>
  </si>
  <si>
    <t>https://community.secop.gov.co/Public/Tendering/OpportunityDetail/Index?noticeUID=CO1.NTC.6527682&amp;isFromPublicArea=True&amp;isModal=False</t>
  </si>
  <si>
    <t>CD-PS-1511-2024</t>
  </si>
  <si>
    <t>https://community.secop.gov.co/Public/Tendering/OpportunityDetail/Index?noticeUID=CO1.NTC.6530707&amp;isFromPublicArea=True&amp;isModal=False</t>
  </si>
  <si>
    <t>CD-PS-1512-2024</t>
  </si>
  <si>
    <t>https://community.secop.gov.co/Public/Tendering/OpportunityDetail/Index?noticeUID=CO1.NTC.6530236&amp;isFromPublicArea=True&amp;isModal=False</t>
  </si>
  <si>
    <t>CD-PS-1513-2024</t>
  </si>
  <si>
    <t>https://community.secop.gov.co/Public/Tendering/OpportunityDetail/Index?noticeUID=CO1.NTC.6530240&amp;isFromPublicArea=True&amp;isModal=False</t>
  </si>
  <si>
    <t>CD-PS-1514-2024</t>
  </si>
  <si>
    <t>https://community.secop.gov.co/Public/Tendering/OpportunityDetail/Index?noticeUID=CO1.NTC.6528698&amp;isFromPublicArea=True&amp;isModal=False</t>
  </si>
  <si>
    <t>CD-PS-1515-2024</t>
  </si>
  <si>
    <t>https://community.secop.gov.co/Public/Tendering/OpportunityDetail/Index?noticeUID=CO1.NTC.6530903&amp;isFromPublicArea=True&amp;isModal=False</t>
  </si>
  <si>
    <t>CD-PS-1516-2024</t>
  </si>
  <si>
    <t>https://community.secop.gov.co/Public/Tendering/OpportunityDetail/Index?noticeUID=CO1.NTC.6530905&amp;isFromPublicArea=True&amp;isModal=False</t>
  </si>
  <si>
    <t>CD-PS-1517-2024</t>
  </si>
  <si>
    <t>https://community.secop.gov.co/Public/Tendering/OpportunityDetail/Index?noticeUID=CO1.NTC.6530906&amp;isFromPublicArea=True&amp;isModal=False</t>
  </si>
  <si>
    <t>CD-PS-1518-2024</t>
  </si>
  <si>
    <t>https://community.secop.gov.co/Public/Tendering/OpportunityDetail/Index?noticeUID=CO1.NTC.6530907&amp;isFromPublicArea=True&amp;isModal=False</t>
  </si>
  <si>
    <t>CD-PS-1519-2024</t>
  </si>
  <si>
    <t>https://community.secop.gov.co/Public/Tendering/OpportunityDetail/Index?noticeUID=CO1.NTC.6528657&amp;isFromPublicArea=True&amp;isModal=False</t>
  </si>
  <si>
    <t>CD-PS-1521-2024</t>
  </si>
  <si>
    <t>https://community.secop.gov.co/Public/Tendering/OpportunityDetail/Index?noticeUID=CO1.NTC.6528688&amp;isFromPublicArea=True&amp;isModal=False</t>
  </si>
  <si>
    <t>CD-PS-1522-2024</t>
  </si>
  <si>
    <t>https://community.secop.gov.co/Public/Tendering/OpportunityDetail/Index?noticeUID=CO1.NTC.6528980&amp;isFromPublicArea=True&amp;isModal=False</t>
  </si>
  <si>
    <t>CD-PS-1523-2024</t>
  </si>
  <si>
    <t>https://community.secop.gov.co/Public/Tendering/OpportunityDetail/Index?noticeUID=CO1.NTC.6529639&amp;isFromPublicArea=True&amp;isModal=False</t>
  </si>
  <si>
    <t>CD-PS-1524-2024</t>
  </si>
  <si>
    <t>https://community.secop.gov.co/Public/Tendering/OpportunityDetail/Index?noticeUID=CO1.NTC.6530394&amp;isFromPublicArea=True&amp;isModal=False</t>
  </si>
  <si>
    <t>CD-PS-1525-2024</t>
  </si>
  <si>
    <t>CD-PS-1526-2024</t>
  </si>
  <si>
    <t>https://community.secop.gov.co/Public/Tendering/OpportunityDetail/Index?noticeUID=CO1.NTC.6531202&amp;isFromPublicArea=True&amp;isModal=False</t>
  </si>
  <si>
    <t>CD-PS-1527-2024</t>
  </si>
  <si>
    <t>https://community.secop.gov.co/Public/Tendering/OpportunityDetail/Index?noticeUID=CO1.NTC.6531019&amp;isFromPublicArea=True&amp;isModal=False</t>
  </si>
  <si>
    <t>CD-PS-1528-2024</t>
  </si>
  <si>
    <t>https://community.secop.gov.co/Public/Tendering/OpportunityDetail/Index?noticeUID=CO1.NTC.6530413&amp;isFromPublicArea=True&amp;isModal=False</t>
  </si>
  <si>
    <t>CD-PS-1529-2024</t>
  </si>
  <si>
    <t>https://community.secop.gov.co/Public/Tendering/OpportunityDetail/Index?noticeUID=CO1.NTC.6530386&amp;isFromPublicArea=True&amp;isModal=False</t>
  </si>
  <si>
    <t>CD-PS-1530-2024</t>
  </si>
  <si>
    <t>https://community.secop.gov.co/Public/Tendering/OpportunityDetail/Index?noticeUID=CO1.NTC.6530803&amp;isFromPublicArea=True&amp;isModal=False</t>
  </si>
  <si>
    <t>CD-PS-1531-2024</t>
  </si>
  <si>
    <t>https://community.secop.gov.co/Public/Tendering/OpportunityDetail/Index?noticeUID=CO1.NTC.6530708&amp;isFromPublicArea=True&amp;isModal=False</t>
  </si>
  <si>
    <t>CD-PS-1532-2024</t>
  </si>
  <si>
    <t>https://community.secop.gov.co/Public/Tendering/OpportunityDetail/Index?noticeUID=CO1.NTC.6530238&amp;isFromPublicArea=True&amp;isModal=False</t>
  </si>
  <si>
    <t>CD-PS-1535-2024</t>
  </si>
  <si>
    <t>https://community.secop.gov.co/Public/Tendering/OpportunityDetail/Index?noticeUID=CO1.NTC.6530607&amp;isFromPublicArea=True&amp;isModal=False</t>
  </si>
  <si>
    <t>CD-PS-1536-2024</t>
  </si>
  <si>
    <t>MARIA ISABEL CASTILLO CAMARGO</t>
  </si>
  <si>
    <t>https://community.secop.gov.co/Public/Tendering/OpportunityDetail/Index?noticeUID=CO1.NTC.6530611&amp;isFromPublicArea=True&amp;isModal=False</t>
  </si>
  <si>
    <t>CD-PS-1537-2024</t>
  </si>
  <si>
    <t>https://community.secop.gov.co/Public/Tendering/OpportunityDetail/Index?noticeUID=CO1.NTC.6530622&amp;isFromPublicArea=True&amp;isModal=False</t>
  </si>
  <si>
    <t>CD-PS-1538-2024</t>
  </si>
  <si>
    <t>https://community.secop.gov.co/Public/Tendering/OpportunityDetail/Index?noticeUID=CO1.NTC.6530397&amp;isFromPublicArea=True&amp;isModal=False</t>
  </si>
  <si>
    <t>CD-PS-1539-2024</t>
  </si>
  <si>
    <t>https://community.secop.gov.co/Public/Tendering/OpportunityDetail/Index?noticeUID=CO1.NTC.6531302&amp;isFromPublicArea=True&amp;isModal=False</t>
  </si>
  <si>
    <t>CD-PS-1540-2024</t>
  </si>
  <si>
    <t>https://community.secop.gov.co/Public/Tendering/OpportunityDetail/Index?noticeUID=CO1.NTC.6531011&amp;isFromPublicArea=True&amp;isModal=False</t>
  </si>
  <si>
    <t>CD-PS-1541-2024</t>
  </si>
  <si>
    <t>https://community.secop.gov.co/Public/Tendering/OpportunityDetail/Index?noticeUID=CO1.NTC.6531114&amp;isFromPublicArea=True&amp;isModal=False</t>
  </si>
  <si>
    <t>CD-PS-1542-2024</t>
  </si>
  <si>
    <t>https://community.secop.gov.co/Public/Tendering/OpportunityDetail/Index?noticeUID=CO1.NTC.6531014&amp;isFromPublicArea=True&amp;isModal=False</t>
  </si>
  <si>
    <t>CD-PS-1543-2024</t>
  </si>
  <si>
    <t>https://community.secop.gov.co/Public/Tendering/OpportunityDetail/Index?noticeUID=CO1.NTC.6540549&amp;isFromPublicArea=True&amp;isModal=False</t>
  </si>
  <si>
    <t>CD-PS-1544-2024</t>
  </si>
  <si>
    <t>DIANA PAOLA ARIAS BUSTOS</t>
  </si>
  <si>
    <t>https://community.secop.gov.co/Public/Tendering/OpportunityDetail/Index?noticeUID=CO1.NTC.6542528&amp;isFromPublicArea=True&amp;isModal=False</t>
  </si>
  <si>
    <t>CD-PS-1545-2024</t>
  </si>
  <si>
    <t>https://community.secop.gov.co/Public/Tendering/OpportunityDetail/Index?noticeUID=CO1.NTC.6550836&amp;isFromPublicArea=True&amp;isModal=False</t>
  </si>
  <si>
    <t>CD-PS-1546-2024</t>
  </si>
  <si>
    <t>GERSON REINALDO PEDRAZA GUIO</t>
  </si>
  <si>
    <t>https://community.secop.gov.co/Public/Tendering/OpportunityDetail/Index?noticeUID=CO1.NTC.6530912&amp;isFromPublicArea=True&amp;isModal=False</t>
  </si>
  <si>
    <t>CD-PS-1547-2024</t>
  </si>
  <si>
    <t>https://community.secop.gov.co/Public/Tendering/OpportunityDetail/Index?noticeUID=CO1.NTC.6532782&amp;isFromPublicArea=True&amp;isModal=False</t>
  </si>
  <si>
    <t>CD-PS-1548-2024</t>
  </si>
  <si>
    <t>https://community.secop.gov.co/Public/Tendering/OpportunityDetail/Index?noticeUID=CO1.NTC.6531530&amp;isFromPublicArea=True&amp;isModal=False</t>
  </si>
  <si>
    <t>CD-PS-1549-2024</t>
  </si>
  <si>
    <t>https://community.secop.gov.co/Public/Tendering/OpportunityDetail/Index?noticeUID=CO1.NTC.6531408&amp;isFromPublicArea=True&amp;isModal=False</t>
  </si>
  <si>
    <t>CD-PS-1550-2024</t>
  </si>
  <si>
    <t>https://community.secop.gov.co/Public/Tendering/OpportunityDetail/Index?noticeUID=CO1.NTC.6531609&amp;isFromPublicArea=True&amp;isModal=False</t>
  </si>
  <si>
    <t>CD-PS-1551-2024</t>
  </si>
  <si>
    <t>https://community.secop.gov.co/Public/Tendering/OpportunityDetail/Index?noticeUID=CO1.NTC.6531616&amp;isFromPublicArea=True&amp;isModal=False</t>
  </si>
  <si>
    <t>CD-PS-1552-2024</t>
  </si>
  <si>
    <t>https://community.secop.gov.co/Public/Tendering/OpportunityDetail/Index?noticeUID=CO1.NTC.6531624&amp;isFromPublicArea=True&amp;isModal=False</t>
  </si>
  <si>
    <t>CD-PS-1553-2024</t>
  </si>
  <si>
    <t>https://community.secop.gov.co/Public/Tendering/OpportunityDetail/Index?noticeUID=CO1.NTC.6535243&amp;isFromPublicArea=True&amp;isModal=False</t>
  </si>
  <si>
    <t>CD-PS-1554-2024</t>
  </si>
  <si>
    <t>https://community.secop.gov.co/Public/Tendering/OpportunityDetail/Index?noticeUID=CO1.NTC.6531352&amp;isFromPublicArea=True&amp;isModal=False</t>
  </si>
  <si>
    <t>CD-PS-1555-2024</t>
  </si>
  <si>
    <t>https://community.secop.gov.co/Public/Tendering/OpportunityDetail/Index?noticeUID=CO1.NTC.6531806&amp;isFromPublicArea=True&amp;isModal=False</t>
  </si>
  <si>
    <t>CD-PS-1556-2024</t>
  </si>
  <si>
    <t>https://community.secop.gov.co/Public/Tendering/OpportunityDetail/Index?noticeUID=CO1.NTC.6532284&amp;isFromPublicArea=True&amp;isModal=False</t>
  </si>
  <si>
    <t>CD-PS-1557-2024</t>
  </si>
  <si>
    <t>IPSIS CAROLINA PLAZAS</t>
  </si>
  <si>
    <t>https://community.secop.gov.co/Public/Tendering/OpportunityDetail/Index?noticeUID=CO1.NTC.6532691&amp;isFromPublicArea=True&amp;isModal=False</t>
  </si>
  <si>
    <t>CD-PS-1558-2024</t>
  </si>
  <si>
    <t>MARTHA ISABEL MONTES FINO</t>
  </si>
  <si>
    <t>https://community.secop.gov.co/Public/Tendering/OpportunityDetail/Index?noticeUID=CO1.NTC.6531415&amp;isFromPublicArea=True&amp;isModal=False</t>
  </si>
  <si>
    <t>CD-PS-1559-2024</t>
  </si>
  <si>
    <t>LUISA FERNANDA ZAMBRANO DUQUE</t>
  </si>
  <si>
    <t>https://community.secop.gov.co/Public/Tendering/OpportunityDetail/Index?noticeUID=CO1.NTC.6531648&amp;isFromPublicArea=True&amp;isModal=False</t>
  </si>
  <si>
    <t>CD-PS-1560-2024</t>
  </si>
  <si>
    <t>https://community.secop.gov.co/Public/Tendering/OpportunityDetail/Index?noticeUID=CO1.NTC.6531649&amp;isFromPublicArea=True&amp;isModal=False</t>
  </si>
  <si>
    <t>CD-PS-1561-2024</t>
  </si>
  <si>
    <t>https://community.secop.gov.co/Public/Tendering/OpportunityDetail/Index?noticeUID=CO1.NTC.6531537&amp;isFromPublicArea=True&amp;isModal=False</t>
  </si>
  <si>
    <t>CD-PS-1562-2024</t>
  </si>
  <si>
    <t>https://community.secop.gov.co/Public/Tendering/OpportunityDetail/Index?noticeUID=CO1.NTC.6531650&amp;isFromPublicArea=True&amp;isModal=False</t>
  </si>
  <si>
    <t>CD-PS-1563-2024</t>
  </si>
  <si>
    <t>https://community.secop.gov.co/Public/Tendering/OpportunityDetail/Index?noticeUID=CO1.NTC.6531623&amp;isFromPublicArea=True&amp;isModal=False</t>
  </si>
  <si>
    <t>CD-PS-1564-2024</t>
  </si>
  <si>
    <t>https://community.secop.gov.co/Public/Tendering/OpportunityDetail/Index?noticeUID=CO1.NTC.6531539&amp;isFromPublicArea=True&amp;isModal=False</t>
  </si>
  <si>
    <t>CD-PS-1565-2024</t>
  </si>
  <si>
    <t>https://community.secop.gov.co/Public/Tendering/OpportunityDetail/Index?noticeUID=CO1.NTC.6531812&amp;isFromPublicArea=True&amp;isModal=False</t>
  </si>
  <si>
    <t>CD-PS-1566-2024</t>
  </si>
  <si>
    <t>https://community.secop.gov.co/Public/Tendering/OpportunityDetail/Index?noticeUID=CO1.NTC.6531535&amp;isFromPublicArea=True&amp;isModal=False</t>
  </si>
  <si>
    <t>CD-PS-1567-2024</t>
  </si>
  <si>
    <t>ANYI MARCELA LEON RUBIANO</t>
  </si>
  <si>
    <t>https://community.secop.gov.co/Public/Tendering/OpportunityDetail/Index?noticeUID=CO1.NTC.6573077&amp;isFromPublicArea=True&amp;isModal=False</t>
  </si>
  <si>
    <t>CD-PS-1568-2024</t>
  </si>
  <si>
    <t>https://community.secop.gov.co/Public/Tendering/OpportunityDetail/Index?noticeUID=CO1.NTC.6540870&amp;isFromPublicArea=True&amp;isModal=False</t>
  </si>
  <si>
    <t>CD-PS-1569-2024</t>
  </si>
  <si>
    <t>https://community.secop.gov.co/Public/Tendering/OpportunityDetail/Index?noticeUID=CO1.NTC.6531816&amp;isFromPublicArea=True&amp;isModal=False</t>
  </si>
  <si>
    <t>CD-PS-1571-2024</t>
  </si>
  <si>
    <t>JOHANA  VARGAS BAQUERO</t>
  </si>
  <si>
    <t>https://community.secop.gov.co/Public/Tendering/OpportunityDetail/Index?noticeUID=CO1.NTC.6531428&amp;isFromPublicArea=True&amp;isModal=False</t>
  </si>
  <si>
    <t>CD-PS-1572-2024</t>
  </si>
  <si>
    <t>https://community.secop.gov.co/Public/Tendering/OpportunityDetail/Index?noticeUID=CO1.NTC.6531533&amp;isFromPublicArea=True&amp;isModal=False</t>
  </si>
  <si>
    <t>CD-PS-1573-2024</t>
  </si>
  <si>
    <t>https://community.secop.gov.co/Public/Tendering/OpportunityDetail/Index?noticeUID=CO1.NTC.6531714&amp;isFromPublicArea=True&amp;isModal=False</t>
  </si>
  <si>
    <t>CD-PS-1574-2024</t>
  </si>
  <si>
    <t>https://community.secop.gov.co/Public/Tendering/OpportunityDetail/Index?noticeUID=CO1.NTC.6535925&amp;isFromPublicArea=True&amp;isModal=False</t>
  </si>
  <si>
    <t>CD-PS-1575-2024</t>
  </si>
  <si>
    <t>https://community.secop.gov.co/Public/Tendering/OpportunityDetail/Index?noticeUID=CO1.NTC.6544902&amp;isFromPublicArea=True&amp;isModal=False</t>
  </si>
  <si>
    <t>CD-PS-1576-2024</t>
  </si>
  <si>
    <t>https://community.secop.gov.co/Public/Tendering/OpportunityDetail/Index?noticeUID=CO1.NTC.6537113&amp;isFromPublicArea=True&amp;isModal=False</t>
  </si>
  <si>
    <t>CD-PS-1577-2024</t>
  </si>
  <si>
    <t>IVONNE  FORERO LOPEZ</t>
  </si>
  <si>
    <t>https://community.secop.gov.co/Public/Tendering/OpportunityDetail/Index?noticeUID=CO1.NTC.6540350&amp;isFromPublicArea=True&amp;isModal=False</t>
  </si>
  <si>
    <t>CD-PS-1578-2024</t>
  </si>
  <si>
    <t>ANDRY JULYETH TRUJILLO ARIAS</t>
  </si>
  <si>
    <t>https://community.secop.gov.co/Public/Tendering/OpportunityDetail/Index?noticeUID=CO1.NTC.6550473&amp;isFromPublicArea=True&amp;isModal=False</t>
  </si>
  <si>
    <t>CD-PS-1579-2024</t>
  </si>
  <si>
    <t>LUISA FERNANDA RODRIGUEZ SANTAFE</t>
  </si>
  <si>
    <t>https://community.secop.gov.co/Public/Tendering/OpportunityDetail/Index?noticeUID=CO1.NTC.6540537&amp;isFromPublicArea=True&amp;isModal=False</t>
  </si>
  <si>
    <t>CD-PS-1580-2024</t>
  </si>
  <si>
    <t>https://community.secop.gov.co/Public/Tendering/OpportunityDetail/Index?noticeUID=CO1.NTC.6579307&amp;isFromPublicArea=True&amp;isModal=False</t>
  </si>
  <si>
    <t>CD-PS-1582-2024</t>
  </si>
  <si>
    <t>https://community.secop.gov.co/Public/Tendering/OpportunityDetail/Index?noticeUID=CO1.NTC.6587184&amp;isFromPublicArea=True&amp;isModal=False</t>
  </si>
  <si>
    <t>CD-PS-1583-2024</t>
  </si>
  <si>
    <t>https://community.secop.gov.co/Public/Tendering/OpportunityDetail/Index?noticeUID=CO1.NTC.6582094&amp;isFromPublicArea=True&amp;isModal=False</t>
  </si>
  <si>
    <t>CD-PS-1584-2024</t>
  </si>
  <si>
    <t>https://community.secop.gov.co/Public/Tendering/OpportunityDetail/Index?noticeUID=CO1.NTC.6534428&amp;isFromPublicArea=True&amp;isModal=False</t>
  </si>
  <si>
    <t>CD-PS-1585-2024</t>
  </si>
  <si>
    <t>https://community.secop.gov.co/Public/Tendering/OpportunityDetail/Index?noticeUID=CO1.NTC.6534586&amp;isFromPublicArea=True&amp;isModal=False</t>
  </si>
  <si>
    <t>CD-PS-1586-2024</t>
  </si>
  <si>
    <t>https://community.secop.gov.co/Public/Tendering/OpportunityDetail/Index?noticeUID=CO1.NTC.6535000&amp;isFromPublicArea=True&amp;isModal=False</t>
  </si>
  <si>
    <t>CD-PS-1587-2024</t>
  </si>
  <si>
    <t>https://community.secop.gov.co/Public/Tendering/OpportunityDetail/Index?noticeUID=CO1.NTC.6536309&amp;isFromPublicArea=True&amp;isModal=False</t>
  </si>
  <si>
    <t>CD-PS-1588-2024</t>
  </si>
  <si>
    <t>https://community.secop.gov.co/Public/Tendering/OpportunityDetail/Index?noticeUID=CO1.NTC.6539108&amp;isFromPublicArea=True&amp;isModal=False</t>
  </si>
  <si>
    <t>CD-PS-1589-2024</t>
  </si>
  <si>
    <t>https://community.secop.gov.co/Public/Tendering/OpportunityDetail/Index?noticeUID=CO1.NTC.6538974&amp;isFromPublicArea=True&amp;isModal=False</t>
  </si>
  <si>
    <t>CD-PS-1590-2024</t>
  </si>
  <si>
    <t>https://community.secop.gov.co/Public/Tendering/OpportunityDetail/Index?noticeUID=CO1.NTC.6551452&amp;isFromPublicArea=True&amp;isModal=False</t>
  </si>
  <si>
    <t>CD-PS-1591-2024</t>
  </si>
  <si>
    <t>https://community.secop.gov.co/Public/Tendering/OpportunityDetail/Index?noticeUID=CO1.NTC.6539627&amp;isFromPublicArea=True&amp;isModal=False</t>
  </si>
  <si>
    <t>CD-PS-1592-2024</t>
  </si>
  <si>
    <t>https://community.secop.gov.co/Public/Tendering/OpportunityDetail/Index?noticeUID=CO1.NTC.6541468&amp;isFromPublicArea=True&amp;isModal=False</t>
  </si>
  <si>
    <t>CD-PS-1593-2024</t>
  </si>
  <si>
    <t>https://community.secop.gov.co/Public/Tendering/OpportunityDetail/Index?noticeUID=CO1.NTC.6540778&amp;isFromPublicArea=True&amp;isModal=False</t>
  </si>
  <si>
    <t>CD-PS-1594-2024</t>
  </si>
  <si>
    <t>LUZ DARY GUEVARA FORERO</t>
  </si>
  <si>
    <t>https://community.secop.gov.co/Public/Tendering/OpportunityDetail/Index?noticeUID=CO1.NTC.6537630&amp;isFromPublicArea=True&amp;isModal=False</t>
  </si>
  <si>
    <t>CD-PS-1595-2024</t>
  </si>
  <si>
    <t>JAVIER ALFONSO SARMIENTO PIÑEROS</t>
  </si>
  <si>
    <t>https://community.secop.gov.co/Public/Tendering/OpportunityDetail/Index?noticeUID=CO1.NTC.6540905&amp;isFromPublicArea=True&amp;isModal=False</t>
  </si>
  <si>
    <t>CD-PS-1597-2024</t>
  </si>
  <si>
    <t>https://community.secop.gov.co/Public/Tendering/OpportunityDetail/Index?noticeUID=CO1.NTC.6541535&amp;isFromPublicArea=True&amp;isModal=False</t>
  </si>
  <si>
    <t>CD-PS-1598-2024</t>
  </si>
  <si>
    <t>https://community.secop.gov.co/Public/Tendering/OpportunityDetail/Index?noticeUID=CO1.NTC.6541910&amp;isFromPublicArea=True&amp;isModal=False</t>
  </si>
  <si>
    <t>CD-PS-1599-2024</t>
  </si>
  <si>
    <t>https://community.secop.gov.co/Public/Tendering/OpportunityDetail/Index?noticeUID=CO1.NTC.6539335&amp;isFromPublicArea=True&amp;isModal=False</t>
  </si>
  <si>
    <t>CD-PS-1600-2024</t>
  </si>
  <si>
    <t>https://community.secop.gov.co/Public/Tendering/OpportunityDetail/Index?noticeUID=CO1.NTC.6540004&amp;isFromPublicArea=True&amp;isModal=False</t>
  </si>
  <si>
    <t>CD-PS-1601-2024</t>
  </si>
  <si>
    <t>https://community.secop.gov.co/Public/Tendering/OpportunityDetail/Index?noticeUID=CO1.NTC.6544593&amp;isFromPublicArea=True&amp;isModal=False</t>
  </si>
  <si>
    <t>CD-PS-1602-2024</t>
  </si>
  <si>
    <t>YHIRA ZURLEY LOPEZ GONZALEZ</t>
  </si>
  <si>
    <t>https://community.secop.gov.co/Public/Tendering/OpportunityDetail/Index?noticeUID=CO1.NTC.6542942&amp;isFromPublicArea=True&amp;isModal=False</t>
  </si>
  <si>
    <t>CD-PS-1603-2024</t>
  </si>
  <si>
    <t>https://community.secop.gov.co/Public/Tendering/OpportunityDetail/Index?noticeUID=CO1.NTC.6548469&amp;isFromPublicArea=True&amp;isModal=False</t>
  </si>
  <si>
    <t>CD-PS-1604-2024</t>
  </si>
  <si>
    <t>https://community.secop.gov.co/Public/Tendering/OpportunityDetail/Index?noticeUID=CO1.NTC.6551938&amp;isFromPublicArea=True&amp;isModal=False</t>
  </si>
  <si>
    <t>CD-PS-1605-2024</t>
  </si>
  <si>
    <t>https://community.secop.gov.co/Public/Tendering/OpportunityDetail/Index?noticeUID=CO1.NTC.6559693&amp;isFromPublicArea=True&amp;isModal=False</t>
  </si>
  <si>
    <t>CD-PS-1606-2024</t>
  </si>
  <si>
    <t>https://community.secop.gov.co/Public/Tendering/OpportunityDetail/Index?noticeUID=CO1.NTC.6567054&amp;isFromPublicArea=True&amp;isModal=False</t>
  </si>
  <si>
    <t>CD-PS-1607-2024</t>
  </si>
  <si>
    <t>CINDY YU LLIANA VANEGAS MEDINA</t>
  </si>
  <si>
    <t>https://community.secop.gov.co/Public/Tendering/OpportunityDetail/Index?noticeUID=CO1.NTC.6548443&amp;isFromPublicArea=True&amp;isModal=False</t>
  </si>
  <si>
    <t>CD-PS-1609-2024</t>
  </si>
  <si>
    <t>https://community.secop.gov.co/Public/Tendering/OpportunityDetail/Index?noticeUID=CO1.NTC.6546501&amp;isFromPublicArea=True&amp;isModal=False</t>
  </si>
  <si>
    <t>CD-PS-1610-2024</t>
  </si>
  <si>
    <t>https://community.secop.gov.co/Public/Tendering/OpportunityDetail/Index?noticeUID=CO1.NTC.6554714&amp;isFromPublicArea=True&amp;isModal=False</t>
  </si>
  <si>
    <t>CD-PS-1611-2024</t>
  </si>
  <si>
    <t>OSCAR FABIAN GONZALEZ ROMERO</t>
  </si>
  <si>
    <t>https://community.secop.gov.co/Public/Tendering/OpportunityDetail/Index?noticeUID=CO1.NTC.6544877&amp;isFromPublicArea=True&amp;isModal=False</t>
  </si>
  <si>
    <t>CD-PS-1612-2024</t>
  </si>
  <si>
    <t>https://community.secop.gov.co/Public/Tendering/OpportunityDetail/Index?noticeUID=CO1.NTC.6548903&amp;isFromPublicArea=True&amp;isModal=False</t>
  </si>
  <si>
    <t>CD-PS-1613-2024</t>
  </si>
  <si>
    <t>https://community.secop.gov.co/Public/Tendering/OpportunityDetail/Index?noticeUID=CO1.NTC.6547687&amp;isFromPublicArea=True&amp;isModal=False</t>
  </si>
  <si>
    <t>CD-PS-1614-2024</t>
  </si>
  <si>
    <t>https://community.secop.gov.co/Public/Tendering/OpportunityDetail/Index?noticeUID=CO1.NTC.6546891&amp;isFromPublicArea=True&amp;isModal=False</t>
  </si>
  <si>
    <t>CD-PS-1615-2024</t>
  </si>
  <si>
    <t>https://community.secop.gov.co/Public/Tendering/OpportunityDetail/Index?noticeUID=CO1.NTC.6547293&amp;isFromPublicArea=True&amp;isModal=False</t>
  </si>
  <si>
    <t>CD-PS-1616-2024</t>
  </si>
  <si>
    <t>https://community.secop.gov.co/Public/Tendering/OpportunityDetail/Index?noticeUID=CO1.NTC.6548401&amp;isFromPublicArea=True&amp;isModal=False</t>
  </si>
  <si>
    <t>CD-PS-1617-2024</t>
  </si>
  <si>
    <t>IVONNE LORENA CHARRY BUITRAGO</t>
  </si>
  <si>
    <t>https://community.secop.gov.co/Public/Tendering/OpportunityDetail/Index?noticeUID=CO1.NTC.6548004&amp;isFromPublicArea=True&amp;isModal=False</t>
  </si>
  <si>
    <t>CD-PS-1618-2024</t>
  </si>
  <si>
    <t>https://community.secop.gov.co/Public/Tendering/OpportunityDetail/Index?noticeUID=CO1.NTC.6548123&amp;isFromPublicArea=True&amp;isModal=False</t>
  </si>
  <si>
    <t>CD-PS-1619-2024</t>
  </si>
  <si>
    <t>https://community.secop.gov.co/Public/Tendering/OpportunityDetail/Index?noticeUID=CO1.NTC.6548825&amp;isFromPublicArea=True&amp;isModal=False</t>
  </si>
  <si>
    <t>CD-PS-1620-2024</t>
  </si>
  <si>
    <t>https://community.secop.gov.co/Public/Tendering/OpportunityDetail/Index?noticeUID=CO1.NTC.6551796&amp;isFromPublicArea=True&amp;isModal=False</t>
  </si>
  <si>
    <t>CD-PS-1622-2024</t>
  </si>
  <si>
    <t>https://community.secop.gov.co/Public/Tendering/OpportunityDetail/Index?noticeUID=CO1.NTC.6556692&amp;isFromPublicArea=True&amp;isModal=False</t>
  </si>
  <si>
    <t>CD-PS-1623-2024</t>
  </si>
  <si>
    <t>MARIA FERNANDA LEON SARMIENTO</t>
  </si>
  <si>
    <t>https://community.secop.gov.co/Public/Tendering/OpportunityDetail/Index?noticeUID=CO1.NTC.6550519&amp;isFromPublicArea=True&amp;isModal=False</t>
  </si>
  <si>
    <t>CD-PS-1624-2024</t>
  </si>
  <si>
    <t>https://community.secop.gov.co/Public/Tendering/OpportunityDetail/Index?noticeUID=CO1.NTC.6550544&amp;isFromPublicArea=True&amp;isModal=False</t>
  </si>
  <si>
    <t>CD-PS-1625-2024</t>
  </si>
  <si>
    <t>https://community.secop.gov.co/Public/Tendering/OpportunityDetail/Index?noticeUID=CO1.NTC.6552251&amp;isFromPublicArea=True&amp;isModal=False</t>
  </si>
  <si>
    <t>CD-PS-1626-2024</t>
  </si>
  <si>
    <t>https://community.secop.gov.co/Public/Tendering/OpportunityDetail/Index?noticeUID=CO1.NTC.6552422&amp;isFromPublicArea=True&amp;isModal=False</t>
  </si>
  <si>
    <t>CD-PS-1628-2024</t>
  </si>
  <si>
    <t>https://community.secop.gov.co/Public/Tendering/OpportunityDetail/Index?noticeUID=CO1.NTC.6552727&amp;isFromPublicArea=True&amp;isModal=False</t>
  </si>
  <si>
    <t>CD-PS-1629-2024</t>
  </si>
  <si>
    <t>https://community.secop.gov.co/Public/Tendering/OpportunityDetail/Index?noticeUID=CO1.NTC.6552898&amp;isFromPublicArea=True&amp;isModal=False</t>
  </si>
  <si>
    <t>CD-PS-1631-2024</t>
  </si>
  <si>
    <t>https://community.secop.gov.co/Public/Tendering/OpportunityDetail/Index?noticeUID=CO1.NTC.6552379&amp;isFromPublicArea=True&amp;isModal=False</t>
  </si>
  <si>
    <t>CD-PS-1632-2024</t>
  </si>
  <si>
    <t>https://community.secop.gov.co/Public/Tendering/OpportunityDetail/Index?noticeUID=CO1.NTC.6552559&amp;isFromPublicArea=True&amp;isModal=False</t>
  </si>
  <si>
    <t>CD-PS-1633-2024</t>
  </si>
  <si>
    <t>https://community.secop.gov.co/Public/Tendering/OpportunityDetail/Index?noticeUID=CO1.NTC.6559883&amp;isFromPublicArea=True&amp;isModal=False</t>
  </si>
  <si>
    <t>CD-PS-1635-2024</t>
  </si>
  <si>
    <t>https://community.secop.gov.co/Public/Tendering/OpportunityDetail/Index?noticeUID=CO1.NTC.6551379&amp;isFromPublicArea=True&amp;isModal=False</t>
  </si>
  <si>
    <t>CD-PS-1636-2024</t>
  </si>
  <si>
    <t>LAURA LUCIA PLATA GUTIERREZ</t>
  </si>
  <si>
    <t>https://community.secop.gov.co/Public/Tendering/OpportunityDetail/Index?noticeUID=CO1.NTC.6567707&amp;isFromPublicArea=True&amp;isModal=False</t>
  </si>
  <si>
    <t>CD-PS-1637-2024</t>
  </si>
  <si>
    <t>https://community.secop.gov.co/Public/Tendering/OpportunityDetail/Index?noticeUID=CO1.NTC.6567695&amp;isFromPublicArea=True&amp;isModal=False</t>
  </si>
  <si>
    <t>CD-PS-1638-2024</t>
  </si>
  <si>
    <t>https://community.secop.gov.co/Public/Tendering/OpportunityDetail/Index?noticeUID=CO1.NTC.6556772&amp;isFromPublicArea=True&amp;isModal=False</t>
  </si>
  <si>
    <t>CD-ARR-1634-2024</t>
  </si>
  <si>
    <t>https://community.secop.gov.co/Public/Tendering/OpportunityDetail/Index?noticeUID=CO1.NTC.6552180&amp;isFromPublicArea=True&amp;isModal=False</t>
  </si>
  <si>
    <t>CD-PS-1639-2024</t>
  </si>
  <si>
    <t>PAULA CAMILA ROMERO GUTIERREZ</t>
  </si>
  <si>
    <t>https://community.secop.gov.co/Public/Tendering/OpportunityDetail/Index?noticeUID=CO1.NTC.6566913&amp;isFromPublicArea=True&amp;isModal=False</t>
  </si>
  <si>
    <t>CD-PS-1640-2024</t>
  </si>
  <si>
    <t>MAIA SOFIA VELASQUEZ RODRIGUEZ</t>
  </si>
  <si>
    <t>https://community.secop.gov.co/Public/Tendering/OpportunityDetail/Index?noticeUID=CO1.NTC.6555970&amp;isFromPublicArea=True&amp;isModal=False</t>
  </si>
  <si>
    <t>CD-PS-1641-2024</t>
  </si>
  <si>
    <t>https://community.secop.gov.co/Public/Tendering/OpportunityDetail/Index?noticeUID=CO1.NTC.6556522&amp;isFromPublicArea=True&amp;isModal=False</t>
  </si>
  <si>
    <t>CD-PS-1642-2024</t>
  </si>
  <si>
    <t>https://community.secop.gov.co/Public/Tendering/OpportunityDetail/Index?noticeUID=CO1.NTC.6556640&amp;isFromPublicArea=True&amp;isModal=False</t>
  </si>
  <si>
    <t>CD-PS-1643-2024</t>
  </si>
  <si>
    <t>https://community.secop.gov.co/Public/Tendering/OpportunityDetail/Index?noticeUID=CO1.NTC.6558218&amp;isFromPublicArea=True&amp;isModal=False</t>
  </si>
  <si>
    <t>CD-PS-1644-2024</t>
  </si>
  <si>
    <t>https://community.secop.gov.co/Public/Tendering/OpportunityDetail/Index?noticeUID=CO1.NTC.6558334&amp;isFromPublicArea=True&amp;isModal=False</t>
  </si>
  <si>
    <t>CD-PS-1645-2024</t>
  </si>
  <si>
    <t>https://community.secop.gov.co/Public/Tendering/OpportunityDetail/Index?noticeUID=CO1.NTC.6558688&amp;isFromPublicArea=True&amp;isModal=False</t>
  </si>
  <si>
    <t>CD-PS-1646-2024</t>
  </si>
  <si>
    <t>https://community.secop.gov.co/Public/Tendering/OpportunityDetail/Index?noticeUID=CO1.NTC.6560474&amp;isFromPublicArea=True&amp;isModal=False</t>
  </si>
  <si>
    <t>CD-PS-1647-2024</t>
  </si>
  <si>
    <t>https://community.secop.gov.co/Public/Tendering/OpportunityDetail/Index?noticeUID=CO1.NTC.6556212&amp;isFromPublicArea=True&amp;isModal=False</t>
  </si>
  <si>
    <t>CD-PS-1648-2024</t>
  </si>
  <si>
    <t>LADY KATHERINE CASTAÑEDA TORRES</t>
  </si>
  <si>
    <t>https://community.secop.gov.co/Public/Tendering/OpportunityDetail/Index?noticeUID=CO1.NTC.6558769&amp;isFromPublicArea=True&amp;isModal=False</t>
  </si>
  <si>
    <t>CD-PS-1649-2024</t>
  </si>
  <si>
    <t>DANIELA  MARIN BARREIRO</t>
  </si>
  <si>
    <t>https://community.secop.gov.co/Public/Tendering/OpportunityDetail/Index?noticeUID=CO1.NTC.6557704&amp;isFromPublicArea=True&amp;isModal=False</t>
  </si>
  <si>
    <t>CD-PS-1650-2024</t>
  </si>
  <si>
    <t>https://community.secop.gov.co/Public/Tendering/OpportunityDetail/Index?noticeUID=CO1.NTC.6557662&amp;isFromPublicArea=True&amp;isModal=False</t>
  </si>
  <si>
    <t>CD-PS-1651-2024</t>
  </si>
  <si>
    <t>https://community.secop.gov.co/Public/Tendering/OpportunityDetail/Index?noticeUID=CO1.NTC.6557600&amp;isFromPublicArea=True&amp;isModal=False</t>
  </si>
  <si>
    <t>CD-PS-1652-2024</t>
  </si>
  <si>
    <t>LUZ MAGNOLIA TIRADO CUELLAR</t>
  </si>
  <si>
    <t>https://community.secop.gov.co/Public/Tendering/OpportunityDetail/Index?noticeUID=CO1.NTC.6565962&amp;isFromPublicArea=True&amp;isModal=False</t>
  </si>
  <si>
    <t>CD-PS-1653-2024</t>
  </si>
  <si>
    <t>https://community.secop.gov.co/Public/Tendering/OpportunityDetail/Index?noticeUID=CO1.NTC.6566448&amp;isFromPublicArea=True&amp;isModal=False</t>
  </si>
  <si>
    <t>CD-PS-1654-2024</t>
  </si>
  <si>
    <t>https://community.secop.gov.co/Public/Tendering/OpportunityDetail/Index?noticeUID=CO1.NTC.6575855&amp;isFromPublicArea=True&amp;isModal=False</t>
  </si>
  <si>
    <t>CD-PS-1655-2024</t>
  </si>
  <si>
    <t>ELIZABETH  PARRA SANDOVAL</t>
  </si>
  <si>
    <t>https://community.secop.gov.co/Public/Tendering/OpportunityDetail/Index?noticeUID=CO1.NTC.6563073&amp;isFromPublicArea=True&amp;isModal=False</t>
  </si>
  <si>
    <t>CD-PS-1656-2024</t>
  </si>
  <si>
    <t>https://community.secop.gov.co/Public/Tendering/OpportunityDetail/Index?noticeUID=CO1.NTC.6566245&amp;isFromPublicArea=True&amp;isModal=False</t>
  </si>
  <si>
    <t>CD-PS-1657-2024</t>
  </si>
  <si>
    <t>https://community.secop.gov.co/Public/Tendering/OpportunityDetail/Index?noticeUID=CO1.NTC.6566605&amp;isFromPublicArea=True&amp;isModal=False</t>
  </si>
  <si>
    <t>CD-PS-1658-2024</t>
  </si>
  <si>
    <t>https://community.secop.gov.co/Public/Tendering/OpportunityDetail/Index?noticeUID=CO1.NTC.6566859&amp;isFromPublicArea=True&amp;isModal=False</t>
  </si>
  <si>
    <t>CD-PS-1659-2024</t>
  </si>
  <si>
    <t>https://community.secop.gov.co/Public/Tendering/OpportunityDetail/Index?noticeUID=CO1.NTC.6567198&amp;isFromPublicArea=True&amp;isModal=False</t>
  </si>
  <si>
    <t>CD-PS-1660-2024</t>
  </si>
  <si>
    <t>https://community.secop.gov.co/Public/Tendering/OpportunityDetail/Index?noticeUID=CO1.NTC.6564178&amp;isFromPublicArea=True&amp;isModal=False</t>
  </si>
  <si>
    <t>CD-PS-1661-2024</t>
  </si>
  <si>
    <t>https://community.secop.gov.co/Public/Tendering/OpportunityDetail/Index?noticeUID=CO1.NTC.6565515&amp;isFromPublicArea=True&amp;isModal=False</t>
  </si>
  <si>
    <t>CD-PS-1662-2024</t>
  </si>
  <si>
    <t>https://community.secop.gov.co/Public/Tendering/OpportunityDetail/Index?noticeUID=CO1.NTC.6563138&amp;isFromPublicArea=True&amp;isModal=False</t>
  </si>
  <si>
    <t>CD-PS-1663-2024</t>
  </si>
  <si>
    <t>https://community.secop.gov.co/Public/Tendering/OpportunityDetail/Index?noticeUID=CO1.NTC.6564029&amp;isFromPublicArea=True&amp;isModal=False</t>
  </si>
  <si>
    <t>CD-PS-1664-2024</t>
  </si>
  <si>
    <t>https://community.secop.gov.co/Public/Tendering/OpportunityDetail/Index?noticeUID=CO1.NTC.6562864&amp;isFromPublicArea=True&amp;isModal=False</t>
  </si>
  <si>
    <t>CD-PS-1665-2024</t>
  </si>
  <si>
    <t>https://community.secop.gov.co/Public/Tendering/OpportunityDetail/Index?noticeUID=CO1.NTC.6562884&amp;isFromPublicArea=True&amp;isModal=False</t>
  </si>
  <si>
    <t>CD-PS-1667-2024</t>
  </si>
  <si>
    <t>HERNAN MAURICIO RINCON BEDOYA</t>
  </si>
  <si>
    <t>https://community.secop.gov.co/Public/Tendering/OpportunityDetail/Index?noticeUID=CO1.NTC.6565170&amp;isFromPublicArea=True&amp;isModal=False</t>
  </si>
  <si>
    <t>CD-PS-1668-2024</t>
  </si>
  <si>
    <t>https://community.secop.gov.co/Public/Tendering/OpportunityDetail/Index?noticeUID=CO1.NTC.6563332&amp;isFromPublicArea=True&amp;isModal=False</t>
  </si>
  <si>
    <t>CD-PS-1669-2024</t>
  </si>
  <si>
    <t>ANGIE TATIANA SABOGAL RAVELO</t>
  </si>
  <si>
    <t>https://community.secop.gov.co/Public/Tendering/OpportunityDetail/Index?noticeUID=CO1.NTC.6567715&amp;isFromPublicArea=True&amp;isModal=False</t>
  </si>
  <si>
    <t>CD-PS-1670-2024</t>
  </si>
  <si>
    <t>https://community.secop.gov.co/Public/Tendering/OpportunityDetail/Index?noticeUID=CO1.NTC.6574623&amp;isFromPublicArea=True&amp;isModal=False</t>
  </si>
  <si>
    <t>CD-PS-1671-2024</t>
  </si>
  <si>
    <t>https://community.secop.gov.co/Public/Tendering/OpportunityDetail/Index?noticeUID=CO1.NTC.6575432&amp;isFromPublicArea=True&amp;isModal=False</t>
  </si>
  <si>
    <t>CD-PS-1674-2024</t>
  </si>
  <si>
    <t>https://community.secop.gov.co/Public/Tendering/OpportunityDetail/Index?noticeUID=CO1.NTC.6564996&amp;isFromPublicArea=True&amp;isModal=False</t>
  </si>
  <si>
    <t>CD-PS-1675-2024</t>
  </si>
  <si>
    <t>https://community.secop.gov.co/Public/Tendering/OpportunityDetail/Index?noticeUID=CO1.NTC.6565957&amp;isFromPublicArea=True&amp;isModal=False</t>
  </si>
  <si>
    <t>CD-PS-1676-2024</t>
  </si>
  <si>
    <t>https://community.secop.gov.co/Public/Tendering/OpportunityDetail/Index?noticeUID=CO1.NTC.6566459&amp;isFromPublicArea=True&amp;isModal=False</t>
  </si>
  <si>
    <t>CD-PS-1677-2024</t>
  </si>
  <si>
    <t>https://community.secop.gov.co/Public/Tendering/OpportunityDetail/Index?noticeUID=CO1.NTC.6566826&amp;isFromPublicArea=True&amp;isModal=False</t>
  </si>
  <si>
    <t>CD-PS-1678-2024</t>
  </si>
  <si>
    <t>https://community.secop.gov.co/Public/Tendering/ContractNoticePhases/View?PPI=CO1.PPI.33706346&amp;isFromPublicArea=True&amp;isModal=False</t>
  </si>
  <si>
    <t>CD-PS-1679-2024</t>
  </si>
  <si>
    <t>BETTY JOJHANA PRIETO MICAN</t>
  </si>
  <si>
    <t>https://community.secop.gov.co/Public/Tendering/OpportunityDetail/Index?noticeUID=CO1.NTC.6565373&amp;isFromPublicArea=True&amp;isModal=False</t>
  </si>
  <si>
    <t>CD-PS-1680-2024</t>
  </si>
  <si>
    <t>https://community.secop.gov.co/Public/Tendering/OpportunityDetail/Index?noticeUID=CO1.NTC.6565935&amp;isFromPublicArea=True&amp;isModal=False</t>
  </si>
  <si>
    <t>CD-PS-1681-2024</t>
  </si>
  <si>
    <t>https://community.secop.gov.co/Public/Tendering/OpportunityDetail/Index?noticeUID=CO1.NTC.6566517&amp;isFromPublicArea=True&amp;isModal=False</t>
  </si>
  <si>
    <t>CD-PS-1682-2024</t>
  </si>
  <si>
    <t>https://community.secop.gov.co/Public/Tendering/OpportunityDetail/Index?noticeUID=CO1.NTC.6566815&amp;isFromPublicArea=True&amp;isModal=False</t>
  </si>
  <si>
    <t>CD-PS-1683-2024</t>
  </si>
  <si>
    <t>SARA DANIELA PAEZ PEÑUELA</t>
  </si>
  <si>
    <t>https://community.secop.gov.co/Public/Tendering/OpportunityDetail/Index?noticeUID=CO1.NTC.6567661&amp;isFromPublicArea=True&amp;isModal=False</t>
  </si>
  <si>
    <t>CD-PS-1684-2024</t>
  </si>
  <si>
    <t>https://community.secop.gov.co/Public/Tendering/OpportunityDetail/Index?noticeUID=CO1.NTC.6566663&amp;isFromPublicArea=True&amp;isModal=False</t>
  </si>
  <si>
    <t>CD-PS-1685-2024</t>
  </si>
  <si>
    <t>https://community.secop.gov.co/Public/Tendering/OpportunityDetail/Index?noticeUID=CO1.NTC.6577714&amp;isFromPublicArea=True&amp;isModal=False</t>
  </si>
  <si>
    <t>CD-PS-1686-2024</t>
  </si>
  <si>
    <t>https://community.secop.gov.co/Public/Tendering/OpportunityDetail/Index?noticeUID=CO1.NTC.6594459&amp;isFromPublicArea=True&amp;isModal=False</t>
  </si>
  <si>
    <t>CD-PS-1691-2024</t>
  </si>
  <si>
    <t>https://community.secop.gov.co/Public/Tendering/OpportunityDetail/Index?noticeUID=CO1.NTC.6568724&amp;isFromPublicArea=True&amp;isModal=False</t>
  </si>
  <si>
    <t>CD-PS-1692-2024</t>
  </si>
  <si>
    <t>https://community.secop.gov.co/Public/Tendering/OpportunityDetail/Index?noticeUID=CO1.NTC.6576385&amp;isFromPublicArea=True&amp;isModal=False</t>
  </si>
  <si>
    <t>CD-PS-1693-2024</t>
  </si>
  <si>
    <t>JUAN FERNANDO VACCA ABAUNZA</t>
  </si>
  <si>
    <t>https://community.secop.gov.co/Public/Tendering/OpportunityDetail/Index?noticeUID=CO1.NTC.6575505&amp;isFromPublicArea=True&amp;isModal=False</t>
  </si>
  <si>
    <t>CD-PS-1694-2024</t>
  </si>
  <si>
    <t>FABIAN ALIRIO BEJARANO RODRIGUEZ</t>
  </si>
  <si>
    <t>https://community.secop.gov.co/Public/Tendering/OpportunityDetail/Index?noticeUID=CO1.NTC.6578993&amp;isFromPublicArea=True&amp;isModal=False</t>
  </si>
  <si>
    <t>CD-PS-1695-2024</t>
  </si>
  <si>
    <t>https://community.secop.gov.co/Public/Tendering/OpportunityDetail/Index?noticeUID=CO1.NTC.6573380&amp;isFromPublicArea=True&amp;isModal=False</t>
  </si>
  <si>
    <t>CD-PS-1696-2024</t>
  </si>
  <si>
    <t>SHIRLEY ADRIANA DURAN RIAÑO</t>
  </si>
  <si>
    <t>https://community.secop.gov.co/Public/Tendering/OpportunityDetail/Index?noticeUID=CO1.NTC.6573875&amp;isFromPublicArea=True&amp;isModal=False</t>
  </si>
  <si>
    <t>CD-PS-1697-2024</t>
  </si>
  <si>
    <t>ANGELICA MARIA PUENTES ROBAYO</t>
  </si>
  <si>
    <t>https://community.secop.gov.co/Public/Tendering/OpportunityDetail/Index?noticeUID=CO1.NTC.6575142&amp;isFromPublicArea=True&amp;isModal=False</t>
  </si>
  <si>
    <t>CD-PS-1698-2024</t>
  </si>
  <si>
    <t>https://community.secop.gov.co/Public/Tendering/OpportunityDetail/Index?noticeUID=CO1.NTC.6577972&amp;isFromPublicArea=True&amp;isModal=False</t>
  </si>
  <si>
    <t>CD-PS-1699-2024</t>
  </si>
  <si>
    <t>https://community.secop.gov.co/Public/Tendering/OpportunityDetail/Index?noticeUID=CO1.NTC.6579087&amp;isFromPublicArea=True&amp;isModal=False</t>
  </si>
  <si>
    <t>CD-PS-1700-2024</t>
  </si>
  <si>
    <t>https://community.secop.gov.co/Public/Tendering/OpportunityDetail/Index?noticeUID=CO1.NTC.6575758&amp;isFromPublicArea=True&amp;isModal=False</t>
  </si>
  <si>
    <t>CD-PS-1701-2024</t>
  </si>
  <si>
    <t>https://community.secop.gov.co/Public/Tendering/OpportunityDetail/Index?noticeUID=CO1.NTC.6576721&amp;isFromPublicArea=True&amp;isModal=False</t>
  </si>
  <si>
    <t>CD-PS-1702-2024</t>
  </si>
  <si>
    <t>VIVIAN LORENA RAMIREZ SERNA</t>
  </si>
  <si>
    <t>https://community.secop.gov.co/Public/Tendering/OpportunityDetail/Index?noticeUID=CO1.NTC.6577050&amp;isFromPublicArea=True&amp;isModal=False</t>
  </si>
  <si>
    <t>CD-PS-1703-2024</t>
  </si>
  <si>
    <t>https://community.secop.gov.co/Public/Tendering/OpportunityDetail/Index?noticeUID=CO1.NTC.6577606&amp;isFromPublicArea=True&amp;isModal=False</t>
  </si>
  <si>
    <t>CD-PS-1704-2024</t>
  </si>
  <si>
    <t>https://community.secop.gov.co/Public/Tendering/OpportunityDetail/Index?noticeUID=CO1.NTC.6577736&amp;isFromPublicArea=True&amp;isModal=False</t>
  </si>
  <si>
    <t>CD-PS-1705-2024</t>
  </si>
  <si>
    <t>https://community.secop.gov.co/Public/Tendering/OpportunityDetail/Index?noticeUID=CO1.NTC.6578044&amp;isFromPublicArea=True&amp;isModal=False</t>
  </si>
  <si>
    <t>CD-PS-1716-2024</t>
  </si>
  <si>
    <t>CLAUDIA BIBIANA ESPINOSA RUEDA</t>
  </si>
  <si>
    <t>https://community.secop.gov.co/Public/Tendering/OpportunityDetail/Index?noticeUID=CO1.NTC.6580787&amp;isFromPublicArea=True&amp;isModal=False</t>
  </si>
  <si>
    <t>CD-PS-1707-2024</t>
  </si>
  <si>
    <t>https://community.secop.gov.co/Public/Tendering/OpportunityDetail/Index?noticeUID=CO1.NTC.6579704&amp;isFromPublicArea=True&amp;isModal=False</t>
  </si>
  <si>
    <t>CD-PS-1708-2024</t>
  </si>
  <si>
    <t>https://community.secop.gov.co/Public/Tendering/OpportunityDetail/Index?noticeUID=CO1.NTC.6579717&amp;isFromPublicArea=True&amp;isModal=False</t>
  </si>
  <si>
    <t>CD-PS-1709-2024</t>
  </si>
  <si>
    <t>https://community.secop.gov.co/Public/Tendering/OpportunityDetail/Index?noticeUID=CO1.NTC.6579633&amp;isFromPublicArea=True&amp;isModal=False</t>
  </si>
  <si>
    <t>CD-PS-1710-2024</t>
  </si>
  <si>
    <t>https://community.secop.gov.co/Public/Tendering/OpportunityDetail/Index?noticeUID=CO1.NTC.6586686&amp;isFromPublicArea=True&amp;isModal=False</t>
  </si>
  <si>
    <t>CD-PS-1711-2024</t>
  </si>
  <si>
    <t>https://community.secop.gov.co/Public/Tendering/OpportunityDetail/Index?noticeUID=CO1.NTC.6586479&amp;isFromPublicArea=True&amp;isModal=False</t>
  </si>
  <si>
    <t>CD-PS-1713-2024</t>
  </si>
  <si>
    <t>https://community.secop.gov.co/Public/Tendering/OpportunityDetail/Index?noticeUID=CO1.NTC.6580389&amp;isFromPublicArea=True&amp;isModal=False</t>
  </si>
  <si>
    <t>CD-PS-1714-2024</t>
  </si>
  <si>
    <t>ASTRID MISLENY MORA BARBOSA</t>
  </si>
  <si>
    <t>https://community.secop.gov.co/Public/Tendering/OpportunityDetail/Index?noticeUID=CO1.NTC.6580603&amp;isFromPublicArea=True&amp;isModal=False</t>
  </si>
  <si>
    <t>CD-PS-1715-2024</t>
  </si>
  <si>
    <t>https://community.secop.gov.co/Public/Tendering/OpportunityDetail/Index?noticeUID=CO1.NTC.6585654&amp;isFromPublicArea=True&amp;isModal=False</t>
  </si>
  <si>
    <t>CD-PS-1706-2024</t>
  </si>
  <si>
    <t>https://community.secop.gov.co/Public/Tendering/OpportunityDetail/Index?noticeUID=CO1.NTC.6583104&amp;isFromPublicArea=True&amp;isModal=False</t>
  </si>
  <si>
    <t>CD-PS-1717-2024</t>
  </si>
  <si>
    <t>https://community.secop.gov.co/Public/Tendering/OpportunityDetail/Index?noticeUID=CO1.NTC.6585170&amp;isFromPublicArea=True&amp;isModal=False</t>
  </si>
  <si>
    <t>CD-PS-1718-2024</t>
  </si>
  <si>
    <t>https://community.secop.gov.co/Public/Tendering/OpportunityDetail/Index?noticeUID=CO1.NTC.6583565&amp;isFromPublicArea=True&amp;isModal=False</t>
  </si>
  <si>
    <t>CD-PS-1719-2024</t>
  </si>
  <si>
    <t>https://community.secop.gov.co/Public/Tendering/OpportunityDetail/Index?noticeUID=CO1.NTC.6591310&amp;isFromPublicArea=True&amp;isModal=False</t>
  </si>
  <si>
    <t>CD-PS-1720-2024</t>
  </si>
  <si>
    <t>https://community.secop.gov.co/Public/Tendering/OpportunityDetail/Index?noticeUID=CO1.NTC.6592013&amp;isFromPublicArea=True&amp;isModal=False</t>
  </si>
  <si>
    <t>CD-PS-1721-2024</t>
  </si>
  <si>
    <t>LEIDY MILENA BERNAL MARTINEZ</t>
  </si>
  <si>
    <t>https://community.secop.gov.co/Public/Tendering/OpportunityDetail/Index?noticeUID=CO1.NTC.6589127&amp;isFromPublicArea=True&amp;isModal=False</t>
  </si>
  <si>
    <t>CD-PS-1722-2024</t>
  </si>
  <si>
    <t>https://community.secop.gov.co/Public/Tendering/OpportunityDetail/Index?noticeUID=CO1.NTC.6585347&amp;isFromPublicArea=True&amp;isModal=False</t>
  </si>
  <si>
    <t>CD-PS-1723-2024</t>
  </si>
  <si>
    <t>https://community.secop.gov.co/Public/Tendering/OpportunityDetail/Index?noticeUID=CO1.NTC.6591949&amp;isFromPublicArea=True&amp;isModal=False</t>
  </si>
  <si>
    <t>CD-PS-1724-2024</t>
  </si>
  <si>
    <t>https://community.secop.gov.co/Public/Tendering/OpportunityDetail/Index?noticeUID=CO1.NTC.6591956&amp;isFromPublicArea=True&amp;isModal=False</t>
  </si>
  <si>
    <t>CD-PS-1725-2024</t>
  </si>
  <si>
    <t>JUANITA  BARRERA DUEÑAS</t>
  </si>
  <si>
    <t>https://community.secop.gov.co/Public/Tendering/OpportunityDetail/Index?noticeUID=CO1.NTC.6585185&amp;isFromPublicArea=True&amp;isModal=False</t>
  </si>
  <si>
    <t>CD-PS-1726-2024</t>
  </si>
  <si>
    <t>https://community.secop.gov.co/Public/Tendering/OpportunityDetail/Index?noticeUID=CO1.NTC.6588808&amp;isFromPublicArea=True&amp;isModal=False</t>
  </si>
  <si>
    <t>CD-PS-1728-2024</t>
  </si>
  <si>
    <t>DIANA CAROLINA LOPEZ CURREA</t>
  </si>
  <si>
    <t>https://community.secop.gov.co/Public/Tendering/OpportunityDetail/Index?noticeUID=CO1.NTC.6594005&amp;isFromPublicArea=True&amp;isModal=False</t>
  </si>
  <si>
    <t>CD-PS-1729-2024</t>
  </si>
  <si>
    <t>https://community.secop.gov.co/Public/Tendering/OpportunityDetail/Index?noticeUID=CO1.NTC.6602236&amp;isFromPublicArea=True&amp;isModal=False</t>
  </si>
  <si>
    <t>CD-PS-1730-2024</t>
  </si>
  <si>
    <t>CINDY TATIANA SAENZ POLANIA</t>
  </si>
  <si>
    <t>https://community.secop.gov.co/Public/Tendering/OpportunityDetail/Index?noticeUID=CO1.NTC.6591464&amp;isFromPublicArea=True&amp;isModal=False</t>
  </si>
  <si>
    <t>CD-PS-1731-2024</t>
  </si>
  <si>
    <t>https://community.secop.gov.co/Public/Tendering/OpportunityDetail/Index?noticeUID=CO1.NTC.6591655&amp;isFromPublicArea=True&amp;isModal=False</t>
  </si>
  <si>
    <t>CD-PS-1732-2024</t>
  </si>
  <si>
    <t>https://community.secop.gov.co/Public/Tendering/OpportunityDetail/Index?noticeUID=CO1.NTC.6593848&amp;isFromPublicArea=True&amp;isModal=False</t>
  </si>
  <si>
    <t>CD-PS-1733-2024</t>
  </si>
  <si>
    <t>LAURA  GARCIA GIRALDO</t>
  </si>
  <si>
    <t>https://community.secop.gov.co/Public/Tendering/OpportunityDetail/Index?noticeUID=CO1.NTC.6591734&amp;isFromPublicArea=True&amp;isModal=False</t>
  </si>
  <si>
    <t>CD-PS-1734-2024</t>
  </si>
  <si>
    <t>https://community.secop.gov.co/Public/Tendering/OpportunityDetail/Index?noticeUID=CO1.NTC.6591750&amp;isFromPublicArea=True&amp;isModal=False</t>
  </si>
  <si>
    <t>CD-PS-1735-2024</t>
  </si>
  <si>
    <t>DIANA PAOLA TRUJILLO LEON</t>
  </si>
  <si>
    <t>https://community.secop.gov.co/Public/Tendering/OpportunityDetail/Index?noticeUID=CO1.NTC.6591836&amp;isFromPublicArea=True&amp;isModal=False</t>
  </si>
  <si>
    <t>CD-PS-1736-2024</t>
  </si>
  <si>
    <t>https://community.secop.gov.co/Public/Tendering/OpportunityDetail/Index?noticeUID=CO1.NTC.6591913&amp;isFromPublicArea=True&amp;isModal=False</t>
  </si>
  <si>
    <t>CD-PS-1737-2024</t>
  </si>
  <si>
    <t>https://community.secop.gov.co/Public/Tendering/OpportunityDetail/Index?noticeUID=CO1.NTC.6591535&amp;isFromPublicArea=True&amp;isModal=False</t>
  </si>
  <si>
    <t>CD-PS-1738-2024</t>
  </si>
  <si>
    <t>https://community.secop.gov.co/Public/Tendering/OpportunityDetail/Index?noticeUID=CO1.NTC.6591602&amp;isFromPublicArea=True&amp;isModal=False</t>
  </si>
  <si>
    <t>CD-PS-1739-2024</t>
  </si>
  <si>
    <t>PAOLA ANDREA BOHORQUEZ GONZALEZ</t>
  </si>
  <si>
    <t>https://community.secop.gov.co/Public/Tendering/OpportunityDetail/Index?noticeUID=CO1.NTC.6591831&amp;isFromPublicArea=True&amp;isModal=False</t>
  </si>
  <si>
    <t>CD-PS-1740-2024</t>
  </si>
  <si>
    <t>DIANA CAROLINA AREVALO RESTREPO</t>
  </si>
  <si>
    <t>https://community.secop.gov.co/Public/Tendering/OpportunityDetail/Index?noticeUID=CO1.NTC.6591919&amp;isFromPublicArea=True&amp;isModal=False</t>
  </si>
  <si>
    <t>CD-PS-1741-2024</t>
  </si>
  <si>
    <t>https://community.secop.gov.co/Public/Tendering/OpportunityDetail/Index?noticeUID=CO1.NTC.6597994&amp;isFromPublicArea=True&amp;isModal=False</t>
  </si>
  <si>
    <t>CD-PS-1742-2024</t>
  </si>
  <si>
    <t>https://community.secop.gov.co/Public/Tendering/OpportunityDetail/Index?noticeUID=CO1.NTC.6598586&amp;isFromPublicArea=True&amp;isModal=False</t>
  </si>
  <si>
    <t>CD-PS-1743-2024</t>
  </si>
  <si>
    <t>https://community.secop.gov.co/Public/Tendering/OpportunityDetail/Index?noticeUID=CO1.NTC.6599003&amp;isFromPublicArea=True&amp;isModal=False</t>
  </si>
  <si>
    <t>CD-PS-1744-2024</t>
  </si>
  <si>
    <t>https://community.secop.gov.co/Public/Tendering/OpportunityDetail/Index?noticeUID=CO1.NTC.6596846&amp;isFromPublicArea=True&amp;isModal=False</t>
  </si>
  <si>
    <t>CD-PS-1745-2024</t>
  </si>
  <si>
    <t>NATALIA  GIL ROCHA</t>
  </si>
  <si>
    <t>https://community.secop.gov.co/Public/Tendering/OpportunityDetail/Index?noticeUID=CO1.NTC.6597573&amp;isFromPublicArea=True&amp;isModal=False</t>
  </si>
  <si>
    <t>CD-PS-1746-2024</t>
  </si>
  <si>
    <t>https://community.secop.gov.co/Public/Tendering/OpportunityDetail/Index?noticeUID=CO1.NTC.6595724&amp;isFromPublicArea=True&amp;isModal=False</t>
  </si>
  <si>
    <t>CD-PS-1747-2024</t>
  </si>
  <si>
    <t>https://community.secop.gov.co/Public/Tendering/OpportunityDetail/Index?noticeUID=CO1.NTC.6601922&amp;isFromPublicArea=True&amp;isModal=False</t>
  </si>
  <si>
    <t>CD-PS-1748-2024</t>
  </si>
  <si>
    <t>SIDNEY YERLEIN CRUZ PINILLA</t>
  </si>
  <si>
    <t>https://community.secop.gov.co/Public/Tendering/OpportunityDetail/Index?noticeUID=CO1.NTC.6612956&amp;isFromPublicArea=True&amp;isModal=False</t>
  </si>
  <si>
    <t>CD-PS-1749-2024</t>
  </si>
  <si>
    <t>https://community.secop.gov.co/Public/Tendering/OpportunityDetail/Index?noticeUID=CO1.NTC.6598551&amp;isFromPublicArea=True&amp;isModal=False</t>
  </si>
  <si>
    <t>CD-PS-1750-2024</t>
  </si>
  <si>
    <t>INDRID VERONICA CHAMORRO OVIEDO</t>
  </si>
  <si>
    <t>https://community.secop.gov.co/Public/Tendering/OpportunityDetail/Index?noticeUID=CO1.NTC.6635367&amp;isFromPublicArea=True&amp;isModal=False</t>
  </si>
  <si>
    <t>CD-PS-1751-2024</t>
  </si>
  <si>
    <t>https://community.secop.gov.co/Public/Tendering/OpportunityDetail/Index?noticeUID=CO1.NTC.6615706&amp;isFromPublicArea=True&amp;isModal=False</t>
  </si>
  <si>
    <t>CD-PS-1752-2024</t>
  </si>
  <si>
    <t>https://community.secop.gov.co/Public/Tendering/OpportunityDetail/Index?noticeUID=CO1.NTC.6613289&amp;isFromPublicArea=True&amp;isModal=False</t>
  </si>
  <si>
    <t>CD-PS-1754-2024</t>
  </si>
  <si>
    <t>https://community.secop.gov.co/Public/Tendering/OpportunityDetail/Index?noticeUID=CO1.NTC.6613755&amp;isFromPublicArea=True&amp;isModal=False</t>
  </si>
  <si>
    <t>CD-PS-1755-2024</t>
  </si>
  <si>
    <t>https://community.secop.gov.co/Public/Tendering/OpportunityDetail/Index?noticeUID=CO1.NTC.6614620&amp;isFromPublicArea=True&amp;isModal=False</t>
  </si>
  <si>
    <t>CD-PS-1756-2024</t>
  </si>
  <si>
    <t>https://community.secop.gov.co/Public/Tendering/OpportunityDetail/Index?noticeUID=CO1.NTC.6610863&amp;isFromPublicArea=True&amp;isModal=False</t>
  </si>
  <si>
    <t>CD-PS-1757-2024</t>
  </si>
  <si>
    <t>https://community.secop.gov.co/Public/Tendering/OpportunityDetail/Index?noticeUID=CO1.NTC.6608697&amp;isFromPublicArea=True&amp;isModal=False</t>
  </si>
  <si>
    <t>CD-PS-1758-2024</t>
  </si>
  <si>
    <t>https://community.secop.gov.co/Public/Tendering/OpportunityDetail/Index?noticeUID=CO1.NTC.6608748&amp;isFromPublicArea=True&amp;isModal=False</t>
  </si>
  <si>
    <t>CD-PS-1759-2024</t>
  </si>
  <si>
    <t>LUZ AMPARO MEJIA ROMERO</t>
  </si>
  <si>
    <t>https://community.secop.gov.co/Public/Tendering/OpportunityDetail/Index?noticeUID=CO1.NTC.6614571&amp;isFromPublicArea=True&amp;isModal=False</t>
  </si>
  <si>
    <t>CD-PS-1760-2024</t>
  </si>
  <si>
    <t>https://community.secop.gov.co/Public/Tendering/OpportunityDetail/Index?noticeUID=CO1.NTC.6614578&amp;isFromPublicArea=True&amp;isModal=False</t>
  </si>
  <si>
    <t>CD-PS-1761-2024</t>
  </si>
  <si>
    <t>https://community.secop.gov.co/Public/Tendering/OpportunityDetail/Index?noticeUID=CO1.NTC.6611198&amp;isFromPublicArea=True&amp;isModal=False</t>
  </si>
  <si>
    <t>CD-PS-1762-2024</t>
  </si>
  <si>
    <t>https://community.secop.gov.co/Public/Tendering/OpportunityDetail/Index?noticeUID=CO1.NTC.6626333&amp;isFromPublicArea=True&amp;isModal=False</t>
  </si>
  <si>
    <t>CD-PS-1763-2024</t>
  </si>
  <si>
    <t>CAROL TATIANA GAONA SANCHEZ</t>
  </si>
  <si>
    <t>https://community.secop.gov.co/Public/Tendering/OpportunityDetail/Index?noticeUID=CO1.NTC.6615670&amp;isFromPublicArea=True&amp;isModal=False</t>
  </si>
  <si>
    <t xml:space="preserve">Oficina Asesora de Planeación </t>
  </si>
  <si>
    <t>CD-PS-1764-2024</t>
  </si>
  <si>
    <t>VALENTINA  ECHEVERRY MOYANO</t>
  </si>
  <si>
    <t>https://community.secop.gov.co/Public/Tendering/OpportunityDetail/Index?noticeUID=CO1.NTC.6615746&amp;isFromPublicArea=True&amp;isModal=False</t>
  </si>
  <si>
    <t>CD-CI-1765-2024</t>
  </si>
  <si>
    <t>UNIVERSIDAD NACIONAL DE COLOMBIA</t>
  </si>
  <si>
    <t>https://community.secop.gov.co/Public/Tendering/OpportunityDetail/Index?noticeUID=CO1.NTC.6626836&amp;isFromPublicArea=True&amp;isModal=False</t>
  </si>
  <si>
    <t>CD-PS-1766-2024</t>
  </si>
  <si>
    <t>IVAN ALEJANDRO DAZA BUSTAMANTE</t>
  </si>
  <si>
    <t>https://community.secop.gov.co/Public/Tendering/OpportunityDetail/Index?noticeUID=CO1.NTC.6617632&amp;isFromPublicArea=True&amp;isModal=False</t>
  </si>
  <si>
    <t>CD-PS-1767-2024</t>
  </si>
  <si>
    <t>LEIDY KATHERINE SANCHEZ CORREA</t>
  </si>
  <si>
    <t>https://community.secop.gov.co/Public/Tendering/OpportunityDetail/Index?noticeUID=CO1.NTC.6617556&amp;isFromPublicArea=True&amp;isModal=False</t>
  </si>
  <si>
    <t>CD-PS-1768-2024</t>
  </si>
  <si>
    <t>https://community.secop.gov.co/Public/Tendering/OpportunityDetail/Index?noticeUID=CO1.NTC.6625498&amp;isFromPublicArea=True&amp;isModal=False</t>
  </si>
  <si>
    <t>CD-PS-1769-2024</t>
  </si>
  <si>
    <t>https://community.secop.gov.co/Public/Tendering/OpportunityDetail/Index?noticeUID=CO1.NTC.6620431&amp;isFromPublicArea=True&amp;isModal=False</t>
  </si>
  <si>
    <t>CD-PS-1771-2024</t>
  </si>
  <si>
    <t>JULI PAULIN CASTAÑEDA EBRATT</t>
  </si>
  <si>
    <t>https://community.secop.gov.co/Public/Tendering/OpportunityDetail/Index?noticeUID=CO1.NTC.6622929&amp;isFromPublicArea=True&amp;isModal=False</t>
  </si>
  <si>
    <t>CD-PS-1772-2024</t>
  </si>
  <si>
    <t>MARIA ALEJANDRA LLANO GARZON</t>
  </si>
  <si>
    <t>https://community.secop.gov.co/Public/Tendering/OpportunityDetail/Index?noticeUID=CO1.NTC.6629356&amp;isFromPublicArea=True&amp;isModal=False</t>
  </si>
  <si>
    <t>CD-PS-1773-2024</t>
  </si>
  <si>
    <t>LESLIE KATHERINE GUAVITA TRUJILLO</t>
  </si>
  <si>
    <t>https://community.secop.gov.co/Public/Tendering/OpportunityDetail/Index?noticeUID=CO1.NTC.6628589&amp;isFromPublicArea=True&amp;isModal=False</t>
  </si>
  <si>
    <t>CD-PS-1774-2024</t>
  </si>
  <si>
    <t>https://community.secop.gov.co/Public/Tendering/ContractNoticePhases/View?PPI=CO1.PPI.33967236&amp;isFromPublicArea=True&amp;isModal=False</t>
  </si>
  <si>
    <t>CD-PS-1775-2024</t>
  </si>
  <si>
    <t>LUIS JAVIER GARCIA CERTUCHE</t>
  </si>
  <si>
    <t>https://community.secop.gov.co/Public/Tendering/OpportunityDetail/Index?noticeUID=CO1.NTC.6629508&amp;isFromPublicArea=True&amp;isModal=False</t>
  </si>
  <si>
    <t>Ana Maria Buritica Alzate</t>
  </si>
  <si>
    <t>Jefa Oficina Asesora de Planeación (E)</t>
  </si>
  <si>
    <t>Oficina Asesora de Planeación</t>
  </si>
  <si>
    <t>CD-PE-1776-2024</t>
  </si>
  <si>
    <t>KAWAK COL SAS</t>
  </si>
  <si>
    <t>https://community.secop.gov.co/Public/Tendering/OpportunityDetail/Index?noticeUID=CO1.NTC.6636073&amp;isFromPublicArea=True&amp;isModal=False</t>
  </si>
  <si>
    <t>José Leonardo Buitrago</t>
  </si>
  <si>
    <t>Profesional Especializado Grado 222-27</t>
  </si>
  <si>
    <t>CD-PE-1777-2024</t>
  </si>
  <si>
    <t>ORACLE COLOMBIA LIMITADA</t>
  </si>
  <si>
    <t>https://community.secop.gov.co/Public/Tendering/OpportunityDetail/Index?noticeUID=CO1.NTC.6636161&amp;isFromPublicArea=True&amp;isModal=False</t>
  </si>
  <si>
    <t>CD-PS-1770-2024</t>
  </si>
  <si>
    <t>https://community.secop.gov.co/Public/Tendering/OpportunityDetail/Index?noticeUID=CO1.NTC.6622921&amp;isFromPublicArea=True&amp;isModal=False</t>
  </si>
  <si>
    <t>CD-PS-1776-2024</t>
  </si>
  <si>
    <t>LEIDY YERARDINE SANCHEZ SARMIENTO</t>
  </si>
  <si>
    <t>https://community.secop.gov.co/Public/Tendering/OpportunityDetail/Index?noticeUID=CO1.NTC.6635878&amp;isFromPublicArea=True&amp;isModal=False</t>
  </si>
  <si>
    <t>CD-PS-1777-2024</t>
  </si>
  <si>
    <t>ANA MARIA OSPINA PALACINO</t>
  </si>
  <si>
    <t>https://community.secop.gov.co/Public/Tendering/OpportunityDetail/Index?noticeUID=CO1.NTC.6635788&amp;isFromPublicArea=True&amp;isModal=False</t>
  </si>
  <si>
    <t>CD-PS-1779-2024</t>
  </si>
  <si>
    <t>https://community.secop.gov.co/Public/Tendering/OpportunityDetail/Index?noticeUID=CO1.NTC.6642763&amp;isFromPublicArea=True&amp;isModal=False</t>
  </si>
  <si>
    <t>CD-PS-1780-2024</t>
  </si>
  <si>
    <t>https://community.secop.gov.co/Public/Tendering/OpportunityDetail/Index?noticeUID=CO1.NTC.6645368&amp;isFromPublicArea=True&amp;isModal=False</t>
  </si>
  <si>
    <t>CD-PS-1781-2024</t>
  </si>
  <si>
    <t>LADY VANESSA LAVERDE FLOREZ</t>
  </si>
  <si>
    <t>https://community.secop.gov.co/Public/Tendering/OpportunityDetail/Index?noticeUID=CO1.NTC.6645610&amp;isFromPublicArea=True&amp;isModal=False</t>
  </si>
  <si>
    <t>CD-PS-1782-2024</t>
  </si>
  <si>
    <t>DIANA ANGELICA JIMENEZ CAMARGO</t>
  </si>
  <si>
    <t>https://community.secop.gov.co/Public/Tendering/OpportunityDetail/Index?noticeUID=CO1.NTC.6657391&amp;isFromPublicArea=True&amp;isModal=False</t>
  </si>
  <si>
    <t>CD-PS-1783-2024</t>
  </si>
  <si>
    <t>CAROLINA  GIL CLAVIJO</t>
  </si>
  <si>
    <t>https://community.secop.gov.co/Public/Tendering/OpportunityDetail/Index?noticeUID=CO1.NTC.6653917&amp;isFromPublicArea=True&amp;isModal=False</t>
  </si>
  <si>
    <t>CD-PS-1784-2024</t>
  </si>
  <si>
    <t>LAURA CRISTINA RUIZ LOPEZ</t>
  </si>
  <si>
    <t>https://community.secop.gov.co/Public/Tendering/OpportunityDetail/Index?noticeUID=CO1.NTC.6654128&amp;isFromPublicArea=True&amp;isModal=False</t>
  </si>
  <si>
    <t>CD-PS-1785-2024</t>
  </si>
  <si>
    <t>https://community.secop.gov.co/Public/Tendering/OpportunityDetail/Index?noticeUID=CO1.NTC.6652890&amp;isFromPublicArea=True&amp;isModal=False</t>
  </si>
  <si>
    <t>CD-PS-1786-2024</t>
  </si>
  <si>
    <t>https://community.secop.gov.co/Public/Tendering/OpportunityDetail/Index?noticeUID=CO1.NTC.6652999&amp;isFromPublicArea=True&amp;isModal=False</t>
  </si>
  <si>
    <t>CD-PS-1787-2024</t>
  </si>
  <si>
    <t>https://community.secop.gov.co/Public/Tendering/OpportunityDetail/Index?noticeUID=CO1.NTC.6657887&amp;isFromPublicArea=True&amp;isModal=False</t>
  </si>
  <si>
    <t>CD-PS-1788-2024</t>
  </si>
  <si>
    <t>https://community.secop.gov.co/Public/Tendering/OpportunityDetail/Index?noticeUID=CO1.NTC.6657595&amp;isFromPublicArea=True&amp;isModal=False</t>
  </si>
  <si>
    <t>CD-PS-1789-2024</t>
  </si>
  <si>
    <t>https://community.secop.gov.co/Public/Tendering/OpportunityDetail/Index?noticeUID=CO1.NTC.6671096&amp;isFromPublicArea=True&amp;isModal=False</t>
  </si>
  <si>
    <t>CD-PS-1790-2024</t>
  </si>
  <si>
    <t>VIVIANA  FIGUEROA SALAS</t>
  </si>
  <si>
    <t>https://community.secop.gov.co/Public/Tendering/OpportunityDetail/Index?noticeUID=CO1.NTC.6671992&amp;isFromPublicArea=True&amp;isModal=False</t>
  </si>
  <si>
    <t>CD-PS-1791-2024</t>
  </si>
  <si>
    <t>PAOLA ANDREA MORENO LUQUE</t>
  </si>
  <si>
    <t>https://community.secop.gov.co/Public/Tendering/OpportunityDetail/Index?noticeUID=CO1.NTC.6673096&amp;isFromPublicArea=True&amp;isModal=False</t>
  </si>
  <si>
    <t>CD-PS-1792-2024</t>
  </si>
  <si>
    <t>https://community.secop.gov.co/Public/Tendering/OpportunityDetail/Index?noticeUID=CO1.NTC.6661308&amp;isFromPublicArea=True&amp;isModal=False</t>
  </si>
  <si>
    <t>CD-PS-1793-2024</t>
  </si>
  <si>
    <t>https://community.secop.gov.co/Public/Tendering/OpportunityDetail/Index?noticeUID=CO1.NTC.6670581&amp;isFromPublicArea=True&amp;isModal=False</t>
  </si>
  <si>
    <t>CD-PS-1794-2024</t>
  </si>
  <si>
    <t>https://community.secop.gov.co/Public/Tendering/OpportunityDetail/Index?noticeUID=CO1.NTC.6674539&amp;isFromPublicArea=True&amp;isModal=False</t>
  </si>
  <si>
    <t>No ha iniciado</t>
  </si>
  <si>
    <t>CD-PS-1795-2024</t>
  </si>
  <si>
    <t>MARIA CAROLINA GARZON MARTINEZ</t>
  </si>
  <si>
    <t>https://community.secop.gov.co/Public/Tendering/OpportunityDetail/Index?noticeUID=CO1.NTC.6695777&amp;isFromPublicArea=True&amp;isModal=False</t>
  </si>
  <si>
    <t>CD-PS-1796-2024</t>
  </si>
  <si>
    <t>https://community.secop.gov.co/Public/Tendering/OpportunityDetail/Index?noticeUID=CO1.NTC.6667655&amp;isFromPublicArea=True&amp;isModal=False</t>
  </si>
  <si>
    <t>CD-PS-1797-2024</t>
  </si>
  <si>
    <t>ALBA LUZ VANEGAS MEDINA</t>
  </si>
  <si>
    <t>https://community.secop.gov.co/Public/Tendering/OpportunityDetail/Index?noticeUID=CO1.NTC.6664020&amp;isFromPublicArea=True&amp;isModal=False</t>
  </si>
  <si>
    <t>CD-PS-1798-2024</t>
  </si>
  <si>
    <t>https://community.secop.gov.co/Public/Tendering/OpportunityDetail/Index?noticeUID=CO1.NTC.6667522&amp;isFromPublicArea=True&amp;isModal=False</t>
  </si>
  <si>
    <t>CD-PS-1799-2024</t>
  </si>
  <si>
    <t>https://community.secop.gov.co/Public/Tendering/OpportunityDetail/Index?noticeUID=CO1.NTC.6673179&amp;isFromPublicArea=True&amp;isModal=False</t>
  </si>
  <si>
    <t>CD-PS-1800-2024</t>
  </si>
  <si>
    <t>https://community.secop.gov.co/Public/Tendering/OpportunityDetail/Index?noticeUID=CO1.NTC.6676550&amp;isFromPublicArea=True&amp;isModal=False</t>
  </si>
  <si>
    <t>CD-PS-1801-2024</t>
  </si>
  <si>
    <t>https://community.secop.gov.co/Public/Tendering/ContractNoticePhases/View?PPI=CO1.PPI.34141903&amp;isFromPublicArea=True&amp;isModal=False</t>
  </si>
  <si>
    <t>CD-PS-1802-2024</t>
  </si>
  <si>
    <t>https://community.secop.gov.co/Public/Tendering/OpportunityDetail/Index?noticeUID=CO1.NTC.6675180&amp;isFromPublicArea=True&amp;isModal=False</t>
  </si>
  <si>
    <t>CD-PS-1804-2024</t>
  </si>
  <si>
    <t>https://community.secop.gov.co/Public/Tendering/OpportunityDetail/Index?noticeUID=CO1.NTC.6716237&amp;isFromPublicArea=True&amp;isModal=False</t>
  </si>
  <si>
    <t>Natali Ardila Ardila</t>
  </si>
  <si>
    <t>CD-PS-1807-2024</t>
  </si>
  <si>
    <t>https://community.secop.gov.co/Public/Tendering/OpportunityDetail/Index?noticeUID=CO1.NTC.6743558&amp;isFromPublicArea=True&amp;isModal=False</t>
  </si>
  <si>
    <t>CD-PS-1808-2024</t>
  </si>
  <si>
    <t>JOSE EDUARD VILORIA CARDONA</t>
  </si>
  <si>
    <t>https://community.secop.gov.co/Public/Tendering/OpportunityDetail/Index?noticeUID=CO1.NTC.6716215&amp;isFromPublicArea=True&amp;isModal=False</t>
  </si>
  <si>
    <t>CD-PS-1809-2024</t>
  </si>
  <si>
    <t>https://community.secop.gov.co/Public/Tendering/OpportunityDetail/Index?noticeUID=CO1.NTC.6677651&amp;isFromPublicArea=True&amp;isModal=False</t>
  </si>
  <si>
    <t>CD-PS-1811-2024</t>
  </si>
  <si>
    <t>https://community.secop.gov.co/Public/Tendering/OpportunityDetail/Index?noticeUID=CO1.NTC.6681077&amp;isFromPublicArea=True&amp;isModal=False</t>
  </si>
  <si>
    <t>CD-PS-1812-2024</t>
  </si>
  <si>
    <t>https://community.secop.gov.co/Public/Tendering/OpportunityDetail/Index?noticeUID=CO1.NTC.6681637&amp;isFromPublicArea=True&amp;isModal=False</t>
  </si>
  <si>
    <t>CD-PS-1813-2024</t>
  </si>
  <si>
    <t>https://community.secop.gov.co/Public/Tendering/OpportunityDetail/Index?noticeUID=CO1.NTC.6681818&amp;isFromPublicArea=True&amp;isModal=False</t>
  </si>
  <si>
    <t>CD-PS-1814-2024</t>
  </si>
  <si>
    <t>PAOLA ANDREA ROMERO CAMACHO</t>
  </si>
  <si>
    <t>https://community.secop.gov.co/Public/Tendering/OpportunityDetail/Index?noticeUID=CO1.NTC.6692679&amp;isFromPublicArea=True&amp;isModal=False</t>
  </si>
  <si>
    <t>CD-PS-1815-2024</t>
  </si>
  <si>
    <t>https://community.secop.gov.co/Public/Tendering/OpportunityDetail/Index?noticeUID=CO1.NTC.6694094&amp;isFromPublicArea=True&amp;isModal=False</t>
  </si>
  <si>
    <t>CD-PS-1816-2024</t>
  </si>
  <si>
    <t>CINDY DANIELA YANEZ PINEDA</t>
  </si>
  <si>
    <t>https://community.secop.gov.co/Public/Tendering/OpportunityDetail/Index?noticeUID=CO1.NTC.6695678&amp;isFromPublicArea=True&amp;isModal=False</t>
  </si>
  <si>
    <t>CD-PS-1818-2024</t>
  </si>
  <si>
    <t>https://community.secop.gov.co/Public/Tendering/OpportunityDetail/Index?noticeUID=CO1.NTC.6699699&amp;isFromPublicArea=True&amp;isModal=False</t>
  </si>
  <si>
    <t>CD-PS-1819-2024</t>
  </si>
  <si>
    <t>https://community.secop.gov.co/Public/Tendering/OpportunityDetail/Index?noticeUID=CO1.NTC.6704756&amp;isFromPublicArea=True&amp;isModal=False</t>
  </si>
  <si>
    <t>CD-PS-1820-2024</t>
  </si>
  <si>
    <t>https://community.secop.gov.co/Public/Tendering/OpportunityDetail/Index?noticeUID=CO1.NTC.6706317&amp;isFromPublicArea=True&amp;isModal=False</t>
  </si>
  <si>
    <t>CD-PS-1821-2024</t>
  </si>
  <si>
    <t>https://community.secop.gov.co/Public/Tendering/OpportunityDetail/Index?noticeUID=CO1.NTC.6705551&amp;isFromPublicArea=True&amp;isModal=False</t>
  </si>
  <si>
    <t>CD-PS-1822-2024</t>
  </si>
  <si>
    <t>https://community.secop.gov.co/Public/Tendering/OpportunityDetail/Index?noticeUID=CO1.NTC.6721822&amp;isFromPublicArea=True&amp;isModal=False</t>
  </si>
  <si>
    <t>CD-PS-1824-2024</t>
  </si>
  <si>
    <t>https://community.secop.gov.co/Public/Tendering/OpportunityDetail/Index?noticeUID=CO1.NTC.6720719&amp;isFromPublicArea=True&amp;isModal=False</t>
  </si>
  <si>
    <t>CD-PS-1825-2024</t>
  </si>
  <si>
    <t>ESTEFANIA  MEJIA GONZALEZ</t>
  </si>
  <si>
    <t>https://community.secop.gov.co/Public/Tendering/OpportunityDetail/Index?noticeUID=CO1.NTC.6720382&amp;isFromPublicArea=True&amp;isModal=False</t>
  </si>
  <si>
    <t>CD-PS-1826-2024</t>
  </si>
  <si>
    <t>https://community.secop.gov.co/Public/Tendering/OpportunityDetail/Index?noticeUID=CO1.NTC.6720738&amp;isFromPublicArea=True&amp;isModal=False</t>
  </si>
  <si>
    <t>CD-PS-1827-2024</t>
  </si>
  <si>
    <t>https://community.secop.gov.co/Public/Tendering/OpportunityDetail/Index?noticeUID=CO1.NTC.6720599&amp;isFromPublicArea=True&amp;isModal=False</t>
  </si>
  <si>
    <t>CD-PS-1829-2024</t>
  </si>
  <si>
    <t>YUDI MILENA CORREDOR BARRERA</t>
  </si>
  <si>
    <t>https://community.secop.gov.co/Public/Tendering/OpportunityDetail/Index?noticeUID=CO1.NTC.6733404&amp;isFromPublicArea=True&amp;isModal=False</t>
  </si>
  <si>
    <t>CD-PS-1830-2024</t>
  </si>
  <si>
    <t>https://community.secop.gov.co/Public/Tendering/OpportunityDetail/Index?noticeUID=CO1.NTC.6732256&amp;isFromPublicArea=True&amp;isModal=False</t>
  </si>
  <si>
    <t>CD-PS-1831-2024</t>
  </si>
  <si>
    <t>https://community.secop.gov.co/Public/Tendering/OpportunityDetail/Index?noticeUID=CO1.NTC.6735065&amp;isFromPublicArea=True&amp;isModal=False</t>
  </si>
  <si>
    <t>CD-PS-1833-2024</t>
  </si>
  <si>
    <t>https://community.secop.gov.co/Public/Tendering/OpportunityDetail/Index?noticeUID=CO1.NTC.6733388&amp;isFromPublicArea=True&amp;isModal=False</t>
  </si>
  <si>
    <t>CD-PS-1834-2024</t>
  </si>
  <si>
    <t>https://community.secop.gov.co/Public/Tendering/OpportunityDetail/Index?noticeUID=CO1.NTC.6743310&amp;isFromPublicArea=True&amp;isModal=False</t>
  </si>
  <si>
    <t>CD-PS-1835-2024</t>
  </si>
  <si>
    <t>NATALIA  FERNANDEZ HUERTAS</t>
  </si>
  <si>
    <t>https://community.secop.gov.co/Public/Tendering/OpportunityDetail/Index?noticeUID=CO1.NTC.6732390&amp;isFromPublicArea=True&amp;isModal=False</t>
  </si>
  <si>
    <t>CD-PS-1836-2024</t>
  </si>
  <si>
    <t>https://community.secop.gov.co/Public/Tendering/OpportunityDetail/Index?noticeUID=CO1.NTC.6732817&amp;isFromPublicArea=True&amp;isModal=False</t>
  </si>
  <si>
    <t>CD-PS-1837-2024</t>
  </si>
  <si>
    <t>YULY CAROLINA CELIS PAEZ</t>
  </si>
  <si>
    <t>https://community.secop.gov.co/Public/Tendering/OpportunityDetail/Index?noticeUID=CO1.NTC.6735135&amp;isFromPublicArea=True&amp;isModal=False</t>
  </si>
  <si>
    <t>CD-PS-1838-2024</t>
  </si>
  <si>
    <t>https://community.secop.gov.co/Public/Tendering/OpportunityDetail/Index?noticeUID=CO1.NTC.6744548&amp;isFromPublicArea=True&amp;isModal=False</t>
  </si>
  <si>
    <t>CD-PS-1839-2024</t>
  </si>
  <si>
    <t>CATHERINE MAYERLY SALINAS ZURITA</t>
  </si>
  <si>
    <t>https://community.secop.gov.co/Public/Tendering/OpportunityDetail/Index?noticeUID=CO1.NTC.6744675&amp;isFromPublicArea=True&amp;isModal=False</t>
  </si>
  <si>
    <t>CD-PS-1840-2024</t>
  </si>
  <si>
    <t>https://community.secop.gov.co/Public/Tendering/OpportunityDetail/Index?noticeUID=CO1.NTC.6738456&amp;isFromPublicArea=True&amp;isModal=False</t>
  </si>
  <si>
    <t>CD-PS-1841-2024</t>
  </si>
  <si>
    <t>ZULMA CONSTANZA MARTINEZ PATIÑO</t>
  </si>
  <si>
    <t>https://community.secop.gov.co/Public/Tendering/OpportunityDetail/Index?noticeUID=CO1.NTC.6738823&amp;isFromPublicArea=True&amp;isModal=False</t>
  </si>
  <si>
    <t>CD-PS-1842-2024</t>
  </si>
  <si>
    <t>https://community.secop.gov.co/Public/Tendering/OpportunityDetail/Index?noticeUID=CO1.NTC.6739046&amp;isFromPublicArea=True&amp;isModal=False</t>
  </si>
  <si>
    <t>CD-PS-1843-2024</t>
  </si>
  <si>
    <t>NUBIA ALEJANDRA SEGURA TENJICA</t>
  </si>
  <si>
    <t>https://community.secop.gov.co/Public/Tendering/OpportunityDetail/Index?noticeUID=CO1.NTC.6741341&amp;isFromPublicArea=True&amp;isModal=False</t>
  </si>
  <si>
    <t>CD-PS-1844-2024</t>
  </si>
  <si>
    <t>https://community.secop.gov.co/Public/Tendering/OpportunityDetail/Index?noticeUID=CO1.NTC.6743705&amp;isFromPublicArea=True&amp;isModal=False</t>
  </si>
  <si>
    <t>CD-PS-1845-2024</t>
  </si>
  <si>
    <t>LAURA CAROLINA SEGURA TRIANA</t>
  </si>
  <si>
    <t>https://community.secop.gov.co/Public/Tendering/OpportunityDetail/Index?noticeUID=CO1.NTC.6744565&amp;isFromPublicArea=True&amp;isModal=False</t>
  </si>
  <si>
    <t>CD-PS-1849-2024</t>
  </si>
  <si>
    <t>MARIA CAMILA CONTRERAS ARCINIEGAS</t>
  </si>
  <si>
    <t>https://community.secop.gov.co/Public/Tendering/OpportunityDetail/Index?noticeUID=CO1.NTC.6751183&amp;isFromPublicArea=True&amp;isModal=False</t>
  </si>
  <si>
    <t>CD-PS-1851-2024</t>
  </si>
  <si>
    <t>https://community.secop.gov.co/Public/Tendering/OpportunityDetail/Index?noticeUID=CO1.NTC.6751369&amp;isFromPublicArea=True&amp;isModal=False</t>
  </si>
  <si>
    <t>CD-PS-1852-2024</t>
  </si>
  <si>
    <t>https://community.secop.gov.co/Public/Tendering/OpportunityDetail/Index?noticeUID=CO1.NTC.6754474&amp;isFromPublicArea=True&amp;isModal=False</t>
  </si>
  <si>
    <t>O.C. 133538</t>
  </si>
  <si>
    <t>CENCOSUD COLOMBIA S.A.</t>
  </si>
  <si>
    <t>https://www.colombiacompra.gov.co/tienda-virtual-del-estado-colombiano/ordenes-compra/133538</t>
  </si>
  <si>
    <t>O.C. 133537</t>
  </si>
  <si>
    <t>PROVEER INSTITUCIONAL S.A.S.</t>
  </si>
  <si>
    <t>https://www.colombiacompra.gov.co/tienda-virtual-del-estado-colombiano/ordenes-compra/133537</t>
  </si>
  <si>
    <t>O.C. 133536</t>
  </si>
  <si>
    <t>HARDWARE ASESORIAS SOFTWARE LTDA</t>
  </si>
  <si>
    <t>https://www.colombiacompra.gov.co/tienda-virtual-del-estado-colombiano/ordenes-compra/133536</t>
  </si>
  <si>
    <t>CD-PS-1855-2024</t>
  </si>
  <si>
    <t>MARLEN ROCIO VASQUEZ MANJARRES</t>
  </si>
  <si>
    <t>https://community.secop.gov.co/Public/Tendering/OpportunityDetail/Index?noticeUID=CO1.NTC.6757081&amp;isFromPublicArea=True&amp;isModal=False</t>
  </si>
  <si>
    <t>CD-PS-1856-2024</t>
  </si>
  <si>
    <t>LINA MARCELA SANTIAGO AGUILAR</t>
  </si>
  <si>
    <t>https://community.secop.gov.co/Public/Tendering/OpportunityDetail/Index?noticeUID=CO1.NTC.6757805&amp;isFromPublicArea=True&amp;isModal=False</t>
  </si>
  <si>
    <t>CD-PS-1857-2024</t>
  </si>
  <si>
    <t>LILIBETH  ROJAS GUERRERO</t>
  </si>
  <si>
    <t>https://community.secop.gov.co/Public/Tendering/OpportunityDetail/Index?noticeUID=CO1.NTC.6756803&amp;isFromPublicArea=True&amp;isModal=False</t>
  </si>
  <si>
    <t>CD-PS-1858-2024</t>
  </si>
  <si>
    <t>LILIANA PATRICIA AZZA PINEDA</t>
  </si>
  <si>
    <t>https://community.secop.gov.co/Public/Tendering/OpportunityDetail/Index?noticeUID=CO1.NTC.6759758&amp;isFromPublicArea=True&amp;isModal=False</t>
  </si>
  <si>
    <t>CD-PS-1859-2024</t>
  </si>
  <si>
    <t>CLAUDIA NATALY PEREZ AGUDELO</t>
  </si>
  <si>
    <t>https://community.secop.gov.co/Public/Tendering/OpportunityDetail/Index?noticeUID=CO1.NTC.6760253&amp;isFromPublicArea=True&amp;isModal=False</t>
  </si>
  <si>
    <t>CD-PS-1860-2024</t>
  </si>
  <si>
    <t>KATHERINE  MELO RIAÑO</t>
  </si>
  <si>
    <t>https://community.secop.gov.co/Public/Tendering/OpportunityDetail/Index?noticeUID=CO1.NTC.6762344&amp;isFromPublicArea=True&amp;isModal=False</t>
  </si>
  <si>
    <t>CD-PS-1861-2024</t>
  </si>
  <si>
    <t>https://community.secop.gov.co/Public/Tendering/OpportunityDetail/Index?noticeUID=CO1.NTC.6759355&amp;isFromPublicArea=True&amp;isModal=False</t>
  </si>
  <si>
    <t>CD-PS-1862-2024</t>
  </si>
  <si>
    <t>STEFANIA ALEJANDRA GARCIA PARDO</t>
  </si>
  <si>
    <t>https://community.secop.gov.co/Public/Tendering/OpportunityDetail/Index?noticeUID=CO1.NTC.6769892&amp;isFromPublicArea=True&amp;isModal=False</t>
  </si>
  <si>
    <t>CD-PS-1863-2024</t>
  </si>
  <si>
    <t>https://community.secop.gov.co/Public/Tendering/OpportunityDetail/Index?noticeUID=CO1.NTC.6759850&amp;isFromPublicArea=True&amp;isModal=False</t>
  </si>
  <si>
    <t>CD-PS-1864-2024</t>
  </si>
  <si>
    <t>ZYRYUK  GOMEZ BLANCO</t>
  </si>
  <si>
    <t>https://community.secop.gov.co/Public/Tendering/OpportunityDetail/Index?noticeUID=CO1.NTC.6767104&amp;isFromPublicArea=True&amp;isModal=False</t>
  </si>
  <si>
    <t>CD-PS-1865-2024</t>
  </si>
  <si>
    <t>https://community.secop.gov.co/Public/Tendering/OpportunityDetail/Index?noticeUID=CO1.NTC.6762552&amp;isFromPublicArea=True&amp;isModal=False</t>
  </si>
  <si>
    <t>CD-PS-1866-2024</t>
  </si>
  <si>
    <t>https://community.secop.gov.co/Public/Tendering/OpportunityDetail/Index?noticeUID=CO1.NTC.6762427&amp;isFromPublicArea=True&amp;isModal=False</t>
  </si>
  <si>
    <t>CD-PS-1868-2024</t>
  </si>
  <si>
    <t>https://community.secop.gov.co/Public/Tendering/OpportunityDetail/Index?noticeUID=CO1.NTC.6762854&amp;isFromPublicArea=True&amp;isModal=False</t>
  </si>
  <si>
    <t>CD-PS-1869-2024</t>
  </si>
  <si>
    <t>https://community.secop.gov.co/Public/Tendering/OpportunityDetail/Index?noticeUID=CO1.NTC.6770764&amp;isFromPublicArea=True&amp;isModal=False</t>
  </si>
  <si>
    <t>CD-PS-1870-2024</t>
  </si>
  <si>
    <t>https://community.secop.gov.co/Public/Tendering/OpportunityDetail/Index?noticeUID=CO1.NTC.6768302&amp;isFromPublicArea=True&amp;isModal=False</t>
  </si>
  <si>
    <t>CD-PS-1871-2024</t>
  </si>
  <si>
    <t>https://community.secop.gov.co/Public/Tendering/OpportunityDetail/Index?noticeUID=CO1.NTC.6769949&amp;isFromPublicArea=True&amp;isModal=False</t>
  </si>
  <si>
    <t>CD-PS-1872-2024</t>
  </si>
  <si>
    <t>NATALIA ANDREA PARDO ARIZA</t>
  </si>
  <si>
    <t>https://community.secop.gov.co/Public/Tendering/OpportunityDetail/Index?noticeUID=CO1.NTC.6770772&amp;isFromPublicArea=True&amp;isModal=False</t>
  </si>
  <si>
    <t>CD-PS-1874-202</t>
  </si>
  <si>
    <t>https://community.secop.gov.co/Public/Tendering/OpportunityDetail/Index?noticeUID=CO1.NTC.6772201&amp;isFromPublicArea=True&amp;isModal=False</t>
  </si>
  <si>
    <t>CD-PS-1875-2024</t>
  </si>
  <si>
    <t>https://community.secop.gov.co/Public/Tendering/OpportunityDetail/Index?noticeUID=CO1.NTC.6771351&amp;isFromPublicArea=True&amp;isModal=False</t>
  </si>
  <si>
    <t>CD-PS-1877-2024</t>
  </si>
  <si>
    <t>https://community.secop.gov.co/Public/Tendering/OpportunityDetail/Index?noticeUID=CO1.NTC.6770872&amp;isFromPublicArea=True&amp;isModal=False</t>
  </si>
  <si>
    <t>CD-PS-1878-2024</t>
  </si>
  <si>
    <t>CATHERINE  MOORE TORRES</t>
  </si>
  <si>
    <t>https://community.secop.gov.co/Public/Tendering/OpportunityDetail/Index?noticeUID=CO1.NTC.6771822&amp;isFromPublicArea=True&amp;isModal=False</t>
  </si>
  <si>
    <t>CD-PS-1879-2024</t>
  </si>
  <si>
    <t>MONICA  LASCANO BONILLA</t>
  </si>
  <si>
    <t>https://community.secop.gov.co/Public/Tendering/OpportunityDetail/Index?noticeUID=CO1.NTC.6773686&amp;isFromPublicArea=True&amp;isModal=False</t>
  </si>
  <si>
    <t>CD-PS-1880-2024</t>
  </si>
  <si>
    <t>NADIA CATALINA TORRES</t>
  </si>
  <si>
    <t>https://community.secop.gov.co/Public/Tendering/OpportunityDetail/Index?noticeUID=CO1.NTC.6790846&amp;isFromPublicArea=True&amp;isModal=False</t>
  </si>
  <si>
    <t>CD-PS-1881-2024</t>
  </si>
  <si>
    <t>https://community.secop.gov.co/Public/Tendering/OpportunityDetail/Index?noticeUID=CO1.NTC.6775394&amp;isFromPublicArea=True&amp;isModal=False</t>
  </si>
  <si>
    <t>CD-PS-1883-2024</t>
  </si>
  <si>
    <t>https://community.secop.gov.co/Public/Tendering/OpportunityDetail/Index?noticeUID=CO1.NTC.6786478&amp;isFromPublicArea=True&amp;isModal=False</t>
  </si>
  <si>
    <t>CD-PS-1884-2024</t>
  </si>
  <si>
    <t>LAURA VIVIANA CRUZ MARTINEZ</t>
  </si>
  <si>
    <t>https://community.secop.gov.co/Public/Tendering/ContractNoticePhases/View?PPI=CO1.PPI.34593050&amp;isFromPublicArea=True&amp;isModal=False</t>
  </si>
  <si>
    <t>CD-PS-1886-2024</t>
  </si>
  <si>
    <t>MARIA CAMILA HERNANDEZ MEJIA</t>
  </si>
  <si>
    <t>https://community.secop.gov.co/Public/Tendering/OpportunityDetail/Index?noticeUID=CO1.NTC.6789985&amp;isFromPublicArea=True&amp;isModal=False</t>
  </si>
  <si>
    <t>CD-PS-1887-2024</t>
  </si>
  <si>
    <t>https://community.secop.gov.co/Public/Tendering/OpportunityDetail/Index?noticeUID=CO1.NTC.6796760&amp;isFromPublicArea=True&amp;isModal=False</t>
  </si>
  <si>
    <t>CD-PS-1888-2024</t>
  </si>
  <si>
    <t>ANDRY FALON DIAZ GARCIA</t>
  </si>
  <si>
    <t>https://community.secop.gov.co/Public/Tendering/OpportunityDetail/Index?noticeUID=CO1.NTC.6790732&amp;isFromPublicArea=True&amp;isModal=False</t>
  </si>
  <si>
    <t>CD-PS-1889-2024</t>
  </si>
  <si>
    <t>INDIRA IRINA HERNANDEZ ROSAS</t>
  </si>
  <si>
    <t>https://community.secop.gov.co/Public/Tendering/OpportunityDetail/Index?noticeUID=CO1.NTC.6796276&amp;isFromPublicArea=True&amp;isModal=False</t>
  </si>
  <si>
    <t>CD-PS-1895-2024</t>
  </si>
  <si>
    <t>https://community.secop.gov.co/Public/Tendering/OpportunityDetail/Index?noticeUID=CO1.NTC.6800404&amp;isFromPublicArea=True&amp;isModal=False</t>
  </si>
  <si>
    <t>CD-PS-1896-2024</t>
  </si>
  <si>
    <t>STEFANY MEDINA GARZÓN</t>
  </si>
  <si>
    <t>https://community.secop.gov.co/Public/Tendering/OpportunityDetail/Index?noticeUID=CO1.NTC.6807102&amp;isFromPublicArea=True&amp;isModal=False</t>
  </si>
  <si>
    <t>Información Ejecución de los Contratos con Corte 31-AGOSTO-2024</t>
  </si>
  <si>
    <t>001-2024</t>
  </si>
  <si>
    <t>002-2024</t>
  </si>
  <si>
    <t>003-2024</t>
  </si>
  <si>
    <t>004-2024</t>
  </si>
  <si>
    <t>005-2024</t>
  </si>
  <si>
    <t>006-2024</t>
  </si>
  <si>
    <t>007-2024</t>
  </si>
  <si>
    <t>008-2024</t>
  </si>
  <si>
    <t>009-2024</t>
  </si>
  <si>
    <t>010-2024</t>
  </si>
  <si>
    <t>011-2024</t>
  </si>
  <si>
    <t>012-2024</t>
  </si>
  <si>
    <t>014-2024</t>
  </si>
  <si>
    <t>015-2024</t>
  </si>
  <si>
    <t>016-2024</t>
  </si>
  <si>
    <t>017-2024</t>
  </si>
  <si>
    <t>018-2024</t>
  </si>
  <si>
    <t>019-2024</t>
  </si>
  <si>
    <t>020-2024</t>
  </si>
  <si>
    <t>021-2024</t>
  </si>
  <si>
    <t>022-2024</t>
  </si>
  <si>
    <t>023-2024</t>
  </si>
  <si>
    <t>024-2024</t>
  </si>
  <si>
    <t>025-2024</t>
  </si>
  <si>
    <t>026-2024</t>
  </si>
  <si>
    <t>027-2024</t>
  </si>
  <si>
    <t>028-2024</t>
  </si>
  <si>
    <t>029-2024</t>
  </si>
  <si>
    <t>030-2024</t>
  </si>
  <si>
    <t>031-2024</t>
  </si>
  <si>
    <t>032-2024</t>
  </si>
  <si>
    <t>033-2024</t>
  </si>
  <si>
    <t>034-2024</t>
  </si>
  <si>
    <t>035-2024</t>
  </si>
  <si>
    <t>036-2024</t>
  </si>
  <si>
    <t>037-2024</t>
  </si>
  <si>
    <t>038-2024</t>
  </si>
  <si>
    <t>039-2024</t>
  </si>
  <si>
    <t>040-2024</t>
  </si>
  <si>
    <t>041-2024</t>
  </si>
  <si>
    <t>042-2024</t>
  </si>
  <si>
    <t>043-2024</t>
  </si>
  <si>
    <t>044-2024</t>
  </si>
  <si>
    <t>045-2024</t>
  </si>
  <si>
    <t>046-2024</t>
  </si>
  <si>
    <t>047-2024</t>
  </si>
  <si>
    <t>048-2024</t>
  </si>
  <si>
    <t>049-2024</t>
  </si>
  <si>
    <t>050-2024</t>
  </si>
  <si>
    <t>051-2024</t>
  </si>
  <si>
    <t>052-2024</t>
  </si>
  <si>
    <t>053-2024</t>
  </si>
  <si>
    <t>054-2024</t>
  </si>
  <si>
    <t>055-2024</t>
  </si>
  <si>
    <t>056-2024</t>
  </si>
  <si>
    <t>057-2024</t>
  </si>
  <si>
    <t>058-2024</t>
  </si>
  <si>
    <t>059-2024</t>
  </si>
  <si>
    <t>060-2024</t>
  </si>
  <si>
    <t>061-2024</t>
  </si>
  <si>
    <t>062-2024</t>
  </si>
  <si>
    <t>063-2024</t>
  </si>
  <si>
    <t>064-2024</t>
  </si>
  <si>
    <t>065-2024</t>
  </si>
  <si>
    <t>066-2024</t>
  </si>
  <si>
    <t>067-2024</t>
  </si>
  <si>
    <t>068-2024</t>
  </si>
  <si>
    <t>069-2024</t>
  </si>
  <si>
    <t>070-2024</t>
  </si>
  <si>
    <t>071-2024</t>
  </si>
  <si>
    <t>072-2024</t>
  </si>
  <si>
    <t>073-2024</t>
  </si>
  <si>
    <t>074-2024</t>
  </si>
  <si>
    <t>075-2024</t>
  </si>
  <si>
    <t>076-2024</t>
  </si>
  <si>
    <t>077-2024</t>
  </si>
  <si>
    <t>078-2024</t>
  </si>
  <si>
    <t>079-2024</t>
  </si>
  <si>
    <t>080-2024</t>
  </si>
  <si>
    <t>081-2024</t>
  </si>
  <si>
    <t>082-2024</t>
  </si>
  <si>
    <t>083-2024</t>
  </si>
  <si>
    <t>084-2024</t>
  </si>
  <si>
    <t>085-2024</t>
  </si>
  <si>
    <t>086-2024</t>
  </si>
  <si>
    <t>087-2024</t>
  </si>
  <si>
    <t>088-2024</t>
  </si>
  <si>
    <t>090-2024</t>
  </si>
  <si>
    <t>091-2024</t>
  </si>
  <si>
    <t>092-2024</t>
  </si>
  <si>
    <t>093-2024</t>
  </si>
  <si>
    <t>094-2024</t>
  </si>
  <si>
    <t>095-2024</t>
  </si>
  <si>
    <t>096-2024</t>
  </si>
  <si>
    <t>097-2024</t>
  </si>
  <si>
    <t>098-2024</t>
  </si>
  <si>
    <t>099-2024</t>
  </si>
  <si>
    <t>100-2024</t>
  </si>
  <si>
    <t>101-2024</t>
  </si>
  <si>
    <t>102-2024</t>
  </si>
  <si>
    <t>103-2024</t>
  </si>
  <si>
    <t>104-2024</t>
  </si>
  <si>
    <t>105-2024</t>
  </si>
  <si>
    <t>106-2024</t>
  </si>
  <si>
    <t>108-2024</t>
  </si>
  <si>
    <t>109-2024</t>
  </si>
  <si>
    <t>110-2024</t>
  </si>
  <si>
    <t>111-2024</t>
  </si>
  <si>
    <t>112-2024</t>
  </si>
  <si>
    <t>113-2024</t>
  </si>
  <si>
    <t>114-2024</t>
  </si>
  <si>
    <t>115-2024</t>
  </si>
  <si>
    <t>116-2024</t>
  </si>
  <si>
    <t>117-2024</t>
  </si>
  <si>
    <t>118-2024</t>
  </si>
  <si>
    <t>119-2024</t>
  </si>
  <si>
    <t>120-2024</t>
  </si>
  <si>
    <t>121-2024</t>
  </si>
  <si>
    <t>122-2024</t>
  </si>
  <si>
    <t>123-2024</t>
  </si>
  <si>
    <t>124-2024</t>
  </si>
  <si>
    <t>125-2024</t>
  </si>
  <si>
    <t>126-2024</t>
  </si>
  <si>
    <t>127-2024</t>
  </si>
  <si>
    <t>128-2024</t>
  </si>
  <si>
    <t>129-2024</t>
  </si>
  <si>
    <t>130-2024</t>
  </si>
  <si>
    <t>131-2024</t>
  </si>
  <si>
    <t>132-2024</t>
  </si>
  <si>
    <t>133-2024</t>
  </si>
  <si>
    <t>134-2024</t>
  </si>
  <si>
    <t>136-2024</t>
  </si>
  <si>
    <t>137-2024</t>
  </si>
  <si>
    <t>138-2024</t>
  </si>
  <si>
    <t>139-2024</t>
  </si>
  <si>
    <t>140-2024</t>
  </si>
  <si>
    <t>141-2024</t>
  </si>
  <si>
    <t>142-2024</t>
  </si>
  <si>
    <t>143-2024</t>
  </si>
  <si>
    <t>144-2024</t>
  </si>
  <si>
    <t>145-2024</t>
  </si>
  <si>
    <t>146-2024</t>
  </si>
  <si>
    <t>147-2024</t>
  </si>
  <si>
    <t>148-2024</t>
  </si>
  <si>
    <t>149-2024</t>
  </si>
  <si>
    <t>150-2024</t>
  </si>
  <si>
    <t>151-2024</t>
  </si>
  <si>
    <t>152-2024</t>
  </si>
  <si>
    <t>153-2024</t>
  </si>
  <si>
    <t>154-2024</t>
  </si>
  <si>
    <t>155-2024</t>
  </si>
  <si>
    <t>156-2024</t>
  </si>
  <si>
    <t>157-2024</t>
  </si>
  <si>
    <t>158-2024</t>
  </si>
  <si>
    <t>159-2024</t>
  </si>
  <si>
    <t>Jackeline Marín Pérez</t>
  </si>
  <si>
    <t>160-2024</t>
  </si>
  <si>
    <t>161-2024</t>
  </si>
  <si>
    <t>163-2024</t>
  </si>
  <si>
    <t>164-2024</t>
  </si>
  <si>
    <t>165-2024</t>
  </si>
  <si>
    <t>166-2024</t>
  </si>
  <si>
    <t>167-2024</t>
  </si>
  <si>
    <t>168-2024</t>
  </si>
  <si>
    <t>169-2024</t>
  </si>
  <si>
    <t>170-2024</t>
  </si>
  <si>
    <t>171-2024</t>
  </si>
  <si>
    <t>172-2024</t>
  </si>
  <si>
    <t>173-2024</t>
  </si>
  <si>
    <t>174-2024</t>
  </si>
  <si>
    <t>175-2024</t>
  </si>
  <si>
    <t>176-2024</t>
  </si>
  <si>
    <t>177-2024</t>
  </si>
  <si>
    <t>178-2024</t>
  </si>
  <si>
    <t>179-2024</t>
  </si>
  <si>
    <t>180-2024</t>
  </si>
  <si>
    <t>181-2024</t>
  </si>
  <si>
    <t>182-2024</t>
  </si>
  <si>
    <t>183-2024</t>
  </si>
  <si>
    <t>184-2024</t>
  </si>
  <si>
    <t>185-2024</t>
  </si>
  <si>
    <t>186-2024</t>
  </si>
  <si>
    <t>187-2024</t>
  </si>
  <si>
    <t>188-2024</t>
  </si>
  <si>
    <t>189-2024</t>
  </si>
  <si>
    <t>190-2024</t>
  </si>
  <si>
    <t>191-2024</t>
  </si>
  <si>
    <t>192-2024</t>
  </si>
  <si>
    <t>193-2024</t>
  </si>
  <si>
    <t>194-2024</t>
  </si>
  <si>
    <t>195-2024</t>
  </si>
  <si>
    <t>196-2024</t>
  </si>
  <si>
    <t>197-2024</t>
  </si>
  <si>
    <t>199-2024</t>
  </si>
  <si>
    <t>200-2024</t>
  </si>
  <si>
    <t>205-2024</t>
  </si>
  <si>
    <t>206-2024</t>
  </si>
  <si>
    <t>207-2024</t>
  </si>
  <si>
    <t>208-2024</t>
  </si>
  <si>
    <t>209-2024</t>
  </si>
  <si>
    <t>210-2024</t>
  </si>
  <si>
    <t>211-2024</t>
  </si>
  <si>
    <t>212-2024</t>
  </si>
  <si>
    <t>214-2024</t>
  </si>
  <si>
    <t>215-2024</t>
  </si>
  <si>
    <t>217-2024</t>
  </si>
  <si>
    <t>218-2024</t>
  </si>
  <si>
    <t>219-2024</t>
  </si>
  <si>
    <t>220-2024</t>
  </si>
  <si>
    <t>222-2024</t>
  </si>
  <si>
    <t>223-2024</t>
  </si>
  <si>
    <t>224-2024</t>
  </si>
  <si>
    <t>225-2024</t>
  </si>
  <si>
    <t>226-2024</t>
  </si>
  <si>
    <t>227-2024</t>
  </si>
  <si>
    <t>228-2024</t>
  </si>
  <si>
    <t>229-2024</t>
  </si>
  <si>
    <t>230-2024</t>
  </si>
  <si>
    <t>231-2024</t>
  </si>
  <si>
    <t>Directora de la Eliminación de Violencias contra las Mujeres y Acceso a la Justicia</t>
  </si>
  <si>
    <t>232-2024</t>
  </si>
  <si>
    <t>233-2024</t>
  </si>
  <si>
    <t>234-2024</t>
  </si>
  <si>
    <t>235-2024</t>
  </si>
  <si>
    <t>Directora de Territorialización de Derechos y Participación</t>
  </si>
  <si>
    <t>236-2024</t>
  </si>
  <si>
    <t>237-2024</t>
  </si>
  <si>
    <t>238-2024</t>
  </si>
  <si>
    <t>239-2024</t>
  </si>
  <si>
    <t>240-2024</t>
  </si>
  <si>
    <t>241-2024</t>
  </si>
  <si>
    <t>242-2024</t>
  </si>
  <si>
    <t>243-2024</t>
  </si>
  <si>
    <t>244-2024</t>
  </si>
  <si>
    <t>245-2024</t>
  </si>
  <si>
    <t>246-2024</t>
  </si>
  <si>
    <t>247-2024</t>
  </si>
  <si>
    <t>Directora del Sistema de Cuidado</t>
  </si>
  <si>
    <t>249-2024</t>
  </si>
  <si>
    <t>250-2024</t>
  </si>
  <si>
    <t>251-2024</t>
  </si>
  <si>
    <t>252-2024</t>
  </si>
  <si>
    <t>Subsecretaría de Gestión Corporativa</t>
  </si>
  <si>
    <t>253-2024</t>
  </si>
  <si>
    <t>256-2024</t>
  </si>
  <si>
    <t>Directora de Enfoque Diferencial</t>
  </si>
  <si>
    <t>258-2024</t>
  </si>
  <si>
    <t>261-2024</t>
  </si>
  <si>
    <t>262-2024</t>
  </si>
  <si>
    <t>263-2024</t>
  </si>
  <si>
    <t>264-2024</t>
  </si>
  <si>
    <t>265-2024</t>
  </si>
  <si>
    <t>266-2024</t>
  </si>
  <si>
    <t>267-2024</t>
  </si>
  <si>
    <t>268-2024</t>
  </si>
  <si>
    <t>270-2024</t>
  </si>
  <si>
    <t>271-2024</t>
  </si>
  <si>
    <t>272-2024</t>
  </si>
  <si>
    <t>273-2024</t>
  </si>
  <si>
    <t>274-2024</t>
  </si>
  <si>
    <t>276-2024</t>
  </si>
  <si>
    <t>277-2024</t>
  </si>
  <si>
    <t>Directora de Derechos y Diseño de Política</t>
  </si>
  <si>
    <t>278-2024</t>
  </si>
  <si>
    <t>279-2024</t>
  </si>
  <si>
    <t>280-2024</t>
  </si>
  <si>
    <t>281-2024</t>
  </si>
  <si>
    <t>282-2024</t>
  </si>
  <si>
    <t>283-2024</t>
  </si>
  <si>
    <t>285-2024</t>
  </si>
  <si>
    <t>286-2024</t>
  </si>
  <si>
    <t>287-2024</t>
  </si>
  <si>
    <t>288-2024</t>
  </si>
  <si>
    <t>289-2024</t>
  </si>
  <si>
    <t>291-2024</t>
  </si>
  <si>
    <t>292-2024</t>
  </si>
  <si>
    <t>293-2024</t>
  </si>
  <si>
    <t>294-2024</t>
  </si>
  <si>
    <t>295-2024</t>
  </si>
  <si>
    <t>296-2024</t>
  </si>
  <si>
    <t>299-2024</t>
  </si>
  <si>
    <t>300-2024</t>
  </si>
  <si>
    <t>301-2024</t>
  </si>
  <si>
    <t>302-2024</t>
  </si>
  <si>
    <t>303-2024</t>
  </si>
  <si>
    <t>304-2024</t>
  </si>
  <si>
    <t>305-2024</t>
  </si>
  <si>
    <t>306-2024</t>
  </si>
  <si>
    <t>307-2024</t>
  </si>
  <si>
    <t>308-2024</t>
  </si>
  <si>
    <t>309-2024</t>
  </si>
  <si>
    <t>310-2024</t>
  </si>
  <si>
    <t>311-2024</t>
  </si>
  <si>
    <t>312-2024</t>
  </si>
  <si>
    <t>313-2024</t>
  </si>
  <si>
    <t>315-2024</t>
  </si>
  <si>
    <t>317-2024</t>
  </si>
  <si>
    <t>319-2024</t>
  </si>
  <si>
    <t>320-2024</t>
  </si>
  <si>
    <t>321-2024</t>
  </si>
  <si>
    <t>322-2024</t>
  </si>
  <si>
    <t>324-2024</t>
  </si>
  <si>
    <t>325-2024</t>
  </si>
  <si>
    <t>326-2024</t>
  </si>
  <si>
    <t>327-2024</t>
  </si>
  <si>
    <t>329-2024</t>
  </si>
  <si>
    <t>330-2024</t>
  </si>
  <si>
    <t>331-2024</t>
  </si>
  <si>
    <t>333-2024</t>
  </si>
  <si>
    <t>334-2024</t>
  </si>
  <si>
    <t>335-2024</t>
  </si>
  <si>
    <t>336-2024</t>
  </si>
  <si>
    <t>337-2024</t>
  </si>
  <si>
    <t>338-2024</t>
  </si>
  <si>
    <t>339-2024</t>
  </si>
  <si>
    <t>340-2024</t>
  </si>
  <si>
    <t>341-2024</t>
  </si>
  <si>
    <t>342-2024</t>
  </si>
  <si>
    <t>343-2024</t>
  </si>
  <si>
    <t>345-2024</t>
  </si>
  <si>
    <t>346-2024</t>
  </si>
  <si>
    <t>347-2024</t>
  </si>
  <si>
    <t>348-2024</t>
  </si>
  <si>
    <t>349-2024</t>
  </si>
  <si>
    <t>350-2024</t>
  </si>
  <si>
    <t>351-2024</t>
  </si>
  <si>
    <t>352-2024</t>
  </si>
  <si>
    <t>353-2024</t>
  </si>
  <si>
    <t>355-2024</t>
  </si>
  <si>
    <t>356-2024</t>
  </si>
  <si>
    <t>357-2024</t>
  </si>
  <si>
    <t>359-2024</t>
  </si>
  <si>
    <t>360-2024</t>
  </si>
  <si>
    <t>362-2024</t>
  </si>
  <si>
    <t>363-2024</t>
  </si>
  <si>
    <t>365-2024</t>
  </si>
  <si>
    <t>366-2024</t>
  </si>
  <si>
    <t>367-2024</t>
  </si>
  <si>
    <t>368-2024</t>
  </si>
  <si>
    <t>371-2024</t>
  </si>
  <si>
    <t>372-2024</t>
  </si>
  <si>
    <t>375-2024</t>
  </si>
  <si>
    <t>376-2024</t>
  </si>
  <si>
    <t>378-2024</t>
  </si>
  <si>
    <t>379-2024</t>
  </si>
  <si>
    <t>380-2024</t>
  </si>
  <si>
    <t>381-2024</t>
  </si>
  <si>
    <t>382-2024</t>
  </si>
  <si>
    <t>383-2024</t>
  </si>
  <si>
    <t>384-2024</t>
  </si>
  <si>
    <t>385-2024</t>
  </si>
  <si>
    <t>387-2024</t>
  </si>
  <si>
    <t>388-2024</t>
  </si>
  <si>
    <t>390-2024</t>
  </si>
  <si>
    <t>391-2024</t>
  </si>
  <si>
    <t>392-2024</t>
  </si>
  <si>
    <t>393-2024</t>
  </si>
  <si>
    <t>394-2024</t>
  </si>
  <si>
    <t>395-2024</t>
  </si>
  <si>
    <t>396-2024</t>
  </si>
  <si>
    <t>397-2024</t>
  </si>
  <si>
    <t>398-2024</t>
  </si>
  <si>
    <t>399-2024</t>
  </si>
  <si>
    <t>400-2024</t>
  </si>
  <si>
    <t>401-2024</t>
  </si>
  <si>
    <t>402-2024</t>
  </si>
  <si>
    <t>403-2024</t>
  </si>
  <si>
    <t>404-2024</t>
  </si>
  <si>
    <t>405-2024</t>
  </si>
  <si>
    <t>407-2024</t>
  </si>
  <si>
    <t>408-2024</t>
  </si>
  <si>
    <t>409-2024</t>
  </si>
  <si>
    <t>410-2024</t>
  </si>
  <si>
    <t>411-2024</t>
  </si>
  <si>
    <t>412-2024</t>
  </si>
  <si>
    <t>413-2024</t>
  </si>
  <si>
    <t>414-2024</t>
  </si>
  <si>
    <t>415-2024</t>
  </si>
  <si>
    <t>416-2024</t>
  </si>
  <si>
    <t>417-2024</t>
  </si>
  <si>
    <t>418-2024</t>
  </si>
  <si>
    <t>419-2024</t>
  </si>
  <si>
    <t>420-2024</t>
  </si>
  <si>
    <t>422-2024</t>
  </si>
  <si>
    <t>423-2024</t>
  </si>
  <si>
    <t>424-2024</t>
  </si>
  <si>
    <t>425-2024</t>
  </si>
  <si>
    <t>426-2024</t>
  </si>
  <si>
    <t>427-2024</t>
  </si>
  <si>
    <t>428-2024</t>
  </si>
  <si>
    <t>429-2024</t>
  </si>
  <si>
    <t>430-2024</t>
  </si>
  <si>
    <t>431-2024</t>
  </si>
  <si>
    <t>432-2024</t>
  </si>
  <si>
    <t>433-2024</t>
  </si>
  <si>
    <t>434-2024</t>
  </si>
  <si>
    <t>435-2024</t>
  </si>
  <si>
    <t>436-2024</t>
  </si>
  <si>
    <t>437-2024</t>
  </si>
  <si>
    <t>438-2024</t>
  </si>
  <si>
    <t>439-2024</t>
  </si>
  <si>
    <t>440-2024</t>
  </si>
  <si>
    <t>441-2024</t>
  </si>
  <si>
    <t>442-2024</t>
  </si>
  <si>
    <t>443-2024</t>
  </si>
  <si>
    <t>444-2024</t>
  </si>
  <si>
    <t>445-2024</t>
  </si>
  <si>
    <t>446-2024</t>
  </si>
  <si>
    <t>447-2024</t>
  </si>
  <si>
    <t>448-2024</t>
  </si>
  <si>
    <t>449-2024</t>
  </si>
  <si>
    <t>450-2024</t>
  </si>
  <si>
    <t>451-2024</t>
  </si>
  <si>
    <t>452-2024</t>
  </si>
  <si>
    <t>453-2024</t>
  </si>
  <si>
    <t>454-2024</t>
  </si>
  <si>
    <t>455-2024</t>
  </si>
  <si>
    <t>456-2024</t>
  </si>
  <si>
    <t>457-2024</t>
  </si>
  <si>
    <t>458-2024</t>
  </si>
  <si>
    <t>460-2024</t>
  </si>
  <si>
    <t>461-2024</t>
  </si>
  <si>
    <t>462-2024</t>
  </si>
  <si>
    <t>463-2024</t>
  </si>
  <si>
    <t>464-2024</t>
  </si>
  <si>
    <t>465-2024</t>
  </si>
  <si>
    <t>466-2024</t>
  </si>
  <si>
    <t>467-2024</t>
  </si>
  <si>
    <t>468-2024</t>
  </si>
  <si>
    <t>469-2024</t>
  </si>
  <si>
    <t>470-2024</t>
  </si>
  <si>
    <t>471-2024</t>
  </si>
  <si>
    <t>472-2024</t>
  </si>
  <si>
    <t>473-2024</t>
  </si>
  <si>
    <t>474-2024</t>
  </si>
  <si>
    <t>475-2024</t>
  </si>
  <si>
    <t>476-2024</t>
  </si>
  <si>
    <t>477-2024</t>
  </si>
  <si>
    <t>478-2024</t>
  </si>
  <si>
    <t>479-2024</t>
  </si>
  <si>
    <t>480-2024</t>
  </si>
  <si>
    <t>481-2024</t>
  </si>
  <si>
    <t>482-2024</t>
  </si>
  <si>
    <t>483-2024</t>
  </si>
  <si>
    <t>484-2024</t>
  </si>
  <si>
    <t>485-2024</t>
  </si>
  <si>
    <t>486-2024</t>
  </si>
  <si>
    <t>487-2024</t>
  </si>
  <si>
    <t>488-2024</t>
  </si>
  <si>
    <t>489-2024</t>
  </si>
  <si>
    <t>490-2024</t>
  </si>
  <si>
    <t>491-2024</t>
  </si>
  <si>
    <t>492-2024</t>
  </si>
  <si>
    <t>494-2024</t>
  </si>
  <si>
    <t>498-2024</t>
  </si>
  <si>
    <t>499-2024</t>
  </si>
  <si>
    <t>500-2024</t>
  </si>
  <si>
    <t>501-2024</t>
  </si>
  <si>
    <t>502-2024</t>
  </si>
  <si>
    <t>503-2024</t>
  </si>
  <si>
    <t>504-2024</t>
  </si>
  <si>
    <t>506-2024</t>
  </si>
  <si>
    <t>507-2024</t>
  </si>
  <si>
    <t>509-2024</t>
  </si>
  <si>
    <t>510-2024</t>
  </si>
  <si>
    <t>511-2024</t>
  </si>
  <si>
    <t>512-2024</t>
  </si>
  <si>
    <t>513-2024</t>
  </si>
  <si>
    <t>514-2024</t>
  </si>
  <si>
    <t>515-2024</t>
  </si>
  <si>
    <t>516-2024</t>
  </si>
  <si>
    <t>517-2024</t>
  </si>
  <si>
    <t>518-2024</t>
  </si>
  <si>
    <t>519-2024</t>
  </si>
  <si>
    <t>520-2024</t>
  </si>
  <si>
    <t>521-2024</t>
  </si>
  <si>
    <t>522-2024</t>
  </si>
  <si>
    <t>525-2024</t>
  </si>
  <si>
    <t>526-2024</t>
  </si>
  <si>
    <t>527-2024</t>
  </si>
  <si>
    <t>528-2024</t>
  </si>
  <si>
    <t>529-2024</t>
  </si>
  <si>
    <t>530-2024</t>
  </si>
  <si>
    <t>532-2024</t>
  </si>
  <si>
    <t>533-2024</t>
  </si>
  <si>
    <t>535-2024</t>
  </si>
  <si>
    <t>536-2024</t>
  </si>
  <si>
    <t>537-2024</t>
  </si>
  <si>
    <t>538-2024</t>
  </si>
  <si>
    <t>539-2024</t>
  </si>
  <si>
    <t>540-2024</t>
  </si>
  <si>
    <t>541-2024</t>
  </si>
  <si>
    <t>542-2024</t>
  </si>
  <si>
    <t>543-2024</t>
  </si>
  <si>
    <t>544-2024</t>
  </si>
  <si>
    <t>545-2024</t>
  </si>
  <si>
    <t>546-2024</t>
  </si>
  <si>
    <t>547-2024</t>
  </si>
  <si>
    <t>548-2024</t>
  </si>
  <si>
    <t>550-2024</t>
  </si>
  <si>
    <t>552-2024</t>
  </si>
  <si>
    <t>553-2024</t>
  </si>
  <si>
    <t>554-2024</t>
  </si>
  <si>
    <t>555-2024</t>
  </si>
  <si>
    <t>556-2024</t>
  </si>
  <si>
    <t>557-2024</t>
  </si>
  <si>
    <t>559-2024</t>
  </si>
  <si>
    <t>560-2024</t>
  </si>
  <si>
    <t>561-2024</t>
  </si>
  <si>
    <t>562-2024</t>
  </si>
  <si>
    <t>563-2024</t>
  </si>
  <si>
    <t>564-2024</t>
  </si>
  <si>
    <t>565-2024</t>
  </si>
  <si>
    <t>566-2024</t>
  </si>
  <si>
    <t>567-2024</t>
  </si>
  <si>
    <t>568-2024</t>
  </si>
  <si>
    <t>569-2024</t>
  </si>
  <si>
    <t>570-2024</t>
  </si>
  <si>
    <t>572-2024</t>
  </si>
  <si>
    <t>573-2024</t>
  </si>
  <si>
    <t>574-2024</t>
  </si>
  <si>
    <t>575-2024</t>
  </si>
  <si>
    <t>576-2024</t>
  </si>
  <si>
    <t>577-2024</t>
  </si>
  <si>
    <t>578-2024</t>
  </si>
  <si>
    <t>579-2024</t>
  </si>
  <si>
    <t>580-2024</t>
  </si>
  <si>
    <t>581-2024</t>
  </si>
  <si>
    <t>582-2024</t>
  </si>
  <si>
    <t>583-2024</t>
  </si>
  <si>
    <t>584-2024</t>
  </si>
  <si>
    <t>585-2024</t>
  </si>
  <si>
    <t>586-2024</t>
  </si>
  <si>
    <t>587-2024</t>
  </si>
  <si>
    <t>588-2024</t>
  </si>
  <si>
    <t>589-2024</t>
  </si>
  <si>
    <t>590-2024</t>
  </si>
  <si>
    <t>591-2024</t>
  </si>
  <si>
    <t>593-2024</t>
  </si>
  <si>
    <t>594-2024</t>
  </si>
  <si>
    <t>595-2024</t>
  </si>
  <si>
    <t>596-2024</t>
  </si>
  <si>
    <t>597-2024</t>
  </si>
  <si>
    <t>598-2024</t>
  </si>
  <si>
    <t>599-2024</t>
  </si>
  <si>
    <t>600-2024</t>
  </si>
  <si>
    <t>601-2024</t>
  </si>
  <si>
    <t>602-2024</t>
  </si>
  <si>
    <t>603-2024</t>
  </si>
  <si>
    <t>604-2024</t>
  </si>
  <si>
    <t>605-2024</t>
  </si>
  <si>
    <t>606-2024</t>
  </si>
  <si>
    <t>607-2024</t>
  </si>
  <si>
    <t>608-2024</t>
  </si>
  <si>
    <t>609-2024</t>
  </si>
  <si>
    <t>610-2024</t>
  </si>
  <si>
    <t>611-2024</t>
  </si>
  <si>
    <t>612-2024</t>
  </si>
  <si>
    <t>613-2024</t>
  </si>
  <si>
    <t>614-2024</t>
  </si>
  <si>
    <t>615-2024</t>
  </si>
  <si>
    <t>617-2024</t>
  </si>
  <si>
    <t>618-2024</t>
  </si>
  <si>
    <t>619-2024</t>
  </si>
  <si>
    <t>620-2024</t>
  </si>
  <si>
    <t>621-2024</t>
  </si>
  <si>
    <t>622-2024</t>
  </si>
  <si>
    <t>623-2024</t>
  </si>
  <si>
    <t>624-2024</t>
  </si>
  <si>
    <t>626-2024</t>
  </si>
  <si>
    <t>627-2024</t>
  </si>
  <si>
    <t>628-2024</t>
  </si>
  <si>
    <t>629-2024</t>
  </si>
  <si>
    <t>630-2024</t>
  </si>
  <si>
    <t>631-2024</t>
  </si>
  <si>
    <t>632-2024</t>
  </si>
  <si>
    <t>633-2024</t>
  </si>
  <si>
    <t>634-2024</t>
  </si>
  <si>
    <t>635-2024</t>
  </si>
  <si>
    <t>636-2024</t>
  </si>
  <si>
    <t>638-2024</t>
  </si>
  <si>
    <t>639-2024</t>
  </si>
  <si>
    <t>640-2024</t>
  </si>
  <si>
    <t>641-2024</t>
  </si>
  <si>
    <t>642-2024</t>
  </si>
  <si>
    <t>643-2024</t>
  </si>
  <si>
    <t>645-2024</t>
  </si>
  <si>
    <t>646-2024</t>
  </si>
  <si>
    <t>647-2024</t>
  </si>
  <si>
    <t>648-2024</t>
  </si>
  <si>
    <t>649-2024</t>
  </si>
  <si>
    <t>650-2024</t>
  </si>
  <si>
    <t>651-2024</t>
  </si>
  <si>
    <t>652-2024</t>
  </si>
  <si>
    <t>653-2024</t>
  </si>
  <si>
    <t>654-2024</t>
  </si>
  <si>
    <t>655-2024</t>
  </si>
  <si>
    <t>656-2024</t>
  </si>
  <si>
    <t>657-2024</t>
  </si>
  <si>
    <t>658-2024</t>
  </si>
  <si>
    <t>659-2024</t>
  </si>
  <si>
    <t>660-2024</t>
  </si>
  <si>
    <t>661-2024</t>
  </si>
  <si>
    <t>662-2024</t>
  </si>
  <si>
    <t>663-2024</t>
  </si>
  <si>
    <t>664-2024</t>
  </si>
  <si>
    <t>665-2024</t>
  </si>
  <si>
    <t>666-2024</t>
  </si>
  <si>
    <t>667-2024</t>
  </si>
  <si>
    <t>668-2024</t>
  </si>
  <si>
    <t>670-2024</t>
  </si>
  <si>
    <t>671-2024</t>
  </si>
  <si>
    <t>672-2024</t>
  </si>
  <si>
    <t>673-2024</t>
  </si>
  <si>
    <t>674-2024</t>
  </si>
  <si>
    <t>675-2024</t>
  </si>
  <si>
    <t>676-2024</t>
  </si>
  <si>
    <t>677-2024</t>
  </si>
  <si>
    <t>682-2024</t>
  </si>
  <si>
    <t>683-2024</t>
  </si>
  <si>
    <t>684-2024</t>
  </si>
  <si>
    <t>685-2024</t>
  </si>
  <si>
    <t>686-2024</t>
  </si>
  <si>
    <t>687-2024</t>
  </si>
  <si>
    <t>688-2024</t>
  </si>
  <si>
    <t>689-2024</t>
  </si>
  <si>
    <t>690-2024</t>
  </si>
  <si>
    <t>691-2024</t>
  </si>
  <si>
    <t>692-2024</t>
  </si>
  <si>
    <t>693-2024</t>
  </si>
  <si>
    <t>696-2024</t>
  </si>
  <si>
    <t>697-2024</t>
  </si>
  <si>
    <t>698-2024</t>
  </si>
  <si>
    <t>699-2024</t>
  </si>
  <si>
    <t>700-2024</t>
  </si>
  <si>
    <t>701-2024</t>
  </si>
  <si>
    <t>702-2024</t>
  </si>
  <si>
    <t>703-2024</t>
  </si>
  <si>
    <t>704-2024</t>
  </si>
  <si>
    <t>705-2024</t>
  </si>
  <si>
    <t>706-2024</t>
  </si>
  <si>
    <t>707-2024</t>
  </si>
  <si>
    <t>708-2024</t>
  </si>
  <si>
    <t>709-2024</t>
  </si>
  <si>
    <t>710-2024</t>
  </si>
  <si>
    <t>711-2024</t>
  </si>
  <si>
    <t>712-2024</t>
  </si>
  <si>
    <t>713-2024</t>
  </si>
  <si>
    <t>714-2024</t>
  </si>
  <si>
    <t>715-2024</t>
  </si>
  <si>
    <t>716-2024</t>
  </si>
  <si>
    <t>717-2024</t>
  </si>
  <si>
    <t>718-2024</t>
  </si>
  <si>
    <t>719-2024</t>
  </si>
  <si>
    <t>720-2024</t>
  </si>
  <si>
    <t>721-2024</t>
  </si>
  <si>
    <t>722-2024</t>
  </si>
  <si>
    <t>723-2024</t>
  </si>
  <si>
    <t>724-2024</t>
  </si>
  <si>
    <t>726-2024</t>
  </si>
  <si>
    <t>727-2024</t>
  </si>
  <si>
    <t>730-2024</t>
  </si>
  <si>
    <t>731-2024</t>
  </si>
  <si>
    <t>732-2024</t>
  </si>
  <si>
    <t>733-2024</t>
  </si>
  <si>
    <t>734-2024</t>
  </si>
  <si>
    <t>736-2024</t>
  </si>
  <si>
    <t>737-2024</t>
  </si>
  <si>
    <t>738-2024</t>
  </si>
  <si>
    <t>739-2024</t>
  </si>
  <si>
    <t>740-2024</t>
  </si>
  <si>
    <t>741-2024</t>
  </si>
  <si>
    <t>742-2024</t>
  </si>
  <si>
    <t>743-2024</t>
  </si>
  <si>
    <t>744-2024</t>
  </si>
  <si>
    <t>745-2024</t>
  </si>
  <si>
    <t>746-2024</t>
  </si>
  <si>
    <t>747-2024</t>
  </si>
  <si>
    <t>748-2024</t>
  </si>
  <si>
    <t>749-2024</t>
  </si>
  <si>
    <t>751-2024</t>
  </si>
  <si>
    <t>752-2024</t>
  </si>
  <si>
    <t>753-2024</t>
  </si>
  <si>
    <t>754-2024</t>
  </si>
  <si>
    <t>755-2024</t>
  </si>
  <si>
    <t>756-2024</t>
  </si>
  <si>
    <t>757-2024</t>
  </si>
  <si>
    <t>758-2024</t>
  </si>
  <si>
    <t>759-2024</t>
  </si>
  <si>
    <t>760-2024</t>
  </si>
  <si>
    <t>761-2024</t>
  </si>
  <si>
    <t>762-2024</t>
  </si>
  <si>
    <t>763-2024</t>
  </si>
  <si>
    <t>764-2024</t>
  </si>
  <si>
    <t>765-2024</t>
  </si>
  <si>
    <t>766-2024</t>
  </si>
  <si>
    <t>767-2024</t>
  </si>
  <si>
    <t>768-2024</t>
  </si>
  <si>
    <t>769-2024</t>
  </si>
  <si>
    <t>770-2024</t>
  </si>
  <si>
    <t>771-2024</t>
  </si>
  <si>
    <t>772-2024</t>
  </si>
  <si>
    <t>773-2024</t>
  </si>
  <si>
    <t>774-2024</t>
  </si>
  <si>
    <t>775-2024</t>
  </si>
  <si>
    <t>777-2024</t>
  </si>
  <si>
    <t>778-2024</t>
  </si>
  <si>
    <t>779-2024</t>
  </si>
  <si>
    <t>783-2024</t>
  </si>
  <si>
    <t>786-2024</t>
  </si>
  <si>
    <t>787-2024</t>
  </si>
  <si>
    <t>790-2024</t>
  </si>
  <si>
    <t>791-2024</t>
  </si>
  <si>
    <t>792-2024</t>
  </si>
  <si>
    <t>793-2024</t>
  </si>
  <si>
    <t>794-2024</t>
  </si>
  <si>
    <t>795-2024</t>
  </si>
  <si>
    <t>797-2024</t>
  </si>
  <si>
    <t>798-2024</t>
  </si>
  <si>
    <t>782-2024</t>
  </si>
  <si>
    <t>784-2024</t>
  </si>
  <si>
    <t>789-2024</t>
  </si>
  <si>
    <t>796-2024</t>
  </si>
  <si>
    <t>800-2024</t>
  </si>
  <si>
    <t>801-2024</t>
  </si>
  <si>
    <t>802-2024</t>
  </si>
  <si>
    <t>Andes Pabón Salamanca</t>
  </si>
  <si>
    <t>805-2024</t>
  </si>
  <si>
    <t>781-2024</t>
  </si>
  <si>
    <t>799-2024</t>
  </si>
  <si>
    <t>803-2024</t>
  </si>
  <si>
    <t>806-2024</t>
  </si>
  <si>
    <t>807-2024</t>
  </si>
  <si>
    <t>808-2024</t>
  </si>
  <si>
    <t>809-2024</t>
  </si>
  <si>
    <t>810-2024</t>
  </si>
  <si>
    <t>811-2024</t>
  </si>
  <si>
    <t>812-2024</t>
  </si>
  <si>
    <t>816-2024</t>
  </si>
  <si>
    <t>814-2024</t>
  </si>
  <si>
    <t>815-2024</t>
  </si>
  <si>
    <t>817-2024</t>
  </si>
  <si>
    <t>818-2024</t>
  </si>
  <si>
    <t>819-2024</t>
  </si>
  <si>
    <t>826-2024</t>
  </si>
  <si>
    <t>827-2024</t>
  </si>
  <si>
    <t>828-2024</t>
  </si>
  <si>
    <t>829-2024</t>
  </si>
  <si>
    <t>831-2024</t>
  </si>
  <si>
    <t>832-2024</t>
  </si>
  <si>
    <t>833-2024</t>
  </si>
  <si>
    <t>834-2024</t>
  </si>
  <si>
    <t>821-2024</t>
  </si>
  <si>
    <t>822-2024</t>
  </si>
  <si>
    <t>835-2024</t>
  </si>
  <si>
    <t>838-2024</t>
  </si>
  <si>
    <t>841-2024</t>
  </si>
  <si>
    <t>842-2024</t>
  </si>
  <si>
    <t>843-2024</t>
  </si>
  <si>
    <t>830-2024</t>
  </si>
  <si>
    <t>836-2024</t>
  </si>
  <si>
    <t>840-2024</t>
  </si>
  <si>
    <t>845-2024</t>
  </si>
  <si>
    <t>846-2024</t>
  </si>
  <si>
    <t>848-2024</t>
  </si>
  <si>
    <t>844-2024</t>
  </si>
  <si>
    <t>847-2024</t>
  </si>
  <si>
    <t>849-2024</t>
  </si>
  <si>
    <t>851-2024</t>
  </si>
  <si>
    <t>853-2024</t>
  </si>
  <si>
    <t>854-2024</t>
  </si>
  <si>
    <t>850-2024</t>
  </si>
  <si>
    <t>856-2024</t>
  </si>
  <si>
    <t>857-2024</t>
  </si>
  <si>
    <t>858-2024</t>
  </si>
  <si>
    <t>862-2024</t>
  </si>
  <si>
    <t>859-2024</t>
  </si>
  <si>
    <t>860-2024</t>
  </si>
  <si>
    <t>861-2024</t>
  </si>
  <si>
    <t>863-2024</t>
  </si>
  <si>
    <t>864-2024</t>
  </si>
  <si>
    <t>865-2024</t>
  </si>
  <si>
    <t>868-2024</t>
  </si>
  <si>
    <t>869-2024</t>
  </si>
  <si>
    <t>872-2024</t>
  </si>
  <si>
    <t>873-2024</t>
  </si>
  <si>
    <t>874-2024</t>
  </si>
  <si>
    <t>867-2024</t>
  </si>
  <si>
    <t>871-2024</t>
  </si>
  <si>
    <t>875-2024</t>
  </si>
  <si>
    <t>876-2024</t>
  </si>
  <si>
    <t>877-2024</t>
  </si>
  <si>
    <t>878-2024</t>
  </si>
  <si>
    <t>879-2024</t>
  </si>
  <si>
    <t>881-2024</t>
  </si>
  <si>
    <t>880-2024</t>
  </si>
  <si>
    <t>883-2024</t>
  </si>
  <si>
    <t>884-2024</t>
  </si>
  <si>
    <t>886-2024</t>
  </si>
  <si>
    <t>887-2024</t>
  </si>
  <si>
    <t>888-2024</t>
  </si>
  <si>
    <t>889-2024</t>
  </si>
  <si>
    <t>890-2024</t>
  </si>
  <si>
    <t>893-2024</t>
  </si>
  <si>
    <t>895-2024</t>
  </si>
  <si>
    <t>896-2024</t>
  </si>
  <si>
    <t>897-2024</t>
  </si>
  <si>
    <t>898-2024</t>
  </si>
  <si>
    <t>892-2024</t>
  </si>
  <si>
    <t>894-2024</t>
  </si>
  <si>
    <t>899-2024</t>
  </si>
  <si>
    <t>900-2024</t>
  </si>
  <si>
    <t>901-2024</t>
  </si>
  <si>
    <t>891-2024</t>
  </si>
  <si>
    <t>902-2024</t>
  </si>
  <si>
    <t>903-2024</t>
  </si>
  <si>
    <t>904-2024</t>
  </si>
  <si>
    <t>905-2024</t>
  </si>
  <si>
    <t>906-2024</t>
  </si>
  <si>
    <t>907-2024</t>
  </si>
  <si>
    <t>908-2024</t>
  </si>
  <si>
    <t>126579-20254</t>
  </si>
  <si>
    <t>910-2024</t>
  </si>
  <si>
    <t>912-2024</t>
  </si>
  <si>
    <t>913-2024</t>
  </si>
  <si>
    <t>Dirección de Gestión Administrativa y Financiera</t>
  </si>
  <si>
    <t>914-2024</t>
  </si>
  <si>
    <t>916-2024</t>
  </si>
  <si>
    <t>917-2024</t>
  </si>
  <si>
    <t>919-2024</t>
  </si>
  <si>
    <t>920-2024</t>
  </si>
  <si>
    <t>921-2024</t>
  </si>
  <si>
    <t>922-2024</t>
  </si>
  <si>
    <t>923-2024</t>
  </si>
  <si>
    <t>924-2024</t>
  </si>
  <si>
    <t>926-2024</t>
  </si>
  <si>
    <t>927-2024</t>
  </si>
  <si>
    <t>928-2024</t>
  </si>
  <si>
    <t>929-2024</t>
  </si>
  <si>
    <t>930-2024</t>
  </si>
  <si>
    <t>931-2024</t>
  </si>
  <si>
    <t>Asesora de Despacho código 105-grado 06</t>
  </si>
  <si>
    <t>932-2024</t>
  </si>
  <si>
    <t>933-2024</t>
  </si>
  <si>
    <t>935-2024</t>
  </si>
  <si>
    <t>936-2024</t>
  </si>
  <si>
    <t>937-2024</t>
  </si>
  <si>
    <t>938-2024</t>
  </si>
  <si>
    <t>939-2024</t>
  </si>
  <si>
    <t>941-2024</t>
  </si>
  <si>
    <t>942-2024</t>
  </si>
  <si>
    <t>945-2024</t>
  </si>
  <si>
    <t>946-2024</t>
  </si>
  <si>
    <t>947-2024</t>
  </si>
  <si>
    <t>949-2024</t>
  </si>
  <si>
    <t>950-2024</t>
  </si>
  <si>
    <t>951-2024</t>
  </si>
  <si>
    <t>952-2024</t>
  </si>
  <si>
    <t>953-2024</t>
  </si>
  <si>
    <t>954-2024</t>
  </si>
  <si>
    <t>955-2024</t>
  </si>
  <si>
    <t>956-2024</t>
  </si>
  <si>
    <t>957-2024</t>
  </si>
  <si>
    <t>958-2024</t>
  </si>
  <si>
    <t>959-2024</t>
  </si>
  <si>
    <t>961-2024</t>
  </si>
  <si>
    <t>962-2024</t>
  </si>
  <si>
    <t>963-2024</t>
  </si>
  <si>
    <t>964-2024</t>
  </si>
  <si>
    <t>966-2024</t>
  </si>
  <si>
    <t>967-2024</t>
  </si>
  <si>
    <t>968-2024</t>
  </si>
  <si>
    <t>969-2024</t>
  </si>
  <si>
    <t>970-2024</t>
  </si>
  <si>
    <t>971-2024</t>
  </si>
  <si>
    <t>972-2024</t>
  </si>
  <si>
    <t>974-2024</t>
  </si>
  <si>
    <t>975-2024</t>
  </si>
  <si>
    <t>976-2024</t>
  </si>
  <si>
    <t>977-2024</t>
  </si>
  <si>
    <t>978-2024</t>
  </si>
  <si>
    <t>979-2024</t>
  </si>
  <si>
    <t>980-2024</t>
  </si>
  <si>
    <t>981-2024</t>
  </si>
  <si>
    <t>982-2024</t>
  </si>
  <si>
    <t>983-2024</t>
  </si>
  <si>
    <t>Asesora de Despacho  Código 105 grado 6</t>
  </si>
  <si>
    <t>Subsecretaria de Gestión Corporativa</t>
  </si>
  <si>
    <t>JULIANA CORTES GUERRA</t>
  </si>
  <si>
    <t xml:space="preserve">Camila Andrea Gomes Guzman </t>
  </si>
  <si>
    <t xml:space="preserve"> Directora del Sistema de Cuidad</t>
  </si>
  <si>
    <t>Directora de Eliminación de Violencias contra las Mujeres y Acceso a la Justicia.</t>
  </si>
  <si>
    <t>Dirección de la Eliminación de Violencias contra las Mujeres y Acceso a la Justicia</t>
  </si>
  <si>
    <t>Subsecretaria del Cuidado y Políticas de Igualdad</t>
  </si>
  <si>
    <t>Dirección  de Derechos y Diseño de Política</t>
  </si>
  <si>
    <t>no ha iniciado</t>
  </si>
  <si>
    <t>Subsecretaría del Cuidado y Políticas de Igualdad €</t>
  </si>
  <si>
    <t>Jefa Oficina Asesora de Planeación €</t>
  </si>
  <si>
    <t>Información Ejecución de los Contratos con Corte 31-MAYO-2024</t>
  </si>
  <si>
    <t xml:space="preserve">cedula </t>
  </si>
  <si>
    <t xml:space="preserve">dif </t>
  </si>
  <si>
    <t xml:space="preserve">VALOR CTO </t>
  </si>
  <si>
    <t xml:space="preserve">RECURSOS PAGADOS </t>
  </si>
  <si>
    <t>ANULACIONES</t>
  </si>
  <si>
    <t>PD EJECUTAR</t>
  </si>
  <si>
    <t xml:space="preserve">Dirección de Talento Humano </t>
  </si>
  <si>
    <t xml:space="preserve">Dirección del Sistema de Cuidado </t>
  </si>
  <si>
    <t xml:space="preserve">Dirección de Gestión del Conocimiento </t>
  </si>
  <si>
    <t>Jacqueline Marin Perez</t>
  </si>
  <si>
    <t>Claudia Marcela Garcia Santos</t>
  </si>
  <si>
    <t>Andres Pabon Salamanca</t>
  </si>
  <si>
    <t>Dirección de Territorialización Derechos y Participación</t>
  </si>
  <si>
    <t>Dirección de Territorialización de Derechos y Participación</t>
  </si>
  <si>
    <t>Dirección de Derechos y Diseño de Política</t>
  </si>
  <si>
    <t>Daniela Pamela Quiñones Sánchez</t>
  </si>
  <si>
    <t>Daniela Pamela Quiñonez Sánchez</t>
  </si>
  <si>
    <t>Margarita María Rúa Atehortúa</t>
  </si>
  <si>
    <t>Comunicaciones - Despacho</t>
  </si>
  <si>
    <t>No. Compromiso</t>
  </si>
  <si>
    <t>Número Doc. BP Beneficiario</t>
  </si>
  <si>
    <t>Suma de Com.Sin.Aut.Giro</t>
  </si>
  <si>
    <t>Cuenta de Nombre BP Beneficiario</t>
  </si>
  <si>
    <t>Suma de Autorizacion giro</t>
  </si>
  <si>
    <t>Suma de Anulaciones</t>
  </si>
  <si>
    <t>Suma de Valor CRP</t>
  </si>
  <si>
    <t>(en blanco)</t>
  </si>
  <si>
    <t>Total general</t>
  </si>
  <si>
    <t>Nombre BP Beneficiario</t>
  </si>
  <si>
    <t>Valor CRP</t>
  </si>
  <si>
    <t>Autorizacion giro</t>
  </si>
  <si>
    <t>Com.Sin.Aut.Giro</t>
  </si>
  <si>
    <t>SANDRA YINETH PALACIOS MORENO</t>
  </si>
  <si>
    <t>JOHANA CATALINA RODRIGUEZ PABON</t>
  </si>
  <si>
    <t>CATALINA  ANGARITA ACEVEDO</t>
  </si>
  <si>
    <t>UNION TEMPORAL SOFT IG.3</t>
  </si>
  <si>
    <t>LILIANA MARCELA LAMPREA ALBARRACIN</t>
  </si>
  <si>
    <t>EDIFICIO CONDOMINIO PARQUE SANTANDER P.H</t>
  </si>
  <si>
    <t>CARLOS ALFREDO RODRIGUEZ ACOSTA ADMINIST RADORES Y CIA SCS SOCIEDAD ENCOMANDITA S IMPLE</t>
  </si>
  <si>
    <t>CUESTA DUQUE SCS SOCIEDAD EN COMANDITA S IMPLE</t>
  </si>
  <si>
    <t>NURY CONSUELO MARIA ACOSTA DE RODRIGUEZ</t>
  </si>
  <si>
    <t>PEDRO JOSE HEREDIA PULIDO</t>
  </si>
  <si>
    <t>PATRICIA  HEREDIA PULIDO</t>
  </si>
  <si>
    <t>CD-PS-1076-2024</t>
  </si>
  <si>
    <t>CD-PS-1183-2024</t>
  </si>
  <si>
    <t>CD-PS-1200-2024</t>
  </si>
  <si>
    <t>CD-PS-1201-2024</t>
  </si>
  <si>
    <t>CD-PS-1203-2024</t>
  </si>
  <si>
    <t>CD-PS-1211-2024</t>
  </si>
  <si>
    <t>CD-PS-1213-2024</t>
  </si>
  <si>
    <t>CD-PS-1215-2024</t>
  </si>
  <si>
    <t>CD-PS-1227-2024</t>
  </si>
  <si>
    <t>CD-PS-1229-2024</t>
  </si>
  <si>
    <t>CD-PS-1230-2024</t>
  </si>
  <si>
    <t>CD-PS-1232-2024</t>
  </si>
  <si>
    <t>CD-PS-1243-2024</t>
  </si>
  <si>
    <t>CD-PS-1282-2024</t>
  </si>
  <si>
    <t>CD-PS-1289-2024</t>
  </si>
  <si>
    <t>CD-PS-1300-2024</t>
  </si>
  <si>
    <t>CD-PS-1310-2024</t>
  </si>
  <si>
    <t>CD-PS-1311-2024</t>
  </si>
  <si>
    <t>CD-PS-1312-2024</t>
  </si>
  <si>
    <t>CD-PS-1313-2024</t>
  </si>
  <si>
    <t>CD-PS-1314-2024</t>
  </si>
  <si>
    <t>CD-PS-1315-2024</t>
  </si>
  <si>
    <t>CD-PS-1316-2024</t>
  </si>
  <si>
    <t>CD-PS-1323-2024</t>
  </si>
  <si>
    <t>CD-PS-1324-2024</t>
  </si>
  <si>
    <t>CD-PS-1328-2024</t>
  </si>
  <si>
    <t>CD-PS-1329-2024</t>
  </si>
  <si>
    <t>CD-PS-1330-2024</t>
  </si>
  <si>
    <t>CD-PS-1331-2024</t>
  </si>
  <si>
    <t>CD-PS-1332-2024</t>
  </si>
  <si>
    <t>CD-PS-1333-2024</t>
  </si>
  <si>
    <t>CD-PS-1336-2024</t>
  </si>
  <si>
    <t>CD-PS-1337-2024</t>
  </si>
  <si>
    <t>CD-PS-1338-2024</t>
  </si>
  <si>
    <t>CD-PS-1339-2024</t>
  </si>
  <si>
    <t>CD-PS-1340-2024</t>
  </si>
  <si>
    <t>CD-PS-1341-2024</t>
  </si>
  <si>
    <t>CD-PS-1342-2024</t>
  </si>
  <si>
    <t>CD-PS-1343-2024</t>
  </si>
  <si>
    <t>CD-PS-1344-2024</t>
  </si>
  <si>
    <t>ELIANA MEJIA SOTO</t>
  </si>
  <si>
    <t>CLAUDIA MARCELA DIAZ PEREZ.</t>
  </si>
  <si>
    <t>PAULA ANDREA MORALES LEAL</t>
  </si>
  <si>
    <t>JESSICA LORENA BOHORQUEZ GARZON</t>
  </si>
  <si>
    <t>MONICA ANDREA GONZALEZ OSORIO</t>
  </si>
  <si>
    <t>JOHANNA FERNANDA VILLARREAL GUZMAN</t>
  </si>
  <si>
    <t>DANIEL LEONARDO RODRIGUEZ GARCIA</t>
  </si>
  <si>
    <t>https://community.secop.gov.co/Public/Tendering/OpportunityDetail/Index?noticeUID=CO1.NTC.6477243&amp;isFromPublicArea=True&amp;isModal=False</t>
  </si>
  <si>
    <t>https://community.secop.gov.co/Public/Tendering/OpportunityDetail/Index?noticeUID=CO1.NTC.6478297&amp;isFromPublicArea=True&amp;isModal=False</t>
  </si>
  <si>
    <t>https://community.secop.gov.co/Public/Tendering/OpportunityDetail/Index?noticeUID=CO1.NTC.6470807&amp;isFromPublicArea=True&amp;isModal=False</t>
  </si>
  <si>
    <t>https://community.secop.gov.co/Public/Tendering/OpportunityDetail/Index?noticeUID=CO1.NTC.6470810&amp;isFromPublicArea=True&amp;isModal=False</t>
  </si>
  <si>
    <t>https://community.secop.gov.co/Public/Tendering/OpportunityDetail/Index?noticeUID=CO1.NTC.6470563&amp;isFromPublicArea=True&amp;isModal=False</t>
  </si>
  <si>
    <t>https://community.secop.gov.co/Public/Tendering/OpportunityDetail/Index?noticeUID=CO1.NTC.6480794&amp;isFromPublicArea=True&amp;isModal=False</t>
  </si>
  <si>
    <t>https://community.secop.gov.co/Public/Tendering/OpportunityDetail/Index?noticeUID=CO1.NTC.6481576&amp;isFromPublicArea=True&amp;isModal=False</t>
  </si>
  <si>
    <t>https://community.secop.gov.co/Public/Tendering/OpportunityDetail/Index?noticeUID=CO1.NTC.6495903&amp;isFromPublicArea=True&amp;isModal=False</t>
  </si>
  <si>
    <t>https://community.secop.gov.co/Public/Tendering/OpportunityDetail/Index?noticeUID=CO1.NTC.6470802&amp;isFromPublicArea=True&amp;isModal=False</t>
  </si>
  <si>
    <t>https://community.secop.gov.co/Public/Tendering/OpportunityDetail/Index?noticeUID=CO1.NTC.6470785&amp;isFromPublicArea=True&amp;isModal=False</t>
  </si>
  <si>
    <t>https://community.secop.gov.co/Public/Tendering/OpportunityDetail/Index?noticeUID=CO1.NTC.6470817&amp;isFromPublicArea=True&amp;isModal=False</t>
  </si>
  <si>
    <t>https://community.secop.gov.co/Public/Tendering/OpportunityDetail/Index?noticeUID=CO1.NTC.6470910&amp;isFromPublicArea=True&amp;isModal=False</t>
  </si>
  <si>
    <t>https://community.secop.gov.co/Public/Tendering/OpportunityDetail/Index?noticeUID=CO1.NTC.6472273&amp;isFromPublicArea=True&amp;isModal=False</t>
  </si>
  <si>
    <t>https://community.secop.gov.co/Public/Tendering/OpportunityDetail/Index?noticeUID=CO1.NTC.6471366&amp;isFromPublicArea=True&amp;isModal=False</t>
  </si>
  <si>
    <t>https://community.secop.gov.co/Public/Tendering/OpportunityDetail/Index?noticeUID=CO1.NTC.6478642&amp;isFromPublicArea=True&amp;isModal=False</t>
  </si>
  <si>
    <t>https://community.secop.gov.co/Public/Tendering/OpportunityDetail/Index?noticeUID=CO1.NTC.6496294&amp;isFromPublicArea=True&amp;isModal=False</t>
  </si>
  <si>
    <t>https://community.secop.gov.co/Public/Tendering/OpportunityDetail/Index?noticeUID=CO1.NTC.6478400&amp;isFromPublicArea=True&amp;isModal=False</t>
  </si>
  <si>
    <t>https://community.secop.gov.co/Public/Tendering/OpportunityDetail/Index?noticeUID=CO1.NTC.6477933&amp;isFromPublicArea=True&amp;isModal=False</t>
  </si>
  <si>
    <t>https://community.secop.gov.co/Public/Tendering/OpportunityDetail/Index?noticeUID=CO1.NTC.6478063&amp;isFromPublicArea=True&amp;isModal=False</t>
  </si>
  <si>
    <t>https://community.secop.gov.co/Public/Tendering/OpportunityDetail/Index?noticeUID=CO1.NTC.6478138&amp;isFromPublicArea=True&amp;isModal=False</t>
  </si>
  <si>
    <t>https://community.secop.gov.co/Public/Tendering/OpportunityDetail/Index?noticeUID=CO1.NTC.6478174&amp;isFromPublicArea=True&amp;isModal=False</t>
  </si>
  <si>
    <t>https://community.secop.gov.co/Public/Tendering/OpportunityDetail/Index?noticeUID=CO1.NTC.6478505&amp;isFromPublicArea=True&amp;isModal=False</t>
  </si>
  <si>
    <t>https://community.secop.gov.co/Public/Tendering/OpportunityDetail/Index?noticeUID=CO1.NTC.6497463&amp;isFromPublicArea=True&amp;isModal=False</t>
  </si>
  <si>
    <t>https://community.secop.gov.co/Public/Tendering/OpportunityDetail/Index?noticeUID=CO1.NTC.6478438&amp;isFromPublicArea=True&amp;isModal=False</t>
  </si>
  <si>
    <t>https://community.secop.gov.co/Public/Tendering/OpportunityDetail/Index?noticeUID=CO1.NTC.6478150&amp;isFromPublicArea=True&amp;isModal=False</t>
  </si>
  <si>
    <t>https://community.secop.gov.co/Public/Tendering/OpportunityDetail/Index?noticeUID=CO1.NTC.6504885&amp;isFromPublicArea=True&amp;isModal=False</t>
  </si>
  <si>
    <t>https://community.secop.gov.co/Public/Tendering/OpportunityDetail/Index?noticeUID=CO1.NTC.6495237&amp;isFromPublicArea=True&amp;isModal=False</t>
  </si>
  <si>
    <t>https://community.secop.gov.co/Public/Tendering/OpportunityDetail/Index?noticeUID=CO1.NTC.6504464&amp;isFromPublicArea=True&amp;isModal=False</t>
  </si>
  <si>
    <t>https://community.secop.gov.co/Public/Tendering/OpportunityDetail/Index?noticeUID=CO1.NTC.6487611&amp;isFromPublicArea=True&amp;isModal=False</t>
  </si>
  <si>
    <t>https://community.secop.gov.co/Public/Tendering/OpportunityDetail/Index?noticeUID=CO1.NTC.6512779&amp;isFromPublicArea=True&amp;isModal=False</t>
  </si>
  <si>
    <t>https://community.secop.gov.co/Public/Tendering/OpportunityDetail/Index?noticeUID=CO1.NTC.6490254&amp;isFromPublicArea=True&amp;isModal=False</t>
  </si>
  <si>
    <t>https://community.secop.gov.co/Public/Tendering/OpportunityDetail/Index?noticeUID=CO1.NTC.6494463&amp;isFromPublicArea=True&amp;isModal=False</t>
  </si>
  <si>
    <t>https://community.secop.gov.co/Public/Tendering/OpportunityDetail/Index?noticeUID=CO1.NTC.6490485&amp;isFromPublicArea=True&amp;isModal=False</t>
  </si>
  <si>
    <t>https://community.secop.gov.co/Public/Tendering/OpportunityDetail/Index?noticeUID=CO1.NTC.6513301&amp;isFromPublicArea=True&amp;isModal=False</t>
  </si>
  <si>
    <t>https://community.secop.gov.co/Public/Tendering/OpportunityDetail/Index?noticeUID=CO1.NTC.6512669&amp;isFromPublicArea=True&amp;isModal=False</t>
  </si>
  <si>
    <t>https://community.secop.gov.co/Public/Tendering/OpportunityDetail/Index?noticeUID=CO1.NTC.6514238&amp;isFromPublicArea=True&amp;isModal=False</t>
  </si>
  <si>
    <t>https://community.secop.gov.co/Public/Tendering/OpportunityDetail/Index?noticeUID=CO1.NTC.6513115&amp;isFromPublicArea=True&amp;isModal=False</t>
  </si>
  <si>
    <t>https://community.secop.gov.co/Public/Tendering/OpportunityDetail/Index?noticeUID=CO1.NTC.6485035&amp;isFromPublicArea=True&amp;isModal=False</t>
  </si>
  <si>
    <t>https://community.secop.gov.co/Public/Tendering/OpportunityDetail/Index?noticeUID=CO1.NTC.6514131&amp;isFromPublicArea=True&amp;isModal=False</t>
  </si>
  <si>
    <t>https://community.secop.gov.co/Public/Tendering/OpportunityDetail/Index?noticeUID=CO1.NTC.6514135&amp;isFromPublicArea=True&amp;isModal=False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</si>
</sst>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9"/>
      <color rgb="FF000000"/>
      <name val="Cambria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9" fillId="0" borderId="0" applyNumberFormat="0" applyFill="0" applyBorder="0" applyAlignment="0" applyProtection="0"/>
    <xf numFmtId="0" fontId="11" fillId="0" borderId="0"/>
    <xf numFmtId="0" fontId="2" fillId="0" borderId="0"/>
  </cellStyleXfs>
  <cellXfs count="70">
    <xf numFmtId="0" fontId="0" fillId="0" borderId="0" xfId="0"/>
    <xf numFmtId="0" fontId="3" fillId="2" borderId="0" xfId="0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164" fontId="8" fillId="2" borderId="0" xfId="1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1" fontId="5" fillId="2" borderId="0" xfId="0" applyNumberFormat="1" applyFont="1" applyFill="1" applyAlignment="1">
      <alignment horizontal="center" vertical="center"/>
    </xf>
    <xf numFmtId="14" fontId="5" fillId="5" borderId="1" xfId="0" applyNumberFormat="1" applyFont="1" applyFill="1" applyBorder="1" applyAlignment="1">
      <alignment horizontal="center" vertical="center" wrapText="1"/>
    </xf>
    <xf numFmtId="1" fontId="5" fillId="5" borderId="1" xfId="0" applyNumberFormat="1" applyFont="1" applyFill="1" applyBorder="1" applyAlignment="1">
      <alignment horizontal="center" vertical="center" wrapText="1"/>
    </xf>
    <xf numFmtId="14" fontId="5" fillId="2" borderId="0" xfId="0" applyNumberFormat="1" applyFont="1" applyFill="1" applyAlignment="1">
      <alignment horizontal="center" vertical="center"/>
    </xf>
    <xf numFmtId="164" fontId="3" fillId="2" borderId="0" xfId="1" applyNumberFormat="1" applyFont="1" applyFill="1" applyBorder="1" applyAlignment="1">
      <alignment horizontal="center" vertical="center"/>
    </xf>
    <xf numFmtId="164" fontId="5" fillId="2" borderId="0" xfId="1" applyNumberFormat="1" applyFont="1" applyFill="1" applyBorder="1" applyAlignment="1">
      <alignment horizontal="center" vertical="center"/>
    </xf>
    <xf numFmtId="164" fontId="5" fillId="5" borderId="1" xfId="1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3" fontId="7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4" fontId="0" fillId="2" borderId="1" xfId="0" applyNumberForma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4" fontId="0" fillId="2" borderId="1" xfId="1" applyNumberFormat="1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64" fontId="4" fillId="0" borderId="1" xfId="1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" fontId="6" fillId="3" borderId="1" xfId="2" applyNumberFormat="1" applyFont="1" applyFill="1" applyBorder="1" applyAlignment="1" applyProtection="1">
      <alignment horizontal="center" vertical="center" wrapText="1"/>
      <protection locked="0"/>
    </xf>
    <xf numFmtId="3" fontId="6" fillId="3" borderId="1" xfId="2" applyNumberFormat="1" applyFont="1" applyFill="1" applyBorder="1" applyAlignment="1" applyProtection="1">
      <alignment horizontal="center" vertical="center" wrapText="1"/>
      <protection locked="0"/>
    </xf>
    <xf numFmtId="164" fontId="5" fillId="3" borderId="1" xfId="1" applyNumberFormat="1" applyFont="1" applyFill="1" applyBorder="1" applyAlignment="1">
      <alignment horizontal="center" vertical="center" wrapText="1"/>
    </xf>
    <xf numFmtId="9" fontId="4" fillId="0" borderId="1" xfId="3" applyFont="1" applyFill="1" applyBorder="1" applyAlignment="1">
      <alignment horizontal="center" vertical="center" wrapText="1"/>
    </xf>
    <xf numFmtId="1" fontId="6" fillId="0" borderId="1" xfId="2" applyNumberFormat="1" applyFont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center" vertical="center" wrapText="1"/>
    </xf>
    <xf numFmtId="14" fontId="0" fillId="2" borderId="1" xfId="0" applyNumberFormat="1" applyFill="1" applyBorder="1"/>
    <xf numFmtId="14" fontId="4" fillId="2" borderId="1" xfId="0" applyNumberFormat="1" applyFont="1" applyFill="1" applyBorder="1" applyAlignment="1">
      <alignment horizontal="center" vertical="center" wrapText="1"/>
    </xf>
    <xf numFmtId="0" fontId="9" fillId="2" borderId="1" xfId="5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2" fillId="6" borderId="1" xfId="4" applyFill="1" applyBorder="1" applyAlignment="1">
      <alignment vertical="top"/>
    </xf>
    <xf numFmtId="0" fontId="2" fillId="6" borderId="0" xfId="4" applyFill="1" applyAlignment="1">
      <alignment vertical="top"/>
    </xf>
    <xf numFmtId="0" fontId="0" fillId="0" borderId="0" xfId="0" pivotButton="1"/>
    <xf numFmtId="43" fontId="0" fillId="0" borderId="0" xfId="1" applyFont="1"/>
    <xf numFmtId="0" fontId="9" fillId="0" borderId="1" xfId="5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64" fontId="0" fillId="0" borderId="1" xfId="1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right" vertical="top"/>
    </xf>
    <xf numFmtId="0" fontId="12" fillId="0" borderId="3" xfId="0" applyFont="1" applyBorder="1" applyAlignment="1">
      <alignment horizontal="center" vertical="center" wrapText="1"/>
    </xf>
    <xf numFmtId="0" fontId="0" fillId="2" borderId="1" xfId="0" applyFill="1" applyBorder="1" applyAlignment="1">
      <alignment wrapText="1"/>
    </xf>
    <xf numFmtId="14" fontId="0" fillId="0" borderId="1" xfId="0" applyNumberFormat="1" applyBorder="1" applyAlignment="1">
      <alignment horizontal="center"/>
    </xf>
    <xf numFmtId="14" fontId="0" fillId="2" borderId="1" xfId="0" applyNumberFormat="1" applyFill="1" applyBorder="1" applyAlignment="1">
      <alignment horizontal="center"/>
    </xf>
    <xf numFmtId="0" fontId="7" fillId="2" borderId="0" xfId="0" applyFont="1" applyFill="1" applyAlignment="1">
      <alignment vertical="center" wrapText="1"/>
    </xf>
    <xf numFmtId="1" fontId="6" fillId="3" borderId="1" xfId="2" applyNumberFormat="1" applyFont="1" applyFill="1" applyBorder="1" applyAlignment="1" applyProtection="1">
      <alignment vertical="center" wrapText="1"/>
      <protection locked="0"/>
    </xf>
    <xf numFmtId="0" fontId="0" fillId="2" borderId="4" xfId="0" applyFill="1" applyBorder="1" applyAlignment="1">
      <alignment wrapText="1"/>
    </xf>
    <xf numFmtId="0" fontId="0" fillId="2" borderId="1" xfId="0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0" fillId="5" borderId="1" xfId="0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horizontal="center" vertical="center"/>
    </xf>
  </cellXfs>
  <cellStyles count="8">
    <cellStyle name="Hipervínculo" xfId="5" builtinId="8"/>
    <cellStyle name="Millares" xfId="1" builtinId="3"/>
    <cellStyle name="Normal" xfId="0" builtinId="0"/>
    <cellStyle name="Normal 2" xfId="4" xr:uid="{47EE2B23-D503-4479-8B7E-340AD8463517}"/>
    <cellStyle name="Normal 3" xfId="6" xr:uid="{8A0F7230-DC53-4D9E-9AC2-2C741E3E24B5}"/>
    <cellStyle name="Normal 77" xfId="7" xr:uid="{CCE6EC34-AC66-4447-B8E3-C79E20B950EF}"/>
    <cellStyle name="Normal 9" xfId="2" xr:uid="{8E8358D2-407B-4DFF-984A-24FF92F72DCB}"/>
    <cellStyle name="Porcentaje" xfId="3" builtinId="5"/>
  </cellStyles>
  <dxfs count="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1068802</xdr:colOff>
      <xdr:row>0</xdr:row>
      <xdr:rowOff>0</xdr:rowOff>
    </xdr:from>
    <xdr:to>
      <xdr:col>23</xdr:col>
      <xdr:colOff>230903</xdr:colOff>
      <xdr:row>4</xdr:row>
      <xdr:rowOff>107071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FDC8A7-28B7-490C-96E9-A12498DE5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03231" y="0"/>
          <a:ext cx="2495851" cy="90989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1068802</xdr:colOff>
      <xdr:row>0</xdr:row>
      <xdr:rowOff>0</xdr:rowOff>
    </xdr:from>
    <xdr:to>
      <xdr:col>27</xdr:col>
      <xdr:colOff>230903</xdr:colOff>
      <xdr:row>4</xdr:row>
      <xdr:rowOff>107071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947356-9E82-4187-AE04-AC8802CBAD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17702" y="0"/>
          <a:ext cx="2654601" cy="8754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1068802</xdr:colOff>
      <xdr:row>0</xdr:row>
      <xdr:rowOff>0</xdr:rowOff>
    </xdr:from>
    <xdr:to>
      <xdr:col>30</xdr:col>
      <xdr:colOff>230903</xdr:colOff>
      <xdr:row>4</xdr:row>
      <xdr:rowOff>107071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1257752-7BFC-405B-A496-69071AA07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17702" y="0"/>
          <a:ext cx="2654601" cy="8754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yuiar\Downloads\reporte%20de%20CRP%20a%2031-ago-2024%20(2).XLSX" TargetMode="External"/><Relationship Id="rId1" Type="http://schemas.openxmlformats.org/officeDocument/2006/relationships/externalLinkPath" Target="file:///C:\Users\yuiar\Downloads\reporte%20de%20CRP%20a%2031-ago-2024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Hoja2"/>
      <sheetName val="Hoja3"/>
      <sheetName val="Sheet1 (2)"/>
    </sheetNames>
    <sheetDataSet>
      <sheetData sheetId="0"/>
      <sheetData sheetId="1"/>
      <sheetData sheetId="2">
        <row r="1">
          <cell r="A1" t="str">
            <v xml:space="preserve">CONTRATO </v>
          </cell>
          <cell r="B1" t="str">
            <v>Suma de Autorizacion giro</v>
          </cell>
          <cell r="C1" t="str">
            <v>Suma de Com.Sin.Aut.Giro</v>
          </cell>
          <cell r="D1" t="str">
            <v>Suma de Anulaciones</v>
          </cell>
        </row>
        <row r="2">
          <cell r="A2" t="str">
            <v>001-2024</v>
          </cell>
          <cell r="B2">
            <v>42367000</v>
          </cell>
          <cell r="C2">
            <v>0</v>
          </cell>
          <cell r="D2">
            <v>0</v>
          </cell>
        </row>
        <row r="3">
          <cell r="A3" t="str">
            <v>002-2024</v>
          </cell>
          <cell r="B3">
            <v>53834667</v>
          </cell>
          <cell r="C3">
            <v>0</v>
          </cell>
          <cell r="D3">
            <v>274666</v>
          </cell>
        </row>
        <row r="4">
          <cell r="A4" t="str">
            <v>003-2024</v>
          </cell>
          <cell r="B4">
            <v>53834667</v>
          </cell>
          <cell r="C4">
            <v>0</v>
          </cell>
          <cell r="D4">
            <v>274666</v>
          </cell>
        </row>
        <row r="5">
          <cell r="A5" t="str">
            <v>004-2024</v>
          </cell>
          <cell r="B5">
            <v>62400000</v>
          </cell>
          <cell r="C5">
            <v>0</v>
          </cell>
          <cell r="D5">
            <v>0</v>
          </cell>
        </row>
        <row r="6">
          <cell r="A6" t="str">
            <v>005-2024</v>
          </cell>
          <cell r="B6">
            <v>42367000</v>
          </cell>
          <cell r="C6">
            <v>0</v>
          </cell>
          <cell r="D6">
            <v>0</v>
          </cell>
        </row>
        <row r="7">
          <cell r="A7" t="str">
            <v>006-2024</v>
          </cell>
          <cell r="B7">
            <v>42367000</v>
          </cell>
          <cell r="C7">
            <v>0</v>
          </cell>
          <cell r="D7">
            <v>0</v>
          </cell>
        </row>
        <row r="8">
          <cell r="A8" t="str">
            <v>007-2024</v>
          </cell>
          <cell r="B8">
            <v>42367000</v>
          </cell>
          <cell r="C8">
            <v>0</v>
          </cell>
          <cell r="D8">
            <v>0</v>
          </cell>
        </row>
        <row r="9">
          <cell r="A9" t="str">
            <v>008-2024</v>
          </cell>
          <cell r="B9">
            <v>42367000</v>
          </cell>
          <cell r="C9">
            <v>0</v>
          </cell>
          <cell r="D9">
            <v>0</v>
          </cell>
        </row>
        <row r="10">
          <cell r="A10" t="str">
            <v>009-2024</v>
          </cell>
          <cell r="B10">
            <v>42367000</v>
          </cell>
          <cell r="C10">
            <v>0</v>
          </cell>
          <cell r="D10">
            <v>0</v>
          </cell>
        </row>
        <row r="11">
          <cell r="A11" t="str">
            <v>010-2024</v>
          </cell>
          <cell r="B11">
            <v>54574000</v>
          </cell>
          <cell r="C11">
            <v>0</v>
          </cell>
          <cell r="D11">
            <v>0</v>
          </cell>
        </row>
        <row r="12">
          <cell r="A12" t="str">
            <v>011-2024</v>
          </cell>
          <cell r="B12">
            <v>42367000</v>
          </cell>
          <cell r="C12">
            <v>0</v>
          </cell>
          <cell r="D12">
            <v>0</v>
          </cell>
        </row>
        <row r="13">
          <cell r="A13" t="str">
            <v>012-2024</v>
          </cell>
          <cell r="B13">
            <v>30057067</v>
          </cell>
          <cell r="C13">
            <v>5250933</v>
          </cell>
          <cell r="D13">
            <v>0</v>
          </cell>
        </row>
        <row r="14">
          <cell r="A14" t="str">
            <v>014-2024</v>
          </cell>
          <cell r="B14">
            <v>35308000</v>
          </cell>
          <cell r="C14">
            <v>0</v>
          </cell>
          <cell r="D14">
            <v>0</v>
          </cell>
        </row>
        <row r="15">
          <cell r="A15" t="str">
            <v>015-2024</v>
          </cell>
          <cell r="B15">
            <v>42367000</v>
          </cell>
          <cell r="C15">
            <v>0</v>
          </cell>
          <cell r="D15">
            <v>0</v>
          </cell>
        </row>
        <row r="16">
          <cell r="A16" t="str">
            <v>016-2024</v>
          </cell>
          <cell r="B16">
            <v>50212500</v>
          </cell>
          <cell r="C16">
            <v>0</v>
          </cell>
          <cell r="D16">
            <v>0</v>
          </cell>
        </row>
        <row r="17">
          <cell r="A17" t="str">
            <v>017-2024</v>
          </cell>
          <cell r="B17">
            <v>58916000</v>
          </cell>
          <cell r="C17">
            <v>0</v>
          </cell>
          <cell r="D17">
            <v>0</v>
          </cell>
        </row>
        <row r="18">
          <cell r="A18" t="str">
            <v>018-2024</v>
          </cell>
          <cell r="B18">
            <v>35849000</v>
          </cell>
          <cell r="C18">
            <v>6518000</v>
          </cell>
          <cell r="D18">
            <v>0</v>
          </cell>
        </row>
        <row r="19">
          <cell r="A19" t="str">
            <v>019-2024</v>
          </cell>
          <cell r="B19">
            <v>40628867</v>
          </cell>
          <cell r="C19">
            <v>0</v>
          </cell>
          <cell r="D19">
            <v>1738133</v>
          </cell>
        </row>
        <row r="20">
          <cell r="A20" t="str">
            <v>020-2024</v>
          </cell>
          <cell r="B20">
            <v>20488000</v>
          </cell>
          <cell r="C20">
            <v>0</v>
          </cell>
          <cell r="D20">
            <v>0</v>
          </cell>
        </row>
        <row r="21">
          <cell r="A21" t="str">
            <v>021-2024</v>
          </cell>
          <cell r="B21">
            <v>53285333</v>
          </cell>
          <cell r="C21">
            <v>0</v>
          </cell>
          <cell r="D21">
            <v>824000</v>
          </cell>
        </row>
        <row r="22">
          <cell r="A22" t="str">
            <v>022-2024</v>
          </cell>
          <cell r="B22">
            <v>20687550</v>
          </cell>
          <cell r="C22">
            <v>0</v>
          </cell>
          <cell r="D22">
            <v>636540</v>
          </cell>
        </row>
        <row r="23">
          <cell r="A23" t="str">
            <v>023-2024</v>
          </cell>
          <cell r="B23">
            <v>63373333</v>
          </cell>
          <cell r="C23">
            <v>0</v>
          </cell>
          <cell r="D23">
            <v>326667</v>
          </cell>
        </row>
        <row r="24">
          <cell r="A24" t="str">
            <v>024-2024</v>
          </cell>
          <cell r="B24">
            <v>53285333</v>
          </cell>
          <cell r="C24">
            <v>0</v>
          </cell>
          <cell r="D24">
            <v>824000</v>
          </cell>
        </row>
        <row r="25">
          <cell r="A25" t="str">
            <v>025-2024</v>
          </cell>
          <cell r="B25">
            <v>58613867</v>
          </cell>
          <cell r="C25">
            <v>0</v>
          </cell>
          <cell r="D25">
            <v>302133</v>
          </cell>
        </row>
        <row r="26">
          <cell r="A26" t="str">
            <v>026-2024</v>
          </cell>
          <cell r="B26">
            <v>33303333</v>
          </cell>
          <cell r="C26">
            <v>0</v>
          </cell>
          <cell r="D26">
            <v>171667</v>
          </cell>
        </row>
        <row r="27">
          <cell r="A27" t="str">
            <v>027-2024</v>
          </cell>
          <cell r="B27">
            <v>42149733</v>
          </cell>
          <cell r="C27">
            <v>0</v>
          </cell>
          <cell r="D27">
            <v>217267</v>
          </cell>
        </row>
        <row r="28">
          <cell r="A28" t="str">
            <v>028-2024</v>
          </cell>
          <cell r="B28">
            <v>42149733</v>
          </cell>
          <cell r="C28">
            <v>0</v>
          </cell>
          <cell r="D28">
            <v>217267</v>
          </cell>
        </row>
        <row r="29">
          <cell r="A29" t="str">
            <v>029-2024</v>
          </cell>
          <cell r="B29">
            <v>42149733</v>
          </cell>
          <cell r="C29">
            <v>0</v>
          </cell>
          <cell r="D29">
            <v>217267</v>
          </cell>
        </row>
        <row r="30">
          <cell r="A30" t="str">
            <v>030-2024</v>
          </cell>
          <cell r="B30">
            <v>42149733</v>
          </cell>
          <cell r="C30">
            <v>0</v>
          </cell>
          <cell r="D30">
            <v>217267</v>
          </cell>
        </row>
        <row r="31">
          <cell r="A31" t="str">
            <v>031-2024</v>
          </cell>
          <cell r="B31">
            <v>58200000</v>
          </cell>
          <cell r="C31">
            <v>0</v>
          </cell>
          <cell r="D31">
            <v>2400000</v>
          </cell>
        </row>
        <row r="32">
          <cell r="A32" t="str">
            <v>032-2024</v>
          </cell>
          <cell r="B32">
            <v>41932467</v>
          </cell>
          <cell r="C32">
            <v>0</v>
          </cell>
          <cell r="D32">
            <v>434533</v>
          </cell>
        </row>
        <row r="33">
          <cell r="A33" t="str">
            <v>033-2024</v>
          </cell>
          <cell r="B33">
            <v>41932467</v>
          </cell>
          <cell r="C33">
            <v>0</v>
          </cell>
          <cell r="D33">
            <v>434533</v>
          </cell>
        </row>
        <row r="34">
          <cell r="A34" t="str">
            <v>034-2024</v>
          </cell>
          <cell r="B34">
            <v>42149733</v>
          </cell>
          <cell r="C34">
            <v>0</v>
          </cell>
          <cell r="D34">
            <v>217267</v>
          </cell>
        </row>
        <row r="35">
          <cell r="A35" t="str">
            <v>035-2024</v>
          </cell>
          <cell r="B35">
            <v>42149733</v>
          </cell>
          <cell r="C35">
            <v>0</v>
          </cell>
          <cell r="D35">
            <v>217267</v>
          </cell>
        </row>
        <row r="36">
          <cell r="A36" t="str">
            <v>036-2024</v>
          </cell>
          <cell r="B36">
            <v>41932467</v>
          </cell>
          <cell r="C36">
            <v>0</v>
          </cell>
          <cell r="D36">
            <v>434533</v>
          </cell>
        </row>
        <row r="37">
          <cell r="A37" t="str">
            <v>037-2024</v>
          </cell>
          <cell r="B37">
            <v>41932467</v>
          </cell>
          <cell r="C37">
            <v>0</v>
          </cell>
          <cell r="D37">
            <v>434533</v>
          </cell>
        </row>
        <row r="38">
          <cell r="A38" t="str">
            <v>038-2024</v>
          </cell>
          <cell r="B38">
            <v>41932467</v>
          </cell>
          <cell r="C38">
            <v>0</v>
          </cell>
          <cell r="D38">
            <v>434533</v>
          </cell>
        </row>
        <row r="39">
          <cell r="A39" t="str">
            <v>039-2024</v>
          </cell>
          <cell r="B39">
            <v>51466667</v>
          </cell>
          <cell r="C39">
            <v>0</v>
          </cell>
          <cell r="D39">
            <v>533333</v>
          </cell>
        </row>
        <row r="40">
          <cell r="A40" t="str">
            <v>040-2024</v>
          </cell>
          <cell r="B40">
            <v>61107200</v>
          </cell>
          <cell r="C40">
            <v>636533</v>
          </cell>
          <cell r="D40">
            <v>318267</v>
          </cell>
        </row>
        <row r="41">
          <cell r="A41" t="str">
            <v>041-2024</v>
          </cell>
          <cell r="B41">
            <v>45196800</v>
          </cell>
          <cell r="C41">
            <v>470800</v>
          </cell>
          <cell r="D41">
            <v>235400</v>
          </cell>
        </row>
        <row r="42">
          <cell r="A42" t="str">
            <v>042-2024</v>
          </cell>
          <cell r="B42">
            <v>63046667</v>
          </cell>
          <cell r="C42">
            <v>0</v>
          </cell>
          <cell r="D42">
            <v>653333</v>
          </cell>
        </row>
        <row r="43">
          <cell r="A43" t="str">
            <v>043-2024</v>
          </cell>
          <cell r="B43">
            <v>36153000</v>
          </cell>
          <cell r="C43">
            <v>6695000</v>
          </cell>
          <cell r="D43">
            <v>669500</v>
          </cell>
        </row>
        <row r="44">
          <cell r="A44" t="str">
            <v>044-2024</v>
          </cell>
          <cell r="B44">
            <v>42848000</v>
          </cell>
          <cell r="C44">
            <v>0</v>
          </cell>
          <cell r="D44">
            <v>669500</v>
          </cell>
        </row>
        <row r="45">
          <cell r="A45" t="str">
            <v>045-2024</v>
          </cell>
          <cell r="B45">
            <v>41932467</v>
          </cell>
          <cell r="C45">
            <v>0</v>
          </cell>
          <cell r="D45">
            <v>434533</v>
          </cell>
        </row>
        <row r="46">
          <cell r="A46" t="str">
            <v>046-2024</v>
          </cell>
          <cell r="B46">
            <v>59637000</v>
          </cell>
          <cell r="C46">
            <v>0</v>
          </cell>
          <cell r="D46">
            <v>2781000</v>
          </cell>
        </row>
        <row r="47">
          <cell r="A47" t="str">
            <v>047-2024</v>
          </cell>
          <cell r="B47">
            <v>59637000</v>
          </cell>
          <cell r="C47">
            <v>0</v>
          </cell>
          <cell r="D47">
            <v>2781000</v>
          </cell>
        </row>
        <row r="48">
          <cell r="A48" t="str">
            <v>048-2024</v>
          </cell>
          <cell r="B48">
            <v>16296000</v>
          </cell>
          <cell r="C48">
            <v>0</v>
          </cell>
          <cell r="D48">
            <v>0</v>
          </cell>
        </row>
        <row r="49">
          <cell r="A49" t="str">
            <v>048-2024</v>
          </cell>
          <cell r="B49">
            <v>8148000</v>
          </cell>
          <cell r="C49">
            <v>0</v>
          </cell>
          <cell r="D49">
            <v>0</v>
          </cell>
        </row>
        <row r="50">
          <cell r="A50" t="str">
            <v>049-2024</v>
          </cell>
          <cell r="B50">
            <v>43071167</v>
          </cell>
          <cell r="C50">
            <v>0</v>
          </cell>
          <cell r="D50">
            <v>446333</v>
          </cell>
        </row>
        <row r="51">
          <cell r="A51" t="str">
            <v>050-2024</v>
          </cell>
          <cell r="B51">
            <v>62107400</v>
          </cell>
          <cell r="C51">
            <v>321800</v>
          </cell>
          <cell r="D51">
            <v>321800</v>
          </cell>
        </row>
        <row r="52">
          <cell r="A52" t="str">
            <v>051-2024</v>
          </cell>
          <cell r="B52">
            <v>61107200</v>
          </cell>
          <cell r="C52">
            <v>636533</v>
          </cell>
          <cell r="D52">
            <v>318267</v>
          </cell>
        </row>
        <row r="53">
          <cell r="A53" t="str">
            <v>052-2024</v>
          </cell>
          <cell r="B53">
            <v>54029063</v>
          </cell>
          <cell r="C53">
            <v>279943</v>
          </cell>
          <cell r="D53">
            <v>279944</v>
          </cell>
        </row>
        <row r="54">
          <cell r="A54" t="str">
            <v>053-2024</v>
          </cell>
          <cell r="B54">
            <v>55620000</v>
          </cell>
          <cell r="C54">
            <v>0</v>
          </cell>
          <cell r="D54">
            <v>0</v>
          </cell>
        </row>
        <row r="55">
          <cell r="A55" t="str">
            <v>054-2024</v>
          </cell>
          <cell r="B55">
            <v>55620000</v>
          </cell>
          <cell r="C55">
            <v>0</v>
          </cell>
          <cell r="D55">
            <v>0</v>
          </cell>
        </row>
        <row r="56">
          <cell r="A56" t="str">
            <v>055-2024</v>
          </cell>
          <cell r="B56">
            <v>46144000</v>
          </cell>
          <cell r="C56">
            <v>0</v>
          </cell>
          <cell r="D56">
            <v>721000</v>
          </cell>
        </row>
        <row r="57">
          <cell r="A57" t="str">
            <v>056-2024</v>
          </cell>
          <cell r="B57">
            <v>44490600</v>
          </cell>
          <cell r="C57">
            <v>0</v>
          </cell>
          <cell r="D57">
            <v>1412400</v>
          </cell>
        </row>
        <row r="58">
          <cell r="A58" t="str">
            <v>057-2024</v>
          </cell>
          <cell r="B58">
            <v>47980800</v>
          </cell>
          <cell r="C58">
            <v>0</v>
          </cell>
          <cell r="D58">
            <v>1523200</v>
          </cell>
        </row>
        <row r="59">
          <cell r="A59" t="str">
            <v>058-2024</v>
          </cell>
          <cell r="B59">
            <v>59328000</v>
          </cell>
          <cell r="C59">
            <v>0</v>
          </cell>
          <cell r="D59">
            <v>927000</v>
          </cell>
        </row>
        <row r="60">
          <cell r="A60" t="str">
            <v>059-2024</v>
          </cell>
          <cell r="B60">
            <v>27456000</v>
          </cell>
          <cell r="C60">
            <v>0</v>
          </cell>
          <cell r="D60">
            <v>429000</v>
          </cell>
        </row>
        <row r="61">
          <cell r="A61" t="str">
            <v>060-2024</v>
          </cell>
          <cell r="B61">
            <v>56032000</v>
          </cell>
          <cell r="C61">
            <v>0</v>
          </cell>
          <cell r="D61">
            <v>875500</v>
          </cell>
        </row>
        <row r="62">
          <cell r="A62" t="str">
            <v>061-2024</v>
          </cell>
          <cell r="B62">
            <v>42298200</v>
          </cell>
          <cell r="C62">
            <v>0</v>
          </cell>
          <cell r="D62">
            <v>1342800</v>
          </cell>
        </row>
        <row r="63">
          <cell r="A63" t="str">
            <v>062-2024</v>
          </cell>
          <cell r="B63">
            <v>41715200</v>
          </cell>
          <cell r="C63">
            <v>0</v>
          </cell>
          <cell r="D63">
            <v>651800</v>
          </cell>
        </row>
        <row r="64">
          <cell r="A64" t="str">
            <v>063-2024</v>
          </cell>
          <cell r="B64">
            <v>41715200</v>
          </cell>
          <cell r="C64">
            <v>0</v>
          </cell>
          <cell r="D64">
            <v>651800</v>
          </cell>
        </row>
        <row r="65">
          <cell r="A65" t="str">
            <v>064-2024</v>
          </cell>
          <cell r="B65">
            <v>41715200</v>
          </cell>
          <cell r="C65">
            <v>0</v>
          </cell>
          <cell r="D65">
            <v>651800</v>
          </cell>
        </row>
        <row r="66">
          <cell r="A66" t="str">
            <v>065-2024</v>
          </cell>
          <cell r="B66">
            <v>41715200</v>
          </cell>
          <cell r="C66">
            <v>0</v>
          </cell>
          <cell r="D66">
            <v>651800</v>
          </cell>
        </row>
        <row r="67">
          <cell r="A67" t="str">
            <v>066-2024</v>
          </cell>
          <cell r="B67">
            <v>50400000</v>
          </cell>
          <cell r="C67">
            <v>0</v>
          </cell>
          <cell r="D67">
            <v>1600000</v>
          </cell>
        </row>
        <row r="68">
          <cell r="A68" t="str">
            <v>067-2024</v>
          </cell>
          <cell r="B68">
            <v>49341600</v>
          </cell>
          <cell r="C68">
            <v>0</v>
          </cell>
          <cell r="D68">
            <v>1566400</v>
          </cell>
        </row>
        <row r="69">
          <cell r="A69" t="str">
            <v>068-2024</v>
          </cell>
          <cell r="B69">
            <v>14556867</v>
          </cell>
          <cell r="C69">
            <v>26072000</v>
          </cell>
          <cell r="D69">
            <v>1738133</v>
          </cell>
        </row>
        <row r="70">
          <cell r="A70" t="str">
            <v>069-2024</v>
          </cell>
          <cell r="B70">
            <v>44019800</v>
          </cell>
          <cell r="C70">
            <v>0</v>
          </cell>
          <cell r="D70">
            <v>1883200</v>
          </cell>
        </row>
        <row r="71">
          <cell r="A71" t="str">
            <v>070-2024</v>
          </cell>
          <cell r="B71">
            <v>40628867</v>
          </cell>
          <cell r="C71">
            <v>0</v>
          </cell>
          <cell r="D71">
            <v>1738133</v>
          </cell>
        </row>
        <row r="72">
          <cell r="A72" t="str">
            <v>071-2024</v>
          </cell>
          <cell r="B72">
            <v>40628867</v>
          </cell>
          <cell r="C72">
            <v>0</v>
          </cell>
          <cell r="D72">
            <v>1738133</v>
          </cell>
        </row>
        <row r="73">
          <cell r="A73" t="str">
            <v>072-2024</v>
          </cell>
          <cell r="B73">
            <v>40628867</v>
          </cell>
          <cell r="C73">
            <v>0</v>
          </cell>
          <cell r="D73">
            <v>1738133</v>
          </cell>
        </row>
        <row r="74">
          <cell r="A74" t="str">
            <v>073-2024</v>
          </cell>
          <cell r="B74">
            <v>40628867</v>
          </cell>
          <cell r="C74">
            <v>0</v>
          </cell>
          <cell r="D74">
            <v>1738133</v>
          </cell>
        </row>
        <row r="75">
          <cell r="A75" t="str">
            <v>074-2024</v>
          </cell>
          <cell r="B75">
            <v>40628867</v>
          </cell>
          <cell r="C75">
            <v>0</v>
          </cell>
          <cell r="D75">
            <v>1738133</v>
          </cell>
        </row>
        <row r="76">
          <cell r="A76" t="str">
            <v>075-2024</v>
          </cell>
          <cell r="B76">
            <v>52303900</v>
          </cell>
          <cell r="C76">
            <v>0</v>
          </cell>
          <cell r="D76">
            <v>1398500</v>
          </cell>
        </row>
        <row r="77">
          <cell r="A77" t="str">
            <v>076-2024</v>
          </cell>
          <cell r="B77">
            <v>52347533</v>
          </cell>
          <cell r="C77">
            <v>0</v>
          </cell>
          <cell r="D77">
            <v>2239467</v>
          </cell>
        </row>
        <row r="78">
          <cell r="A78" t="str">
            <v>077-2024</v>
          </cell>
          <cell r="B78">
            <v>52347533</v>
          </cell>
          <cell r="C78">
            <v>0</v>
          </cell>
          <cell r="D78">
            <v>2239467</v>
          </cell>
        </row>
        <row r="79">
          <cell r="A79" t="str">
            <v>078-2024</v>
          </cell>
          <cell r="B79">
            <v>52347533</v>
          </cell>
          <cell r="C79">
            <v>0</v>
          </cell>
          <cell r="D79">
            <v>2239467</v>
          </cell>
        </row>
        <row r="80">
          <cell r="A80" t="str">
            <v>079-2024</v>
          </cell>
          <cell r="B80">
            <v>42386667</v>
          </cell>
          <cell r="C80">
            <v>0</v>
          </cell>
          <cell r="D80">
            <v>1813333</v>
          </cell>
        </row>
        <row r="81">
          <cell r="A81" t="str">
            <v>080-2024</v>
          </cell>
          <cell r="B81">
            <v>13969433</v>
          </cell>
          <cell r="C81">
            <v>5671800</v>
          </cell>
          <cell r="D81">
            <v>840267</v>
          </cell>
        </row>
        <row r="82">
          <cell r="A82" t="str">
            <v>081-2024</v>
          </cell>
          <cell r="B82">
            <v>41933333</v>
          </cell>
          <cell r="C82">
            <v>0</v>
          </cell>
          <cell r="D82">
            <v>2266667</v>
          </cell>
        </row>
        <row r="83">
          <cell r="A83" t="str">
            <v>082-2024</v>
          </cell>
          <cell r="B83">
            <v>52347533</v>
          </cell>
          <cell r="C83">
            <v>0</v>
          </cell>
          <cell r="D83">
            <v>2239467</v>
          </cell>
        </row>
        <row r="84">
          <cell r="A84" t="str">
            <v>083-2024</v>
          </cell>
          <cell r="B84">
            <v>40628867</v>
          </cell>
          <cell r="C84">
            <v>0</v>
          </cell>
          <cell r="D84">
            <v>1738133</v>
          </cell>
        </row>
        <row r="85">
          <cell r="A85" t="str">
            <v>084-2024</v>
          </cell>
          <cell r="B85">
            <v>52347533</v>
          </cell>
          <cell r="C85">
            <v>0</v>
          </cell>
          <cell r="D85">
            <v>2239467</v>
          </cell>
        </row>
        <row r="86">
          <cell r="A86" t="str">
            <v>085-2024</v>
          </cell>
          <cell r="B86">
            <v>52335067</v>
          </cell>
          <cell r="C86">
            <v>0</v>
          </cell>
          <cell r="D86">
            <v>2238933</v>
          </cell>
        </row>
        <row r="87">
          <cell r="A87" t="str">
            <v>086-2023-2024</v>
          </cell>
          <cell r="B87">
            <v>38205395</v>
          </cell>
          <cell r="C87">
            <v>0</v>
          </cell>
          <cell r="D87">
            <v>0</v>
          </cell>
        </row>
        <row r="88">
          <cell r="A88" t="str">
            <v>086-2024</v>
          </cell>
          <cell r="B88">
            <v>34320000</v>
          </cell>
          <cell r="C88">
            <v>6600000</v>
          </cell>
          <cell r="D88">
            <v>1980000</v>
          </cell>
        </row>
        <row r="89">
          <cell r="A89" t="str">
            <v>087-2024</v>
          </cell>
          <cell r="B89">
            <v>41400000</v>
          </cell>
          <cell r="C89">
            <v>0</v>
          </cell>
          <cell r="D89">
            <v>0</v>
          </cell>
        </row>
        <row r="90">
          <cell r="A90" t="str">
            <v>088-2024</v>
          </cell>
          <cell r="B90">
            <v>41400000</v>
          </cell>
          <cell r="C90">
            <v>0</v>
          </cell>
          <cell r="D90">
            <v>0</v>
          </cell>
        </row>
        <row r="91">
          <cell r="A91" t="str">
            <v>090-2024</v>
          </cell>
          <cell r="B91">
            <v>41400000</v>
          </cell>
          <cell r="C91">
            <v>0</v>
          </cell>
          <cell r="D91">
            <v>0</v>
          </cell>
        </row>
        <row r="92">
          <cell r="A92" t="str">
            <v>091-2024</v>
          </cell>
          <cell r="B92">
            <v>65450000</v>
          </cell>
          <cell r="C92">
            <v>0</v>
          </cell>
          <cell r="D92">
            <v>2800000</v>
          </cell>
        </row>
        <row r="93">
          <cell r="A93" t="str">
            <v>092-2024</v>
          </cell>
          <cell r="B93">
            <v>29296667</v>
          </cell>
          <cell r="C93">
            <v>0</v>
          </cell>
          <cell r="D93">
            <v>1253333</v>
          </cell>
        </row>
        <row r="94">
          <cell r="A94" t="str">
            <v>093-2023-2024</v>
          </cell>
          <cell r="B94">
            <v>26907245</v>
          </cell>
          <cell r="C94">
            <v>0</v>
          </cell>
          <cell r="D94">
            <v>0</v>
          </cell>
        </row>
        <row r="95">
          <cell r="A95" t="str">
            <v>093-2024</v>
          </cell>
          <cell r="B95">
            <v>58900000</v>
          </cell>
          <cell r="C95">
            <v>0</v>
          </cell>
          <cell r="D95">
            <v>2850000</v>
          </cell>
        </row>
        <row r="96">
          <cell r="A96" t="str">
            <v>094-2023-2024</v>
          </cell>
          <cell r="B96">
            <v>25829395</v>
          </cell>
          <cell r="C96">
            <v>0</v>
          </cell>
          <cell r="D96">
            <v>0</v>
          </cell>
        </row>
        <row r="97">
          <cell r="A97" t="str">
            <v>094-2024</v>
          </cell>
          <cell r="B97">
            <v>34720000</v>
          </cell>
          <cell r="C97">
            <v>0</v>
          </cell>
          <cell r="D97">
            <v>1680000</v>
          </cell>
        </row>
        <row r="98">
          <cell r="A98" t="str">
            <v>095-2024</v>
          </cell>
          <cell r="B98">
            <v>41933333</v>
          </cell>
          <cell r="C98">
            <v>0</v>
          </cell>
          <cell r="D98">
            <v>2266667</v>
          </cell>
        </row>
        <row r="99">
          <cell r="A99" t="str">
            <v>096-2024</v>
          </cell>
          <cell r="B99">
            <v>40194333</v>
          </cell>
          <cell r="C99">
            <v>0</v>
          </cell>
          <cell r="D99">
            <v>2172667</v>
          </cell>
        </row>
        <row r="100">
          <cell r="A100" t="str">
            <v>097-2024</v>
          </cell>
          <cell r="B100">
            <v>41933333</v>
          </cell>
          <cell r="C100">
            <v>0</v>
          </cell>
          <cell r="D100">
            <v>2266667</v>
          </cell>
        </row>
        <row r="101">
          <cell r="A101" t="str">
            <v>098-2024</v>
          </cell>
          <cell r="B101">
            <v>25746111</v>
          </cell>
          <cell r="C101">
            <v>0</v>
          </cell>
          <cell r="D101">
            <v>0</v>
          </cell>
        </row>
        <row r="102">
          <cell r="A102" t="str">
            <v>099-2024</v>
          </cell>
          <cell r="B102">
            <v>41400000</v>
          </cell>
          <cell r="C102">
            <v>0</v>
          </cell>
          <cell r="D102">
            <v>0</v>
          </cell>
        </row>
        <row r="103">
          <cell r="A103" t="str">
            <v>1000-2024</v>
          </cell>
          <cell r="B103">
            <v>10517267</v>
          </cell>
          <cell r="C103">
            <v>0</v>
          </cell>
          <cell r="D103">
            <v>1357066</v>
          </cell>
        </row>
        <row r="104">
          <cell r="A104" t="str">
            <v>100-2023-2024</v>
          </cell>
          <cell r="B104">
            <v>29861925</v>
          </cell>
          <cell r="C104">
            <v>0</v>
          </cell>
          <cell r="D104">
            <v>0</v>
          </cell>
        </row>
        <row r="105">
          <cell r="A105" t="str">
            <v>100-2024</v>
          </cell>
          <cell r="B105">
            <v>41400000</v>
          </cell>
          <cell r="C105">
            <v>0</v>
          </cell>
          <cell r="D105">
            <v>0</v>
          </cell>
        </row>
        <row r="106">
          <cell r="A106" t="str">
            <v>1003-2024</v>
          </cell>
          <cell r="B106">
            <v>15250000</v>
          </cell>
          <cell r="C106">
            <v>29750000</v>
          </cell>
          <cell r="D106">
            <v>0</v>
          </cell>
        </row>
        <row r="107">
          <cell r="A107" t="str">
            <v>1004-2024</v>
          </cell>
          <cell r="B107">
            <v>17613000</v>
          </cell>
          <cell r="C107">
            <v>46350000</v>
          </cell>
          <cell r="D107">
            <v>927000</v>
          </cell>
        </row>
        <row r="108">
          <cell r="A108" t="str">
            <v>1005-2024</v>
          </cell>
          <cell r="B108">
            <v>0</v>
          </cell>
          <cell r="C108">
            <v>22079504</v>
          </cell>
          <cell r="D108">
            <v>0</v>
          </cell>
        </row>
        <row r="109">
          <cell r="A109" t="str">
            <v>1006-2024</v>
          </cell>
          <cell r="B109">
            <v>25210050</v>
          </cell>
          <cell r="C109">
            <v>69470831</v>
          </cell>
          <cell r="D109">
            <v>0</v>
          </cell>
        </row>
        <row r="110">
          <cell r="A110" t="str">
            <v>1007-2024</v>
          </cell>
          <cell r="B110">
            <v>13935565</v>
          </cell>
          <cell r="C110">
            <v>61940798</v>
          </cell>
          <cell r="D110">
            <v>0</v>
          </cell>
        </row>
        <row r="111">
          <cell r="A111" t="str">
            <v>1008-2024</v>
          </cell>
          <cell r="B111">
            <v>12556714</v>
          </cell>
          <cell r="C111">
            <v>56810878</v>
          </cell>
          <cell r="D111">
            <v>0</v>
          </cell>
        </row>
        <row r="112">
          <cell r="A112" t="str">
            <v>1009-2024</v>
          </cell>
          <cell r="B112">
            <v>0</v>
          </cell>
          <cell r="C112">
            <v>356607000</v>
          </cell>
          <cell r="D112">
            <v>0</v>
          </cell>
        </row>
        <row r="113">
          <cell r="A113" t="str">
            <v>1010-2024</v>
          </cell>
          <cell r="B113">
            <v>18983333</v>
          </cell>
          <cell r="C113">
            <v>85000000</v>
          </cell>
          <cell r="D113">
            <v>0</v>
          </cell>
        </row>
        <row r="114">
          <cell r="A114" t="str">
            <v>1011-2024</v>
          </cell>
          <cell r="B114">
            <v>9332304</v>
          </cell>
          <cell r="C114">
            <v>4102970</v>
          </cell>
          <cell r="D114">
            <v>0</v>
          </cell>
        </row>
        <row r="115">
          <cell r="A115" t="str">
            <v>101-2024</v>
          </cell>
          <cell r="B115">
            <v>41253333</v>
          </cell>
          <cell r="C115">
            <v>0</v>
          </cell>
          <cell r="D115">
            <v>2946667</v>
          </cell>
        </row>
        <row r="116">
          <cell r="A116" t="str">
            <v>1012-2022-2024</v>
          </cell>
          <cell r="B116">
            <v>6655611</v>
          </cell>
          <cell r="C116">
            <v>195389</v>
          </cell>
          <cell r="D116">
            <v>0</v>
          </cell>
        </row>
        <row r="117">
          <cell r="A117" t="str">
            <v>1012-2024</v>
          </cell>
          <cell r="B117">
            <v>24272066</v>
          </cell>
          <cell r="C117">
            <v>97162903</v>
          </cell>
          <cell r="D117">
            <v>0</v>
          </cell>
        </row>
        <row r="118">
          <cell r="A118" t="str">
            <v>1013-2024</v>
          </cell>
          <cell r="B118">
            <v>10188105</v>
          </cell>
          <cell r="C118">
            <v>86179145</v>
          </cell>
          <cell r="D118">
            <v>0</v>
          </cell>
        </row>
        <row r="119">
          <cell r="A119" t="str">
            <v>1014-2024</v>
          </cell>
          <cell r="B119">
            <v>1471211</v>
          </cell>
          <cell r="C119">
            <v>64309584</v>
          </cell>
          <cell r="D119">
            <v>0</v>
          </cell>
        </row>
        <row r="120">
          <cell r="A120" t="str">
            <v>1015-2024</v>
          </cell>
          <cell r="B120">
            <v>24266667</v>
          </cell>
          <cell r="C120">
            <v>63000000</v>
          </cell>
          <cell r="D120">
            <v>0</v>
          </cell>
        </row>
        <row r="121">
          <cell r="A121" t="str">
            <v>1016-2024</v>
          </cell>
          <cell r="B121">
            <v>13038294</v>
          </cell>
          <cell r="C121">
            <v>56564610</v>
          </cell>
          <cell r="D121">
            <v>0</v>
          </cell>
        </row>
        <row r="122">
          <cell r="A122" t="str">
            <v>1017-2024</v>
          </cell>
          <cell r="B122">
            <v>17100000</v>
          </cell>
          <cell r="C122">
            <v>9900000</v>
          </cell>
          <cell r="D122">
            <v>0</v>
          </cell>
        </row>
        <row r="123">
          <cell r="A123" t="str">
            <v>1019-2024</v>
          </cell>
          <cell r="B123">
            <v>0</v>
          </cell>
          <cell r="C123">
            <v>22910947</v>
          </cell>
          <cell r="D123">
            <v>0</v>
          </cell>
        </row>
        <row r="124">
          <cell r="A124" t="str">
            <v>1020-2024</v>
          </cell>
          <cell r="B124">
            <v>165141082</v>
          </cell>
          <cell r="C124">
            <v>796192095</v>
          </cell>
          <cell r="D124">
            <v>0</v>
          </cell>
        </row>
        <row r="125">
          <cell r="A125" t="str">
            <v>1021-2024</v>
          </cell>
          <cell r="B125">
            <v>246823685</v>
          </cell>
          <cell r="C125">
            <v>1250483329</v>
          </cell>
          <cell r="D125">
            <v>0</v>
          </cell>
        </row>
        <row r="126">
          <cell r="A126" t="str">
            <v>102-2024</v>
          </cell>
          <cell r="B126">
            <v>41253333</v>
          </cell>
          <cell r="C126">
            <v>0</v>
          </cell>
          <cell r="D126">
            <v>2946667</v>
          </cell>
        </row>
        <row r="127">
          <cell r="A127" t="str">
            <v>1022-2024</v>
          </cell>
          <cell r="B127">
            <v>19239000</v>
          </cell>
          <cell r="C127">
            <v>56798192</v>
          </cell>
          <cell r="D127">
            <v>0</v>
          </cell>
        </row>
        <row r="128">
          <cell r="A128" t="str">
            <v>1023-2024</v>
          </cell>
          <cell r="B128">
            <v>6301041</v>
          </cell>
          <cell r="C128">
            <v>54614903</v>
          </cell>
          <cell r="D128">
            <v>0</v>
          </cell>
        </row>
        <row r="129">
          <cell r="A129" t="str">
            <v>1024-2024</v>
          </cell>
          <cell r="B129">
            <v>11686500</v>
          </cell>
          <cell r="C129">
            <v>52408945</v>
          </cell>
          <cell r="D129">
            <v>0</v>
          </cell>
        </row>
        <row r="130">
          <cell r="A130" t="str">
            <v>1025-2024</v>
          </cell>
          <cell r="B130">
            <v>27978104</v>
          </cell>
          <cell r="C130">
            <v>69649022</v>
          </cell>
          <cell r="D130">
            <v>0</v>
          </cell>
        </row>
        <row r="131">
          <cell r="A131" t="str">
            <v>1026-2024</v>
          </cell>
          <cell r="B131">
            <v>15834429</v>
          </cell>
          <cell r="C131">
            <v>73529662</v>
          </cell>
          <cell r="D131">
            <v>0</v>
          </cell>
        </row>
        <row r="132">
          <cell r="A132" t="str">
            <v>1027-2024</v>
          </cell>
          <cell r="B132">
            <v>12053718</v>
          </cell>
          <cell r="C132">
            <v>54535154</v>
          </cell>
          <cell r="D132">
            <v>0</v>
          </cell>
        </row>
        <row r="133">
          <cell r="A133" t="str">
            <v>1028-2024</v>
          </cell>
          <cell r="B133">
            <v>0</v>
          </cell>
          <cell r="C133">
            <v>4800000</v>
          </cell>
          <cell r="D133">
            <v>0</v>
          </cell>
        </row>
        <row r="134">
          <cell r="A134" t="str">
            <v>1029-2024</v>
          </cell>
          <cell r="B134">
            <v>10099860</v>
          </cell>
          <cell r="C134">
            <v>0</v>
          </cell>
          <cell r="D134">
            <v>0</v>
          </cell>
        </row>
        <row r="135">
          <cell r="A135" t="str">
            <v>1031-2024</v>
          </cell>
          <cell r="B135">
            <v>316500</v>
          </cell>
          <cell r="C135">
            <v>29719000</v>
          </cell>
          <cell r="D135">
            <v>0</v>
          </cell>
        </row>
        <row r="136">
          <cell r="A136" t="str">
            <v>103-2024</v>
          </cell>
          <cell r="B136">
            <v>39542533</v>
          </cell>
          <cell r="C136">
            <v>0</v>
          </cell>
          <cell r="D136">
            <v>2824467</v>
          </cell>
        </row>
        <row r="137">
          <cell r="A137" t="str">
            <v>1032-2024</v>
          </cell>
          <cell r="B137">
            <v>666555078</v>
          </cell>
          <cell r="C137">
            <v>0</v>
          </cell>
          <cell r="D137">
            <v>0</v>
          </cell>
        </row>
        <row r="138">
          <cell r="A138" t="str">
            <v>1033-2024</v>
          </cell>
          <cell r="B138">
            <v>169639134</v>
          </cell>
          <cell r="C138">
            <v>508917404</v>
          </cell>
          <cell r="D138">
            <v>0</v>
          </cell>
        </row>
        <row r="139">
          <cell r="A139" t="str">
            <v>1034-2024</v>
          </cell>
          <cell r="B139">
            <v>0</v>
          </cell>
          <cell r="C139">
            <v>2351160840</v>
          </cell>
          <cell r="D139">
            <v>0</v>
          </cell>
        </row>
        <row r="140">
          <cell r="A140" t="str">
            <v>1035-2024</v>
          </cell>
          <cell r="B140">
            <v>0</v>
          </cell>
          <cell r="C140">
            <v>2351160840</v>
          </cell>
          <cell r="D140">
            <v>0</v>
          </cell>
        </row>
        <row r="141">
          <cell r="A141" t="str">
            <v>1036-2024</v>
          </cell>
          <cell r="B141">
            <v>0</v>
          </cell>
          <cell r="C141">
            <v>12423000</v>
          </cell>
          <cell r="D141">
            <v>0</v>
          </cell>
        </row>
        <row r="142">
          <cell r="A142" t="str">
            <v>1037-2024</v>
          </cell>
          <cell r="B142">
            <v>0</v>
          </cell>
          <cell r="C142">
            <v>29876000</v>
          </cell>
          <cell r="D142">
            <v>0</v>
          </cell>
        </row>
        <row r="143">
          <cell r="A143" t="str">
            <v>1038-2024</v>
          </cell>
          <cell r="B143">
            <v>0</v>
          </cell>
          <cell r="C143">
            <v>46190650</v>
          </cell>
          <cell r="D143">
            <v>0</v>
          </cell>
        </row>
        <row r="144">
          <cell r="A144" t="str">
            <v>1039-2024</v>
          </cell>
          <cell r="B144">
            <v>0</v>
          </cell>
          <cell r="C144">
            <v>23872500</v>
          </cell>
          <cell r="D144">
            <v>0</v>
          </cell>
        </row>
        <row r="145">
          <cell r="A145" t="str">
            <v>1040-2024</v>
          </cell>
          <cell r="B145">
            <v>0</v>
          </cell>
          <cell r="C145">
            <v>492931573</v>
          </cell>
          <cell r="D145">
            <v>0</v>
          </cell>
        </row>
        <row r="146">
          <cell r="A146" t="str">
            <v>1041-2024</v>
          </cell>
          <cell r="B146">
            <v>0</v>
          </cell>
          <cell r="C146">
            <v>38016000</v>
          </cell>
          <cell r="D146">
            <v>0</v>
          </cell>
        </row>
        <row r="147">
          <cell r="A147" t="str">
            <v>104-2024</v>
          </cell>
          <cell r="B147">
            <v>39542533</v>
          </cell>
          <cell r="C147">
            <v>0</v>
          </cell>
          <cell r="D147">
            <v>2824467</v>
          </cell>
        </row>
        <row r="148">
          <cell r="A148" t="str">
            <v>1042-2024</v>
          </cell>
          <cell r="B148">
            <v>0</v>
          </cell>
          <cell r="C148">
            <v>52514000</v>
          </cell>
          <cell r="D148">
            <v>0</v>
          </cell>
        </row>
        <row r="149">
          <cell r="A149" t="str">
            <v>1043-2024</v>
          </cell>
          <cell r="B149">
            <v>0</v>
          </cell>
          <cell r="C149">
            <v>23872500</v>
          </cell>
          <cell r="D149">
            <v>0</v>
          </cell>
        </row>
        <row r="150">
          <cell r="A150" t="str">
            <v>1044-2024</v>
          </cell>
          <cell r="B150">
            <v>0</v>
          </cell>
          <cell r="C150">
            <v>23872500</v>
          </cell>
          <cell r="D150">
            <v>0</v>
          </cell>
        </row>
        <row r="151">
          <cell r="A151" t="str">
            <v>1045-2023-2024</v>
          </cell>
          <cell r="B151">
            <v>1420000</v>
          </cell>
          <cell r="C151">
            <v>80000</v>
          </cell>
          <cell r="D151">
            <v>0</v>
          </cell>
        </row>
        <row r="152">
          <cell r="A152" t="str">
            <v>1045-2024</v>
          </cell>
          <cell r="B152">
            <v>0</v>
          </cell>
          <cell r="C152">
            <v>23872500</v>
          </cell>
          <cell r="D152">
            <v>0</v>
          </cell>
        </row>
        <row r="153">
          <cell r="A153" t="str">
            <v>1046-2024</v>
          </cell>
          <cell r="B153">
            <v>0</v>
          </cell>
          <cell r="C153">
            <v>43460000</v>
          </cell>
          <cell r="D153">
            <v>0</v>
          </cell>
        </row>
        <row r="154">
          <cell r="A154" t="str">
            <v>1048-2024</v>
          </cell>
          <cell r="B154">
            <v>0</v>
          </cell>
          <cell r="C154">
            <v>35244000</v>
          </cell>
          <cell r="D154">
            <v>0</v>
          </cell>
        </row>
        <row r="155">
          <cell r="A155" t="str">
            <v>1049-2024</v>
          </cell>
          <cell r="B155">
            <v>0</v>
          </cell>
          <cell r="C155">
            <v>30500000</v>
          </cell>
          <cell r="D155">
            <v>0</v>
          </cell>
        </row>
        <row r="156">
          <cell r="A156" t="str">
            <v>1050-2024</v>
          </cell>
          <cell r="B156">
            <v>0</v>
          </cell>
          <cell r="C156">
            <v>23872500</v>
          </cell>
          <cell r="D156">
            <v>0</v>
          </cell>
        </row>
        <row r="157">
          <cell r="A157" t="str">
            <v>1051-2024</v>
          </cell>
          <cell r="B157">
            <v>0</v>
          </cell>
          <cell r="C157">
            <v>23872500</v>
          </cell>
          <cell r="D157">
            <v>0</v>
          </cell>
        </row>
        <row r="158">
          <cell r="A158" t="str">
            <v>105-2024</v>
          </cell>
          <cell r="B158">
            <v>26244400</v>
          </cell>
          <cell r="C158">
            <v>0</v>
          </cell>
          <cell r="D158">
            <v>1730400</v>
          </cell>
        </row>
        <row r="159">
          <cell r="A159" t="str">
            <v>1052-2024</v>
          </cell>
          <cell r="B159">
            <v>0</v>
          </cell>
          <cell r="C159">
            <v>44500000</v>
          </cell>
          <cell r="D159">
            <v>0</v>
          </cell>
        </row>
        <row r="160">
          <cell r="A160" t="str">
            <v>1053-2024</v>
          </cell>
          <cell r="B160">
            <v>0</v>
          </cell>
          <cell r="C160">
            <v>1456148093</v>
          </cell>
          <cell r="D160">
            <v>0</v>
          </cell>
        </row>
        <row r="161">
          <cell r="A161" t="str">
            <v>1054-2024</v>
          </cell>
          <cell r="B161">
            <v>0</v>
          </cell>
          <cell r="C161">
            <v>53097000</v>
          </cell>
          <cell r="D161">
            <v>0</v>
          </cell>
        </row>
        <row r="162">
          <cell r="A162" t="str">
            <v>1055-2024</v>
          </cell>
          <cell r="B162">
            <v>0</v>
          </cell>
          <cell r="C162">
            <v>27160000</v>
          </cell>
          <cell r="D162">
            <v>0</v>
          </cell>
        </row>
        <row r="163">
          <cell r="A163" t="str">
            <v>1056-2024</v>
          </cell>
          <cell r="B163">
            <v>0</v>
          </cell>
          <cell r="C163">
            <v>23872500</v>
          </cell>
          <cell r="D163">
            <v>0</v>
          </cell>
        </row>
        <row r="164">
          <cell r="A164" t="str">
            <v>1057-2024</v>
          </cell>
          <cell r="B164">
            <v>0</v>
          </cell>
          <cell r="C164">
            <v>23872500</v>
          </cell>
          <cell r="D164">
            <v>0</v>
          </cell>
        </row>
        <row r="165">
          <cell r="A165" t="str">
            <v>1059-2024</v>
          </cell>
          <cell r="B165">
            <v>0</v>
          </cell>
          <cell r="C165">
            <v>23872500</v>
          </cell>
          <cell r="D165">
            <v>0</v>
          </cell>
        </row>
        <row r="166">
          <cell r="A166" t="str">
            <v>1060-2024</v>
          </cell>
          <cell r="B166">
            <v>0</v>
          </cell>
          <cell r="C166">
            <v>38841000</v>
          </cell>
          <cell r="D166">
            <v>0</v>
          </cell>
        </row>
        <row r="167">
          <cell r="A167" t="str">
            <v>1061-2024</v>
          </cell>
          <cell r="B167">
            <v>0</v>
          </cell>
          <cell r="C167">
            <v>38668500</v>
          </cell>
          <cell r="D167">
            <v>0</v>
          </cell>
        </row>
        <row r="168">
          <cell r="A168" t="str">
            <v>106-2024</v>
          </cell>
          <cell r="B168">
            <v>34367667</v>
          </cell>
          <cell r="C168">
            <v>0</v>
          </cell>
          <cell r="D168">
            <v>2266000</v>
          </cell>
        </row>
        <row r="169">
          <cell r="A169" t="str">
            <v>1062-2024</v>
          </cell>
          <cell r="B169">
            <v>0</v>
          </cell>
          <cell r="C169">
            <v>23872500</v>
          </cell>
          <cell r="D169">
            <v>0</v>
          </cell>
        </row>
        <row r="170">
          <cell r="A170" t="str">
            <v>1063-2024</v>
          </cell>
          <cell r="B170">
            <v>0</v>
          </cell>
          <cell r="C170">
            <v>28000000</v>
          </cell>
          <cell r="D170">
            <v>0</v>
          </cell>
        </row>
        <row r="171">
          <cell r="A171" t="str">
            <v>1064-2024</v>
          </cell>
          <cell r="B171">
            <v>0</v>
          </cell>
          <cell r="C171">
            <v>38669805</v>
          </cell>
          <cell r="D171">
            <v>0</v>
          </cell>
        </row>
        <row r="172">
          <cell r="A172" t="str">
            <v>1065-2024</v>
          </cell>
          <cell r="B172">
            <v>0</v>
          </cell>
          <cell r="C172">
            <v>23872500</v>
          </cell>
          <cell r="D172">
            <v>0</v>
          </cell>
        </row>
        <row r="173">
          <cell r="A173" t="str">
            <v>1066-2024</v>
          </cell>
          <cell r="B173">
            <v>0</v>
          </cell>
          <cell r="C173">
            <v>23872500</v>
          </cell>
          <cell r="D173">
            <v>0</v>
          </cell>
        </row>
        <row r="174">
          <cell r="A174" t="str">
            <v>1067-2024</v>
          </cell>
          <cell r="B174">
            <v>0</v>
          </cell>
          <cell r="C174">
            <v>43460000</v>
          </cell>
          <cell r="D174">
            <v>0</v>
          </cell>
        </row>
        <row r="175">
          <cell r="A175" t="str">
            <v>1068-2024</v>
          </cell>
          <cell r="B175">
            <v>0</v>
          </cell>
          <cell r="C175">
            <v>34272000</v>
          </cell>
          <cell r="D175">
            <v>0</v>
          </cell>
        </row>
        <row r="176">
          <cell r="A176" t="str">
            <v>1069-2024</v>
          </cell>
          <cell r="B176">
            <v>0</v>
          </cell>
          <cell r="C176">
            <v>14322150</v>
          </cell>
          <cell r="D176">
            <v>0</v>
          </cell>
        </row>
        <row r="177">
          <cell r="A177" t="str">
            <v>1070-2024</v>
          </cell>
          <cell r="B177">
            <v>0</v>
          </cell>
          <cell r="C177">
            <v>16641000</v>
          </cell>
          <cell r="D177">
            <v>0</v>
          </cell>
        </row>
        <row r="178">
          <cell r="A178" t="str">
            <v>1071-2024</v>
          </cell>
          <cell r="B178">
            <v>0</v>
          </cell>
          <cell r="C178">
            <v>27160000</v>
          </cell>
          <cell r="D178">
            <v>0</v>
          </cell>
        </row>
        <row r="179">
          <cell r="A179" t="str">
            <v>1072-2024</v>
          </cell>
          <cell r="B179">
            <v>0</v>
          </cell>
          <cell r="C179">
            <v>27160000</v>
          </cell>
          <cell r="D179">
            <v>0</v>
          </cell>
        </row>
        <row r="180">
          <cell r="A180" t="str">
            <v>1073-2024</v>
          </cell>
          <cell r="B180">
            <v>0</v>
          </cell>
          <cell r="C180">
            <v>27160000</v>
          </cell>
          <cell r="D180">
            <v>0</v>
          </cell>
        </row>
        <row r="181">
          <cell r="A181" t="str">
            <v>1074-2024</v>
          </cell>
          <cell r="B181">
            <v>0</v>
          </cell>
          <cell r="C181">
            <v>27160000</v>
          </cell>
          <cell r="D181">
            <v>0</v>
          </cell>
        </row>
        <row r="182">
          <cell r="A182" t="str">
            <v>1075-2024</v>
          </cell>
          <cell r="B182">
            <v>0</v>
          </cell>
          <cell r="C182">
            <v>38016000</v>
          </cell>
          <cell r="D182">
            <v>0</v>
          </cell>
        </row>
        <row r="183">
          <cell r="A183" t="str">
            <v>1076-2024</v>
          </cell>
          <cell r="B183">
            <v>0</v>
          </cell>
          <cell r="C183">
            <v>44500000</v>
          </cell>
          <cell r="D183">
            <v>0</v>
          </cell>
        </row>
        <row r="184">
          <cell r="A184" t="str">
            <v>1077-2024</v>
          </cell>
          <cell r="B184">
            <v>0</v>
          </cell>
          <cell r="C184">
            <v>32590000</v>
          </cell>
          <cell r="D184">
            <v>0</v>
          </cell>
        </row>
        <row r="185">
          <cell r="A185" t="str">
            <v>1079-2024</v>
          </cell>
          <cell r="B185">
            <v>0</v>
          </cell>
          <cell r="C185">
            <v>40000000</v>
          </cell>
          <cell r="D185">
            <v>0</v>
          </cell>
        </row>
        <row r="186">
          <cell r="A186" t="str">
            <v>1080-2024</v>
          </cell>
          <cell r="B186">
            <v>0</v>
          </cell>
          <cell r="C186">
            <v>27160000</v>
          </cell>
          <cell r="D186">
            <v>0</v>
          </cell>
        </row>
        <row r="187">
          <cell r="A187" t="str">
            <v>1081-2024</v>
          </cell>
          <cell r="B187">
            <v>0</v>
          </cell>
          <cell r="C187">
            <v>36500000</v>
          </cell>
          <cell r="D187">
            <v>0</v>
          </cell>
        </row>
        <row r="188">
          <cell r="A188" t="str">
            <v>108-2024</v>
          </cell>
          <cell r="B188">
            <v>19025067</v>
          </cell>
          <cell r="C188">
            <v>0</v>
          </cell>
          <cell r="D188">
            <v>1358933</v>
          </cell>
        </row>
        <row r="189">
          <cell r="A189" t="str">
            <v>1083-2024</v>
          </cell>
          <cell r="B189">
            <v>0</v>
          </cell>
          <cell r="C189">
            <v>43460000</v>
          </cell>
          <cell r="D189">
            <v>0</v>
          </cell>
        </row>
        <row r="190">
          <cell r="A190" t="str">
            <v>1084-2024</v>
          </cell>
          <cell r="B190">
            <v>0</v>
          </cell>
          <cell r="C190">
            <v>26522500</v>
          </cell>
          <cell r="D190">
            <v>0</v>
          </cell>
        </row>
        <row r="191">
          <cell r="A191" t="str">
            <v>1085-2024</v>
          </cell>
          <cell r="B191">
            <v>0</v>
          </cell>
          <cell r="C191">
            <v>26522500</v>
          </cell>
          <cell r="D191">
            <v>0</v>
          </cell>
        </row>
        <row r="192">
          <cell r="A192" t="str">
            <v>1086-2024</v>
          </cell>
          <cell r="B192">
            <v>0</v>
          </cell>
          <cell r="C192">
            <v>26522500</v>
          </cell>
          <cell r="D192">
            <v>0</v>
          </cell>
        </row>
        <row r="193">
          <cell r="A193" t="str">
            <v>1087-2024</v>
          </cell>
          <cell r="B193">
            <v>0</v>
          </cell>
          <cell r="C193">
            <v>33557400</v>
          </cell>
          <cell r="D193">
            <v>0</v>
          </cell>
        </row>
        <row r="194">
          <cell r="A194" t="str">
            <v>1088-2024</v>
          </cell>
          <cell r="B194">
            <v>0</v>
          </cell>
          <cell r="C194">
            <v>23872500</v>
          </cell>
          <cell r="D194">
            <v>0</v>
          </cell>
        </row>
        <row r="195">
          <cell r="A195" t="str">
            <v>109078-2023-2024</v>
          </cell>
          <cell r="B195">
            <v>207967751</v>
          </cell>
          <cell r="C195">
            <v>249378446</v>
          </cell>
          <cell r="D195">
            <v>0</v>
          </cell>
        </row>
        <row r="196">
          <cell r="A196" t="str">
            <v>1091-2024</v>
          </cell>
          <cell r="B196">
            <v>0</v>
          </cell>
          <cell r="C196">
            <v>20000000</v>
          </cell>
          <cell r="D196">
            <v>0</v>
          </cell>
        </row>
        <row r="197">
          <cell r="A197" t="str">
            <v>109-2024</v>
          </cell>
          <cell r="B197">
            <v>33786667</v>
          </cell>
          <cell r="C197">
            <v>0</v>
          </cell>
          <cell r="D197">
            <v>2613333</v>
          </cell>
        </row>
        <row r="198">
          <cell r="A198" t="str">
            <v>1092-2024</v>
          </cell>
          <cell r="B198">
            <v>0</v>
          </cell>
          <cell r="C198">
            <v>20000000</v>
          </cell>
          <cell r="D198">
            <v>0</v>
          </cell>
        </row>
        <row r="199">
          <cell r="A199" t="str">
            <v>1094-2024</v>
          </cell>
          <cell r="B199">
            <v>0</v>
          </cell>
          <cell r="C199">
            <v>30213000</v>
          </cell>
          <cell r="D199">
            <v>0</v>
          </cell>
        </row>
        <row r="200">
          <cell r="A200" t="str">
            <v>1095-2024</v>
          </cell>
          <cell r="B200">
            <v>0</v>
          </cell>
          <cell r="C200">
            <v>38669805</v>
          </cell>
          <cell r="D200">
            <v>0</v>
          </cell>
        </row>
        <row r="201">
          <cell r="A201" t="str">
            <v>1096-2024</v>
          </cell>
          <cell r="B201">
            <v>0</v>
          </cell>
          <cell r="C201">
            <v>23872500</v>
          </cell>
          <cell r="D201">
            <v>0</v>
          </cell>
        </row>
        <row r="202">
          <cell r="A202" t="str">
            <v>1097-2024</v>
          </cell>
          <cell r="B202">
            <v>0</v>
          </cell>
          <cell r="C202">
            <v>32590000</v>
          </cell>
          <cell r="D202">
            <v>0</v>
          </cell>
        </row>
        <row r="203">
          <cell r="A203" t="str">
            <v>1098-2024</v>
          </cell>
          <cell r="B203">
            <v>0</v>
          </cell>
          <cell r="C203">
            <v>27160000</v>
          </cell>
          <cell r="D203">
            <v>0</v>
          </cell>
        </row>
        <row r="204">
          <cell r="A204" t="str">
            <v>1099-2024</v>
          </cell>
          <cell r="B204">
            <v>0</v>
          </cell>
          <cell r="C204">
            <v>23872500</v>
          </cell>
          <cell r="D204">
            <v>0</v>
          </cell>
        </row>
        <row r="205">
          <cell r="A205" t="str">
            <v>1100-2024</v>
          </cell>
          <cell r="B205">
            <v>0</v>
          </cell>
          <cell r="C205">
            <v>30213000</v>
          </cell>
          <cell r="D205">
            <v>0</v>
          </cell>
        </row>
        <row r="206">
          <cell r="A206" t="str">
            <v>1101-2024</v>
          </cell>
          <cell r="B206">
            <v>0</v>
          </cell>
          <cell r="C206">
            <v>30213000</v>
          </cell>
          <cell r="D206">
            <v>0</v>
          </cell>
        </row>
        <row r="207">
          <cell r="A207" t="str">
            <v>110-2024</v>
          </cell>
          <cell r="B207">
            <v>40040000</v>
          </cell>
          <cell r="C207">
            <v>0</v>
          </cell>
          <cell r="D207">
            <v>2860000</v>
          </cell>
        </row>
        <row r="208">
          <cell r="A208" t="str">
            <v>1102-2024</v>
          </cell>
          <cell r="B208">
            <v>0</v>
          </cell>
          <cell r="C208">
            <v>24444000</v>
          </cell>
          <cell r="D208">
            <v>0</v>
          </cell>
        </row>
        <row r="209">
          <cell r="A209" t="str">
            <v>1103-2024</v>
          </cell>
          <cell r="B209">
            <v>0</v>
          </cell>
          <cell r="C209">
            <v>15680000</v>
          </cell>
          <cell r="D209">
            <v>0</v>
          </cell>
        </row>
        <row r="210">
          <cell r="A210" t="str">
            <v>1104-2024</v>
          </cell>
          <cell r="B210">
            <v>0</v>
          </cell>
          <cell r="C210">
            <v>23872500</v>
          </cell>
          <cell r="D210">
            <v>0</v>
          </cell>
        </row>
        <row r="211">
          <cell r="A211" t="str">
            <v>1105-2024</v>
          </cell>
          <cell r="B211">
            <v>0</v>
          </cell>
          <cell r="C211">
            <v>23872500</v>
          </cell>
          <cell r="D211">
            <v>0</v>
          </cell>
        </row>
        <row r="212">
          <cell r="A212" t="str">
            <v>1106-2024</v>
          </cell>
          <cell r="B212">
            <v>0</v>
          </cell>
          <cell r="C212">
            <v>22900500</v>
          </cell>
          <cell r="D212">
            <v>0</v>
          </cell>
        </row>
        <row r="213">
          <cell r="A213" t="str">
            <v>1108-2024</v>
          </cell>
          <cell r="B213">
            <v>0</v>
          </cell>
          <cell r="C213">
            <v>26522500</v>
          </cell>
          <cell r="D213">
            <v>0</v>
          </cell>
        </row>
        <row r="214">
          <cell r="A214" t="str">
            <v>1109-2024</v>
          </cell>
          <cell r="B214">
            <v>0</v>
          </cell>
          <cell r="C214">
            <v>41715000</v>
          </cell>
          <cell r="D214">
            <v>0</v>
          </cell>
        </row>
        <row r="215">
          <cell r="A215" t="str">
            <v>111011/23 CTO960-2024</v>
          </cell>
          <cell r="B215">
            <v>183513381</v>
          </cell>
          <cell r="C215">
            <v>133495139</v>
          </cell>
          <cell r="D215">
            <v>0</v>
          </cell>
        </row>
        <row r="216">
          <cell r="A216" t="str">
            <v>1110-2024</v>
          </cell>
          <cell r="B216">
            <v>0</v>
          </cell>
          <cell r="C216">
            <v>26522500</v>
          </cell>
          <cell r="D216">
            <v>0</v>
          </cell>
        </row>
        <row r="217">
          <cell r="A217" t="str">
            <v>1111-2024</v>
          </cell>
          <cell r="B217">
            <v>0</v>
          </cell>
          <cell r="C217">
            <v>36927000</v>
          </cell>
          <cell r="D217">
            <v>0</v>
          </cell>
        </row>
        <row r="218">
          <cell r="A218" t="str">
            <v>111-2024</v>
          </cell>
          <cell r="B218">
            <v>41400000</v>
          </cell>
          <cell r="C218">
            <v>0</v>
          </cell>
          <cell r="D218">
            <v>0</v>
          </cell>
        </row>
        <row r="219">
          <cell r="A219" t="str">
            <v>1114-2024</v>
          </cell>
          <cell r="B219">
            <v>0</v>
          </cell>
          <cell r="C219">
            <v>26522500</v>
          </cell>
          <cell r="D219">
            <v>0</v>
          </cell>
        </row>
        <row r="220">
          <cell r="A220" t="str">
            <v>1115-2024</v>
          </cell>
          <cell r="B220">
            <v>0</v>
          </cell>
          <cell r="C220">
            <v>26522500</v>
          </cell>
          <cell r="D220">
            <v>0</v>
          </cell>
        </row>
        <row r="221">
          <cell r="A221" t="str">
            <v>1116-2024</v>
          </cell>
          <cell r="B221">
            <v>0</v>
          </cell>
          <cell r="C221">
            <v>26522500</v>
          </cell>
          <cell r="D221">
            <v>0</v>
          </cell>
        </row>
        <row r="222">
          <cell r="A222" t="str">
            <v>1117-2024</v>
          </cell>
          <cell r="B222">
            <v>0</v>
          </cell>
          <cell r="C222">
            <v>26522500</v>
          </cell>
          <cell r="D222">
            <v>0</v>
          </cell>
        </row>
        <row r="223">
          <cell r="A223" t="str">
            <v>1118-2024</v>
          </cell>
          <cell r="B223">
            <v>0</v>
          </cell>
          <cell r="C223">
            <v>41980000</v>
          </cell>
          <cell r="D223">
            <v>0</v>
          </cell>
        </row>
        <row r="224">
          <cell r="A224" t="str">
            <v>1119-2024</v>
          </cell>
          <cell r="B224">
            <v>0</v>
          </cell>
          <cell r="C224">
            <v>45000000</v>
          </cell>
          <cell r="D224">
            <v>0</v>
          </cell>
        </row>
        <row r="225">
          <cell r="A225" t="str">
            <v>1121-2024</v>
          </cell>
          <cell r="B225">
            <v>0</v>
          </cell>
          <cell r="C225">
            <v>26522500</v>
          </cell>
          <cell r="D225">
            <v>0</v>
          </cell>
        </row>
        <row r="226">
          <cell r="A226" t="str">
            <v>112-2024</v>
          </cell>
          <cell r="B226">
            <v>50676000</v>
          </cell>
          <cell r="C226">
            <v>0</v>
          </cell>
          <cell r="D226">
            <v>0</v>
          </cell>
        </row>
        <row r="227">
          <cell r="A227" t="str">
            <v>1122-2024</v>
          </cell>
          <cell r="B227">
            <v>0</v>
          </cell>
          <cell r="C227">
            <v>27160000</v>
          </cell>
          <cell r="D227">
            <v>0</v>
          </cell>
        </row>
        <row r="228">
          <cell r="A228" t="str">
            <v>1123-2024</v>
          </cell>
          <cell r="B228">
            <v>0</v>
          </cell>
          <cell r="C228">
            <v>26790000</v>
          </cell>
          <cell r="D228">
            <v>0</v>
          </cell>
        </row>
        <row r="229">
          <cell r="A229" t="str">
            <v>1124-2024</v>
          </cell>
          <cell r="B229">
            <v>0</v>
          </cell>
          <cell r="C229">
            <v>26790000</v>
          </cell>
          <cell r="D229">
            <v>0</v>
          </cell>
        </row>
        <row r="230">
          <cell r="A230" t="str">
            <v>1125-2024</v>
          </cell>
          <cell r="B230">
            <v>0</v>
          </cell>
          <cell r="C230">
            <v>26790000</v>
          </cell>
          <cell r="D230">
            <v>0</v>
          </cell>
        </row>
        <row r="231">
          <cell r="A231" t="str">
            <v>1126-2024</v>
          </cell>
          <cell r="B231">
            <v>0</v>
          </cell>
          <cell r="C231">
            <v>22280000</v>
          </cell>
          <cell r="D231">
            <v>0</v>
          </cell>
        </row>
        <row r="232">
          <cell r="A232" t="str">
            <v>1127-2024</v>
          </cell>
          <cell r="B232">
            <v>0</v>
          </cell>
          <cell r="C232">
            <v>41760000</v>
          </cell>
          <cell r="D232">
            <v>0</v>
          </cell>
        </row>
        <row r="233">
          <cell r="A233" t="str">
            <v>1130-2024</v>
          </cell>
          <cell r="B233">
            <v>0</v>
          </cell>
          <cell r="C233">
            <v>23870250</v>
          </cell>
          <cell r="D233">
            <v>0</v>
          </cell>
        </row>
        <row r="234">
          <cell r="A234" t="str">
            <v>113-2024</v>
          </cell>
          <cell r="B234">
            <v>41253333</v>
          </cell>
          <cell r="C234">
            <v>0</v>
          </cell>
          <cell r="D234">
            <v>2946667</v>
          </cell>
        </row>
        <row r="235">
          <cell r="A235" t="str">
            <v>1132-2024</v>
          </cell>
          <cell r="B235">
            <v>0</v>
          </cell>
          <cell r="C235">
            <v>19498912</v>
          </cell>
          <cell r="D235">
            <v>0</v>
          </cell>
        </row>
        <row r="236">
          <cell r="A236" t="str">
            <v>1133-2024</v>
          </cell>
          <cell r="B236">
            <v>0</v>
          </cell>
          <cell r="C236">
            <v>41990000</v>
          </cell>
          <cell r="D236">
            <v>0</v>
          </cell>
        </row>
        <row r="237">
          <cell r="A237" t="str">
            <v>1134-2024</v>
          </cell>
          <cell r="B237">
            <v>0</v>
          </cell>
          <cell r="C237">
            <v>32590000</v>
          </cell>
          <cell r="D237">
            <v>0</v>
          </cell>
        </row>
        <row r="238">
          <cell r="A238" t="str">
            <v>1135-2024</v>
          </cell>
          <cell r="B238">
            <v>0</v>
          </cell>
          <cell r="C238">
            <v>32590000</v>
          </cell>
          <cell r="D238">
            <v>0</v>
          </cell>
        </row>
        <row r="239">
          <cell r="A239" t="str">
            <v>1136-2024</v>
          </cell>
          <cell r="B239">
            <v>0</v>
          </cell>
          <cell r="C239">
            <v>27160000</v>
          </cell>
          <cell r="D239">
            <v>0</v>
          </cell>
        </row>
        <row r="240">
          <cell r="A240" t="str">
            <v>1137-2024</v>
          </cell>
          <cell r="B240">
            <v>0</v>
          </cell>
          <cell r="C240">
            <v>27160000</v>
          </cell>
          <cell r="D240">
            <v>0</v>
          </cell>
        </row>
        <row r="241">
          <cell r="A241" t="str">
            <v>1138-2024</v>
          </cell>
          <cell r="B241">
            <v>0</v>
          </cell>
          <cell r="C241">
            <v>41990000</v>
          </cell>
          <cell r="D241">
            <v>0</v>
          </cell>
        </row>
        <row r="242">
          <cell r="A242" t="str">
            <v>1139-2024</v>
          </cell>
          <cell r="B242">
            <v>0</v>
          </cell>
          <cell r="C242">
            <v>32590000</v>
          </cell>
          <cell r="D242">
            <v>0</v>
          </cell>
        </row>
        <row r="243">
          <cell r="A243" t="str">
            <v>1140-2024</v>
          </cell>
          <cell r="B243">
            <v>0</v>
          </cell>
          <cell r="C243">
            <v>41990000</v>
          </cell>
          <cell r="D243">
            <v>0</v>
          </cell>
        </row>
        <row r="244">
          <cell r="A244" t="str">
            <v>1141-2024</v>
          </cell>
          <cell r="B244">
            <v>0</v>
          </cell>
          <cell r="C244">
            <v>32590000</v>
          </cell>
          <cell r="D244">
            <v>0</v>
          </cell>
        </row>
        <row r="245">
          <cell r="A245" t="str">
            <v>114-2024</v>
          </cell>
          <cell r="B245">
            <v>41253333</v>
          </cell>
          <cell r="C245">
            <v>0</v>
          </cell>
          <cell r="D245">
            <v>2946667</v>
          </cell>
        </row>
        <row r="246">
          <cell r="A246" t="str">
            <v>1142-2024</v>
          </cell>
          <cell r="B246">
            <v>0</v>
          </cell>
          <cell r="C246">
            <v>32590000</v>
          </cell>
          <cell r="D246">
            <v>0</v>
          </cell>
        </row>
        <row r="247">
          <cell r="A247" t="str">
            <v>1144-2024</v>
          </cell>
          <cell r="B247">
            <v>0</v>
          </cell>
          <cell r="C247">
            <v>41990000</v>
          </cell>
          <cell r="D247">
            <v>0</v>
          </cell>
        </row>
        <row r="248">
          <cell r="A248" t="str">
            <v>1145-2024</v>
          </cell>
          <cell r="B248">
            <v>0</v>
          </cell>
          <cell r="C248">
            <v>28000000</v>
          </cell>
          <cell r="D248">
            <v>0</v>
          </cell>
        </row>
        <row r="249">
          <cell r="A249" t="str">
            <v>1146-2024</v>
          </cell>
          <cell r="B249">
            <v>0</v>
          </cell>
          <cell r="C249">
            <v>28000000</v>
          </cell>
          <cell r="D249">
            <v>0</v>
          </cell>
        </row>
        <row r="250">
          <cell r="A250" t="str">
            <v>1147-2024</v>
          </cell>
          <cell r="B250">
            <v>0</v>
          </cell>
          <cell r="C250">
            <v>28000000</v>
          </cell>
          <cell r="D250">
            <v>0</v>
          </cell>
        </row>
        <row r="251">
          <cell r="A251" t="str">
            <v>1148-2024</v>
          </cell>
          <cell r="B251">
            <v>0</v>
          </cell>
          <cell r="C251">
            <v>28000000</v>
          </cell>
          <cell r="D251">
            <v>0</v>
          </cell>
        </row>
        <row r="252">
          <cell r="A252" t="str">
            <v>1149-2024</v>
          </cell>
          <cell r="B252">
            <v>0</v>
          </cell>
          <cell r="C252">
            <v>28000000</v>
          </cell>
          <cell r="D252">
            <v>0</v>
          </cell>
        </row>
        <row r="253">
          <cell r="A253" t="str">
            <v>1150-2024</v>
          </cell>
          <cell r="B253">
            <v>0</v>
          </cell>
          <cell r="C253">
            <v>36000000</v>
          </cell>
          <cell r="D253">
            <v>0</v>
          </cell>
        </row>
        <row r="254">
          <cell r="A254" t="str">
            <v>1151-2024</v>
          </cell>
          <cell r="B254">
            <v>0</v>
          </cell>
          <cell r="C254">
            <v>28000000</v>
          </cell>
          <cell r="D254">
            <v>0</v>
          </cell>
        </row>
        <row r="255">
          <cell r="A255" t="str">
            <v>115-2024</v>
          </cell>
          <cell r="B255">
            <v>26825000</v>
          </cell>
          <cell r="C255">
            <v>0</v>
          </cell>
          <cell r="D255">
            <v>1015000</v>
          </cell>
        </row>
        <row r="256">
          <cell r="A256" t="str">
            <v>1152-2024</v>
          </cell>
          <cell r="B256">
            <v>0</v>
          </cell>
          <cell r="C256">
            <v>28000000</v>
          </cell>
          <cell r="D256">
            <v>0</v>
          </cell>
        </row>
        <row r="257">
          <cell r="A257" t="str">
            <v>1153-2024</v>
          </cell>
          <cell r="B257">
            <v>0</v>
          </cell>
          <cell r="C257">
            <v>28000000</v>
          </cell>
          <cell r="D257">
            <v>0</v>
          </cell>
        </row>
        <row r="258">
          <cell r="A258" t="str">
            <v>1154-2024</v>
          </cell>
          <cell r="B258">
            <v>0</v>
          </cell>
          <cell r="C258">
            <v>42000000</v>
          </cell>
          <cell r="D258">
            <v>0</v>
          </cell>
        </row>
        <row r="259">
          <cell r="A259" t="str">
            <v>1155-2024</v>
          </cell>
          <cell r="B259">
            <v>0</v>
          </cell>
          <cell r="C259">
            <v>23872500</v>
          </cell>
          <cell r="D259">
            <v>0</v>
          </cell>
        </row>
        <row r="260">
          <cell r="A260" t="str">
            <v>1156-2024</v>
          </cell>
          <cell r="B260">
            <v>0</v>
          </cell>
          <cell r="C260">
            <v>33557400</v>
          </cell>
          <cell r="D260">
            <v>0</v>
          </cell>
        </row>
        <row r="261">
          <cell r="A261" t="str">
            <v>1157-2024</v>
          </cell>
          <cell r="B261">
            <v>0</v>
          </cell>
          <cell r="C261">
            <v>22900500</v>
          </cell>
          <cell r="D261">
            <v>0</v>
          </cell>
        </row>
        <row r="262">
          <cell r="A262" t="str">
            <v>1159-2024</v>
          </cell>
          <cell r="B262">
            <v>0</v>
          </cell>
          <cell r="C262">
            <v>30213000</v>
          </cell>
          <cell r="D262">
            <v>0</v>
          </cell>
        </row>
        <row r="263">
          <cell r="A263" t="str">
            <v>1160-2024</v>
          </cell>
          <cell r="B263">
            <v>0</v>
          </cell>
          <cell r="C263">
            <v>36500000</v>
          </cell>
          <cell r="D263">
            <v>0</v>
          </cell>
        </row>
        <row r="264">
          <cell r="A264" t="str">
            <v>1161-2024</v>
          </cell>
          <cell r="B264">
            <v>0</v>
          </cell>
          <cell r="C264">
            <v>32116500</v>
          </cell>
          <cell r="D264">
            <v>0</v>
          </cell>
        </row>
        <row r="265">
          <cell r="A265" t="str">
            <v>116-2024</v>
          </cell>
          <cell r="B265">
            <v>40040000</v>
          </cell>
          <cell r="C265">
            <v>0</v>
          </cell>
          <cell r="D265">
            <v>2860000</v>
          </cell>
        </row>
        <row r="266">
          <cell r="A266" t="str">
            <v>1164-2024</v>
          </cell>
          <cell r="B266">
            <v>0</v>
          </cell>
          <cell r="C266">
            <v>26522500</v>
          </cell>
          <cell r="D266">
            <v>0</v>
          </cell>
        </row>
        <row r="267">
          <cell r="A267" t="str">
            <v>1165-2024</v>
          </cell>
          <cell r="B267">
            <v>0</v>
          </cell>
          <cell r="C267">
            <v>26522500</v>
          </cell>
          <cell r="D267">
            <v>0</v>
          </cell>
        </row>
        <row r="268">
          <cell r="A268" t="str">
            <v>1166-2024</v>
          </cell>
          <cell r="B268">
            <v>0</v>
          </cell>
          <cell r="C268">
            <v>26522500</v>
          </cell>
          <cell r="D268">
            <v>0</v>
          </cell>
        </row>
        <row r="269">
          <cell r="A269" t="str">
            <v>1167-2024</v>
          </cell>
          <cell r="B269">
            <v>0</v>
          </cell>
          <cell r="C269">
            <v>26522500</v>
          </cell>
          <cell r="D269">
            <v>0</v>
          </cell>
        </row>
        <row r="270">
          <cell r="A270" t="str">
            <v>1168-2024</v>
          </cell>
          <cell r="B270">
            <v>0</v>
          </cell>
          <cell r="C270">
            <v>26522500</v>
          </cell>
          <cell r="D270">
            <v>0</v>
          </cell>
        </row>
        <row r="271">
          <cell r="A271" t="str">
            <v>1169-2024</v>
          </cell>
          <cell r="B271">
            <v>0</v>
          </cell>
          <cell r="C271">
            <v>41990000</v>
          </cell>
          <cell r="D271">
            <v>0</v>
          </cell>
        </row>
        <row r="272">
          <cell r="A272" t="str">
            <v>1170-2024</v>
          </cell>
          <cell r="B272">
            <v>0</v>
          </cell>
          <cell r="C272">
            <v>41990000</v>
          </cell>
          <cell r="D272">
            <v>0</v>
          </cell>
        </row>
        <row r="273">
          <cell r="A273" t="str">
            <v>1171-2024</v>
          </cell>
          <cell r="B273">
            <v>0</v>
          </cell>
          <cell r="C273">
            <v>32590000</v>
          </cell>
          <cell r="D273">
            <v>0</v>
          </cell>
        </row>
        <row r="274">
          <cell r="A274" t="str">
            <v>117-2024</v>
          </cell>
          <cell r="B274">
            <v>22804333</v>
          </cell>
          <cell r="C274">
            <v>0</v>
          </cell>
          <cell r="D274">
            <v>1232667</v>
          </cell>
        </row>
        <row r="275">
          <cell r="A275" t="str">
            <v>1172-2024</v>
          </cell>
          <cell r="B275">
            <v>0</v>
          </cell>
          <cell r="C275">
            <v>32590000</v>
          </cell>
          <cell r="D275">
            <v>0</v>
          </cell>
        </row>
        <row r="276">
          <cell r="A276" t="str">
            <v>1173-2024</v>
          </cell>
          <cell r="B276">
            <v>0</v>
          </cell>
          <cell r="C276">
            <v>32400000</v>
          </cell>
          <cell r="D276">
            <v>0</v>
          </cell>
        </row>
        <row r="277">
          <cell r="A277" t="str">
            <v>1174-2024</v>
          </cell>
          <cell r="B277">
            <v>0</v>
          </cell>
          <cell r="C277">
            <v>32590000</v>
          </cell>
          <cell r="D277">
            <v>0</v>
          </cell>
        </row>
        <row r="278">
          <cell r="A278" t="str">
            <v>1175-2024</v>
          </cell>
          <cell r="B278">
            <v>0</v>
          </cell>
          <cell r="C278">
            <v>32590000</v>
          </cell>
          <cell r="D278">
            <v>0</v>
          </cell>
        </row>
        <row r="279">
          <cell r="A279" t="str">
            <v>1176-2024</v>
          </cell>
          <cell r="B279">
            <v>0</v>
          </cell>
          <cell r="C279">
            <v>32590000</v>
          </cell>
          <cell r="D279">
            <v>0</v>
          </cell>
        </row>
        <row r="280">
          <cell r="A280" t="str">
            <v>1177-2024</v>
          </cell>
          <cell r="B280">
            <v>0</v>
          </cell>
          <cell r="C280">
            <v>32590000</v>
          </cell>
          <cell r="D280">
            <v>0</v>
          </cell>
        </row>
        <row r="281">
          <cell r="A281" t="str">
            <v>1178-2024</v>
          </cell>
          <cell r="B281">
            <v>0</v>
          </cell>
          <cell r="C281">
            <v>27160000</v>
          </cell>
          <cell r="D281">
            <v>0</v>
          </cell>
        </row>
        <row r="282">
          <cell r="A282" t="str">
            <v>1179-2024</v>
          </cell>
          <cell r="B282">
            <v>0</v>
          </cell>
          <cell r="C282">
            <v>32590000</v>
          </cell>
          <cell r="D282">
            <v>0</v>
          </cell>
        </row>
        <row r="283">
          <cell r="A283" t="str">
            <v>1180-2024</v>
          </cell>
          <cell r="B283">
            <v>0</v>
          </cell>
          <cell r="C283">
            <v>32590000</v>
          </cell>
          <cell r="D283">
            <v>0</v>
          </cell>
        </row>
        <row r="284">
          <cell r="A284" t="str">
            <v>1181-2024</v>
          </cell>
          <cell r="B284">
            <v>0</v>
          </cell>
          <cell r="C284">
            <v>40581000</v>
          </cell>
          <cell r="D284">
            <v>0</v>
          </cell>
        </row>
        <row r="285">
          <cell r="A285" t="str">
            <v>118-2023-2024</v>
          </cell>
          <cell r="B285">
            <v>670608582</v>
          </cell>
          <cell r="C285">
            <v>0</v>
          </cell>
          <cell r="D285">
            <v>0</v>
          </cell>
        </row>
        <row r="286">
          <cell r="A286" t="str">
            <v>118-2024</v>
          </cell>
          <cell r="B286">
            <v>45600000</v>
          </cell>
          <cell r="C286">
            <v>0</v>
          </cell>
          <cell r="D286">
            <v>0</v>
          </cell>
        </row>
        <row r="287">
          <cell r="A287" t="str">
            <v>1183-2024</v>
          </cell>
          <cell r="B287">
            <v>0</v>
          </cell>
          <cell r="C287">
            <v>26522500</v>
          </cell>
          <cell r="D287">
            <v>0</v>
          </cell>
        </row>
        <row r="288">
          <cell r="A288" t="str">
            <v>1184-2024</v>
          </cell>
          <cell r="B288">
            <v>0</v>
          </cell>
          <cell r="C288">
            <v>26522500</v>
          </cell>
          <cell r="D288">
            <v>0</v>
          </cell>
        </row>
        <row r="289">
          <cell r="A289" t="str">
            <v>1185-2024</v>
          </cell>
          <cell r="B289">
            <v>0</v>
          </cell>
          <cell r="C289">
            <v>26522500</v>
          </cell>
          <cell r="D289">
            <v>0</v>
          </cell>
        </row>
        <row r="290">
          <cell r="A290" t="str">
            <v>1186-2024</v>
          </cell>
          <cell r="B290">
            <v>0</v>
          </cell>
          <cell r="C290">
            <v>26522500</v>
          </cell>
          <cell r="D290">
            <v>0</v>
          </cell>
        </row>
        <row r="291">
          <cell r="A291" t="str">
            <v>1187-2024</v>
          </cell>
          <cell r="B291">
            <v>0</v>
          </cell>
          <cell r="C291">
            <v>42000000</v>
          </cell>
          <cell r="D291">
            <v>0</v>
          </cell>
        </row>
        <row r="292">
          <cell r="A292" t="str">
            <v>1188-2024</v>
          </cell>
          <cell r="B292">
            <v>0</v>
          </cell>
          <cell r="C292">
            <v>20000000</v>
          </cell>
          <cell r="D292">
            <v>0</v>
          </cell>
        </row>
        <row r="293">
          <cell r="A293" t="str">
            <v>1189-2024</v>
          </cell>
          <cell r="B293">
            <v>0</v>
          </cell>
          <cell r="C293">
            <v>26522500</v>
          </cell>
          <cell r="D293">
            <v>0</v>
          </cell>
        </row>
        <row r="294">
          <cell r="A294" t="str">
            <v>1190-2024</v>
          </cell>
          <cell r="B294">
            <v>0</v>
          </cell>
          <cell r="C294">
            <v>30213000</v>
          </cell>
          <cell r="D294">
            <v>0</v>
          </cell>
        </row>
        <row r="295">
          <cell r="A295" t="str">
            <v>1191-2024</v>
          </cell>
          <cell r="B295">
            <v>0</v>
          </cell>
          <cell r="C295">
            <v>26522500</v>
          </cell>
          <cell r="D295">
            <v>0</v>
          </cell>
        </row>
        <row r="296">
          <cell r="A296" t="str">
            <v>119-2024</v>
          </cell>
          <cell r="B296">
            <v>47637500</v>
          </cell>
          <cell r="C296">
            <v>0</v>
          </cell>
          <cell r="D296">
            <v>1802500</v>
          </cell>
        </row>
        <row r="297">
          <cell r="A297" t="str">
            <v>1192-2024</v>
          </cell>
          <cell r="B297">
            <v>0</v>
          </cell>
          <cell r="C297">
            <v>30082500</v>
          </cell>
          <cell r="D297">
            <v>0</v>
          </cell>
        </row>
        <row r="298">
          <cell r="A298" t="str">
            <v>1195-2024</v>
          </cell>
          <cell r="B298">
            <v>0</v>
          </cell>
          <cell r="C298">
            <v>27160000</v>
          </cell>
          <cell r="D298">
            <v>0</v>
          </cell>
        </row>
        <row r="299">
          <cell r="A299" t="str">
            <v>1196-2024</v>
          </cell>
          <cell r="B299">
            <v>0</v>
          </cell>
          <cell r="C299">
            <v>32590000</v>
          </cell>
          <cell r="D299">
            <v>0</v>
          </cell>
        </row>
        <row r="300">
          <cell r="A300" t="str">
            <v>1197-2024</v>
          </cell>
          <cell r="B300">
            <v>0</v>
          </cell>
          <cell r="C300">
            <v>32590000</v>
          </cell>
          <cell r="D300">
            <v>0</v>
          </cell>
        </row>
        <row r="301">
          <cell r="A301" t="str">
            <v>1198-2024</v>
          </cell>
          <cell r="B301">
            <v>0</v>
          </cell>
          <cell r="C301">
            <v>32590000</v>
          </cell>
          <cell r="D301">
            <v>0</v>
          </cell>
        </row>
        <row r="302">
          <cell r="A302" t="str">
            <v>1199-2024</v>
          </cell>
          <cell r="B302">
            <v>0</v>
          </cell>
          <cell r="C302">
            <v>32590000</v>
          </cell>
          <cell r="D302">
            <v>0</v>
          </cell>
        </row>
        <row r="303">
          <cell r="A303" t="str">
            <v>1200-2024</v>
          </cell>
          <cell r="B303">
            <v>0</v>
          </cell>
          <cell r="C303">
            <v>32590000</v>
          </cell>
          <cell r="D303">
            <v>0</v>
          </cell>
        </row>
        <row r="304">
          <cell r="A304" t="str">
            <v>120-2024</v>
          </cell>
          <cell r="B304">
            <v>37259000</v>
          </cell>
          <cell r="C304">
            <v>0</v>
          </cell>
          <cell r="D304">
            <v>1409800</v>
          </cell>
        </row>
        <row r="305">
          <cell r="A305" t="str">
            <v>1202-2024</v>
          </cell>
          <cell r="B305">
            <v>0</v>
          </cell>
          <cell r="C305">
            <v>36000000</v>
          </cell>
          <cell r="D305">
            <v>0</v>
          </cell>
        </row>
        <row r="306">
          <cell r="A306" t="str">
            <v>1203-2024</v>
          </cell>
          <cell r="B306">
            <v>0</v>
          </cell>
          <cell r="C306">
            <v>33513831</v>
          </cell>
          <cell r="D306">
            <v>0</v>
          </cell>
        </row>
        <row r="307">
          <cell r="A307" t="str">
            <v>1204-2024</v>
          </cell>
          <cell r="B307">
            <v>0</v>
          </cell>
          <cell r="C307">
            <v>33513831</v>
          </cell>
          <cell r="D307">
            <v>0</v>
          </cell>
        </row>
        <row r="308">
          <cell r="A308" t="str">
            <v>1205-2024</v>
          </cell>
          <cell r="B308">
            <v>0</v>
          </cell>
          <cell r="C308">
            <v>33513831</v>
          </cell>
          <cell r="D308">
            <v>0</v>
          </cell>
        </row>
        <row r="309">
          <cell r="A309" t="str">
            <v>1206-2024</v>
          </cell>
          <cell r="B309">
            <v>0</v>
          </cell>
          <cell r="C309">
            <v>25460000</v>
          </cell>
          <cell r="D309">
            <v>0</v>
          </cell>
        </row>
        <row r="310">
          <cell r="A310" t="str">
            <v>1207-2024</v>
          </cell>
          <cell r="B310">
            <v>0</v>
          </cell>
          <cell r="C310">
            <v>23872500</v>
          </cell>
          <cell r="D310">
            <v>0</v>
          </cell>
        </row>
        <row r="311">
          <cell r="A311" t="str">
            <v>1208-2024</v>
          </cell>
          <cell r="B311">
            <v>0</v>
          </cell>
          <cell r="C311">
            <v>36050000</v>
          </cell>
          <cell r="D311">
            <v>0</v>
          </cell>
        </row>
        <row r="312">
          <cell r="A312" t="str">
            <v>1209-2024</v>
          </cell>
          <cell r="B312">
            <v>0</v>
          </cell>
          <cell r="C312">
            <v>21000000</v>
          </cell>
          <cell r="D312">
            <v>0</v>
          </cell>
        </row>
        <row r="313">
          <cell r="A313" t="str">
            <v>1210-2024</v>
          </cell>
          <cell r="B313">
            <v>0</v>
          </cell>
          <cell r="C313">
            <v>21000000</v>
          </cell>
          <cell r="D313">
            <v>0</v>
          </cell>
        </row>
        <row r="314">
          <cell r="A314" t="str">
            <v>1211-2024</v>
          </cell>
          <cell r="B314">
            <v>0</v>
          </cell>
          <cell r="C314">
            <v>39500000</v>
          </cell>
          <cell r="D314">
            <v>0</v>
          </cell>
        </row>
        <row r="315">
          <cell r="A315" t="str">
            <v>121-2024</v>
          </cell>
          <cell r="B315">
            <v>19310200</v>
          </cell>
          <cell r="C315">
            <v>0</v>
          </cell>
          <cell r="D315">
            <v>1379300</v>
          </cell>
        </row>
        <row r="316">
          <cell r="A316" t="str">
            <v>1212-2024</v>
          </cell>
          <cell r="B316">
            <v>0</v>
          </cell>
          <cell r="C316">
            <v>32590000</v>
          </cell>
          <cell r="D316">
            <v>0</v>
          </cell>
        </row>
        <row r="317">
          <cell r="A317" t="str">
            <v>1213-2024</v>
          </cell>
          <cell r="B317">
            <v>0</v>
          </cell>
          <cell r="C317">
            <v>32590000</v>
          </cell>
          <cell r="D317">
            <v>0</v>
          </cell>
        </row>
        <row r="318">
          <cell r="A318" t="str">
            <v>1214-2024</v>
          </cell>
          <cell r="B318">
            <v>0</v>
          </cell>
          <cell r="C318">
            <v>32590000</v>
          </cell>
          <cell r="D318">
            <v>0</v>
          </cell>
        </row>
        <row r="319">
          <cell r="A319" t="str">
            <v>1215-2024</v>
          </cell>
          <cell r="B319">
            <v>0</v>
          </cell>
          <cell r="C319">
            <v>21000000</v>
          </cell>
          <cell r="D319">
            <v>0</v>
          </cell>
        </row>
        <row r="320">
          <cell r="A320" t="str">
            <v>1216-2024</v>
          </cell>
          <cell r="B320">
            <v>0</v>
          </cell>
          <cell r="C320">
            <v>30000000</v>
          </cell>
          <cell r="D320">
            <v>0</v>
          </cell>
        </row>
        <row r="321">
          <cell r="A321" t="str">
            <v>1217-2024</v>
          </cell>
          <cell r="B321">
            <v>0</v>
          </cell>
          <cell r="C321">
            <v>30000000</v>
          </cell>
          <cell r="D321">
            <v>0</v>
          </cell>
        </row>
        <row r="322">
          <cell r="A322" t="str">
            <v>1218-2024</v>
          </cell>
          <cell r="B322">
            <v>0</v>
          </cell>
          <cell r="C322">
            <v>30000000</v>
          </cell>
          <cell r="D322">
            <v>0</v>
          </cell>
        </row>
        <row r="323">
          <cell r="A323" t="str">
            <v>1219-2024</v>
          </cell>
          <cell r="B323">
            <v>0</v>
          </cell>
          <cell r="C323">
            <v>30000000</v>
          </cell>
          <cell r="D323">
            <v>0</v>
          </cell>
        </row>
        <row r="324">
          <cell r="A324" t="str">
            <v>1220-2024</v>
          </cell>
          <cell r="B324">
            <v>0</v>
          </cell>
          <cell r="C324">
            <v>30213000</v>
          </cell>
          <cell r="D324">
            <v>0</v>
          </cell>
        </row>
        <row r="325">
          <cell r="A325" t="str">
            <v>1221-2024</v>
          </cell>
          <cell r="B325">
            <v>0</v>
          </cell>
          <cell r="C325">
            <v>29848500</v>
          </cell>
          <cell r="D325">
            <v>0</v>
          </cell>
        </row>
        <row r="326">
          <cell r="A326" t="str">
            <v>122-2024</v>
          </cell>
          <cell r="B326">
            <v>36654800</v>
          </cell>
          <cell r="C326">
            <v>0</v>
          </cell>
          <cell r="D326">
            <v>604200</v>
          </cell>
        </row>
        <row r="327">
          <cell r="A327" t="str">
            <v>1222-2024</v>
          </cell>
          <cell r="B327">
            <v>0</v>
          </cell>
          <cell r="C327">
            <v>29848500</v>
          </cell>
          <cell r="D327">
            <v>0</v>
          </cell>
        </row>
        <row r="328">
          <cell r="A328" t="str">
            <v>1223-2024</v>
          </cell>
          <cell r="B328">
            <v>0</v>
          </cell>
          <cell r="C328">
            <v>35038660</v>
          </cell>
          <cell r="D328">
            <v>0</v>
          </cell>
        </row>
        <row r="329">
          <cell r="A329" t="str">
            <v>1224-2024</v>
          </cell>
          <cell r="B329">
            <v>0</v>
          </cell>
          <cell r="C329">
            <v>50000000</v>
          </cell>
          <cell r="D329">
            <v>0</v>
          </cell>
        </row>
        <row r="330">
          <cell r="A330" t="str">
            <v>1226-2024</v>
          </cell>
          <cell r="B330">
            <v>0</v>
          </cell>
          <cell r="C330">
            <v>23872500</v>
          </cell>
          <cell r="D330">
            <v>0</v>
          </cell>
        </row>
        <row r="331">
          <cell r="A331" t="str">
            <v>1227-2024</v>
          </cell>
          <cell r="B331">
            <v>0</v>
          </cell>
          <cell r="C331">
            <v>22900500</v>
          </cell>
          <cell r="D331">
            <v>0</v>
          </cell>
        </row>
        <row r="332">
          <cell r="A332" t="str">
            <v>1228-2024</v>
          </cell>
          <cell r="B332">
            <v>0</v>
          </cell>
          <cell r="C332">
            <v>22900500</v>
          </cell>
          <cell r="D332">
            <v>0</v>
          </cell>
        </row>
        <row r="333">
          <cell r="A333" t="str">
            <v>1230-2024</v>
          </cell>
          <cell r="B333">
            <v>0</v>
          </cell>
          <cell r="C333">
            <v>25460000</v>
          </cell>
          <cell r="D333">
            <v>0</v>
          </cell>
        </row>
        <row r="334">
          <cell r="A334" t="str">
            <v>1231-2024</v>
          </cell>
          <cell r="B334">
            <v>0</v>
          </cell>
          <cell r="C334">
            <v>26522500</v>
          </cell>
          <cell r="D334">
            <v>0</v>
          </cell>
        </row>
        <row r="335">
          <cell r="A335" t="str">
            <v>123-2024</v>
          </cell>
          <cell r="B335">
            <v>17553333</v>
          </cell>
          <cell r="C335">
            <v>0</v>
          </cell>
          <cell r="D335">
            <v>0</v>
          </cell>
        </row>
        <row r="336">
          <cell r="A336" t="str">
            <v>1232-2024</v>
          </cell>
          <cell r="B336">
            <v>0</v>
          </cell>
          <cell r="C336">
            <v>18490000</v>
          </cell>
          <cell r="D336">
            <v>0</v>
          </cell>
        </row>
        <row r="337">
          <cell r="A337" t="str">
            <v>1233-2024</v>
          </cell>
          <cell r="B337">
            <v>0</v>
          </cell>
          <cell r="C337">
            <v>29250000</v>
          </cell>
          <cell r="D337">
            <v>0</v>
          </cell>
        </row>
        <row r="338">
          <cell r="A338" t="str">
            <v>1236-2024</v>
          </cell>
          <cell r="B338">
            <v>0</v>
          </cell>
          <cell r="C338">
            <v>23870251</v>
          </cell>
          <cell r="D338">
            <v>0</v>
          </cell>
        </row>
        <row r="339">
          <cell r="A339" t="str">
            <v>1237-2024</v>
          </cell>
          <cell r="B339">
            <v>0</v>
          </cell>
          <cell r="C339">
            <v>23870250</v>
          </cell>
          <cell r="D339">
            <v>0</v>
          </cell>
        </row>
        <row r="340">
          <cell r="A340" t="str">
            <v>1238-2024</v>
          </cell>
          <cell r="B340">
            <v>0</v>
          </cell>
          <cell r="C340">
            <v>23870250</v>
          </cell>
          <cell r="D340">
            <v>0</v>
          </cell>
        </row>
        <row r="341">
          <cell r="A341" t="str">
            <v>1239-2024</v>
          </cell>
          <cell r="B341">
            <v>0</v>
          </cell>
          <cell r="C341">
            <v>23870250</v>
          </cell>
          <cell r="D341">
            <v>0</v>
          </cell>
        </row>
        <row r="342">
          <cell r="A342" t="str">
            <v>1240-2024</v>
          </cell>
          <cell r="B342">
            <v>0</v>
          </cell>
          <cell r="C342">
            <v>39360000</v>
          </cell>
          <cell r="D342">
            <v>0</v>
          </cell>
        </row>
        <row r="343">
          <cell r="A343" t="str">
            <v>1241-2024</v>
          </cell>
          <cell r="B343">
            <v>0</v>
          </cell>
          <cell r="C343">
            <v>30000000</v>
          </cell>
          <cell r="D343">
            <v>0</v>
          </cell>
        </row>
        <row r="344">
          <cell r="A344" t="str">
            <v>124-2024</v>
          </cell>
          <cell r="B344">
            <v>54707077</v>
          </cell>
          <cell r="C344">
            <v>0</v>
          </cell>
          <cell r="D344">
            <v>3607060</v>
          </cell>
        </row>
        <row r="345">
          <cell r="A345" t="str">
            <v>124-2024</v>
          </cell>
          <cell r="B345">
            <v>0</v>
          </cell>
          <cell r="C345">
            <v>27052950</v>
          </cell>
          <cell r="D345">
            <v>0</v>
          </cell>
        </row>
        <row r="346">
          <cell r="A346" t="str">
            <v>1242-2024</v>
          </cell>
          <cell r="B346">
            <v>0</v>
          </cell>
          <cell r="C346">
            <v>30000000</v>
          </cell>
          <cell r="D346">
            <v>0</v>
          </cell>
        </row>
        <row r="347">
          <cell r="A347" t="str">
            <v>1243-2024</v>
          </cell>
          <cell r="B347">
            <v>0</v>
          </cell>
          <cell r="C347">
            <v>27000000</v>
          </cell>
          <cell r="D347">
            <v>0</v>
          </cell>
        </row>
        <row r="348">
          <cell r="A348" t="str">
            <v>1244-2024</v>
          </cell>
          <cell r="B348">
            <v>0</v>
          </cell>
          <cell r="C348">
            <v>27000000</v>
          </cell>
          <cell r="D348">
            <v>0</v>
          </cell>
        </row>
        <row r="349">
          <cell r="A349" t="str">
            <v>1245-2024</v>
          </cell>
          <cell r="B349">
            <v>0</v>
          </cell>
          <cell r="C349">
            <v>27000000</v>
          </cell>
          <cell r="D349">
            <v>0</v>
          </cell>
        </row>
        <row r="350">
          <cell r="A350" t="str">
            <v>1246-2024</v>
          </cell>
          <cell r="B350">
            <v>0</v>
          </cell>
          <cell r="C350">
            <v>27000000</v>
          </cell>
          <cell r="D350">
            <v>0</v>
          </cell>
        </row>
        <row r="351">
          <cell r="A351" t="str">
            <v>1247-2024</v>
          </cell>
          <cell r="B351">
            <v>0</v>
          </cell>
          <cell r="C351">
            <v>27000000</v>
          </cell>
          <cell r="D351">
            <v>0</v>
          </cell>
        </row>
        <row r="352">
          <cell r="A352" t="str">
            <v>1248-2024</v>
          </cell>
          <cell r="B352">
            <v>0</v>
          </cell>
          <cell r="C352">
            <v>26522500</v>
          </cell>
          <cell r="D352">
            <v>0</v>
          </cell>
        </row>
        <row r="353">
          <cell r="A353" t="str">
            <v>1249-2024</v>
          </cell>
          <cell r="B353">
            <v>0</v>
          </cell>
          <cell r="C353">
            <v>26522500</v>
          </cell>
          <cell r="D353">
            <v>0</v>
          </cell>
        </row>
        <row r="354">
          <cell r="A354" t="str">
            <v>1250-2024</v>
          </cell>
          <cell r="B354">
            <v>0</v>
          </cell>
          <cell r="C354">
            <v>26522500</v>
          </cell>
          <cell r="D354">
            <v>0</v>
          </cell>
        </row>
        <row r="355">
          <cell r="A355" t="str">
            <v>1251-2024</v>
          </cell>
          <cell r="B355">
            <v>0</v>
          </cell>
          <cell r="C355">
            <v>26522500</v>
          </cell>
          <cell r="D355">
            <v>0</v>
          </cell>
        </row>
        <row r="356">
          <cell r="A356" t="str">
            <v>125-2024</v>
          </cell>
          <cell r="B356">
            <v>37006667</v>
          </cell>
          <cell r="C356">
            <v>0</v>
          </cell>
          <cell r="D356">
            <v>2236666</v>
          </cell>
        </row>
        <row r="357">
          <cell r="A357" t="str">
            <v>1252-2024</v>
          </cell>
          <cell r="B357">
            <v>0</v>
          </cell>
          <cell r="C357">
            <v>42500000</v>
          </cell>
          <cell r="D357">
            <v>0</v>
          </cell>
        </row>
        <row r="358">
          <cell r="A358" t="str">
            <v>1253-2024</v>
          </cell>
          <cell r="B358">
            <v>0</v>
          </cell>
          <cell r="C358">
            <v>28325000</v>
          </cell>
          <cell r="D358">
            <v>0</v>
          </cell>
        </row>
        <row r="359">
          <cell r="A359" t="str">
            <v>1254-2024</v>
          </cell>
          <cell r="B359">
            <v>0</v>
          </cell>
          <cell r="C359">
            <v>32590000</v>
          </cell>
          <cell r="D359">
            <v>0</v>
          </cell>
        </row>
        <row r="360">
          <cell r="A360" t="str">
            <v>1255-2024</v>
          </cell>
          <cell r="B360">
            <v>0</v>
          </cell>
          <cell r="C360">
            <v>32590000</v>
          </cell>
          <cell r="D360">
            <v>0</v>
          </cell>
        </row>
        <row r="361">
          <cell r="A361" t="str">
            <v>1256-2024</v>
          </cell>
          <cell r="B361">
            <v>0</v>
          </cell>
          <cell r="C361">
            <v>32400000</v>
          </cell>
          <cell r="D361">
            <v>0</v>
          </cell>
        </row>
        <row r="362">
          <cell r="A362" t="str">
            <v>1257-2024</v>
          </cell>
          <cell r="B362">
            <v>0</v>
          </cell>
          <cell r="C362">
            <v>26522500</v>
          </cell>
          <cell r="D362">
            <v>0</v>
          </cell>
        </row>
        <row r="363">
          <cell r="A363" t="str">
            <v>1258-2024</v>
          </cell>
          <cell r="B363">
            <v>0</v>
          </cell>
          <cell r="C363">
            <v>26522500</v>
          </cell>
          <cell r="D363">
            <v>0</v>
          </cell>
        </row>
        <row r="364">
          <cell r="A364" t="str">
            <v>1259-2024</v>
          </cell>
          <cell r="B364">
            <v>0</v>
          </cell>
          <cell r="C364">
            <v>24000000</v>
          </cell>
          <cell r="D364">
            <v>0</v>
          </cell>
        </row>
        <row r="365">
          <cell r="A365" t="str">
            <v>1260-2024</v>
          </cell>
          <cell r="B365">
            <v>0</v>
          </cell>
          <cell r="C365">
            <v>35038660</v>
          </cell>
          <cell r="D365">
            <v>0</v>
          </cell>
        </row>
        <row r="366">
          <cell r="A366" t="str">
            <v>1261-2024</v>
          </cell>
          <cell r="B366">
            <v>0</v>
          </cell>
          <cell r="C366">
            <v>30213000</v>
          </cell>
          <cell r="D366">
            <v>0</v>
          </cell>
        </row>
        <row r="367">
          <cell r="A367" t="str">
            <v>126-2024</v>
          </cell>
          <cell r="B367">
            <v>43740667</v>
          </cell>
          <cell r="C367">
            <v>0</v>
          </cell>
          <cell r="D367">
            <v>2884000</v>
          </cell>
        </row>
        <row r="368">
          <cell r="A368" t="str">
            <v>1262-2024</v>
          </cell>
          <cell r="B368">
            <v>0</v>
          </cell>
          <cell r="C368">
            <v>30213000</v>
          </cell>
          <cell r="D368">
            <v>0</v>
          </cell>
        </row>
        <row r="369">
          <cell r="A369" t="str">
            <v>1263-2024</v>
          </cell>
          <cell r="B369">
            <v>0</v>
          </cell>
          <cell r="C369">
            <v>35038660</v>
          </cell>
          <cell r="D369">
            <v>0</v>
          </cell>
        </row>
        <row r="370">
          <cell r="A370" t="str">
            <v>1265-2024</v>
          </cell>
          <cell r="B370">
            <v>0</v>
          </cell>
          <cell r="C370">
            <v>41715000</v>
          </cell>
          <cell r="D370">
            <v>0</v>
          </cell>
        </row>
        <row r="371">
          <cell r="A371" t="str">
            <v>126579-2024</v>
          </cell>
          <cell r="B371">
            <v>1879042086</v>
          </cell>
          <cell r="C371">
            <v>0</v>
          </cell>
          <cell r="D371">
            <v>0</v>
          </cell>
        </row>
        <row r="372">
          <cell r="A372" t="str">
            <v>1266-2024</v>
          </cell>
          <cell r="B372">
            <v>0</v>
          </cell>
          <cell r="C372">
            <v>41715000</v>
          </cell>
          <cell r="D372">
            <v>0</v>
          </cell>
        </row>
        <row r="373">
          <cell r="A373" t="str">
            <v>1267-2024</v>
          </cell>
          <cell r="B373">
            <v>0</v>
          </cell>
          <cell r="C373">
            <v>27160000</v>
          </cell>
          <cell r="D373">
            <v>0</v>
          </cell>
        </row>
        <row r="374">
          <cell r="A374" t="str">
            <v>1268-2024</v>
          </cell>
          <cell r="B374">
            <v>0</v>
          </cell>
          <cell r="C374">
            <v>26522500</v>
          </cell>
          <cell r="D374">
            <v>0</v>
          </cell>
        </row>
        <row r="375">
          <cell r="A375" t="str">
            <v>1269-2024</v>
          </cell>
          <cell r="B375">
            <v>0</v>
          </cell>
          <cell r="C375">
            <v>26522500</v>
          </cell>
          <cell r="D375">
            <v>0</v>
          </cell>
        </row>
        <row r="376">
          <cell r="A376" t="str">
            <v>1271-2024</v>
          </cell>
          <cell r="B376">
            <v>0</v>
          </cell>
          <cell r="C376">
            <v>26522500</v>
          </cell>
          <cell r="D376">
            <v>0</v>
          </cell>
        </row>
        <row r="377">
          <cell r="A377" t="str">
            <v>127-2024</v>
          </cell>
          <cell r="B377">
            <v>21870333</v>
          </cell>
          <cell r="C377">
            <v>0</v>
          </cell>
          <cell r="D377">
            <v>1442000</v>
          </cell>
        </row>
        <row r="378">
          <cell r="A378" t="str">
            <v>1272-2024</v>
          </cell>
          <cell r="B378">
            <v>0</v>
          </cell>
          <cell r="C378">
            <v>6522500</v>
          </cell>
          <cell r="D378">
            <v>0</v>
          </cell>
        </row>
        <row r="379">
          <cell r="A379" t="str">
            <v>1273-2024</v>
          </cell>
          <cell r="B379">
            <v>0</v>
          </cell>
          <cell r="C379">
            <v>13689000</v>
          </cell>
          <cell r="D379">
            <v>0</v>
          </cell>
        </row>
        <row r="380">
          <cell r="A380" t="str">
            <v>1274-2024</v>
          </cell>
          <cell r="B380">
            <v>0</v>
          </cell>
          <cell r="C380">
            <v>22900500</v>
          </cell>
          <cell r="D380">
            <v>0</v>
          </cell>
        </row>
        <row r="381">
          <cell r="A381" t="str">
            <v>1275-2024</v>
          </cell>
          <cell r="B381">
            <v>0</v>
          </cell>
          <cell r="C381">
            <v>55697250</v>
          </cell>
          <cell r="D381">
            <v>0</v>
          </cell>
        </row>
        <row r="382">
          <cell r="A382" t="str">
            <v>1276-2024</v>
          </cell>
          <cell r="B382">
            <v>0</v>
          </cell>
          <cell r="C382">
            <v>41000000</v>
          </cell>
          <cell r="D382">
            <v>0</v>
          </cell>
        </row>
        <row r="383">
          <cell r="A383" t="str">
            <v>1277-2024</v>
          </cell>
          <cell r="B383">
            <v>0</v>
          </cell>
          <cell r="C383">
            <v>48925000</v>
          </cell>
          <cell r="D383">
            <v>0</v>
          </cell>
        </row>
        <row r="384">
          <cell r="A384" t="str">
            <v>1278-2024</v>
          </cell>
          <cell r="B384">
            <v>0</v>
          </cell>
          <cell r="C384">
            <v>34000000</v>
          </cell>
          <cell r="D384">
            <v>0</v>
          </cell>
        </row>
        <row r="385">
          <cell r="A385" t="str">
            <v>1279-2024</v>
          </cell>
          <cell r="B385">
            <v>0</v>
          </cell>
          <cell r="C385">
            <v>34000000</v>
          </cell>
          <cell r="D385">
            <v>0</v>
          </cell>
        </row>
        <row r="386">
          <cell r="A386" t="str">
            <v>1280-2024</v>
          </cell>
          <cell r="B386">
            <v>0</v>
          </cell>
          <cell r="C386">
            <v>33570000</v>
          </cell>
          <cell r="D386">
            <v>0</v>
          </cell>
        </row>
        <row r="387">
          <cell r="A387" t="str">
            <v>128-2024</v>
          </cell>
          <cell r="B387">
            <v>41400000</v>
          </cell>
          <cell r="C387">
            <v>0</v>
          </cell>
          <cell r="D387">
            <v>0</v>
          </cell>
        </row>
        <row r="388">
          <cell r="A388" t="str">
            <v>1282-2024</v>
          </cell>
          <cell r="B388">
            <v>0</v>
          </cell>
          <cell r="C388">
            <v>48270000</v>
          </cell>
          <cell r="D388">
            <v>0</v>
          </cell>
        </row>
        <row r="389">
          <cell r="A389" t="str">
            <v>1283-2024</v>
          </cell>
          <cell r="B389">
            <v>0</v>
          </cell>
          <cell r="C389">
            <v>22900500</v>
          </cell>
          <cell r="D389">
            <v>0</v>
          </cell>
        </row>
        <row r="390">
          <cell r="A390" t="str">
            <v>1284-2024</v>
          </cell>
          <cell r="B390">
            <v>0</v>
          </cell>
          <cell r="C390">
            <v>26522500</v>
          </cell>
          <cell r="D390">
            <v>0</v>
          </cell>
        </row>
        <row r="391">
          <cell r="A391" t="str">
            <v>1285-2024</v>
          </cell>
          <cell r="B391">
            <v>0</v>
          </cell>
          <cell r="C391">
            <v>26522500</v>
          </cell>
          <cell r="D391">
            <v>0</v>
          </cell>
        </row>
        <row r="392">
          <cell r="A392" t="str">
            <v>1286-2024</v>
          </cell>
          <cell r="B392">
            <v>0</v>
          </cell>
          <cell r="C392">
            <v>13689000</v>
          </cell>
          <cell r="D392">
            <v>0</v>
          </cell>
        </row>
        <row r="393">
          <cell r="A393" t="str">
            <v>1287-2024</v>
          </cell>
          <cell r="B393">
            <v>0</v>
          </cell>
          <cell r="C393">
            <v>32590000</v>
          </cell>
          <cell r="D393">
            <v>0</v>
          </cell>
        </row>
        <row r="394">
          <cell r="A394" t="str">
            <v>1288-2024</v>
          </cell>
          <cell r="B394">
            <v>0</v>
          </cell>
          <cell r="C394">
            <v>32590000</v>
          </cell>
          <cell r="D394">
            <v>0</v>
          </cell>
        </row>
        <row r="395">
          <cell r="A395" t="str">
            <v>1289-2024</v>
          </cell>
          <cell r="B395">
            <v>0</v>
          </cell>
          <cell r="C395">
            <v>32590000</v>
          </cell>
          <cell r="D395">
            <v>0</v>
          </cell>
        </row>
        <row r="396">
          <cell r="A396" t="str">
            <v>1290-2024</v>
          </cell>
          <cell r="B396">
            <v>0</v>
          </cell>
          <cell r="C396">
            <v>32590000</v>
          </cell>
          <cell r="D396">
            <v>0</v>
          </cell>
        </row>
        <row r="397">
          <cell r="A397" t="str">
            <v>1291-2024</v>
          </cell>
          <cell r="B397">
            <v>0</v>
          </cell>
          <cell r="C397">
            <v>34000000</v>
          </cell>
          <cell r="D397">
            <v>0</v>
          </cell>
        </row>
        <row r="398">
          <cell r="A398" t="str">
            <v>129-2024</v>
          </cell>
          <cell r="B398">
            <v>18454800</v>
          </cell>
          <cell r="C398">
            <v>0</v>
          </cell>
          <cell r="D398">
            <v>1318200</v>
          </cell>
        </row>
        <row r="399">
          <cell r="A399" t="str">
            <v>129282-CT-1001-2024</v>
          </cell>
          <cell r="B399">
            <v>215200000</v>
          </cell>
          <cell r="C399">
            <v>0</v>
          </cell>
          <cell r="D399">
            <v>0</v>
          </cell>
        </row>
        <row r="400">
          <cell r="A400" t="str">
            <v>1293-2024</v>
          </cell>
          <cell r="B400">
            <v>0</v>
          </cell>
          <cell r="C400">
            <v>21000000</v>
          </cell>
          <cell r="D400">
            <v>0</v>
          </cell>
        </row>
        <row r="401">
          <cell r="A401" t="str">
            <v>129410 CT1018-2024</v>
          </cell>
          <cell r="B401">
            <v>0</v>
          </cell>
          <cell r="C401">
            <v>676395471</v>
          </cell>
          <cell r="D401">
            <v>0</v>
          </cell>
        </row>
        <row r="402">
          <cell r="A402" t="str">
            <v>1294-2024</v>
          </cell>
          <cell r="B402">
            <v>0</v>
          </cell>
          <cell r="C402">
            <v>22900500</v>
          </cell>
          <cell r="D402">
            <v>0</v>
          </cell>
        </row>
        <row r="403">
          <cell r="A403" t="str">
            <v>1295-2024</v>
          </cell>
          <cell r="B403">
            <v>0</v>
          </cell>
          <cell r="C403">
            <v>22900500</v>
          </cell>
          <cell r="D403">
            <v>0</v>
          </cell>
        </row>
        <row r="404">
          <cell r="A404" t="str">
            <v>129535 CT 1030-2024</v>
          </cell>
          <cell r="B404">
            <v>0</v>
          </cell>
          <cell r="C404">
            <v>750944967</v>
          </cell>
          <cell r="D404">
            <v>532752081</v>
          </cell>
        </row>
        <row r="405">
          <cell r="A405" t="str">
            <v>1296-2024</v>
          </cell>
          <cell r="B405">
            <v>0</v>
          </cell>
          <cell r="C405">
            <v>35550000</v>
          </cell>
          <cell r="D405">
            <v>0</v>
          </cell>
        </row>
        <row r="406">
          <cell r="A406" t="str">
            <v>1297-2024</v>
          </cell>
          <cell r="B406">
            <v>0</v>
          </cell>
          <cell r="C406">
            <v>21000000</v>
          </cell>
          <cell r="D406">
            <v>0</v>
          </cell>
        </row>
        <row r="407">
          <cell r="A407" t="str">
            <v>1298-2024</v>
          </cell>
          <cell r="B407">
            <v>0</v>
          </cell>
          <cell r="C407">
            <v>23870250</v>
          </cell>
          <cell r="D407">
            <v>0</v>
          </cell>
        </row>
        <row r="408">
          <cell r="A408" t="str">
            <v>1299-2024</v>
          </cell>
          <cell r="B408">
            <v>0</v>
          </cell>
          <cell r="C408">
            <v>27160000</v>
          </cell>
          <cell r="D408">
            <v>0</v>
          </cell>
        </row>
        <row r="409">
          <cell r="A409" t="str">
            <v>1301-2024</v>
          </cell>
          <cell r="B409">
            <v>0</v>
          </cell>
          <cell r="C409">
            <v>23872500</v>
          </cell>
          <cell r="D409">
            <v>0</v>
          </cell>
        </row>
        <row r="410">
          <cell r="A410" t="str">
            <v>130-2024</v>
          </cell>
          <cell r="B410">
            <v>41400000</v>
          </cell>
          <cell r="C410">
            <v>0</v>
          </cell>
          <cell r="D410">
            <v>0</v>
          </cell>
        </row>
        <row r="411">
          <cell r="A411" t="str">
            <v>1302-2024</v>
          </cell>
          <cell r="B411">
            <v>0</v>
          </cell>
          <cell r="C411">
            <v>24444000</v>
          </cell>
          <cell r="D411">
            <v>0</v>
          </cell>
        </row>
        <row r="412">
          <cell r="A412" t="str">
            <v>1304-2024</v>
          </cell>
          <cell r="B412">
            <v>0</v>
          </cell>
          <cell r="C412">
            <v>30213000</v>
          </cell>
          <cell r="D412">
            <v>0</v>
          </cell>
        </row>
        <row r="413">
          <cell r="A413" t="str">
            <v>1305-2024</v>
          </cell>
          <cell r="B413">
            <v>0</v>
          </cell>
          <cell r="C413">
            <v>48020000</v>
          </cell>
          <cell r="D413">
            <v>0</v>
          </cell>
        </row>
        <row r="414">
          <cell r="A414" t="str">
            <v>1306-2024</v>
          </cell>
          <cell r="B414">
            <v>0</v>
          </cell>
          <cell r="C414">
            <v>39200000</v>
          </cell>
          <cell r="D414">
            <v>0</v>
          </cell>
        </row>
        <row r="415">
          <cell r="A415" t="str">
            <v>1307-2024</v>
          </cell>
          <cell r="B415">
            <v>0</v>
          </cell>
          <cell r="C415">
            <v>21000000</v>
          </cell>
          <cell r="D415">
            <v>0</v>
          </cell>
        </row>
        <row r="416">
          <cell r="A416" t="str">
            <v>1308-2024</v>
          </cell>
          <cell r="B416">
            <v>0</v>
          </cell>
          <cell r="C416">
            <v>35310000</v>
          </cell>
          <cell r="D416">
            <v>0</v>
          </cell>
        </row>
        <row r="417">
          <cell r="A417" t="str">
            <v>1309-2024</v>
          </cell>
          <cell r="B417">
            <v>0</v>
          </cell>
          <cell r="C417">
            <v>25460000</v>
          </cell>
          <cell r="D417">
            <v>0</v>
          </cell>
        </row>
        <row r="418">
          <cell r="A418" t="str">
            <v>1310-2024</v>
          </cell>
          <cell r="B418">
            <v>0</v>
          </cell>
          <cell r="C418">
            <v>25460000</v>
          </cell>
          <cell r="D418">
            <v>0</v>
          </cell>
        </row>
        <row r="419">
          <cell r="A419" t="str">
            <v>1311-2024</v>
          </cell>
          <cell r="B419">
            <v>0</v>
          </cell>
          <cell r="C419">
            <v>26522500</v>
          </cell>
          <cell r="D419">
            <v>0</v>
          </cell>
        </row>
        <row r="420">
          <cell r="A420" t="str">
            <v>131-2024</v>
          </cell>
          <cell r="B420">
            <v>59453333</v>
          </cell>
          <cell r="C420">
            <v>0</v>
          </cell>
          <cell r="D420">
            <v>4246667</v>
          </cell>
        </row>
        <row r="421">
          <cell r="A421" t="str">
            <v>1312-2024</v>
          </cell>
          <cell r="B421">
            <v>0</v>
          </cell>
          <cell r="C421">
            <v>36000000</v>
          </cell>
          <cell r="D421">
            <v>0</v>
          </cell>
        </row>
        <row r="422">
          <cell r="A422" t="str">
            <v>1313-2024</v>
          </cell>
          <cell r="B422">
            <v>0</v>
          </cell>
          <cell r="C422">
            <v>22900500</v>
          </cell>
          <cell r="D422">
            <v>0</v>
          </cell>
        </row>
        <row r="423">
          <cell r="A423" t="str">
            <v>1314-2024</v>
          </cell>
          <cell r="B423">
            <v>0</v>
          </cell>
          <cell r="C423">
            <v>44413600</v>
          </cell>
          <cell r="D423">
            <v>0</v>
          </cell>
        </row>
        <row r="424">
          <cell r="A424" t="str">
            <v>1315-2024</v>
          </cell>
          <cell r="B424">
            <v>0</v>
          </cell>
          <cell r="C424">
            <v>32590000</v>
          </cell>
          <cell r="D424">
            <v>0</v>
          </cell>
        </row>
        <row r="425">
          <cell r="A425" t="str">
            <v>1316-2024</v>
          </cell>
          <cell r="B425">
            <v>0</v>
          </cell>
          <cell r="C425">
            <v>26790000</v>
          </cell>
          <cell r="D425">
            <v>0</v>
          </cell>
        </row>
        <row r="426">
          <cell r="A426" t="str">
            <v>1317-2024</v>
          </cell>
          <cell r="B426">
            <v>0</v>
          </cell>
          <cell r="C426">
            <v>32590000</v>
          </cell>
          <cell r="D426">
            <v>0</v>
          </cell>
        </row>
        <row r="427">
          <cell r="A427" t="str">
            <v>1318-2024</v>
          </cell>
          <cell r="B427">
            <v>0</v>
          </cell>
          <cell r="C427">
            <v>26790000</v>
          </cell>
          <cell r="D427">
            <v>0</v>
          </cell>
        </row>
        <row r="428">
          <cell r="A428" t="str">
            <v>1319-2024</v>
          </cell>
          <cell r="B428">
            <v>0</v>
          </cell>
          <cell r="C428">
            <v>41889456</v>
          </cell>
          <cell r="D428">
            <v>0</v>
          </cell>
        </row>
        <row r="429">
          <cell r="A429" t="str">
            <v>132-2024</v>
          </cell>
          <cell r="B429">
            <v>39000000</v>
          </cell>
          <cell r="C429">
            <v>0</v>
          </cell>
          <cell r="D429">
            <v>2816667</v>
          </cell>
        </row>
        <row r="430">
          <cell r="A430" t="str">
            <v>1322-2024</v>
          </cell>
          <cell r="B430">
            <v>0</v>
          </cell>
          <cell r="C430">
            <v>26522500</v>
          </cell>
          <cell r="D430">
            <v>0</v>
          </cell>
        </row>
        <row r="431">
          <cell r="A431" t="str">
            <v>1323-2024</v>
          </cell>
          <cell r="B431">
            <v>0</v>
          </cell>
          <cell r="C431">
            <v>30213000</v>
          </cell>
          <cell r="D431">
            <v>0</v>
          </cell>
        </row>
        <row r="432">
          <cell r="A432" t="str">
            <v>1325-2024</v>
          </cell>
          <cell r="B432">
            <v>0</v>
          </cell>
          <cell r="C432">
            <v>40320000</v>
          </cell>
          <cell r="D432">
            <v>0</v>
          </cell>
        </row>
        <row r="433">
          <cell r="A433" t="str">
            <v>1326-2024</v>
          </cell>
          <cell r="B433">
            <v>0</v>
          </cell>
          <cell r="C433">
            <v>36050000</v>
          </cell>
          <cell r="D433">
            <v>0</v>
          </cell>
        </row>
        <row r="434">
          <cell r="A434" t="str">
            <v>1327-2024</v>
          </cell>
          <cell r="B434">
            <v>0</v>
          </cell>
          <cell r="C434">
            <v>36050000</v>
          </cell>
          <cell r="D434">
            <v>0</v>
          </cell>
        </row>
        <row r="435">
          <cell r="A435" t="str">
            <v>1328-2024</v>
          </cell>
          <cell r="B435">
            <v>0</v>
          </cell>
          <cell r="C435">
            <v>27586000</v>
          </cell>
          <cell r="D435">
            <v>0</v>
          </cell>
        </row>
        <row r="436">
          <cell r="A436" t="str">
            <v>1329-2024</v>
          </cell>
          <cell r="B436">
            <v>0</v>
          </cell>
          <cell r="C436">
            <v>22680000</v>
          </cell>
          <cell r="D436">
            <v>0</v>
          </cell>
        </row>
        <row r="437">
          <cell r="A437" t="str">
            <v>1330-2024</v>
          </cell>
          <cell r="B437">
            <v>0</v>
          </cell>
          <cell r="C437">
            <v>40500000</v>
          </cell>
          <cell r="D437">
            <v>0</v>
          </cell>
        </row>
        <row r="438">
          <cell r="A438" t="str">
            <v>1331-2024</v>
          </cell>
          <cell r="B438">
            <v>0</v>
          </cell>
          <cell r="C438">
            <v>42000000</v>
          </cell>
          <cell r="D438">
            <v>0</v>
          </cell>
        </row>
        <row r="439">
          <cell r="A439" t="str">
            <v>133-2024</v>
          </cell>
          <cell r="B439">
            <v>24000000</v>
          </cell>
          <cell r="C439">
            <v>0</v>
          </cell>
          <cell r="D439">
            <v>0</v>
          </cell>
        </row>
        <row r="440">
          <cell r="A440" t="str">
            <v>133-2024</v>
          </cell>
          <cell r="B440">
            <v>11733333</v>
          </cell>
          <cell r="C440">
            <v>0</v>
          </cell>
          <cell r="D440">
            <v>0</v>
          </cell>
        </row>
        <row r="441">
          <cell r="A441" t="str">
            <v>1332-2024</v>
          </cell>
          <cell r="B441">
            <v>0</v>
          </cell>
          <cell r="C441">
            <v>41200000</v>
          </cell>
          <cell r="D441">
            <v>0</v>
          </cell>
        </row>
        <row r="442">
          <cell r="A442" t="str">
            <v>1333-2024</v>
          </cell>
          <cell r="B442">
            <v>0</v>
          </cell>
          <cell r="C442">
            <v>21000000</v>
          </cell>
          <cell r="D442">
            <v>0</v>
          </cell>
        </row>
        <row r="443">
          <cell r="A443" t="str">
            <v>1334-2024</v>
          </cell>
          <cell r="B443">
            <v>0</v>
          </cell>
          <cell r="C443">
            <v>25460000</v>
          </cell>
          <cell r="D443">
            <v>0</v>
          </cell>
        </row>
        <row r="444">
          <cell r="A444" t="str">
            <v>1335-2024</v>
          </cell>
          <cell r="B444">
            <v>0</v>
          </cell>
          <cell r="C444">
            <v>40376000</v>
          </cell>
          <cell r="D444">
            <v>0</v>
          </cell>
        </row>
        <row r="445">
          <cell r="A445" t="str">
            <v>1336-2024</v>
          </cell>
          <cell r="B445">
            <v>0</v>
          </cell>
          <cell r="C445">
            <v>22900500</v>
          </cell>
          <cell r="D445">
            <v>0</v>
          </cell>
        </row>
        <row r="446">
          <cell r="A446" t="str">
            <v>1337-2024</v>
          </cell>
          <cell r="B446">
            <v>0</v>
          </cell>
          <cell r="C446">
            <v>22900500</v>
          </cell>
          <cell r="D446">
            <v>0</v>
          </cell>
        </row>
        <row r="447">
          <cell r="A447" t="str">
            <v>1338-2024</v>
          </cell>
          <cell r="B447">
            <v>0</v>
          </cell>
          <cell r="C447">
            <v>23870250</v>
          </cell>
          <cell r="D447">
            <v>0</v>
          </cell>
        </row>
        <row r="448">
          <cell r="A448" t="str">
            <v>1339-2024</v>
          </cell>
          <cell r="B448">
            <v>0</v>
          </cell>
          <cell r="C448">
            <v>23870250</v>
          </cell>
          <cell r="D448">
            <v>0</v>
          </cell>
        </row>
        <row r="449">
          <cell r="A449" t="str">
            <v>1340-2024</v>
          </cell>
          <cell r="B449">
            <v>0</v>
          </cell>
          <cell r="C449">
            <v>33475000</v>
          </cell>
          <cell r="D449">
            <v>0</v>
          </cell>
        </row>
        <row r="450">
          <cell r="A450" t="str">
            <v>1341-2024</v>
          </cell>
          <cell r="B450">
            <v>0</v>
          </cell>
          <cell r="C450">
            <v>33475000</v>
          </cell>
          <cell r="D450">
            <v>0</v>
          </cell>
        </row>
        <row r="451">
          <cell r="A451" t="str">
            <v>134-2024</v>
          </cell>
          <cell r="B451">
            <v>59864933</v>
          </cell>
          <cell r="C451">
            <v>0</v>
          </cell>
          <cell r="D451">
            <v>0</v>
          </cell>
        </row>
        <row r="452">
          <cell r="A452" t="str">
            <v>1342-2024</v>
          </cell>
          <cell r="B452">
            <v>0</v>
          </cell>
          <cell r="C452">
            <v>32590000</v>
          </cell>
          <cell r="D452">
            <v>0</v>
          </cell>
        </row>
        <row r="453">
          <cell r="A453" t="str">
            <v>1343-2024</v>
          </cell>
          <cell r="B453">
            <v>0</v>
          </cell>
          <cell r="C453">
            <v>30213000</v>
          </cell>
          <cell r="D453">
            <v>0</v>
          </cell>
        </row>
        <row r="454">
          <cell r="A454" t="str">
            <v>1344-2024</v>
          </cell>
          <cell r="B454">
            <v>0</v>
          </cell>
          <cell r="C454">
            <v>23500000</v>
          </cell>
          <cell r="D454">
            <v>0</v>
          </cell>
        </row>
        <row r="455">
          <cell r="A455" t="str">
            <v>1345-2024</v>
          </cell>
          <cell r="B455">
            <v>0</v>
          </cell>
          <cell r="C455">
            <v>52500000</v>
          </cell>
          <cell r="D455">
            <v>0</v>
          </cell>
        </row>
        <row r="456">
          <cell r="A456" t="str">
            <v>1346-2024</v>
          </cell>
          <cell r="B456">
            <v>0</v>
          </cell>
          <cell r="C456">
            <v>47500000</v>
          </cell>
          <cell r="D456">
            <v>0</v>
          </cell>
        </row>
        <row r="457">
          <cell r="A457" t="str">
            <v>1347-2024</v>
          </cell>
          <cell r="B457">
            <v>0</v>
          </cell>
          <cell r="C457">
            <v>33000000</v>
          </cell>
          <cell r="D457">
            <v>0</v>
          </cell>
        </row>
        <row r="458">
          <cell r="A458" t="str">
            <v>1348-2024</v>
          </cell>
          <cell r="B458">
            <v>0</v>
          </cell>
          <cell r="C458">
            <v>16500000</v>
          </cell>
          <cell r="D458">
            <v>0</v>
          </cell>
        </row>
        <row r="459">
          <cell r="A459" t="str">
            <v>1351-2024</v>
          </cell>
          <cell r="B459">
            <v>0</v>
          </cell>
          <cell r="C459">
            <v>28000000</v>
          </cell>
          <cell r="D459">
            <v>0</v>
          </cell>
        </row>
        <row r="460">
          <cell r="A460" t="str">
            <v>1352-2024</v>
          </cell>
          <cell r="B460">
            <v>0</v>
          </cell>
          <cell r="C460">
            <v>16500000</v>
          </cell>
          <cell r="D460">
            <v>0</v>
          </cell>
        </row>
        <row r="461">
          <cell r="A461" t="str">
            <v>1353-2024</v>
          </cell>
          <cell r="B461">
            <v>0</v>
          </cell>
          <cell r="C461">
            <v>28000000</v>
          </cell>
          <cell r="D461">
            <v>0</v>
          </cell>
        </row>
        <row r="462">
          <cell r="A462" t="str">
            <v>1354-2024</v>
          </cell>
          <cell r="B462">
            <v>0</v>
          </cell>
          <cell r="C462">
            <v>28000000</v>
          </cell>
          <cell r="D462">
            <v>0</v>
          </cell>
        </row>
        <row r="463">
          <cell r="A463" t="str">
            <v>1355-2024</v>
          </cell>
          <cell r="B463">
            <v>0</v>
          </cell>
          <cell r="C463">
            <v>16500000</v>
          </cell>
          <cell r="D463">
            <v>0</v>
          </cell>
        </row>
        <row r="464">
          <cell r="A464" t="str">
            <v>1356-2024</v>
          </cell>
          <cell r="B464">
            <v>0</v>
          </cell>
          <cell r="C464">
            <v>52500000</v>
          </cell>
          <cell r="D464">
            <v>0</v>
          </cell>
        </row>
        <row r="465">
          <cell r="A465" t="str">
            <v>1357-2024</v>
          </cell>
          <cell r="B465">
            <v>0</v>
          </cell>
          <cell r="C465">
            <v>47500000</v>
          </cell>
          <cell r="D465">
            <v>0</v>
          </cell>
        </row>
        <row r="466">
          <cell r="A466" t="str">
            <v>1358-2024</v>
          </cell>
          <cell r="B466">
            <v>0</v>
          </cell>
          <cell r="C466">
            <v>47500000</v>
          </cell>
          <cell r="D466">
            <v>0</v>
          </cell>
        </row>
        <row r="467">
          <cell r="A467" t="str">
            <v>1359-2024</v>
          </cell>
          <cell r="B467">
            <v>0</v>
          </cell>
          <cell r="C467">
            <v>33000000</v>
          </cell>
          <cell r="D467">
            <v>0</v>
          </cell>
        </row>
        <row r="468">
          <cell r="A468" t="str">
            <v>1360-2024</v>
          </cell>
          <cell r="B468">
            <v>0</v>
          </cell>
          <cell r="C468">
            <v>32590000</v>
          </cell>
          <cell r="D468">
            <v>0</v>
          </cell>
        </row>
        <row r="469">
          <cell r="A469" t="str">
            <v>1361-2024</v>
          </cell>
          <cell r="B469">
            <v>0</v>
          </cell>
          <cell r="C469">
            <v>38625000</v>
          </cell>
          <cell r="D469">
            <v>0</v>
          </cell>
        </row>
        <row r="470">
          <cell r="A470" t="str">
            <v>136-2024</v>
          </cell>
          <cell r="B470">
            <v>39836400</v>
          </cell>
          <cell r="C470">
            <v>0</v>
          </cell>
          <cell r="D470">
            <v>3804600</v>
          </cell>
        </row>
        <row r="471">
          <cell r="A471" t="str">
            <v>1362-2024</v>
          </cell>
          <cell r="B471">
            <v>0</v>
          </cell>
          <cell r="C471">
            <v>15595225</v>
          </cell>
          <cell r="D471">
            <v>0</v>
          </cell>
        </row>
        <row r="472">
          <cell r="A472" t="str">
            <v>1364-2024</v>
          </cell>
          <cell r="B472">
            <v>0</v>
          </cell>
          <cell r="C472">
            <v>30213000</v>
          </cell>
          <cell r="D472">
            <v>0</v>
          </cell>
        </row>
        <row r="473">
          <cell r="A473" t="str">
            <v>1365-2024</v>
          </cell>
          <cell r="B473">
            <v>0</v>
          </cell>
          <cell r="C473">
            <v>30213000</v>
          </cell>
          <cell r="D473">
            <v>0</v>
          </cell>
        </row>
        <row r="474">
          <cell r="A474" t="str">
            <v>1366-2024</v>
          </cell>
          <cell r="B474">
            <v>0</v>
          </cell>
          <cell r="C474">
            <v>52500000</v>
          </cell>
          <cell r="D474">
            <v>0</v>
          </cell>
        </row>
        <row r="475">
          <cell r="A475" t="str">
            <v>1367-2024</v>
          </cell>
          <cell r="B475">
            <v>0</v>
          </cell>
          <cell r="C475">
            <v>41200000</v>
          </cell>
          <cell r="D475">
            <v>0</v>
          </cell>
        </row>
        <row r="476">
          <cell r="A476" t="str">
            <v>1368-2024</v>
          </cell>
          <cell r="B476">
            <v>0</v>
          </cell>
          <cell r="C476">
            <v>22900500</v>
          </cell>
          <cell r="D476">
            <v>0</v>
          </cell>
        </row>
        <row r="477">
          <cell r="A477" t="str">
            <v>1370-2024</v>
          </cell>
          <cell r="B477">
            <v>0</v>
          </cell>
          <cell r="C477">
            <v>48020000</v>
          </cell>
          <cell r="D477">
            <v>0</v>
          </cell>
        </row>
        <row r="478">
          <cell r="A478" t="str">
            <v>1371-2024</v>
          </cell>
          <cell r="B478">
            <v>0</v>
          </cell>
          <cell r="C478">
            <v>28000000</v>
          </cell>
          <cell r="D478">
            <v>0</v>
          </cell>
        </row>
        <row r="479">
          <cell r="A479" t="str">
            <v>137-2024</v>
          </cell>
          <cell r="B479">
            <v>54408600</v>
          </cell>
          <cell r="C479">
            <v>0</v>
          </cell>
          <cell r="D479">
            <v>1202400</v>
          </cell>
        </row>
        <row r="480">
          <cell r="A480" t="str">
            <v>1372-2024</v>
          </cell>
          <cell r="B480">
            <v>0</v>
          </cell>
          <cell r="C480">
            <v>13689000</v>
          </cell>
          <cell r="D480">
            <v>0</v>
          </cell>
        </row>
        <row r="481">
          <cell r="A481" t="str">
            <v>1373-2024</v>
          </cell>
          <cell r="B481">
            <v>0</v>
          </cell>
          <cell r="C481">
            <v>24444000</v>
          </cell>
          <cell r="D481">
            <v>0</v>
          </cell>
        </row>
        <row r="482">
          <cell r="A482" t="str">
            <v>1374-2024</v>
          </cell>
          <cell r="B482">
            <v>0</v>
          </cell>
          <cell r="C482">
            <v>31779000</v>
          </cell>
          <cell r="D482">
            <v>0</v>
          </cell>
        </row>
        <row r="483">
          <cell r="A483" t="str">
            <v>1375-2024</v>
          </cell>
          <cell r="B483">
            <v>0</v>
          </cell>
          <cell r="C483">
            <v>31534794</v>
          </cell>
          <cell r="D483">
            <v>0</v>
          </cell>
        </row>
        <row r="484">
          <cell r="A484" t="str">
            <v>1376-2024</v>
          </cell>
          <cell r="B484">
            <v>0</v>
          </cell>
          <cell r="C484">
            <v>33475000</v>
          </cell>
          <cell r="D484">
            <v>0</v>
          </cell>
        </row>
        <row r="485">
          <cell r="A485" t="str">
            <v>1377-2024</v>
          </cell>
          <cell r="B485">
            <v>0</v>
          </cell>
          <cell r="C485">
            <v>41200000</v>
          </cell>
          <cell r="D485">
            <v>0</v>
          </cell>
        </row>
        <row r="486">
          <cell r="A486" t="str">
            <v>1378-2024</v>
          </cell>
          <cell r="B486">
            <v>0</v>
          </cell>
          <cell r="C486">
            <v>23872500</v>
          </cell>
          <cell r="D486">
            <v>0</v>
          </cell>
        </row>
        <row r="487">
          <cell r="A487" t="str">
            <v>1379-2024</v>
          </cell>
          <cell r="B487">
            <v>0</v>
          </cell>
          <cell r="C487">
            <v>36050000</v>
          </cell>
          <cell r="D487">
            <v>0</v>
          </cell>
        </row>
        <row r="488">
          <cell r="A488" t="str">
            <v>1380-2024</v>
          </cell>
          <cell r="B488">
            <v>0</v>
          </cell>
          <cell r="C488">
            <v>32590000</v>
          </cell>
          <cell r="D488">
            <v>0</v>
          </cell>
        </row>
        <row r="489">
          <cell r="A489" t="str">
            <v>138-2024</v>
          </cell>
          <cell r="B489">
            <v>50688000</v>
          </cell>
          <cell r="C489">
            <v>0</v>
          </cell>
          <cell r="D489">
            <v>0</v>
          </cell>
        </row>
        <row r="490">
          <cell r="A490" t="str">
            <v>1382-2024</v>
          </cell>
          <cell r="B490">
            <v>0</v>
          </cell>
          <cell r="C490">
            <v>26522500</v>
          </cell>
          <cell r="D490">
            <v>0</v>
          </cell>
        </row>
        <row r="491">
          <cell r="A491" t="str">
            <v>1383-2024</v>
          </cell>
          <cell r="B491">
            <v>0</v>
          </cell>
          <cell r="C491">
            <v>36050000</v>
          </cell>
          <cell r="D491">
            <v>0</v>
          </cell>
        </row>
        <row r="492">
          <cell r="A492" t="str">
            <v>1384-2024</v>
          </cell>
          <cell r="B492">
            <v>0</v>
          </cell>
          <cell r="C492">
            <v>17333333</v>
          </cell>
          <cell r="D492">
            <v>0</v>
          </cell>
        </row>
        <row r="493">
          <cell r="A493" t="str">
            <v>1385-2024</v>
          </cell>
          <cell r="B493">
            <v>0</v>
          </cell>
          <cell r="C493">
            <v>18490000</v>
          </cell>
          <cell r="D493">
            <v>0</v>
          </cell>
        </row>
        <row r="494">
          <cell r="A494" t="str">
            <v>1386-2024</v>
          </cell>
          <cell r="B494">
            <v>0</v>
          </cell>
          <cell r="C494">
            <v>22900500</v>
          </cell>
          <cell r="D494">
            <v>0</v>
          </cell>
        </row>
        <row r="495">
          <cell r="A495" t="str">
            <v>1387-2024</v>
          </cell>
          <cell r="B495">
            <v>0</v>
          </cell>
          <cell r="C495">
            <v>26790000</v>
          </cell>
          <cell r="D495">
            <v>0</v>
          </cell>
        </row>
        <row r="496">
          <cell r="A496" t="str">
            <v>1388-2024</v>
          </cell>
          <cell r="B496">
            <v>0</v>
          </cell>
          <cell r="C496">
            <v>26522500</v>
          </cell>
          <cell r="D496">
            <v>0</v>
          </cell>
        </row>
        <row r="497">
          <cell r="A497" t="str">
            <v>1389-2024</v>
          </cell>
          <cell r="B497">
            <v>0</v>
          </cell>
          <cell r="C497">
            <v>31500000</v>
          </cell>
          <cell r="D497">
            <v>0</v>
          </cell>
        </row>
        <row r="498">
          <cell r="A498" t="str">
            <v>1390-2024</v>
          </cell>
          <cell r="B498">
            <v>0</v>
          </cell>
          <cell r="C498">
            <v>30210000</v>
          </cell>
          <cell r="D498">
            <v>0</v>
          </cell>
        </row>
        <row r="499">
          <cell r="A499" t="str">
            <v>1391-2024</v>
          </cell>
          <cell r="B499">
            <v>0</v>
          </cell>
          <cell r="C499">
            <v>32590000</v>
          </cell>
          <cell r="D499">
            <v>0</v>
          </cell>
        </row>
        <row r="500">
          <cell r="A500" t="str">
            <v>139-2024</v>
          </cell>
          <cell r="B500">
            <v>50688000</v>
          </cell>
          <cell r="C500">
            <v>0</v>
          </cell>
          <cell r="D500">
            <v>0</v>
          </cell>
        </row>
        <row r="501">
          <cell r="A501" t="str">
            <v>1392-2024</v>
          </cell>
          <cell r="B501">
            <v>0</v>
          </cell>
          <cell r="C501">
            <v>43240000</v>
          </cell>
          <cell r="D501">
            <v>0</v>
          </cell>
        </row>
        <row r="502">
          <cell r="A502" t="str">
            <v>1393-2024</v>
          </cell>
          <cell r="B502">
            <v>0</v>
          </cell>
          <cell r="C502">
            <v>43240000</v>
          </cell>
          <cell r="D502">
            <v>0</v>
          </cell>
        </row>
        <row r="503">
          <cell r="A503" t="str">
            <v>1394-2024</v>
          </cell>
          <cell r="B503">
            <v>0</v>
          </cell>
          <cell r="C503">
            <v>26790000</v>
          </cell>
          <cell r="D503">
            <v>0</v>
          </cell>
        </row>
        <row r="504">
          <cell r="A504" t="str">
            <v>1395-2024</v>
          </cell>
          <cell r="B504">
            <v>0</v>
          </cell>
          <cell r="C504">
            <v>22280000</v>
          </cell>
          <cell r="D504">
            <v>0</v>
          </cell>
        </row>
        <row r="505">
          <cell r="A505" t="str">
            <v>1397-2024</v>
          </cell>
          <cell r="B505">
            <v>0</v>
          </cell>
          <cell r="C505">
            <v>25460000</v>
          </cell>
          <cell r="D505">
            <v>0</v>
          </cell>
        </row>
        <row r="506">
          <cell r="A506" t="str">
            <v>1399-2024</v>
          </cell>
          <cell r="B506">
            <v>0</v>
          </cell>
          <cell r="C506">
            <v>18490000</v>
          </cell>
          <cell r="D506">
            <v>0</v>
          </cell>
        </row>
        <row r="507">
          <cell r="A507" t="str">
            <v>1400-2024</v>
          </cell>
          <cell r="B507">
            <v>0</v>
          </cell>
          <cell r="C507">
            <v>18490000</v>
          </cell>
          <cell r="D507">
            <v>0</v>
          </cell>
        </row>
        <row r="508">
          <cell r="A508" t="str">
            <v>1401-2024</v>
          </cell>
          <cell r="B508">
            <v>0</v>
          </cell>
          <cell r="C508">
            <v>32590000</v>
          </cell>
          <cell r="D508">
            <v>0</v>
          </cell>
        </row>
        <row r="509">
          <cell r="A509" t="str">
            <v>140-2024</v>
          </cell>
          <cell r="B509">
            <v>31473367</v>
          </cell>
          <cell r="C509">
            <v>0</v>
          </cell>
          <cell r="D509">
            <v>353633</v>
          </cell>
        </row>
        <row r="510">
          <cell r="A510" t="str">
            <v>1402-2024</v>
          </cell>
          <cell r="B510">
            <v>0</v>
          </cell>
          <cell r="C510">
            <v>32590000</v>
          </cell>
          <cell r="D510">
            <v>0</v>
          </cell>
        </row>
        <row r="511">
          <cell r="A511" t="str">
            <v>1403-2024</v>
          </cell>
          <cell r="B511">
            <v>0</v>
          </cell>
          <cell r="C511">
            <v>32590000</v>
          </cell>
          <cell r="D511">
            <v>0</v>
          </cell>
        </row>
        <row r="512">
          <cell r="A512" t="str">
            <v>1404-2024</v>
          </cell>
          <cell r="B512">
            <v>0</v>
          </cell>
          <cell r="C512">
            <v>32590000</v>
          </cell>
          <cell r="D512">
            <v>0</v>
          </cell>
        </row>
        <row r="513">
          <cell r="A513" t="str">
            <v>1405-2024</v>
          </cell>
          <cell r="B513">
            <v>0</v>
          </cell>
          <cell r="C513">
            <v>32400000</v>
          </cell>
          <cell r="D513">
            <v>0</v>
          </cell>
        </row>
        <row r="514">
          <cell r="A514" t="str">
            <v>1406-2024</v>
          </cell>
          <cell r="B514">
            <v>0</v>
          </cell>
          <cell r="C514">
            <v>32590000</v>
          </cell>
          <cell r="D514">
            <v>0</v>
          </cell>
        </row>
        <row r="515">
          <cell r="A515" t="str">
            <v>1407-2024</v>
          </cell>
          <cell r="B515">
            <v>0</v>
          </cell>
          <cell r="C515">
            <v>32400000</v>
          </cell>
          <cell r="D515">
            <v>0</v>
          </cell>
        </row>
        <row r="516">
          <cell r="A516" t="str">
            <v>1408-2024</v>
          </cell>
          <cell r="B516">
            <v>0</v>
          </cell>
          <cell r="C516">
            <v>32400000</v>
          </cell>
          <cell r="D516">
            <v>0</v>
          </cell>
        </row>
        <row r="517">
          <cell r="A517" t="str">
            <v>1409-2024</v>
          </cell>
          <cell r="B517">
            <v>0</v>
          </cell>
          <cell r="C517">
            <v>38250000</v>
          </cell>
          <cell r="D517">
            <v>0</v>
          </cell>
        </row>
        <row r="518">
          <cell r="A518" t="str">
            <v>1410-2024</v>
          </cell>
          <cell r="B518">
            <v>0</v>
          </cell>
          <cell r="C518">
            <v>32400000</v>
          </cell>
          <cell r="D518">
            <v>0</v>
          </cell>
        </row>
        <row r="519">
          <cell r="A519" t="str">
            <v>1411-2024</v>
          </cell>
          <cell r="B519">
            <v>0</v>
          </cell>
          <cell r="C519">
            <v>32590000</v>
          </cell>
          <cell r="D519">
            <v>0</v>
          </cell>
        </row>
        <row r="520">
          <cell r="A520" t="str">
            <v>141-2024</v>
          </cell>
          <cell r="B520">
            <v>11095044</v>
          </cell>
          <cell r="C520">
            <v>0</v>
          </cell>
          <cell r="D520">
            <v>0</v>
          </cell>
        </row>
        <row r="521">
          <cell r="A521" t="str">
            <v>1412-2024</v>
          </cell>
          <cell r="B521">
            <v>0</v>
          </cell>
          <cell r="C521">
            <v>30213000</v>
          </cell>
          <cell r="D521">
            <v>0</v>
          </cell>
        </row>
        <row r="522">
          <cell r="A522" t="str">
            <v>1414-2024</v>
          </cell>
          <cell r="B522">
            <v>0</v>
          </cell>
          <cell r="C522">
            <v>38250000</v>
          </cell>
          <cell r="D522">
            <v>0</v>
          </cell>
        </row>
        <row r="523">
          <cell r="A523" t="str">
            <v>1415-2024</v>
          </cell>
          <cell r="B523">
            <v>0</v>
          </cell>
          <cell r="C523">
            <v>30213000</v>
          </cell>
          <cell r="D523">
            <v>0</v>
          </cell>
        </row>
        <row r="524">
          <cell r="A524" t="str">
            <v>1416-2024</v>
          </cell>
          <cell r="B524">
            <v>0</v>
          </cell>
          <cell r="C524">
            <v>20000000</v>
          </cell>
          <cell r="D524">
            <v>0</v>
          </cell>
        </row>
        <row r="525">
          <cell r="A525" t="str">
            <v>1417-2024</v>
          </cell>
          <cell r="B525">
            <v>0</v>
          </cell>
          <cell r="C525">
            <v>26522500</v>
          </cell>
          <cell r="D525">
            <v>0</v>
          </cell>
        </row>
        <row r="526">
          <cell r="A526" t="str">
            <v>1418-2024</v>
          </cell>
          <cell r="B526">
            <v>0</v>
          </cell>
          <cell r="C526">
            <v>15000000</v>
          </cell>
          <cell r="D526">
            <v>0</v>
          </cell>
        </row>
        <row r="527">
          <cell r="A527" t="str">
            <v>1419-2024</v>
          </cell>
          <cell r="B527">
            <v>0</v>
          </cell>
          <cell r="C527">
            <v>20000000</v>
          </cell>
          <cell r="D527">
            <v>0</v>
          </cell>
        </row>
        <row r="528">
          <cell r="A528" t="str">
            <v>1420-2024</v>
          </cell>
          <cell r="B528">
            <v>0</v>
          </cell>
          <cell r="C528">
            <v>26790000</v>
          </cell>
          <cell r="D528">
            <v>0</v>
          </cell>
        </row>
        <row r="529">
          <cell r="A529" t="str">
            <v>1421-2024</v>
          </cell>
          <cell r="B529">
            <v>0</v>
          </cell>
          <cell r="C529">
            <v>44413600</v>
          </cell>
          <cell r="D529">
            <v>0</v>
          </cell>
        </row>
        <row r="530">
          <cell r="A530" t="str">
            <v>142-2024</v>
          </cell>
          <cell r="B530">
            <v>21954639</v>
          </cell>
          <cell r="C530">
            <v>0</v>
          </cell>
          <cell r="D530">
            <v>0</v>
          </cell>
        </row>
        <row r="531">
          <cell r="A531" t="str">
            <v>1422-2024</v>
          </cell>
          <cell r="B531">
            <v>0</v>
          </cell>
          <cell r="C531">
            <v>42000000</v>
          </cell>
          <cell r="D531">
            <v>0</v>
          </cell>
        </row>
        <row r="532">
          <cell r="A532" t="str">
            <v>1423-2024</v>
          </cell>
          <cell r="B532">
            <v>0</v>
          </cell>
          <cell r="C532">
            <v>26522500</v>
          </cell>
          <cell r="D532">
            <v>0</v>
          </cell>
        </row>
        <row r="533">
          <cell r="A533" t="str">
            <v>1424-2024</v>
          </cell>
          <cell r="B533">
            <v>0</v>
          </cell>
          <cell r="C533">
            <v>32590000</v>
          </cell>
          <cell r="D533">
            <v>0</v>
          </cell>
        </row>
        <row r="534">
          <cell r="A534" t="str">
            <v>1425-2024</v>
          </cell>
          <cell r="B534">
            <v>0</v>
          </cell>
          <cell r="C534">
            <v>32590000</v>
          </cell>
          <cell r="D534">
            <v>0</v>
          </cell>
        </row>
        <row r="535">
          <cell r="A535" t="str">
            <v>1426-2024</v>
          </cell>
          <cell r="B535">
            <v>0</v>
          </cell>
          <cell r="C535">
            <v>20857500</v>
          </cell>
          <cell r="D535">
            <v>0</v>
          </cell>
        </row>
        <row r="536">
          <cell r="A536" t="str">
            <v>1427-2024</v>
          </cell>
          <cell r="B536">
            <v>0</v>
          </cell>
          <cell r="C536">
            <v>22280000</v>
          </cell>
          <cell r="D536">
            <v>0</v>
          </cell>
        </row>
        <row r="537">
          <cell r="A537" t="str">
            <v>1428-2024</v>
          </cell>
          <cell r="B537">
            <v>0</v>
          </cell>
          <cell r="C537">
            <v>37500000</v>
          </cell>
          <cell r="D537">
            <v>0</v>
          </cell>
        </row>
        <row r="538">
          <cell r="A538" t="str">
            <v>1429-2024</v>
          </cell>
          <cell r="B538">
            <v>0</v>
          </cell>
          <cell r="C538">
            <v>20000000</v>
          </cell>
          <cell r="D538">
            <v>0</v>
          </cell>
        </row>
        <row r="539">
          <cell r="A539" t="str">
            <v>1430-2024</v>
          </cell>
          <cell r="B539">
            <v>0</v>
          </cell>
          <cell r="C539">
            <v>20000000</v>
          </cell>
          <cell r="D539">
            <v>0</v>
          </cell>
        </row>
        <row r="540">
          <cell r="A540" t="str">
            <v>1431-2024</v>
          </cell>
          <cell r="B540">
            <v>0</v>
          </cell>
          <cell r="C540">
            <v>26522500</v>
          </cell>
          <cell r="D540">
            <v>0</v>
          </cell>
        </row>
        <row r="541">
          <cell r="A541" t="str">
            <v>143-2024</v>
          </cell>
          <cell r="B541">
            <v>31023600</v>
          </cell>
          <cell r="C541">
            <v>0</v>
          </cell>
          <cell r="D541">
            <v>0</v>
          </cell>
        </row>
        <row r="542">
          <cell r="A542" t="str">
            <v>1432-2024</v>
          </cell>
          <cell r="B542">
            <v>0</v>
          </cell>
          <cell r="C542">
            <v>26522500</v>
          </cell>
          <cell r="D542">
            <v>0</v>
          </cell>
        </row>
        <row r="543">
          <cell r="A543" t="str">
            <v>1433-2024</v>
          </cell>
          <cell r="B543">
            <v>0</v>
          </cell>
          <cell r="C543">
            <v>26522500</v>
          </cell>
          <cell r="D543">
            <v>0</v>
          </cell>
        </row>
        <row r="544">
          <cell r="A544" t="str">
            <v>1434-2024</v>
          </cell>
          <cell r="B544">
            <v>0</v>
          </cell>
          <cell r="C544">
            <v>25460000</v>
          </cell>
          <cell r="D544">
            <v>0</v>
          </cell>
        </row>
        <row r="545">
          <cell r="A545" t="str">
            <v>1435-2024</v>
          </cell>
          <cell r="B545">
            <v>0</v>
          </cell>
          <cell r="C545">
            <v>25460000</v>
          </cell>
          <cell r="D545">
            <v>0</v>
          </cell>
        </row>
        <row r="546">
          <cell r="A546" t="str">
            <v>1436-2024</v>
          </cell>
          <cell r="B546">
            <v>0</v>
          </cell>
          <cell r="C546">
            <v>26887500</v>
          </cell>
          <cell r="D546">
            <v>0</v>
          </cell>
        </row>
        <row r="547">
          <cell r="A547" t="str">
            <v>1437-2024</v>
          </cell>
          <cell r="B547">
            <v>0</v>
          </cell>
          <cell r="C547">
            <v>26887500</v>
          </cell>
          <cell r="D547">
            <v>0</v>
          </cell>
        </row>
        <row r="548">
          <cell r="A548" t="str">
            <v>1438-2024</v>
          </cell>
          <cell r="B548">
            <v>0</v>
          </cell>
          <cell r="C548">
            <v>29505000</v>
          </cell>
          <cell r="D548">
            <v>0</v>
          </cell>
        </row>
        <row r="549">
          <cell r="A549" t="str">
            <v>1439-2024</v>
          </cell>
          <cell r="B549">
            <v>0</v>
          </cell>
          <cell r="C549">
            <v>29505000</v>
          </cell>
          <cell r="D549">
            <v>0</v>
          </cell>
        </row>
        <row r="550">
          <cell r="A550" t="str">
            <v>1440-2024</v>
          </cell>
          <cell r="B550">
            <v>0</v>
          </cell>
          <cell r="C550">
            <v>29505000</v>
          </cell>
          <cell r="D550">
            <v>0</v>
          </cell>
        </row>
        <row r="551">
          <cell r="A551" t="str">
            <v>1441-2024</v>
          </cell>
          <cell r="B551">
            <v>0</v>
          </cell>
          <cell r="C551">
            <v>18490000</v>
          </cell>
          <cell r="D551">
            <v>0</v>
          </cell>
        </row>
        <row r="552">
          <cell r="A552" t="str">
            <v>144-2024</v>
          </cell>
          <cell r="B552">
            <v>34768000</v>
          </cell>
          <cell r="C552">
            <v>17384000</v>
          </cell>
          <cell r="D552">
            <v>4346000</v>
          </cell>
        </row>
        <row r="553">
          <cell r="A553" t="str">
            <v>1442-2024</v>
          </cell>
          <cell r="B553">
            <v>0</v>
          </cell>
          <cell r="C553">
            <v>31779000</v>
          </cell>
          <cell r="D553">
            <v>0</v>
          </cell>
        </row>
        <row r="554">
          <cell r="A554" t="str">
            <v>1443-2024</v>
          </cell>
          <cell r="B554">
            <v>0</v>
          </cell>
          <cell r="C554">
            <v>18490000</v>
          </cell>
          <cell r="D554">
            <v>0</v>
          </cell>
        </row>
        <row r="555">
          <cell r="A555" t="str">
            <v>1444-2024</v>
          </cell>
          <cell r="B555">
            <v>0</v>
          </cell>
          <cell r="C555">
            <v>36565000</v>
          </cell>
          <cell r="D555">
            <v>0</v>
          </cell>
        </row>
        <row r="556">
          <cell r="A556" t="str">
            <v>1445-2024</v>
          </cell>
          <cell r="B556">
            <v>0</v>
          </cell>
          <cell r="C556">
            <v>22280000</v>
          </cell>
          <cell r="D556">
            <v>0</v>
          </cell>
        </row>
        <row r="557">
          <cell r="A557" t="str">
            <v>1446-2024</v>
          </cell>
          <cell r="B557">
            <v>0</v>
          </cell>
          <cell r="C557">
            <v>22280000</v>
          </cell>
          <cell r="D557">
            <v>0</v>
          </cell>
        </row>
        <row r="558">
          <cell r="A558" t="str">
            <v>1447-2024</v>
          </cell>
          <cell r="B558">
            <v>0</v>
          </cell>
          <cell r="C558">
            <v>30210000</v>
          </cell>
          <cell r="D558">
            <v>0</v>
          </cell>
        </row>
        <row r="559">
          <cell r="A559" t="str">
            <v>1448-2024</v>
          </cell>
          <cell r="B559">
            <v>0</v>
          </cell>
          <cell r="C559">
            <v>30210000</v>
          </cell>
          <cell r="D559">
            <v>0</v>
          </cell>
        </row>
        <row r="560">
          <cell r="A560" t="str">
            <v>1449-2024</v>
          </cell>
          <cell r="B560">
            <v>0</v>
          </cell>
          <cell r="C560">
            <v>29822400</v>
          </cell>
          <cell r="D560">
            <v>0</v>
          </cell>
        </row>
        <row r="561">
          <cell r="A561" t="str">
            <v>1450-2024</v>
          </cell>
          <cell r="B561">
            <v>0</v>
          </cell>
          <cell r="C561">
            <v>52514000</v>
          </cell>
          <cell r="D561">
            <v>0</v>
          </cell>
        </row>
        <row r="562">
          <cell r="A562" t="str">
            <v>145-2024</v>
          </cell>
          <cell r="B562">
            <v>34000000</v>
          </cell>
          <cell r="C562">
            <v>6800000</v>
          </cell>
          <cell r="D562">
            <v>3400000</v>
          </cell>
        </row>
        <row r="563">
          <cell r="A563" t="str">
            <v>1452-2024</v>
          </cell>
          <cell r="B563">
            <v>0</v>
          </cell>
          <cell r="C563">
            <v>21450000</v>
          </cell>
          <cell r="D563">
            <v>0</v>
          </cell>
        </row>
        <row r="564">
          <cell r="A564" t="str">
            <v>1453-2024</v>
          </cell>
          <cell r="B564">
            <v>0</v>
          </cell>
          <cell r="C564">
            <v>22680000</v>
          </cell>
          <cell r="D564">
            <v>0</v>
          </cell>
        </row>
        <row r="565">
          <cell r="A565" t="str">
            <v>1454-2024</v>
          </cell>
          <cell r="B565">
            <v>0</v>
          </cell>
          <cell r="C565">
            <v>43775000</v>
          </cell>
          <cell r="D565">
            <v>0</v>
          </cell>
        </row>
        <row r="566">
          <cell r="A566" t="str">
            <v>1455-2024</v>
          </cell>
          <cell r="B566">
            <v>0</v>
          </cell>
          <cell r="C566">
            <v>16650000</v>
          </cell>
          <cell r="D566">
            <v>0</v>
          </cell>
        </row>
        <row r="567">
          <cell r="A567" t="str">
            <v>1456-2024</v>
          </cell>
          <cell r="B567">
            <v>0</v>
          </cell>
          <cell r="C567">
            <v>31500000</v>
          </cell>
          <cell r="D567">
            <v>0</v>
          </cell>
        </row>
        <row r="568">
          <cell r="A568" t="str">
            <v>1457-2024</v>
          </cell>
          <cell r="B568">
            <v>0</v>
          </cell>
          <cell r="C568">
            <v>40000000</v>
          </cell>
          <cell r="D568">
            <v>0</v>
          </cell>
        </row>
        <row r="569">
          <cell r="A569" t="str">
            <v>1458-2024</v>
          </cell>
          <cell r="B569">
            <v>0</v>
          </cell>
          <cell r="C569">
            <v>23870250</v>
          </cell>
          <cell r="D569">
            <v>0</v>
          </cell>
        </row>
        <row r="570">
          <cell r="A570" t="str">
            <v>1460-2024</v>
          </cell>
          <cell r="B570">
            <v>0</v>
          </cell>
          <cell r="C570">
            <v>30213000</v>
          </cell>
          <cell r="D570">
            <v>0</v>
          </cell>
        </row>
        <row r="571">
          <cell r="A571" t="str">
            <v>1461-2024</v>
          </cell>
          <cell r="B571">
            <v>0</v>
          </cell>
          <cell r="C571">
            <v>52500000</v>
          </cell>
          <cell r="D571">
            <v>0</v>
          </cell>
        </row>
        <row r="572">
          <cell r="A572" t="str">
            <v>146-2024</v>
          </cell>
          <cell r="B572">
            <v>40800000</v>
          </cell>
          <cell r="C572">
            <v>0</v>
          </cell>
          <cell r="D572">
            <v>3400000</v>
          </cell>
        </row>
        <row r="573">
          <cell r="A573" t="str">
            <v>1462-2024</v>
          </cell>
          <cell r="B573">
            <v>0</v>
          </cell>
          <cell r="C573">
            <v>27160000</v>
          </cell>
          <cell r="D573">
            <v>0</v>
          </cell>
        </row>
        <row r="574">
          <cell r="A574" t="str">
            <v>1463-2024</v>
          </cell>
          <cell r="B574">
            <v>0</v>
          </cell>
          <cell r="C574">
            <v>20000000</v>
          </cell>
          <cell r="D574">
            <v>0</v>
          </cell>
        </row>
        <row r="575">
          <cell r="A575" t="str">
            <v>1464-2024</v>
          </cell>
          <cell r="B575">
            <v>0</v>
          </cell>
          <cell r="C575">
            <v>20000000</v>
          </cell>
          <cell r="D575">
            <v>0</v>
          </cell>
        </row>
        <row r="576">
          <cell r="A576" t="str">
            <v>1465-2024</v>
          </cell>
          <cell r="B576">
            <v>0</v>
          </cell>
          <cell r="C576">
            <v>20000000</v>
          </cell>
          <cell r="D576">
            <v>0</v>
          </cell>
        </row>
        <row r="577">
          <cell r="A577" t="str">
            <v>1466-2024</v>
          </cell>
          <cell r="B577">
            <v>0</v>
          </cell>
          <cell r="C577">
            <v>20000000</v>
          </cell>
          <cell r="D577">
            <v>0</v>
          </cell>
        </row>
        <row r="578">
          <cell r="A578" t="str">
            <v>1468-2024</v>
          </cell>
          <cell r="B578">
            <v>0</v>
          </cell>
          <cell r="C578">
            <v>23870250</v>
          </cell>
          <cell r="D578">
            <v>0</v>
          </cell>
        </row>
        <row r="579">
          <cell r="A579" t="str">
            <v>1469-2024</v>
          </cell>
          <cell r="B579">
            <v>0</v>
          </cell>
          <cell r="C579">
            <v>40500000</v>
          </cell>
          <cell r="D579">
            <v>0</v>
          </cell>
        </row>
        <row r="580">
          <cell r="A580" t="str">
            <v>1470-2024</v>
          </cell>
          <cell r="B580">
            <v>0</v>
          </cell>
          <cell r="C580">
            <v>20000000</v>
          </cell>
          <cell r="D580">
            <v>0</v>
          </cell>
        </row>
        <row r="581">
          <cell r="A581" t="str">
            <v>1471-2024</v>
          </cell>
          <cell r="B581">
            <v>0</v>
          </cell>
          <cell r="C581">
            <v>23870250</v>
          </cell>
          <cell r="D581">
            <v>0</v>
          </cell>
        </row>
        <row r="582">
          <cell r="A582" t="str">
            <v>147-2024</v>
          </cell>
          <cell r="B582">
            <v>39108000</v>
          </cell>
          <cell r="C582">
            <v>0</v>
          </cell>
          <cell r="D582">
            <v>3259000</v>
          </cell>
        </row>
        <row r="583">
          <cell r="A583" t="str">
            <v>1472-2024</v>
          </cell>
          <cell r="B583">
            <v>0</v>
          </cell>
          <cell r="C583">
            <v>46350000</v>
          </cell>
          <cell r="D583">
            <v>0</v>
          </cell>
        </row>
        <row r="584">
          <cell r="A584" t="str">
            <v>1473-2024</v>
          </cell>
          <cell r="B584">
            <v>0</v>
          </cell>
          <cell r="C584">
            <v>23870250</v>
          </cell>
          <cell r="D584">
            <v>0</v>
          </cell>
        </row>
        <row r="585">
          <cell r="A585" t="str">
            <v>1474-2024</v>
          </cell>
          <cell r="B585">
            <v>0</v>
          </cell>
          <cell r="C585">
            <v>47500000</v>
          </cell>
          <cell r="D585">
            <v>0</v>
          </cell>
        </row>
        <row r="586">
          <cell r="A586" t="str">
            <v>1475-2024</v>
          </cell>
          <cell r="B586">
            <v>0</v>
          </cell>
          <cell r="C586">
            <v>21000000</v>
          </cell>
          <cell r="D586">
            <v>0</v>
          </cell>
        </row>
        <row r="587">
          <cell r="A587" t="str">
            <v>1476-2024</v>
          </cell>
          <cell r="B587">
            <v>0</v>
          </cell>
          <cell r="C587">
            <v>25460000</v>
          </cell>
          <cell r="D587">
            <v>0</v>
          </cell>
        </row>
        <row r="588">
          <cell r="A588" t="str">
            <v>1477-2024</v>
          </cell>
          <cell r="B588">
            <v>0</v>
          </cell>
          <cell r="C588">
            <v>22900500</v>
          </cell>
          <cell r="D588">
            <v>0</v>
          </cell>
        </row>
        <row r="589">
          <cell r="A589" t="str">
            <v>1478-2024</v>
          </cell>
          <cell r="B589">
            <v>0</v>
          </cell>
          <cell r="C589">
            <v>30210000</v>
          </cell>
          <cell r="D589">
            <v>0</v>
          </cell>
        </row>
        <row r="590">
          <cell r="A590" t="str">
            <v>1479-2024</v>
          </cell>
          <cell r="B590">
            <v>0</v>
          </cell>
          <cell r="C590">
            <v>35310000</v>
          </cell>
          <cell r="D590">
            <v>0</v>
          </cell>
        </row>
        <row r="591">
          <cell r="A591" t="str">
            <v>1480-2024</v>
          </cell>
          <cell r="B591">
            <v>0</v>
          </cell>
          <cell r="C591">
            <v>37130000</v>
          </cell>
          <cell r="D591">
            <v>0</v>
          </cell>
        </row>
        <row r="592">
          <cell r="A592" t="str">
            <v>148-2024</v>
          </cell>
          <cell r="B592">
            <v>42372000</v>
          </cell>
          <cell r="C592">
            <v>0</v>
          </cell>
          <cell r="D592">
            <v>1177000</v>
          </cell>
        </row>
        <row r="593">
          <cell r="A593" t="str">
            <v>1484-2024</v>
          </cell>
          <cell r="B593">
            <v>0</v>
          </cell>
          <cell r="C593">
            <v>30213000</v>
          </cell>
          <cell r="D593">
            <v>0</v>
          </cell>
        </row>
        <row r="594">
          <cell r="A594" t="str">
            <v>1485-2024</v>
          </cell>
          <cell r="B594">
            <v>0</v>
          </cell>
          <cell r="C594">
            <v>13950000</v>
          </cell>
          <cell r="D594">
            <v>0</v>
          </cell>
        </row>
        <row r="595">
          <cell r="A595" t="str">
            <v>1486-2024</v>
          </cell>
          <cell r="B595">
            <v>0</v>
          </cell>
          <cell r="C595">
            <v>28000000</v>
          </cell>
          <cell r="D595">
            <v>0</v>
          </cell>
        </row>
        <row r="596">
          <cell r="A596" t="str">
            <v>1487-2024</v>
          </cell>
          <cell r="B596">
            <v>0</v>
          </cell>
          <cell r="C596">
            <v>30213000</v>
          </cell>
          <cell r="D596">
            <v>0</v>
          </cell>
        </row>
        <row r="597">
          <cell r="A597" t="str">
            <v>1488-2024</v>
          </cell>
          <cell r="B597">
            <v>0</v>
          </cell>
          <cell r="C597">
            <v>30213000</v>
          </cell>
          <cell r="D597">
            <v>0</v>
          </cell>
        </row>
        <row r="598">
          <cell r="A598" t="str">
            <v>1489-2024</v>
          </cell>
          <cell r="B598">
            <v>0</v>
          </cell>
          <cell r="C598">
            <v>34000000</v>
          </cell>
          <cell r="D598">
            <v>0</v>
          </cell>
        </row>
        <row r="599">
          <cell r="A599" t="str">
            <v>1490-2024</v>
          </cell>
          <cell r="B599">
            <v>0</v>
          </cell>
          <cell r="C599">
            <v>31534794</v>
          </cell>
          <cell r="D599">
            <v>0</v>
          </cell>
        </row>
        <row r="600">
          <cell r="A600" t="str">
            <v>1491-2024</v>
          </cell>
          <cell r="B600">
            <v>0</v>
          </cell>
          <cell r="C600">
            <v>30213000</v>
          </cell>
          <cell r="D600">
            <v>0</v>
          </cell>
        </row>
        <row r="601">
          <cell r="A601" t="str">
            <v>149-2024</v>
          </cell>
          <cell r="B601">
            <v>43059900</v>
          </cell>
          <cell r="C601">
            <v>0</v>
          </cell>
          <cell r="D601">
            <v>952100</v>
          </cell>
        </row>
        <row r="602">
          <cell r="A602" t="str">
            <v>1492-2024</v>
          </cell>
          <cell r="B602">
            <v>0</v>
          </cell>
          <cell r="C602">
            <v>26000000</v>
          </cell>
          <cell r="D602">
            <v>0</v>
          </cell>
        </row>
        <row r="603">
          <cell r="A603" t="str">
            <v>1493-2024</v>
          </cell>
          <cell r="B603">
            <v>0</v>
          </cell>
          <cell r="C603">
            <v>26000000</v>
          </cell>
          <cell r="D603">
            <v>0</v>
          </cell>
        </row>
        <row r="604">
          <cell r="A604" t="str">
            <v>1494-2024</v>
          </cell>
          <cell r="B604">
            <v>0</v>
          </cell>
          <cell r="C604">
            <v>14323500</v>
          </cell>
          <cell r="D604">
            <v>0</v>
          </cell>
        </row>
        <row r="605">
          <cell r="A605" t="str">
            <v>1495-2024</v>
          </cell>
          <cell r="B605">
            <v>0</v>
          </cell>
          <cell r="C605">
            <v>32590000</v>
          </cell>
          <cell r="D605">
            <v>0</v>
          </cell>
        </row>
        <row r="606">
          <cell r="A606" t="str">
            <v>1496-2024</v>
          </cell>
          <cell r="B606">
            <v>0</v>
          </cell>
          <cell r="C606">
            <v>32590000</v>
          </cell>
          <cell r="D606">
            <v>0</v>
          </cell>
        </row>
        <row r="607">
          <cell r="A607" t="str">
            <v>1497-2024</v>
          </cell>
          <cell r="B607">
            <v>0</v>
          </cell>
          <cell r="C607">
            <v>32590000</v>
          </cell>
          <cell r="D607">
            <v>0</v>
          </cell>
        </row>
        <row r="608">
          <cell r="A608" t="str">
            <v>1498-2024</v>
          </cell>
          <cell r="B608">
            <v>0</v>
          </cell>
          <cell r="C608">
            <v>32590000</v>
          </cell>
          <cell r="D608">
            <v>0</v>
          </cell>
        </row>
        <row r="609">
          <cell r="A609" t="str">
            <v>1499-2024</v>
          </cell>
          <cell r="B609">
            <v>0</v>
          </cell>
          <cell r="C609">
            <v>21450000</v>
          </cell>
          <cell r="D609">
            <v>0</v>
          </cell>
        </row>
        <row r="610">
          <cell r="A610" t="str">
            <v>1500-2024</v>
          </cell>
          <cell r="B610">
            <v>0</v>
          </cell>
          <cell r="C610">
            <v>34000000</v>
          </cell>
          <cell r="D610">
            <v>0</v>
          </cell>
        </row>
        <row r="611">
          <cell r="A611" t="str">
            <v>1501-2024</v>
          </cell>
          <cell r="B611">
            <v>0</v>
          </cell>
          <cell r="C611">
            <v>26522500</v>
          </cell>
          <cell r="D611">
            <v>0</v>
          </cell>
        </row>
        <row r="612">
          <cell r="A612" t="str">
            <v>150-2024</v>
          </cell>
          <cell r="B612">
            <v>55620000</v>
          </cell>
          <cell r="C612">
            <v>0</v>
          </cell>
          <cell r="D612">
            <v>6798000</v>
          </cell>
        </row>
        <row r="613">
          <cell r="A613" t="str">
            <v>1502-2024</v>
          </cell>
          <cell r="B613">
            <v>0</v>
          </cell>
          <cell r="C613">
            <v>41955000</v>
          </cell>
          <cell r="D613">
            <v>0</v>
          </cell>
        </row>
        <row r="614">
          <cell r="A614" t="str">
            <v>1503-2024</v>
          </cell>
          <cell r="B614">
            <v>0</v>
          </cell>
          <cell r="C614">
            <v>41955000</v>
          </cell>
          <cell r="D614">
            <v>0</v>
          </cell>
        </row>
        <row r="615">
          <cell r="A615" t="str">
            <v>1504-2024</v>
          </cell>
          <cell r="B615">
            <v>0</v>
          </cell>
          <cell r="C615">
            <v>24444000</v>
          </cell>
          <cell r="D615">
            <v>0</v>
          </cell>
        </row>
        <row r="616">
          <cell r="A616" t="str">
            <v>1505-2024</v>
          </cell>
          <cell r="B616">
            <v>0</v>
          </cell>
          <cell r="C616">
            <v>26000000</v>
          </cell>
          <cell r="D616">
            <v>0</v>
          </cell>
        </row>
        <row r="617">
          <cell r="A617" t="str">
            <v>1506-2024</v>
          </cell>
          <cell r="B617">
            <v>0</v>
          </cell>
          <cell r="C617">
            <v>26000000</v>
          </cell>
          <cell r="D617">
            <v>0</v>
          </cell>
        </row>
        <row r="618">
          <cell r="A618" t="str">
            <v>1507-2024</v>
          </cell>
          <cell r="B618">
            <v>0</v>
          </cell>
          <cell r="C618">
            <v>23870251</v>
          </cell>
          <cell r="D618">
            <v>0</v>
          </cell>
        </row>
        <row r="619">
          <cell r="A619" t="str">
            <v>1508-2024</v>
          </cell>
          <cell r="B619">
            <v>0</v>
          </cell>
          <cell r="C619">
            <v>30213000</v>
          </cell>
          <cell r="D619">
            <v>0</v>
          </cell>
        </row>
        <row r="620">
          <cell r="A620" t="str">
            <v>1509-2024</v>
          </cell>
          <cell r="B620">
            <v>0</v>
          </cell>
          <cell r="C620">
            <v>24444000</v>
          </cell>
          <cell r="D620">
            <v>0</v>
          </cell>
        </row>
        <row r="621">
          <cell r="A621" t="str">
            <v>1510-2024</v>
          </cell>
          <cell r="B621">
            <v>0</v>
          </cell>
          <cell r="C621">
            <v>47380000</v>
          </cell>
          <cell r="D621">
            <v>0</v>
          </cell>
        </row>
        <row r="622">
          <cell r="A622" t="str">
            <v>1511-2024</v>
          </cell>
          <cell r="B622">
            <v>0</v>
          </cell>
          <cell r="C622">
            <v>28000000</v>
          </cell>
          <cell r="D622">
            <v>0</v>
          </cell>
        </row>
        <row r="623">
          <cell r="A623" t="str">
            <v>151-2024</v>
          </cell>
          <cell r="B623">
            <v>43878000</v>
          </cell>
          <cell r="C623">
            <v>0</v>
          </cell>
          <cell r="D623">
            <v>1218833</v>
          </cell>
        </row>
        <row r="624">
          <cell r="A624" t="str">
            <v>1512-2024</v>
          </cell>
          <cell r="B624">
            <v>0</v>
          </cell>
          <cell r="C624">
            <v>10026000</v>
          </cell>
          <cell r="D624">
            <v>0</v>
          </cell>
        </row>
        <row r="625">
          <cell r="A625" t="str">
            <v>1513-2024</v>
          </cell>
          <cell r="B625">
            <v>0</v>
          </cell>
          <cell r="C625">
            <v>10026000</v>
          </cell>
          <cell r="D625">
            <v>0</v>
          </cell>
        </row>
        <row r="626">
          <cell r="A626" t="str">
            <v>1514-2024</v>
          </cell>
          <cell r="B626">
            <v>0</v>
          </cell>
          <cell r="C626">
            <v>10026000</v>
          </cell>
          <cell r="D626">
            <v>0</v>
          </cell>
        </row>
        <row r="627">
          <cell r="A627" t="str">
            <v>1515-2024</v>
          </cell>
          <cell r="B627">
            <v>0</v>
          </cell>
          <cell r="C627">
            <v>26522500</v>
          </cell>
          <cell r="D627">
            <v>0</v>
          </cell>
        </row>
        <row r="628">
          <cell r="A628" t="str">
            <v>1516-2024</v>
          </cell>
          <cell r="B628">
            <v>0</v>
          </cell>
          <cell r="C628">
            <v>20000000</v>
          </cell>
          <cell r="D628">
            <v>0</v>
          </cell>
        </row>
        <row r="629">
          <cell r="A629" t="str">
            <v>1517-2024</v>
          </cell>
          <cell r="B629">
            <v>0</v>
          </cell>
          <cell r="C629">
            <v>37130000</v>
          </cell>
          <cell r="D629">
            <v>0</v>
          </cell>
        </row>
        <row r="630">
          <cell r="A630" t="str">
            <v>1518-2024</v>
          </cell>
          <cell r="B630">
            <v>0</v>
          </cell>
          <cell r="C630">
            <v>37130000</v>
          </cell>
          <cell r="D630">
            <v>0</v>
          </cell>
        </row>
        <row r="631">
          <cell r="A631" t="str">
            <v>1519-2024</v>
          </cell>
          <cell r="B631">
            <v>0</v>
          </cell>
          <cell r="C631">
            <v>32590000</v>
          </cell>
          <cell r="D631">
            <v>0</v>
          </cell>
        </row>
        <row r="632">
          <cell r="A632" t="str">
            <v>1520-2024</v>
          </cell>
          <cell r="B632">
            <v>0</v>
          </cell>
          <cell r="C632">
            <v>32590000</v>
          </cell>
          <cell r="D632">
            <v>0</v>
          </cell>
        </row>
        <row r="633">
          <cell r="A633" t="str">
            <v>1521-2024</v>
          </cell>
          <cell r="B633">
            <v>0</v>
          </cell>
          <cell r="C633">
            <v>32590000</v>
          </cell>
          <cell r="D633">
            <v>0</v>
          </cell>
        </row>
        <row r="634">
          <cell r="A634" t="str">
            <v>152-2024</v>
          </cell>
          <cell r="B634">
            <v>31473367</v>
          </cell>
          <cell r="C634">
            <v>0</v>
          </cell>
          <cell r="D634">
            <v>353633</v>
          </cell>
        </row>
        <row r="635">
          <cell r="A635" t="str">
            <v>1522-2024</v>
          </cell>
          <cell r="B635">
            <v>0</v>
          </cell>
          <cell r="C635">
            <v>32590000</v>
          </cell>
          <cell r="D635">
            <v>0</v>
          </cell>
        </row>
        <row r="636">
          <cell r="A636" t="str">
            <v>1523-2024</v>
          </cell>
          <cell r="B636">
            <v>0</v>
          </cell>
          <cell r="C636">
            <v>26000000</v>
          </cell>
          <cell r="D636">
            <v>0</v>
          </cell>
        </row>
        <row r="637">
          <cell r="A637" t="str">
            <v>1524-2024</v>
          </cell>
          <cell r="B637">
            <v>0</v>
          </cell>
          <cell r="C637">
            <v>29848500</v>
          </cell>
          <cell r="D637">
            <v>0</v>
          </cell>
        </row>
        <row r="638">
          <cell r="A638" t="str">
            <v>1526-2024</v>
          </cell>
          <cell r="B638">
            <v>0</v>
          </cell>
          <cell r="C638">
            <v>20920000</v>
          </cell>
          <cell r="D638">
            <v>0</v>
          </cell>
        </row>
        <row r="639">
          <cell r="A639" t="str">
            <v>1527-2024</v>
          </cell>
          <cell r="B639">
            <v>0</v>
          </cell>
          <cell r="C639">
            <v>20920000</v>
          </cell>
          <cell r="D639">
            <v>0</v>
          </cell>
        </row>
        <row r="640">
          <cell r="A640" t="str">
            <v>1528-2024</v>
          </cell>
          <cell r="B640">
            <v>0</v>
          </cell>
          <cell r="C640">
            <v>20920000</v>
          </cell>
          <cell r="D640">
            <v>0</v>
          </cell>
        </row>
        <row r="641">
          <cell r="A641" t="str">
            <v>1529-2024</v>
          </cell>
          <cell r="B641">
            <v>0</v>
          </cell>
          <cell r="C641">
            <v>38016000</v>
          </cell>
          <cell r="D641">
            <v>0</v>
          </cell>
        </row>
        <row r="642">
          <cell r="A642" t="str">
            <v>1530-2024</v>
          </cell>
          <cell r="B642">
            <v>0</v>
          </cell>
          <cell r="C642">
            <v>26522500</v>
          </cell>
          <cell r="D642">
            <v>0</v>
          </cell>
        </row>
        <row r="643">
          <cell r="A643" t="str">
            <v>1531-2024</v>
          </cell>
          <cell r="B643">
            <v>0</v>
          </cell>
          <cell r="C643">
            <v>26522500</v>
          </cell>
          <cell r="D643">
            <v>0</v>
          </cell>
        </row>
        <row r="644">
          <cell r="A644" t="str">
            <v>153-2024</v>
          </cell>
          <cell r="B644">
            <v>47560000</v>
          </cell>
          <cell r="C644">
            <v>0</v>
          </cell>
          <cell r="D644">
            <v>290000</v>
          </cell>
        </row>
        <row r="645">
          <cell r="A645" t="str">
            <v>1532-2024</v>
          </cell>
          <cell r="B645">
            <v>0</v>
          </cell>
          <cell r="C645">
            <v>26522500</v>
          </cell>
          <cell r="D645">
            <v>0</v>
          </cell>
        </row>
        <row r="646">
          <cell r="A646" t="str">
            <v>1533-2024</v>
          </cell>
          <cell r="B646">
            <v>0</v>
          </cell>
          <cell r="C646">
            <v>26522500</v>
          </cell>
          <cell r="D646">
            <v>0</v>
          </cell>
        </row>
        <row r="647">
          <cell r="A647" t="str">
            <v>1534-2024</v>
          </cell>
          <cell r="B647">
            <v>0</v>
          </cell>
          <cell r="C647">
            <v>15235760</v>
          </cell>
          <cell r="D647">
            <v>0</v>
          </cell>
        </row>
        <row r="648">
          <cell r="A648" t="str">
            <v>1536-2024</v>
          </cell>
          <cell r="B648">
            <v>0</v>
          </cell>
          <cell r="C648">
            <v>14323500</v>
          </cell>
          <cell r="D648">
            <v>0</v>
          </cell>
        </row>
        <row r="649">
          <cell r="A649" t="str">
            <v>1537-2024</v>
          </cell>
          <cell r="B649">
            <v>0</v>
          </cell>
          <cell r="C649">
            <v>10026000</v>
          </cell>
          <cell r="D649">
            <v>0</v>
          </cell>
        </row>
        <row r="650">
          <cell r="A650" t="str">
            <v>1538-2024</v>
          </cell>
          <cell r="B650">
            <v>0</v>
          </cell>
          <cell r="C650">
            <v>26000000</v>
          </cell>
          <cell r="D650">
            <v>0</v>
          </cell>
        </row>
        <row r="651">
          <cell r="A651" t="str">
            <v>1539-2024</v>
          </cell>
          <cell r="B651">
            <v>0</v>
          </cell>
          <cell r="C651">
            <v>28325000</v>
          </cell>
          <cell r="D651">
            <v>0</v>
          </cell>
        </row>
        <row r="652">
          <cell r="A652" t="str">
            <v>1540-2024</v>
          </cell>
          <cell r="B652">
            <v>0</v>
          </cell>
          <cell r="C652">
            <v>10743525</v>
          </cell>
          <cell r="D652">
            <v>0</v>
          </cell>
        </row>
        <row r="653">
          <cell r="A653" t="str">
            <v>1541-2024</v>
          </cell>
          <cell r="B653">
            <v>0</v>
          </cell>
          <cell r="C653">
            <v>10743525</v>
          </cell>
          <cell r="D653">
            <v>0</v>
          </cell>
        </row>
        <row r="654">
          <cell r="A654" t="str">
            <v>154-2024</v>
          </cell>
          <cell r="B654">
            <v>39108000</v>
          </cell>
          <cell r="C654">
            <v>0</v>
          </cell>
          <cell r="D654">
            <v>3259000</v>
          </cell>
        </row>
        <row r="655">
          <cell r="A655" t="str">
            <v>1542-2024</v>
          </cell>
          <cell r="B655">
            <v>0</v>
          </cell>
          <cell r="C655">
            <v>10743525</v>
          </cell>
          <cell r="D655">
            <v>0</v>
          </cell>
        </row>
        <row r="656">
          <cell r="A656" t="str">
            <v>1543-2024</v>
          </cell>
          <cell r="B656">
            <v>0</v>
          </cell>
          <cell r="C656">
            <v>20920000</v>
          </cell>
          <cell r="D656">
            <v>0</v>
          </cell>
        </row>
        <row r="657">
          <cell r="A657" t="str">
            <v>1544-2024</v>
          </cell>
          <cell r="B657">
            <v>0</v>
          </cell>
          <cell r="C657">
            <v>26522500</v>
          </cell>
          <cell r="D657">
            <v>0</v>
          </cell>
        </row>
        <row r="658">
          <cell r="A658" t="str">
            <v>1545-2024</v>
          </cell>
          <cell r="B658">
            <v>0</v>
          </cell>
          <cell r="C658">
            <v>28325000</v>
          </cell>
          <cell r="D658">
            <v>0</v>
          </cell>
        </row>
        <row r="659">
          <cell r="A659" t="str">
            <v>1546-2024</v>
          </cell>
          <cell r="B659">
            <v>0</v>
          </cell>
          <cell r="C659">
            <v>34000000</v>
          </cell>
          <cell r="D659">
            <v>0</v>
          </cell>
        </row>
        <row r="660">
          <cell r="A660" t="str">
            <v>1547-2024</v>
          </cell>
          <cell r="B660">
            <v>0</v>
          </cell>
          <cell r="C660">
            <v>34000000</v>
          </cell>
          <cell r="D660">
            <v>0</v>
          </cell>
        </row>
        <row r="661">
          <cell r="A661" t="str">
            <v>1550-2024</v>
          </cell>
          <cell r="B661">
            <v>0</v>
          </cell>
          <cell r="C661">
            <v>32590000</v>
          </cell>
          <cell r="D661">
            <v>0</v>
          </cell>
        </row>
        <row r="662">
          <cell r="A662" t="str">
            <v>1551-2024</v>
          </cell>
          <cell r="B662">
            <v>0</v>
          </cell>
          <cell r="C662">
            <v>25584733</v>
          </cell>
          <cell r="D662">
            <v>0</v>
          </cell>
        </row>
        <row r="663">
          <cell r="A663" t="str">
            <v>155-2024</v>
          </cell>
          <cell r="B663">
            <v>39108000</v>
          </cell>
          <cell r="C663">
            <v>0</v>
          </cell>
          <cell r="D663">
            <v>3259000</v>
          </cell>
        </row>
        <row r="664">
          <cell r="A664" t="str">
            <v>1552-2024</v>
          </cell>
          <cell r="B664">
            <v>0</v>
          </cell>
          <cell r="C664">
            <v>32590000</v>
          </cell>
          <cell r="D664">
            <v>0</v>
          </cell>
        </row>
        <row r="665">
          <cell r="A665" t="str">
            <v>1553-2024</v>
          </cell>
          <cell r="B665">
            <v>0</v>
          </cell>
          <cell r="C665">
            <v>32590000</v>
          </cell>
          <cell r="D665">
            <v>0</v>
          </cell>
        </row>
        <row r="666">
          <cell r="A666" t="str">
            <v>1554-2024</v>
          </cell>
          <cell r="B666">
            <v>0</v>
          </cell>
          <cell r="C666">
            <v>34000000</v>
          </cell>
          <cell r="D666">
            <v>0</v>
          </cell>
        </row>
        <row r="667">
          <cell r="A667" t="str">
            <v>1555-2024</v>
          </cell>
          <cell r="B667">
            <v>0</v>
          </cell>
          <cell r="C667">
            <v>34000000</v>
          </cell>
          <cell r="D667">
            <v>0</v>
          </cell>
        </row>
        <row r="668">
          <cell r="A668" t="str">
            <v>1556-2024</v>
          </cell>
          <cell r="B668">
            <v>0</v>
          </cell>
          <cell r="C668">
            <v>34000000</v>
          </cell>
          <cell r="D668">
            <v>0</v>
          </cell>
        </row>
        <row r="669">
          <cell r="A669" t="str">
            <v>1557-2024</v>
          </cell>
          <cell r="B669">
            <v>0</v>
          </cell>
          <cell r="C669">
            <v>34000000</v>
          </cell>
          <cell r="D669">
            <v>0</v>
          </cell>
        </row>
        <row r="670">
          <cell r="A670" t="str">
            <v>1558-2024</v>
          </cell>
          <cell r="B670">
            <v>0</v>
          </cell>
          <cell r="C670">
            <v>32590000</v>
          </cell>
          <cell r="D670">
            <v>0</v>
          </cell>
        </row>
        <row r="671">
          <cell r="A671" t="str">
            <v>1559-2024</v>
          </cell>
          <cell r="B671">
            <v>0</v>
          </cell>
          <cell r="C671">
            <v>32590000</v>
          </cell>
          <cell r="D671">
            <v>0</v>
          </cell>
        </row>
        <row r="672">
          <cell r="A672" t="str">
            <v>1560-2024</v>
          </cell>
          <cell r="B672">
            <v>0</v>
          </cell>
          <cell r="C672">
            <v>15755000</v>
          </cell>
          <cell r="D672">
            <v>0</v>
          </cell>
        </row>
        <row r="673">
          <cell r="A673" t="str">
            <v>1561-2024</v>
          </cell>
          <cell r="B673">
            <v>0</v>
          </cell>
          <cell r="C673">
            <v>18025000</v>
          </cell>
          <cell r="D673">
            <v>0</v>
          </cell>
        </row>
        <row r="674">
          <cell r="A674" t="str">
            <v>156-2024</v>
          </cell>
          <cell r="B674">
            <v>40800000</v>
          </cell>
          <cell r="C674">
            <v>0</v>
          </cell>
          <cell r="D674">
            <v>3400000</v>
          </cell>
        </row>
        <row r="675">
          <cell r="A675" t="str">
            <v>1562-2024</v>
          </cell>
          <cell r="B675">
            <v>0</v>
          </cell>
          <cell r="C675">
            <v>15755000</v>
          </cell>
          <cell r="D675">
            <v>0</v>
          </cell>
        </row>
        <row r="676">
          <cell r="A676" t="str">
            <v>1563-2024</v>
          </cell>
          <cell r="B676">
            <v>0</v>
          </cell>
          <cell r="C676">
            <v>20000000</v>
          </cell>
          <cell r="D676">
            <v>0</v>
          </cell>
        </row>
        <row r="677">
          <cell r="A677" t="str">
            <v>1564-2024</v>
          </cell>
          <cell r="B677">
            <v>0</v>
          </cell>
          <cell r="C677">
            <v>32590000</v>
          </cell>
          <cell r="D677">
            <v>0</v>
          </cell>
        </row>
        <row r="678">
          <cell r="A678" t="str">
            <v>1565-2024</v>
          </cell>
          <cell r="B678">
            <v>0</v>
          </cell>
          <cell r="C678">
            <v>25854733</v>
          </cell>
          <cell r="D678">
            <v>0</v>
          </cell>
        </row>
        <row r="679">
          <cell r="A679" t="str">
            <v>1566-2024</v>
          </cell>
          <cell r="B679">
            <v>0</v>
          </cell>
          <cell r="C679">
            <v>25854733</v>
          </cell>
          <cell r="D679">
            <v>0</v>
          </cell>
        </row>
        <row r="680">
          <cell r="A680" t="str">
            <v>1567-2024</v>
          </cell>
          <cell r="B680">
            <v>0</v>
          </cell>
          <cell r="C680">
            <v>25854733</v>
          </cell>
          <cell r="D680">
            <v>0</v>
          </cell>
        </row>
        <row r="681">
          <cell r="A681" t="str">
            <v>1568-2024</v>
          </cell>
          <cell r="B681">
            <v>0</v>
          </cell>
          <cell r="C681">
            <v>25854733</v>
          </cell>
          <cell r="D681">
            <v>0</v>
          </cell>
        </row>
        <row r="682">
          <cell r="A682" t="str">
            <v>1569-2024</v>
          </cell>
          <cell r="B682">
            <v>0</v>
          </cell>
          <cell r="C682">
            <v>25854733</v>
          </cell>
          <cell r="D682">
            <v>0</v>
          </cell>
        </row>
        <row r="683">
          <cell r="A683" t="str">
            <v>1570-2024</v>
          </cell>
          <cell r="B683">
            <v>0</v>
          </cell>
          <cell r="C683">
            <v>25854733</v>
          </cell>
          <cell r="D683">
            <v>0</v>
          </cell>
        </row>
        <row r="684">
          <cell r="A684" t="str">
            <v>1571-2024</v>
          </cell>
          <cell r="B684">
            <v>0</v>
          </cell>
          <cell r="C684">
            <v>34000000</v>
          </cell>
          <cell r="D684">
            <v>0</v>
          </cell>
        </row>
        <row r="685">
          <cell r="A685" t="str">
            <v>157-2024</v>
          </cell>
          <cell r="B685">
            <v>41400000</v>
          </cell>
          <cell r="C685">
            <v>0</v>
          </cell>
          <cell r="D685">
            <v>0</v>
          </cell>
        </row>
        <row r="686">
          <cell r="A686" t="str">
            <v>1572-2024</v>
          </cell>
          <cell r="B686">
            <v>0</v>
          </cell>
          <cell r="C686">
            <v>32590000</v>
          </cell>
          <cell r="D686">
            <v>0</v>
          </cell>
        </row>
        <row r="687">
          <cell r="A687" t="str">
            <v>1573-2024</v>
          </cell>
          <cell r="B687">
            <v>0</v>
          </cell>
          <cell r="C687">
            <v>27000000</v>
          </cell>
          <cell r="D687">
            <v>0</v>
          </cell>
        </row>
        <row r="688">
          <cell r="A688" t="str">
            <v>1574-2024</v>
          </cell>
          <cell r="B688">
            <v>0</v>
          </cell>
          <cell r="C688">
            <v>31500000</v>
          </cell>
          <cell r="D688">
            <v>0</v>
          </cell>
        </row>
        <row r="689">
          <cell r="A689" t="str">
            <v>1575-2024</v>
          </cell>
          <cell r="B689">
            <v>0</v>
          </cell>
          <cell r="C689">
            <v>27000000</v>
          </cell>
          <cell r="D689">
            <v>0</v>
          </cell>
        </row>
        <row r="690">
          <cell r="A690" t="str">
            <v>1576-2024</v>
          </cell>
          <cell r="B690">
            <v>0</v>
          </cell>
          <cell r="C690">
            <v>31500000</v>
          </cell>
          <cell r="D690">
            <v>0</v>
          </cell>
        </row>
        <row r="691">
          <cell r="A691" t="str">
            <v>1577-2024</v>
          </cell>
          <cell r="B691">
            <v>0</v>
          </cell>
          <cell r="C691">
            <v>31500000</v>
          </cell>
          <cell r="D691">
            <v>0</v>
          </cell>
        </row>
        <row r="692">
          <cell r="A692" t="str">
            <v>1578-2024</v>
          </cell>
          <cell r="B692">
            <v>0</v>
          </cell>
          <cell r="C692">
            <v>34650000</v>
          </cell>
          <cell r="D692">
            <v>0</v>
          </cell>
        </row>
        <row r="693">
          <cell r="A693" t="str">
            <v>1579-2024</v>
          </cell>
          <cell r="B693">
            <v>0</v>
          </cell>
          <cell r="C693">
            <v>41715000</v>
          </cell>
          <cell r="D693">
            <v>0</v>
          </cell>
        </row>
        <row r="694">
          <cell r="A694" t="str">
            <v>1580-2024</v>
          </cell>
          <cell r="B694">
            <v>0</v>
          </cell>
          <cell r="C694">
            <v>35310000</v>
          </cell>
          <cell r="D694">
            <v>0</v>
          </cell>
        </row>
        <row r="695">
          <cell r="A695" t="str">
            <v>1581-2024</v>
          </cell>
          <cell r="B695">
            <v>0</v>
          </cell>
          <cell r="C695">
            <v>26522500</v>
          </cell>
          <cell r="D695">
            <v>0</v>
          </cell>
        </row>
        <row r="696">
          <cell r="A696" t="str">
            <v>158-2024</v>
          </cell>
          <cell r="B696">
            <v>44556000</v>
          </cell>
          <cell r="C696">
            <v>0</v>
          </cell>
          <cell r="D696">
            <v>0</v>
          </cell>
        </row>
        <row r="697">
          <cell r="A697" t="str">
            <v>1582-2024</v>
          </cell>
          <cell r="B697">
            <v>0</v>
          </cell>
          <cell r="C697">
            <v>14792000</v>
          </cell>
          <cell r="D697">
            <v>0</v>
          </cell>
        </row>
        <row r="698">
          <cell r="A698" t="str">
            <v>1583-2024</v>
          </cell>
          <cell r="B698">
            <v>0</v>
          </cell>
          <cell r="C698">
            <v>20920000</v>
          </cell>
          <cell r="D698">
            <v>0</v>
          </cell>
        </row>
        <row r="699">
          <cell r="A699" t="str">
            <v>1584-2024</v>
          </cell>
          <cell r="B699">
            <v>0</v>
          </cell>
          <cell r="C699">
            <v>10026000</v>
          </cell>
          <cell r="D699">
            <v>0</v>
          </cell>
        </row>
        <row r="700">
          <cell r="A700" t="str">
            <v>1586-2024</v>
          </cell>
          <cell r="B700">
            <v>0</v>
          </cell>
          <cell r="C700">
            <v>22900500</v>
          </cell>
          <cell r="D700">
            <v>0</v>
          </cell>
        </row>
        <row r="701">
          <cell r="A701" t="str">
            <v>1587-2024</v>
          </cell>
          <cell r="B701">
            <v>0</v>
          </cell>
          <cell r="C701">
            <v>26790000</v>
          </cell>
          <cell r="D701">
            <v>0</v>
          </cell>
        </row>
        <row r="702">
          <cell r="A702" t="str">
            <v>1588-2024</v>
          </cell>
          <cell r="B702">
            <v>0</v>
          </cell>
          <cell r="C702">
            <v>20000000</v>
          </cell>
          <cell r="D702">
            <v>0</v>
          </cell>
        </row>
        <row r="703">
          <cell r="A703" t="str">
            <v>1589-2024</v>
          </cell>
          <cell r="B703">
            <v>0</v>
          </cell>
          <cell r="C703">
            <v>24444000</v>
          </cell>
          <cell r="D703">
            <v>0</v>
          </cell>
        </row>
        <row r="704">
          <cell r="A704" t="str">
            <v>1590-2024</v>
          </cell>
          <cell r="B704">
            <v>0</v>
          </cell>
          <cell r="C704">
            <v>28000000</v>
          </cell>
          <cell r="D704">
            <v>0</v>
          </cell>
        </row>
        <row r="705">
          <cell r="A705" t="str">
            <v>1591-2024</v>
          </cell>
          <cell r="B705">
            <v>0</v>
          </cell>
          <cell r="C705">
            <v>28000000</v>
          </cell>
          <cell r="D705">
            <v>0</v>
          </cell>
        </row>
        <row r="706">
          <cell r="A706" t="str">
            <v>159-2024</v>
          </cell>
          <cell r="B706">
            <v>33990000</v>
          </cell>
          <cell r="C706">
            <v>0</v>
          </cell>
          <cell r="D706">
            <v>0</v>
          </cell>
        </row>
        <row r="707">
          <cell r="A707" t="str">
            <v>1592-2024</v>
          </cell>
          <cell r="B707">
            <v>0</v>
          </cell>
          <cell r="C707">
            <v>28000000</v>
          </cell>
          <cell r="D707">
            <v>0</v>
          </cell>
        </row>
        <row r="708">
          <cell r="A708" t="str">
            <v>1593-2024</v>
          </cell>
          <cell r="B708">
            <v>0</v>
          </cell>
          <cell r="C708">
            <v>47500000</v>
          </cell>
          <cell r="D708">
            <v>0</v>
          </cell>
        </row>
        <row r="709">
          <cell r="A709" t="str">
            <v>1594-2024</v>
          </cell>
          <cell r="B709">
            <v>0</v>
          </cell>
          <cell r="C709">
            <v>28000000</v>
          </cell>
          <cell r="D709">
            <v>0</v>
          </cell>
        </row>
        <row r="710">
          <cell r="A710" t="str">
            <v>1595-2024</v>
          </cell>
          <cell r="B710">
            <v>0</v>
          </cell>
          <cell r="C710">
            <v>25000000</v>
          </cell>
          <cell r="D710">
            <v>0</v>
          </cell>
        </row>
        <row r="711">
          <cell r="A711" t="str">
            <v>1597-2024</v>
          </cell>
          <cell r="B711">
            <v>0</v>
          </cell>
          <cell r="C711">
            <v>12000000</v>
          </cell>
          <cell r="D711">
            <v>0</v>
          </cell>
        </row>
        <row r="712">
          <cell r="A712" t="str">
            <v>1598-2024</v>
          </cell>
          <cell r="B712">
            <v>0</v>
          </cell>
          <cell r="C712">
            <v>17500000</v>
          </cell>
          <cell r="D712">
            <v>0</v>
          </cell>
        </row>
        <row r="713">
          <cell r="A713" t="str">
            <v>1599-2024</v>
          </cell>
          <cell r="B713">
            <v>0</v>
          </cell>
          <cell r="C713">
            <v>23850000</v>
          </cell>
          <cell r="D713">
            <v>0</v>
          </cell>
        </row>
        <row r="714">
          <cell r="A714" t="str">
            <v>1600-2024</v>
          </cell>
          <cell r="B714">
            <v>0</v>
          </cell>
          <cell r="C714">
            <v>10026000</v>
          </cell>
          <cell r="D714">
            <v>0</v>
          </cell>
        </row>
        <row r="715">
          <cell r="A715" t="str">
            <v>1601-2024</v>
          </cell>
          <cell r="B715">
            <v>0</v>
          </cell>
          <cell r="C715">
            <v>26522500</v>
          </cell>
          <cell r="D715">
            <v>0</v>
          </cell>
        </row>
        <row r="716">
          <cell r="A716" t="str">
            <v>160-2024</v>
          </cell>
          <cell r="B716">
            <v>66836700</v>
          </cell>
          <cell r="C716">
            <v>0</v>
          </cell>
          <cell r="D716">
            <v>0</v>
          </cell>
        </row>
        <row r="717">
          <cell r="A717" t="str">
            <v>1602-2024</v>
          </cell>
          <cell r="B717">
            <v>0</v>
          </cell>
          <cell r="C717">
            <v>33516000</v>
          </cell>
          <cell r="D717">
            <v>0</v>
          </cell>
        </row>
        <row r="718">
          <cell r="A718" t="str">
            <v>1603-2024</v>
          </cell>
          <cell r="B718">
            <v>0</v>
          </cell>
          <cell r="C718">
            <v>25750000</v>
          </cell>
          <cell r="D718">
            <v>0</v>
          </cell>
        </row>
        <row r="719">
          <cell r="A719" t="str">
            <v>1604-2024</v>
          </cell>
          <cell r="B719">
            <v>0</v>
          </cell>
          <cell r="C719">
            <v>20000000</v>
          </cell>
          <cell r="D719">
            <v>0</v>
          </cell>
        </row>
        <row r="720">
          <cell r="A720" t="str">
            <v>1605-2024</v>
          </cell>
          <cell r="B720">
            <v>0</v>
          </cell>
          <cell r="C720">
            <v>15755000</v>
          </cell>
          <cell r="D720">
            <v>0</v>
          </cell>
        </row>
        <row r="721">
          <cell r="A721" t="str">
            <v>1606-2024</v>
          </cell>
          <cell r="B721">
            <v>0</v>
          </cell>
          <cell r="C721">
            <v>50000000</v>
          </cell>
          <cell r="D721">
            <v>0</v>
          </cell>
        </row>
        <row r="722">
          <cell r="A722" t="str">
            <v>1607-2024</v>
          </cell>
          <cell r="B722">
            <v>0</v>
          </cell>
          <cell r="C722">
            <v>30213000</v>
          </cell>
          <cell r="D722">
            <v>0</v>
          </cell>
        </row>
        <row r="723">
          <cell r="A723" t="str">
            <v>1608-2024</v>
          </cell>
          <cell r="B723">
            <v>0</v>
          </cell>
          <cell r="C723">
            <v>20920000</v>
          </cell>
          <cell r="D723">
            <v>0</v>
          </cell>
        </row>
        <row r="724">
          <cell r="A724" t="str">
            <v>1609-2024</v>
          </cell>
          <cell r="B724">
            <v>0</v>
          </cell>
          <cell r="C724">
            <v>21630000</v>
          </cell>
          <cell r="D724">
            <v>0</v>
          </cell>
        </row>
        <row r="725">
          <cell r="A725" t="str">
            <v>1610-2024</v>
          </cell>
          <cell r="B725">
            <v>0</v>
          </cell>
          <cell r="C725">
            <v>17500000</v>
          </cell>
          <cell r="D725">
            <v>0</v>
          </cell>
        </row>
        <row r="726">
          <cell r="A726" t="str">
            <v>161-2024</v>
          </cell>
          <cell r="B726">
            <v>33432400</v>
          </cell>
          <cell r="C726">
            <v>0</v>
          </cell>
          <cell r="D726">
            <v>5236400</v>
          </cell>
        </row>
        <row r="727">
          <cell r="A727" t="str">
            <v>1612-2024</v>
          </cell>
          <cell r="B727">
            <v>0</v>
          </cell>
          <cell r="C727">
            <v>10026000</v>
          </cell>
          <cell r="D727">
            <v>0</v>
          </cell>
        </row>
        <row r="728">
          <cell r="A728" t="str">
            <v>1613-2024</v>
          </cell>
          <cell r="B728">
            <v>0</v>
          </cell>
          <cell r="C728">
            <v>10026000</v>
          </cell>
          <cell r="D728">
            <v>0</v>
          </cell>
        </row>
        <row r="729">
          <cell r="A729" t="str">
            <v>1614-2024</v>
          </cell>
          <cell r="B729">
            <v>0</v>
          </cell>
          <cell r="C729">
            <v>30210000</v>
          </cell>
          <cell r="D729">
            <v>0</v>
          </cell>
        </row>
        <row r="730">
          <cell r="A730" t="str">
            <v>1615-2024</v>
          </cell>
          <cell r="B730">
            <v>0</v>
          </cell>
          <cell r="C730">
            <v>30210000</v>
          </cell>
          <cell r="D730">
            <v>0</v>
          </cell>
        </row>
        <row r="731">
          <cell r="A731" t="str">
            <v>1616-2024</v>
          </cell>
          <cell r="B731">
            <v>0</v>
          </cell>
          <cell r="C731">
            <v>10026000</v>
          </cell>
          <cell r="D731">
            <v>0</v>
          </cell>
        </row>
        <row r="732">
          <cell r="A732" t="str">
            <v>1617-2024</v>
          </cell>
          <cell r="B732">
            <v>0</v>
          </cell>
          <cell r="C732">
            <v>30213000</v>
          </cell>
          <cell r="D732">
            <v>0</v>
          </cell>
        </row>
        <row r="733">
          <cell r="A733" t="str">
            <v>1618-2024</v>
          </cell>
          <cell r="B733">
            <v>0</v>
          </cell>
          <cell r="C733">
            <v>14003332</v>
          </cell>
          <cell r="D733">
            <v>0</v>
          </cell>
        </row>
        <row r="734">
          <cell r="A734" t="str">
            <v>1619-2024</v>
          </cell>
          <cell r="B734">
            <v>0</v>
          </cell>
          <cell r="C734">
            <v>32590000</v>
          </cell>
          <cell r="D734">
            <v>0</v>
          </cell>
        </row>
        <row r="735">
          <cell r="A735" t="str">
            <v>1620-2024</v>
          </cell>
          <cell r="B735">
            <v>0</v>
          </cell>
          <cell r="C735">
            <v>32590000</v>
          </cell>
          <cell r="D735">
            <v>0</v>
          </cell>
        </row>
        <row r="736">
          <cell r="A736" t="str">
            <v>1621-2024</v>
          </cell>
          <cell r="B736">
            <v>0</v>
          </cell>
          <cell r="C736">
            <v>32590000</v>
          </cell>
          <cell r="D736">
            <v>0</v>
          </cell>
        </row>
        <row r="737">
          <cell r="A737" t="str">
            <v>1622-2024</v>
          </cell>
          <cell r="B737">
            <v>0</v>
          </cell>
          <cell r="C737">
            <v>20920000</v>
          </cell>
          <cell r="D737">
            <v>0</v>
          </cell>
        </row>
        <row r="738">
          <cell r="A738" t="str">
            <v>1624-2024</v>
          </cell>
          <cell r="B738">
            <v>0</v>
          </cell>
          <cell r="C738">
            <v>33060000</v>
          </cell>
          <cell r="D738">
            <v>0</v>
          </cell>
        </row>
        <row r="739">
          <cell r="A739" t="str">
            <v>1625-2024</v>
          </cell>
          <cell r="B739">
            <v>0</v>
          </cell>
          <cell r="C739">
            <v>22280000</v>
          </cell>
          <cell r="D739">
            <v>0</v>
          </cell>
        </row>
        <row r="740">
          <cell r="A740" t="str">
            <v>1626-2024</v>
          </cell>
          <cell r="B740">
            <v>0</v>
          </cell>
          <cell r="C740">
            <v>17500000</v>
          </cell>
          <cell r="D740">
            <v>0</v>
          </cell>
        </row>
        <row r="741">
          <cell r="A741" t="str">
            <v>1627-2024</v>
          </cell>
          <cell r="B741">
            <v>0</v>
          </cell>
          <cell r="C741">
            <v>20000000</v>
          </cell>
          <cell r="D741">
            <v>0</v>
          </cell>
        </row>
        <row r="742">
          <cell r="A742" t="str">
            <v>1628-2024</v>
          </cell>
          <cell r="B742">
            <v>0</v>
          </cell>
          <cell r="C742">
            <v>12150000</v>
          </cell>
          <cell r="D742">
            <v>0</v>
          </cell>
        </row>
        <row r="743">
          <cell r="A743" t="str">
            <v>1629-2024</v>
          </cell>
          <cell r="B743">
            <v>0</v>
          </cell>
          <cell r="C743">
            <v>20920000</v>
          </cell>
          <cell r="D743">
            <v>0</v>
          </cell>
        </row>
        <row r="744">
          <cell r="A744" t="str">
            <v>1630-2024</v>
          </cell>
          <cell r="B744">
            <v>0</v>
          </cell>
          <cell r="C744">
            <v>20920000</v>
          </cell>
          <cell r="D744">
            <v>0</v>
          </cell>
        </row>
        <row r="745">
          <cell r="A745" t="str">
            <v>1631-2024</v>
          </cell>
          <cell r="B745">
            <v>0</v>
          </cell>
          <cell r="C745">
            <v>42000000</v>
          </cell>
          <cell r="D745">
            <v>0</v>
          </cell>
        </row>
        <row r="746">
          <cell r="A746" t="str">
            <v>163-2024</v>
          </cell>
          <cell r="B746">
            <v>40800000</v>
          </cell>
          <cell r="C746">
            <v>0</v>
          </cell>
          <cell r="D746">
            <v>3400000</v>
          </cell>
        </row>
        <row r="747">
          <cell r="A747" t="str">
            <v>1632-2024</v>
          </cell>
          <cell r="B747">
            <v>0</v>
          </cell>
          <cell r="C747">
            <v>30213000</v>
          </cell>
          <cell r="D747">
            <v>0</v>
          </cell>
        </row>
        <row r="748">
          <cell r="A748" t="str">
            <v>1633-2024</v>
          </cell>
          <cell r="B748">
            <v>0</v>
          </cell>
          <cell r="C748">
            <v>24444000</v>
          </cell>
          <cell r="D748">
            <v>0</v>
          </cell>
        </row>
        <row r="749">
          <cell r="A749" t="str">
            <v>1634-2024</v>
          </cell>
          <cell r="B749">
            <v>0</v>
          </cell>
          <cell r="C749">
            <v>25492500</v>
          </cell>
          <cell r="D749">
            <v>0</v>
          </cell>
        </row>
        <row r="750">
          <cell r="A750" t="str">
            <v>1635-2024</v>
          </cell>
          <cell r="B750">
            <v>0</v>
          </cell>
          <cell r="C750">
            <v>22680000</v>
          </cell>
          <cell r="D750">
            <v>0</v>
          </cell>
        </row>
        <row r="751">
          <cell r="A751" t="str">
            <v>1637-2024</v>
          </cell>
          <cell r="B751">
            <v>0</v>
          </cell>
          <cell r="C751">
            <v>52500000</v>
          </cell>
          <cell r="D751">
            <v>0</v>
          </cell>
        </row>
        <row r="752">
          <cell r="A752" t="str">
            <v>1638-2024</v>
          </cell>
          <cell r="B752">
            <v>0</v>
          </cell>
          <cell r="C752">
            <v>27000000</v>
          </cell>
          <cell r="D752">
            <v>0</v>
          </cell>
        </row>
        <row r="753">
          <cell r="A753" t="str">
            <v>1639-2024</v>
          </cell>
          <cell r="B753">
            <v>0</v>
          </cell>
          <cell r="C753">
            <v>27160000</v>
          </cell>
          <cell r="D753">
            <v>0</v>
          </cell>
        </row>
        <row r="754">
          <cell r="A754" t="str">
            <v>1640-2024</v>
          </cell>
          <cell r="B754">
            <v>0</v>
          </cell>
          <cell r="C754">
            <v>27160000</v>
          </cell>
          <cell r="D754">
            <v>0</v>
          </cell>
        </row>
        <row r="755">
          <cell r="A755" t="str">
            <v>1641-2024</v>
          </cell>
          <cell r="B755">
            <v>0</v>
          </cell>
          <cell r="C755">
            <v>32590000</v>
          </cell>
          <cell r="D755">
            <v>0</v>
          </cell>
        </row>
        <row r="756">
          <cell r="A756" t="str">
            <v>164-2024</v>
          </cell>
          <cell r="B756">
            <v>39108000</v>
          </cell>
          <cell r="C756">
            <v>0</v>
          </cell>
          <cell r="D756">
            <v>0</v>
          </cell>
        </row>
        <row r="757">
          <cell r="A757" t="str">
            <v>1643-2024</v>
          </cell>
          <cell r="B757">
            <v>0</v>
          </cell>
          <cell r="C757">
            <v>33675000</v>
          </cell>
          <cell r="D757">
            <v>0</v>
          </cell>
        </row>
        <row r="758">
          <cell r="A758" t="str">
            <v>1644-2024</v>
          </cell>
          <cell r="B758">
            <v>0</v>
          </cell>
          <cell r="C758">
            <v>21000000</v>
          </cell>
          <cell r="D758">
            <v>0</v>
          </cell>
        </row>
        <row r="759">
          <cell r="A759" t="str">
            <v>1646-2024</v>
          </cell>
          <cell r="B759">
            <v>0</v>
          </cell>
          <cell r="C759">
            <v>27160000</v>
          </cell>
          <cell r="D759">
            <v>0</v>
          </cell>
        </row>
        <row r="760">
          <cell r="A760" t="str">
            <v>1647-2024</v>
          </cell>
          <cell r="B760">
            <v>0</v>
          </cell>
          <cell r="C760">
            <v>40590333</v>
          </cell>
          <cell r="D760">
            <v>0</v>
          </cell>
        </row>
        <row r="761">
          <cell r="A761" t="str">
            <v>1648-2024</v>
          </cell>
          <cell r="B761">
            <v>0</v>
          </cell>
          <cell r="C761">
            <v>21000000</v>
          </cell>
          <cell r="D761">
            <v>0</v>
          </cell>
        </row>
        <row r="762">
          <cell r="A762" t="str">
            <v>1649-2024</v>
          </cell>
          <cell r="B762">
            <v>0</v>
          </cell>
          <cell r="C762">
            <v>35310000</v>
          </cell>
          <cell r="D762">
            <v>0</v>
          </cell>
        </row>
        <row r="763">
          <cell r="A763" t="str">
            <v>1650-2024</v>
          </cell>
          <cell r="B763">
            <v>0</v>
          </cell>
          <cell r="C763">
            <v>24444000</v>
          </cell>
          <cell r="D763">
            <v>0</v>
          </cell>
        </row>
        <row r="764">
          <cell r="A764" t="str">
            <v>1651-2024</v>
          </cell>
          <cell r="B764">
            <v>0</v>
          </cell>
          <cell r="C764">
            <v>32590000</v>
          </cell>
          <cell r="D764">
            <v>0</v>
          </cell>
        </row>
        <row r="765">
          <cell r="A765" t="str">
            <v>165-2024</v>
          </cell>
          <cell r="B765">
            <v>43260000</v>
          </cell>
          <cell r="C765">
            <v>0</v>
          </cell>
          <cell r="D765">
            <v>2403333</v>
          </cell>
        </row>
        <row r="766">
          <cell r="A766" t="str">
            <v>1652-2024</v>
          </cell>
          <cell r="B766">
            <v>0</v>
          </cell>
          <cell r="C766">
            <v>52500000</v>
          </cell>
          <cell r="D766">
            <v>0</v>
          </cell>
        </row>
        <row r="767">
          <cell r="A767" t="str">
            <v>1653-2024</v>
          </cell>
          <cell r="B767">
            <v>0</v>
          </cell>
          <cell r="C767">
            <v>89162487</v>
          </cell>
          <cell r="D767">
            <v>0</v>
          </cell>
        </row>
        <row r="768">
          <cell r="A768" t="str">
            <v>1654-2024</v>
          </cell>
          <cell r="B768">
            <v>0</v>
          </cell>
          <cell r="C768">
            <v>23870251</v>
          </cell>
          <cell r="D768">
            <v>0</v>
          </cell>
        </row>
        <row r="769">
          <cell r="A769" t="str">
            <v>1655-2024</v>
          </cell>
          <cell r="B769">
            <v>0</v>
          </cell>
          <cell r="C769">
            <v>24750000</v>
          </cell>
          <cell r="D769">
            <v>0</v>
          </cell>
        </row>
        <row r="770">
          <cell r="A770" t="str">
            <v>1656-2024</v>
          </cell>
          <cell r="B770">
            <v>0</v>
          </cell>
          <cell r="C770">
            <v>33728936</v>
          </cell>
          <cell r="D770">
            <v>0</v>
          </cell>
        </row>
        <row r="771">
          <cell r="A771" t="str">
            <v>1657-2024</v>
          </cell>
          <cell r="B771">
            <v>0</v>
          </cell>
          <cell r="C771">
            <v>7007732</v>
          </cell>
          <cell r="D771">
            <v>0</v>
          </cell>
        </row>
        <row r="772">
          <cell r="A772" t="str">
            <v>1658-2024</v>
          </cell>
          <cell r="B772">
            <v>0</v>
          </cell>
          <cell r="C772">
            <v>10026000</v>
          </cell>
          <cell r="D772">
            <v>0</v>
          </cell>
        </row>
        <row r="773">
          <cell r="A773" t="str">
            <v>1659-2024</v>
          </cell>
          <cell r="B773">
            <v>0</v>
          </cell>
          <cell r="C773">
            <v>10026000</v>
          </cell>
          <cell r="D773">
            <v>0</v>
          </cell>
        </row>
        <row r="774">
          <cell r="A774" t="str">
            <v>1660-2024</v>
          </cell>
          <cell r="B774">
            <v>0</v>
          </cell>
          <cell r="C774">
            <v>10026000</v>
          </cell>
          <cell r="D774">
            <v>0</v>
          </cell>
        </row>
        <row r="775">
          <cell r="A775" t="str">
            <v>1661-2024</v>
          </cell>
          <cell r="B775">
            <v>0</v>
          </cell>
          <cell r="C775">
            <v>21000000</v>
          </cell>
          <cell r="D775">
            <v>0</v>
          </cell>
        </row>
        <row r="776">
          <cell r="A776" t="str">
            <v>166-2024</v>
          </cell>
          <cell r="B776">
            <v>42000000</v>
          </cell>
          <cell r="C776">
            <v>0</v>
          </cell>
          <cell r="D776">
            <v>2333333</v>
          </cell>
        </row>
        <row r="777">
          <cell r="A777" t="str">
            <v>1662-2024</v>
          </cell>
          <cell r="B777">
            <v>0</v>
          </cell>
          <cell r="C777">
            <v>36050000</v>
          </cell>
          <cell r="D777">
            <v>0</v>
          </cell>
        </row>
        <row r="778">
          <cell r="A778" t="str">
            <v>1663-2024</v>
          </cell>
          <cell r="B778">
            <v>0</v>
          </cell>
          <cell r="C778">
            <v>22280000</v>
          </cell>
          <cell r="D778">
            <v>0</v>
          </cell>
        </row>
        <row r="779">
          <cell r="A779" t="str">
            <v>1664-2024</v>
          </cell>
          <cell r="B779">
            <v>0</v>
          </cell>
          <cell r="C779">
            <v>34078500</v>
          </cell>
          <cell r="D779">
            <v>0</v>
          </cell>
        </row>
        <row r="780">
          <cell r="A780" t="str">
            <v>1665-2024</v>
          </cell>
          <cell r="B780">
            <v>0</v>
          </cell>
          <cell r="C780">
            <v>41990000</v>
          </cell>
          <cell r="D780">
            <v>0</v>
          </cell>
        </row>
        <row r="781">
          <cell r="A781" t="str">
            <v>1666-2024</v>
          </cell>
          <cell r="B781">
            <v>0</v>
          </cell>
          <cell r="C781">
            <v>24444000</v>
          </cell>
          <cell r="D781">
            <v>0</v>
          </cell>
        </row>
        <row r="782">
          <cell r="A782" t="str">
            <v>1667-2024</v>
          </cell>
          <cell r="B782">
            <v>0</v>
          </cell>
          <cell r="C782">
            <v>19933333</v>
          </cell>
          <cell r="D782">
            <v>0</v>
          </cell>
        </row>
        <row r="783">
          <cell r="A783" t="str">
            <v>1668-2024</v>
          </cell>
          <cell r="B783">
            <v>0</v>
          </cell>
          <cell r="C783">
            <v>19933333</v>
          </cell>
          <cell r="D783">
            <v>0</v>
          </cell>
        </row>
        <row r="784">
          <cell r="A784" t="str">
            <v>1669-2024</v>
          </cell>
          <cell r="B784">
            <v>0</v>
          </cell>
          <cell r="C784">
            <v>30213000</v>
          </cell>
          <cell r="D784">
            <v>0</v>
          </cell>
        </row>
        <row r="785">
          <cell r="A785" t="str">
            <v>1670-2024</v>
          </cell>
          <cell r="B785">
            <v>0</v>
          </cell>
          <cell r="C785">
            <v>24444000</v>
          </cell>
          <cell r="D785">
            <v>0</v>
          </cell>
        </row>
        <row r="786">
          <cell r="A786" t="str">
            <v>1671-2024</v>
          </cell>
          <cell r="B786">
            <v>0</v>
          </cell>
          <cell r="C786">
            <v>21000000</v>
          </cell>
          <cell r="D786">
            <v>0</v>
          </cell>
        </row>
        <row r="787">
          <cell r="A787" t="str">
            <v>167-2024</v>
          </cell>
          <cell r="B787">
            <v>31473367</v>
          </cell>
          <cell r="C787">
            <v>0</v>
          </cell>
          <cell r="D787">
            <v>353633</v>
          </cell>
        </row>
        <row r="788">
          <cell r="A788" t="str">
            <v>1672-2024</v>
          </cell>
          <cell r="B788">
            <v>0</v>
          </cell>
          <cell r="C788">
            <v>19933333</v>
          </cell>
          <cell r="D788">
            <v>0</v>
          </cell>
        </row>
        <row r="789">
          <cell r="A789" t="str">
            <v>1673-2024</v>
          </cell>
          <cell r="B789">
            <v>0</v>
          </cell>
          <cell r="C789">
            <v>19933333</v>
          </cell>
          <cell r="D789">
            <v>0</v>
          </cell>
        </row>
        <row r="790">
          <cell r="A790" t="str">
            <v>1674-2024</v>
          </cell>
          <cell r="B790">
            <v>0</v>
          </cell>
          <cell r="C790">
            <v>19933333</v>
          </cell>
          <cell r="D790">
            <v>0</v>
          </cell>
        </row>
        <row r="791">
          <cell r="A791" t="str">
            <v>1675-2024</v>
          </cell>
          <cell r="B791">
            <v>0</v>
          </cell>
          <cell r="C791">
            <v>26887500</v>
          </cell>
          <cell r="D791">
            <v>0</v>
          </cell>
        </row>
        <row r="792">
          <cell r="A792" t="str">
            <v>1676-2024</v>
          </cell>
          <cell r="B792">
            <v>0</v>
          </cell>
          <cell r="C792">
            <v>39114000</v>
          </cell>
          <cell r="D792">
            <v>0</v>
          </cell>
        </row>
        <row r="793">
          <cell r="A793" t="str">
            <v>1677-2024</v>
          </cell>
          <cell r="B793">
            <v>0</v>
          </cell>
          <cell r="C793">
            <v>39114000</v>
          </cell>
          <cell r="D793">
            <v>0</v>
          </cell>
        </row>
        <row r="794">
          <cell r="A794" t="str">
            <v>1678-2024</v>
          </cell>
          <cell r="B794">
            <v>0</v>
          </cell>
          <cell r="C794">
            <v>34614000</v>
          </cell>
          <cell r="D794">
            <v>0</v>
          </cell>
        </row>
        <row r="795">
          <cell r="A795" t="str">
            <v>1679-2024</v>
          </cell>
          <cell r="B795">
            <v>0</v>
          </cell>
          <cell r="C795">
            <v>26887500</v>
          </cell>
          <cell r="D795">
            <v>0</v>
          </cell>
        </row>
        <row r="796">
          <cell r="A796" t="str">
            <v>1680-2024</v>
          </cell>
          <cell r="B796">
            <v>0</v>
          </cell>
          <cell r="C796">
            <v>26887500</v>
          </cell>
          <cell r="D796">
            <v>0</v>
          </cell>
        </row>
        <row r="797">
          <cell r="A797" t="str">
            <v>168-2024</v>
          </cell>
          <cell r="B797">
            <v>52152000</v>
          </cell>
          <cell r="C797">
            <v>0</v>
          </cell>
          <cell r="D797">
            <v>0</v>
          </cell>
        </row>
        <row r="798">
          <cell r="A798" t="str">
            <v>1682-2024</v>
          </cell>
          <cell r="B798">
            <v>0</v>
          </cell>
          <cell r="C798">
            <v>34614000</v>
          </cell>
          <cell r="D798">
            <v>0</v>
          </cell>
        </row>
        <row r="799">
          <cell r="A799" t="str">
            <v>1683-2024</v>
          </cell>
          <cell r="B799">
            <v>0</v>
          </cell>
          <cell r="C799">
            <v>24444000</v>
          </cell>
          <cell r="D799">
            <v>0</v>
          </cell>
        </row>
        <row r="800">
          <cell r="A800" t="str">
            <v>1684-2024</v>
          </cell>
          <cell r="B800">
            <v>0</v>
          </cell>
          <cell r="C800">
            <v>16000000</v>
          </cell>
          <cell r="D800">
            <v>0</v>
          </cell>
        </row>
        <row r="801">
          <cell r="A801" t="str">
            <v>1685-2024</v>
          </cell>
          <cell r="B801">
            <v>0</v>
          </cell>
          <cell r="C801">
            <v>30210000</v>
          </cell>
          <cell r="D801">
            <v>0</v>
          </cell>
        </row>
        <row r="802">
          <cell r="A802" t="str">
            <v>1686-2024</v>
          </cell>
          <cell r="B802">
            <v>0</v>
          </cell>
          <cell r="C802">
            <v>35310000</v>
          </cell>
          <cell r="D802">
            <v>0</v>
          </cell>
        </row>
        <row r="803">
          <cell r="A803" t="str">
            <v>1689-2024</v>
          </cell>
          <cell r="B803">
            <v>0</v>
          </cell>
          <cell r="C803">
            <v>30210000</v>
          </cell>
          <cell r="D803">
            <v>0</v>
          </cell>
        </row>
        <row r="804">
          <cell r="A804" t="str">
            <v>1690-2024</v>
          </cell>
          <cell r="B804">
            <v>0</v>
          </cell>
          <cell r="C804">
            <v>19933333</v>
          </cell>
          <cell r="D804">
            <v>0</v>
          </cell>
        </row>
        <row r="805">
          <cell r="A805" t="str">
            <v>1691-2024</v>
          </cell>
          <cell r="B805">
            <v>0</v>
          </cell>
          <cell r="C805">
            <v>19933333</v>
          </cell>
          <cell r="D805">
            <v>0</v>
          </cell>
        </row>
        <row r="806">
          <cell r="A806" t="str">
            <v>169-2024</v>
          </cell>
          <cell r="B806">
            <v>25461666</v>
          </cell>
          <cell r="C806">
            <v>0</v>
          </cell>
          <cell r="D806">
            <v>0</v>
          </cell>
        </row>
        <row r="807">
          <cell r="A807" t="str">
            <v>1692-2024</v>
          </cell>
          <cell r="B807">
            <v>0</v>
          </cell>
          <cell r="C807">
            <v>19933333</v>
          </cell>
          <cell r="D807">
            <v>0</v>
          </cell>
        </row>
        <row r="808">
          <cell r="A808" t="str">
            <v>1693-2024</v>
          </cell>
          <cell r="B808">
            <v>0</v>
          </cell>
          <cell r="C808">
            <v>25891107</v>
          </cell>
          <cell r="D808">
            <v>0</v>
          </cell>
        </row>
        <row r="809">
          <cell r="A809" t="str">
            <v>1694-2024</v>
          </cell>
          <cell r="B809">
            <v>0</v>
          </cell>
          <cell r="C809">
            <v>22280000</v>
          </cell>
          <cell r="D809">
            <v>0</v>
          </cell>
        </row>
        <row r="810">
          <cell r="A810" t="str">
            <v>1695-2024</v>
          </cell>
          <cell r="B810">
            <v>0</v>
          </cell>
          <cell r="C810">
            <v>38916000</v>
          </cell>
          <cell r="D810">
            <v>0</v>
          </cell>
        </row>
        <row r="811">
          <cell r="A811" t="str">
            <v>1696-2024</v>
          </cell>
          <cell r="B811">
            <v>0</v>
          </cell>
          <cell r="C811">
            <v>26887500</v>
          </cell>
          <cell r="D811">
            <v>0</v>
          </cell>
        </row>
        <row r="812">
          <cell r="A812" t="str">
            <v>1697-2024</v>
          </cell>
          <cell r="B812">
            <v>0</v>
          </cell>
          <cell r="C812">
            <v>26887500</v>
          </cell>
          <cell r="D812">
            <v>0</v>
          </cell>
        </row>
        <row r="813">
          <cell r="A813" t="str">
            <v>1698-2024</v>
          </cell>
          <cell r="B813">
            <v>0</v>
          </cell>
          <cell r="C813">
            <v>20000000</v>
          </cell>
          <cell r="D813">
            <v>0</v>
          </cell>
        </row>
        <row r="814">
          <cell r="A814" t="str">
            <v>1700-2024</v>
          </cell>
          <cell r="B814">
            <v>0</v>
          </cell>
          <cell r="C814">
            <v>28000000</v>
          </cell>
          <cell r="D814">
            <v>0</v>
          </cell>
        </row>
        <row r="815">
          <cell r="A815" t="str">
            <v>1701-2024</v>
          </cell>
          <cell r="B815">
            <v>0</v>
          </cell>
          <cell r="C815">
            <v>18540000</v>
          </cell>
          <cell r="D815">
            <v>0</v>
          </cell>
        </row>
        <row r="816">
          <cell r="A816" t="str">
            <v>170-2024</v>
          </cell>
          <cell r="B816">
            <v>30121326</v>
          </cell>
          <cell r="C816">
            <v>0</v>
          </cell>
          <cell r="D816">
            <v>0</v>
          </cell>
        </row>
        <row r="817">
          <cell r="A817" t="str">
            <v>1702-2024</v>
          </cell>
          <cell r="B817">
            <v>0</v>
          </cell>
          <cell r="C817">
            <v>32590000</v>
          </cell>
          <cell r="D817">
            <v>0</v>
          </cell>
        </row>
        <row r="818">
          <cell r="A818" t="str">
            <v>1707-2024</v>
          </cell>
          <cell r="B818">
            <v>0</v>
          </cell>
          <cell r="C818">
            <v>32590000</v>
          </cell>
          <cell r="D818">
            <v>0</v>
          </cell>
        </row>
        <row r="819">
          <cell r="A819" t="str">
            <v>1708-2024</v>
          </cell>
          <cell r="B819">
            <v>0</v>
          </cell>
          <cell r="C819">
            <v>16500000</v>
          </cell>
          <cell r="D819">
            <v>0</v>
          </cell>
        </row>
        <row r="820">
          <cell r="A820" t="str">
            <v>1709-2024</v>
          </cell>
          <cell r="B820">
            <v>0</v>
          </cell>
          <cell r="C820">
            <v>33000000</v>
          </cell>
          <cell r="D820">
            <v>0</v>
          </cell>
        </row>
        <row r="821">
          <cell r="A821" t="str">
            <v>1710-2024</v>
          </cell>
          <cell r="B821">
            <v>0</v>
          </cell>
          <cell r="C821">
            <v>29700000</v>
          </cell>
          <cell r="D821">
            <v>0</v>
          </cell>
        </row>
        <row r="822">
          <cell r="A822" t="str">
            <v>1711-2024</v>
          </cell>
          <cell r="B822">
            <v>0</v>
          </cell>
          <cell r="C822">
            <v>30210000</v>
          </cell>
          <cell r="D822">
            <v>0</v>
          </cell>
        </row>
        <row r="823">
          <cell r="A823" t="str">
            <v>171-2024</v>
          </cell>
          <cell r="B823">
            <v>22853892</v>
          </cell>
          <cell r="C823">
            <v>0</v>
          </cell>
          <cell r="D823">
            <v>0</v>
          </cell>
        </row>
        <row r="824">
          <cell r="A824" t="str">
            <v>1712-2024</v>
          </cell>
          <cell r="B824">
            <v>0</v>
          </cell>
          <cell r="C824">
            <v>35550000</v>
          </cell>
          <cell r="D824">
            <v>0</v>
          </cell>
        </row>
        <row r="825">
          <cell r="A825" t="str">
            <v>1713-2024</v>
          </cell>
          <cell r="B825">
            <v>0</v>
          </cell>
          <cell r="C825">
            <v>55000000</v>
          </cell>
          <cell r="D825">
            <v>0</v>
          </cell>
        </row>
        <row r="826">
          <cell r="A826" t="str">
            <v>1714-2024</v>
          </cell>
          <cell r="B826">
            <v>0</v>
          </cell>
          <cell r="C826">
            <v>21000000</v>
          </cell>
          <cell r="D826">
            <v>0</v>
          </cell>
        </row>
        <row r="827">
          <cell r="A827" t="str">
            <v>1715-2024</v>
          </cell>
          <cell r="B827">
            <v>0</v>
          </cell>
          <cell r="C827">
            <v>21000000</v>
          </cell>
          <cell r="D827">
            <v>0</v>
          </cell>
        </row>
        <row r="828">
          <cell r="A828" t="str">
            <v>1716-2024</v>
          </cell>
          <cell r="B828">
            <v>0</v>
          </cell>
          <cell r="C828">
            <v>32590000</v>
          </cell>
          <cell r="D828">
            <v>0</v>
          </cell>
        </row>
        <row r="829">
          <cell r="A829" t="str">
            <v>1717-2024</v>
          </cell>
          <cell r="B829">
            <v>0</v>
          </cell>
          <cell r="C829">
            <v>25460000</v>
          </cell>
          <cell r="D829">
            <v>0</v>
          </cell>
        </row>
        <row r="830">
          <cell r="A830" t="str">
            <v>1718-2024</v>
          </cell>
          <cell r="B830">
            <v>0</v>
          </cell>
          <cell r="C830">
            <v>30082500</v>
          </cell>
          <cell r="D830">
            <v>0</v>
          </cell>
        </row>
        <row r="831">
          <cell r="A831" t="str">
            <v>1719-2024</v>
          </cell>
          <cell r="B831">
            <v>0</v>
          </cell>
          <cell r="C831">
            <v>23870250</v>
          </cell>
          <cell r="D831">
            <v>0</v>
          </cell>
        </row>
        <row r="832">
          <cell r="A832" t="str">
            <v>1720-2024</v>
          </cell>
          <cell r="B832">
            <v>0</v>
          </cell>
          <cell r="C832">
            <v>23870250</v>
          </cell>
          <cell r="D832">
            <v>0</v>
          </cell>
        </row>
        <row r="833">
          <cell r="A833" t="str">
            <v>1721-2024</v>
          </cell>
          <cell r="B833">
            <v>0</v>
          </cell>
          <cell r="C833">
            <v>23870250</v>
          </cell>
          <cell r="D833">
            <v>0</v>
          </cell>
        </row>
        <row r="834">
          <cell r="A834" t="str">
            <v>172-2024</v>
          </cell>
          <cell r="B834">
            <v>39108000</v>
          </cell>
          <cell r="C834">
            <v>0</v>
          </cell>
          <cell r="D834">
            <v>3259000</v>
          </cell>
        </row>
        <row r="835">
          <cell r="A835" t="str">
            <v>1722-2024</v>
          </cell>
          <cell r="B835">
            <v>0</v>
          </cell>
          <cell r="C835">
            <v>38016000</v>
          </cell>
          <cell r="D835">
            <v>0</v>
          </cell>
        </row>
        <row r="836">
          <cell r="A836" t="str">
            <v>1723-2024</v>
          </cell>
          <cell r="B836">
            <v>0</v>
          </cell>
          <cell r="C836">
            <v>29505000</v>
          </cell>
          <cell r="D836">
            <v>0</v>
          </cell>
        </row>
        <row r="837">
          <cell r="A837" t="str">
            <v>1724-2024</v>
          </cell>
          <cell r="B837">
            <v>0</v>
          </cell>
          <cell r="C837">
            <v>26554500</v>
          </cell>
          <cell r="D837">
            <v>0</v>
          </cell>
        </row>
        <row r="838">
          <cell r="A838" t="str">
            <v>1725-2024</v>
          </cell>
          <cell r="B838">
            <v>0</v>
          </cell>
          <cell r="C838">
            <v>29505000</v>
          </cell>
          <cell r="D838">
            <v>0</v>
          </cell>
        </row>
        <row r="839">
          <cell r="A839" t="str">
            <v>1726-2024</v>
          </cell>
          <cell r="B839">
            <v>0</v>
          </cell>
          <cell r="C839">
            <v>22660000</v>
          </cell>
          <cell r="D839">
            <v>0</v>
          </cell>
        </row>
        <row r="840">
          <cell r="A840" t="str">
            <v>1727-2024</v>
          </cell>
          <cell r="B840">
            <v>0</v>
          </cell>
          <cell r="C840">
            <v>22660000</v>
          </cell>
          <cell r="D840">
            <v>0</v>
          </cell>
        </row>
        <row r="841">
          <cell r="A841" t="str">
            <v>1729-2024</v>
          </cell>
          <cell r="B841">
            <v>0</v>
          </cell>
          <cell r="C841">
            <v>29505000</v>
          </cell>
          <cell r="D841">
            <v>0</v>
          </cell>
        </row>
        <row r="842">
          <cell r="A842" t="str">
            <v>1730-2024</v>
          </cell>
          <cell r="B842">
            <v>0</v>
          </cell>
          <cell r="C842">
            <v>22280000</v>
          </cell>
          <cell r="D842">
            <v>0</v>
          </cell>
        </row>
        <row r="843">
          <cell r="A843" t="str">
            <v>1731-2024</v>
          </cell>
          <cell r="B843">
            <v>0</v>
          </cell>
          <cell r="C843">
            <v>18490000</v>
          </cell>
          <cell r="D843">
            <v>0</v>
          </cell>
        </row>
        <row r="844">
          <cell r="A844" t="str">
            <v>173-2024</v>
          </cell>
          <cell r="B844">
            <v>41400000</v>
          </cell>
          <cell r="C844">
            <v>0</v>
          </cell>
          <cell r="D844">
            <v>0</v>
          </cell>
        </row>
        <row r="845">
          <cell r="A845" t="str">
            <v>1732-2024</v>
          </cell>
          <cell r="B845">
            <v>0</v>
          </cell>
          <cell r="C845">
            <v>26887500</v>
          </cell>
          <cell r="D845">
            <v>0</v>
          </cell>
        </row>
        <row r="846">
          <cell r="A846" t="str">
            <v>1733-2024</v>
          </cell>
          <cell r="B846">
            <v>0</v>
          </cell>
          <cell r="C846">
            <v>14792000</v>
          </cell>
          <cell r="D846">
            <v>0</v>
          </cell>
        </row>
        <row r="847">
          <cell r="A847" t="str">
            <v>1734-2024</v>
          </cell>
          <cell r="B847">
            <v>0</v>
          </cell>
          <cell r="C847">
            <v>41990000</v>
          </cell>
          <cell r="D847">
            <v>0</v>
          </cell>
        </row>
        <row r="848">
          <cell r="A848" t="str">
            <v>1735-2024</v>
          </cell>
          <cell r="B848">
            <v>0</v>
          </cell>
          <cell r="C848">
            <v>23870250</v>
          </cell>
          <cell r="D848">
            <v>0</v>
          </cell>
        </row>
        <row r="849">
          <cell r="A849" t="str">
            <v>1736-2024</v>
          </cell>
          <cell r="B849">
            <v>0</v>
          </cell>
          <cell r="C849">
            <v>23870250</v>
          </cell>
          <cell r="D849">
            <v>0</v>
          </cell>
        </row>
        <row r="850">
          <cell r="A850" t="str">
            <v>1737-2024</v>
          </cell>
          <cell r="B850">
            <v>0</v>
          </cell>
          <cell r="C850">
            <v>20000000</v>
          </cell>
          <cell r="D850">
            <v>0</v>
          </cell>
        </row>
        <row r="851">
          <cell r="A851" t="str">
            <v>1738-2024</v>
          </cell>
          <cell r="B851">
            <v>0</v>
          </cell>
          <cell r="C851">
            <v>29505000</v>
          </cell>
          <cell r="D851">
            <v>0</v>
          </cell>
        </row>
        <row r="852">
          <cell r="A852" t="str">
            <v>1739-2024</v>
          </cell>
          <cell r="B852">
            <v>0</v>
          </cell>
          <cell r="C852">
            <v>23870250</v>
          </cell>
          <cell r="D852">
            <v>0</v>
          </cell>
        </row>
        <row r="853">
          <cell r="A853" t="str">
            <v>1740-2024</v>
          </cell>
          <cell r="B853">
            <v>0</v>
          </cell>
          <cell r="C853">
            <v>23870250</v>
          </cell>
          <cell r="D853">
            <v>0</v>
          </cell>
        </row>
        <row r="854">
          <cell r="A854" t="str">
            <v>1741-2024</v>
          </cell>
          <cell r="B854">
            <v>0</v>
          </cell>
          <cell r="C854">
            <v>29400000</v>
          </cell>
          <cell r="D854">
            <v>0</v>
          </cell>
        </row>
        <row r="855">
          <cell r="A855" t="str">
            <v>174-2024</v>
          </cell>
          <cell r="B855">
            <v>45600000</v>
          </cell>
          <cell r="C855">
            <v>0</v>
          </cell>
          <cell r="D855">
            <v>0</v>
          </cell>
        </row>
        <row r="856">
          <cell r="A856" t="str">
            <v>1742-2024</v>
          </cell>
          <cell r="B856">
            <v>0</v>
          </cell>
          <cell r="C856">
            <v>12400000</v>
          </cell>
          <cell r="D856">
            <v>0</v>
          </cell>
        </row>
        <row r="857">
          <cell r="A857" t="str">
            <v>1744-2024</v>
          </cell>
          <cell r="B857">
            <v>0</v>
          </cell>
          <cell r="C857">
            <v>23870250</v>
          </cell>
          <cell r="D857">
            <v>0</v>
          </cell>
        </row>
        <row r="858">
          <cell r="A858" t="str">
            <v>1745-2024</v>
          </cell>
          <cell r="B858">
            <v>0</v>
          </cell>
          <cell r="C858">
            <v>26554500</v>
          </cell>
          <cell r="D858">
            <v>0</v>
          </cell>
        </row>
        <row r="859">
          <cell r="A859" t="str">
            <v>1746-2024</v>
          </cell>
          <cell r="B859">
            <v>0</v>
          </cell>
          <cell r="C859">
            <v>20000000</v>
          </cell>
          <cell r="D859">
            <v>0</v>
          </cell>
        </row>
        <row r="860">
          <cell r="A860" t="str">
            <v>1747-2024</v>
          </cell>
          <cell r="B860">
            <v>0</v>
          </cell>
          <cell r="C860">
            <v>9400000</v>
          </cell>
          <cell r="D860">
            <v>0</v>
          </cell>
        </row>
        <row r="861">
          <cell r="A861" t="str">
            <v>1748-2024</v>
          </cell>
          <cell r="B861">
            <v>0</v>
          </cell>
          <cell r="C861">
            <v>32590000</v>
          </cell>
          <cell r="D861">
            <v>0</v>
          </cell>
        </row>
        <row r="862">
          <cell r="A862" t="str">
            <v>1749-2024</v>
          </cell>
          <cell r="B862">
            <v>0</v>
          </cell>
          <cell r="C862">
            <v>15755000</v>
          </cell>
          <cell r="D862">
            <v>0</v>
          </cell>
        </row>
        <row r="863">
          <cell r="A863" t="str">
            <v>1750-2024</v>
          </cell>
          <cell r="B863">
            <v>0</v>
          </cell>
          <cell r="C863">
            <v>33675000</v>
          </cell>
          <cell r="D863">
            <v>0</v>
          </cell>
        </row>
        <row r="864">
          <cell r="A864" t="str">
            <v>1751-2024</v>
          </cell>
          <cell r="B864">
            <v>0</v>
          </cell>
          <cell r="C864">
            <v>32590000</v>
          </cell>
          <cell r="D864">
            <v>0</v>
          </cell>
        </row>
        <row r="865">
          <cell r="A865" t="str">
            <v>175-2024</v>
          </cell>
          <cell r="B865">
            <v>30552000</v>
          </cell>
          <cell r="C865">
            <v>0</v>
          </cell>
          <cell r="D865">
            <v>0</v>
          </cell>
        </row>
        <row r="866">
          <cell r="A866" t="str">
            <v>1752-2024</v>
          </cell>
          <cell r="B866">
            <v>0</v>
          </cell>
          <cell r="C866">
            <v>32590000</v>
          </cell>
          <cell r="D866">
            <v>0</v>
          </cell>
        </row>
        <row r="867">
          <cell r="A867" t="str">
            <v>1753-2024</v>
          </cell>
          <cell r="B867">
            <v>0</v>
          </cell>
          <cell r="C867">
            <v>32400000</v>
          </cell>
          <cell r="D867">
            <v>0</v>
          </cell>
        </row>
        <row r="868">
          <cell r="A868" t="str">
            <v>1754-2024</v>
          </cell>
          <cell r="B868">
            <v>0</v>
          </cell>
          <cell r="C868">
            <v>26522500</v>
          </cell>
          <cell r="D868">
            <v>0</v>
          </cell>
        </row>
        <row r="869">
          <cell r="A869" t="str">
            <v>1755-2024</v>
          </cell>
          <cell r="B869">
            <v>0</v>
          </cell>
          <cell r="C869">
            <v>18000000</v>
          </cell>
          <cell r="D869">
            <v>0</v>
          </cell>
        </row>
        <row r="870">
          <cell r="A870" t="str">
            <v>1756-2024</v>
          </cell>
          <cell r="B870">
            <v>0</v>
          </cell>
          <cell r="C870">
            <v>52500000</v>
          </cell>
          <cell r="D870">
            <v>0</v>
          </cell>
        </row>
        <row r="871">
          <cell r="A871" t="str">
            <v>1757-2024</v>
          </cell>
          <cell r="B871">
            <v>0</v>
          </cell>
          <cell r="C871">
            <v>23870250</v>
          </cell>
          <cell r="D871">
            <v>0</v>
          </cell>
        </row>
        <row r="872">
          <cell r="A872" t="str">
            <v>1758-2024</v>
          </cell>
          <cell r="B872">
            <v>0</v>
          </cell>
          <cell r="C872">
            <v>23870250</v>
          </cell>
          <cell r="D872">
            <v>0</v>
          </cell>
        </row>
        <row r="873">
          <cell r="A873" t="str">
            <v>1759-2024</v>
          </cell>
          <cell r="B873">
            <v>0</v>
          </cell>
          <cell r="C873">
            <v>23870250</v>
          </cell>
          <cell r="D873">
            <v>0</v>
          </cell>
        </row>
        <row r="874">
          <cell r="A874" t="str">
            <v>1760-2024</v>
          </cell>
          <cell r="B874">
            <v>0</v>
          </cell>
          <cell r="C874">
            <v>26887500</v>
          </cell>
          <cell r="D874">
            <v>0</v>
          </cell>
        </row>
        <row r="875">
          <cell r="A875" t="str">
            <v>1761-2024</v>
          </cell>
          <cell r="B875">
            <v>0</v>
          </cell>
          <cell r="C875">
            <v>26522500</v>
          </cell>
          <cell r="D875">
            <v>0</v>
          </cell>
        </row>
        <row r="876">
          <cell r="A876" t="str">
            <v>176-2024</v>
          </cell>
          <cell r="B876">
            <v>32148000</v>
          </cell>
          <cell r="C876">
            <v>0</v>
          </cell>
          <cell r="D876">
            <v>0</v>
          </cell>
        </row>
        <row r="877">
          <cell r="A877" t="str">
            <v>1762-2024</v>
          </cell>
          <cell r="B877">
            <v>0</v>
          </cell>
          <cell r="C877">
            <v>37130000</v>
          </cell>
          <cell r="D877">
            <v>0</v>
          </cell>
        </row>
        <row r="878">
          <cell r="A878" t="str">
            <v>1763-2024</v>
          </cell>
          <cell r="B878">
            <v>0</v>
          </cell>
          <cell r="C878">
            <v>29849400</v>
          </cell>
          <cell r="D878">
            <v>0</v>
          </cell>
        </row>
        <row r="879">
          <cell r="A879" t="str">
            <v>1764-2024</v>
          </cell>
          <cell r="B879">
            <v>0</v>
          </cell>
          <cell r="C879">
            <v>32400000</v>
          </cell>
          <cell r="D879">
            <v>0</v>
          </cell>
        </row>
        <row r="880">
          <cell r="A880" t="str">
            <v>1765-2024</v>
          </cell>
          <cell r="B880">
            <v>0</v>
          </cell>
          <cell r="C880">
            <v>18490000</v>
          </cell>
          <cell r="D880">
            <v>0</v>
          </cell>
        </row>
        <row r="881">
          <cell r="A881" t="str">
            <v>1768-2024</v>
          </cell>
          <cell r="B881">
            <v>0</v>
          </cell>
          <cell r="C881">
            <v>26522500</v>
          </cell>
          <cell r="D881">
            <v>0</v>
          </cell>
        </row>
        <row r="882">
          <cell r="A882" t="str">
            <v>177-2024</v>
          </cell>
          <cell r="B882">
            <v>30552000</v>
          </cell>
          <cell r="C882">
            <v>0</v>
          </cell>
          <cell r="D882">
            <v>0</v>
          </cell>
        </row>
        <row r="883">
          <cell r="A883" t="str">
            <v>1772-2024</v>
          </cell>
          <cell r="B883">
            <v>0</v>
          </cell>
          <cell r="C883">
            <v>26887500</v>
          </cell>
          <cell r="D883">
            <v>0</v>
          </cell>
        </row>
        <row r="884">
          <cell r="A884" t="str">
            <v>1773-2024</v>
          </cell>
          <cell r="B884">
            <v>0</v>
          </cell>
          <cell r="C884">
            <v>31500000</v>
          </cell>
          <cell r="D884">
            <v>0</v>
          </cell>
        </row>
        <row r="885">
          <cell r="A885" t="str">
            <v>1774-2024</v>
          </cell>
          <cell r="B885">
            <v>0</v>
          </cell>
          <cell r="C885">
            <v>31500000</v>
          </cell>
          <cell r="D885">
            <v>0</v>
          </cell>
        </row>
        <row r="886">
          <cell r="A886" t="str">
            <v>1775-2024</v>
          </cell>
          <cell r="B886">
            <v>0</v>
          </cell>
          <cell r="C886">
            <v>26522500</v>
          </cell>
          <cell r="D886">
            <v>0</v>
          </cell>
        </row>
        <row r="887">
          <cell r="A887" t="str">
            <v>1776-2024</v>
          </cell>
          <cell r="B887">
            <v>0</v>
          </cell>
          <cell r="C887">
            <v>26522500</v>
          </cell>
          <cell r="D887">
            <v>0</v>
          </cell>
        </row>
        <row r="888">
          <cell r="A888" t="str">
            <v>1777-2024</v>
          </cell>
          <cell r="B888">
            <v>0</v>
          </cell>
          <cell r="C888">
            <v>19575000</v>
          </cell>
          <cell r="D888">
            <v>0</v>
          </cell>
        </row>
        <row r="889">
          <cell r="A889" t="str">
            <v>1780-2024</v>
          </cell>
          <cell r="B889">
            <v>0</v>
          </cell>
          <cell r="C889">
            <v>10651239</v>
          </cell>
          <cell r="D889">
            <v>0</v>
          </cell>
        </row>
        <row r="890">
          <cell r="A890" t="str">
            <v>178-2024</v>
          </cell>
          <cell r="B890">
            <v>26438933</v>
          </cell>
          <cell r="C890">
            <v>0</v>
          </cell>
          <cell r="D890">
            <v>297067</v>
          </cell>
        </row>
        <row r="891">
          <cell r="A891" t="str">
            <v>1782-2024</v>
          </cell>
          <cell r="B891">
            <v>0</v>
          </cell>
          <cell r="C891">
            <v>14793392</v>
          </cell>
          <cell r="D891">
            <v>0</v>
          </cell>
        </row>
        <row r="892">
          <cell r="A892" t="str">
            <v>1783-2024</v>
          </cell>
          <cell r="B892">
            <v>0</v>
          </cell>
          <cell r="C892">
            <v>26522500</v>
          </cell>
          <cell r="D892">
            <v>0</v>
          </cell>
        </row>
        <row r="893">
          <cell r="A893" t="str">
            <v>1784-2024</v>
          </cell>
          <cell r="B893">
            <v>0</v>
          </cell>
          <cell r="C893">
            <v>26522500</v>
          </cell>
          <cell r="D893">
            <v>0</v>
          </cell>
        </row>
        <row r="894">
          <cell r="A894" t="str">
            <v>1785-2024</v>
          </cell>
          <cell r="B894">
            <v>0</v>
          </cell>
          <cell r="C894">
            <v>15750000</v>
          </cell>
          <cell r="D894">
            <v>0</v>
          </cell>
        </row>
        <row r="895">
          <cell r="A895" t="str">
            <v>179-2024</v>
          </cell>
          <cell r="B895">
            <v>26438933</v>
          </cell>
          <cell r="C895">
            <v>0</v>
          </cell>
          <cell r="D895">
            <v>297067</v>
          </cell>
        </row>
        <row r="896">
          <cell r="A896" t="str">
            <v>180-2024</v>
          </cell>
          <cell r="B896">
            <v>25993333</v>
          </cell>
          <cell r="C896">
            <v>0</v>
          </cell>
          <cell r="D896">
            <v>742667</v>
          </cell>
        </row>
        <row r="897">
          <cell r="A897" t="str">
            <v>181-2024</v>
          </cell>
          <cell r="B897">
            <v>26736000</v>
          </cell>
          <cell r="C897">
            <v>0</v>
          </cell>
          <cell r="D897">
            <v>0</v>
          </cell>
        </row>
        <row r="898">
          <cell r="A898" t="str">
            <v>182-2024</v>
          </cell>
          <cell r="B898">
            <v>26438933</v>
          </cell>
          <cell r="C898">
            <v>0</v>
          </cell>
          <cell r="D898">
            <v>297067</v>
          </cell>
        </row>
        <row r="899">
          <cell r="A899" t="str">
            <v>183-2024</v>
          </cell>
          <cell r="B899">
            <v>26438933</v>
          </cell>
          <cell r="C899">
            <v>0</v>
          </cell>
          <cell r="D899">
            <v>297067</v>
          </cell>
        </row>
        <row r="900">
          <cell r="A900" t="str">
            <v>184-2024</v>
          </cell>
          <cell r="B900">
            <v>43644000</v>
          </cell>
          <cell r="C900">
            <v>0</v>
          </cell>
          <cell r="D900">
            <v>0</v>
          </cell>
        </row>
        <row r="901">
          <cell r="A901" t="str">
            <v>185-2024</v>
          </cell>
          <cell r="B901">
            <v>26736000</v>
          </cell>
          <cell r="C901">
            <v>0</v>
          </cell>
          <cell r="D901">
            <v>0</v>
          </cell>
        </row>
        <row r="902">
          <cell r="A902" t="str">
            <v>186-2024</v>
          </cell>
          <cell r="B902">
            <v>26736000</v>
          </cell>
          <cell r="C902">
            <v>0</v>
          </cell>
          <cell r="D902">
            <v>0</v>
          </cell>
        </row>
        <row r="903">
          <cell r="A903" t="str">
            <v>187-2024</v>
          </cell>
          <cell r="B903">
            <v>26736000</v>
          </cell>
          <cell r="C903">
            <v>0</v>
          </cell>
          <cell r="D903">
            <v>0</v>
          </cell>
        </row>
        <row r="904">
          <cell r="A904" t="str">
            <v>188-2024</v>
          </cell>
          <cell r="B904">
            <v>26736000</v>
          </cell>
          <cell r="C904">
            <v>0</v>
          </cell>
          <cell r="D904">
            <v>0</v>
          </cell>
        </row>
        <row r="905">
          <cell r="A905" t="str">
            <v>189-2024</v>
          </cell>
          <cell r="B905">
            <v>32148000</v>
          </cell>
          <cell r="C905">
            <v>0</v>
          </cell>
          <cell r="D905">
            <v>0</v>
          </cell>
        </row>
        <row r="906">
          <cell r="A906" t="str">
            <v>190-2024</v>
          </cell>
          <cell r="B906">
            <v>32148000</v>
          </cell>
          <cell r="C906">
            <v>0</v>
          </cell>
          <cell r="D906">
            <v>0</v>
          </cell>
        </row>
        <row r="907">
          <cell r="A907" t="str">
            <v>191-2024</v>
          </cell>
          <cell r="B907">
            <v>30212533</v>
          </cell>
          <cell r="C907">
            <v>0</v>
          </cell>
          <cell r="D907">
            <v>339467</v>
          </cell>
        </row>
        <row r="908">
          <cell r="A908" t="str">
            <v>192-2024</v>
          </cell>
          <cell r="B908">
            <v>29194133</v>
          </cell>
          <cell r="C908">
            <v>0</v>
          </cell>
          <cell r="D908">
            <v>1357867</v>
          </cell>
        </row>
        <row r="909">
          <cell r="A909" t="str">
            <v>193-2024</v>
          </cell>
          <cell r="B909">
            <v>30212533</v>
          </cell>
          <cell r="C909">
            <v>0</v>
          </cell>
          <cell r="D909">
            <v>339467</v>
          </cell>
        </row>
        <row r="910">
          <cell r="A910" t="str">
            <v>194-2024</v>
          </cell>
          <cell r="B910">
            <v>30552000</v>
          </cell>
          <cell r="C910">
            <v>0</v>
          </cell>
          <cell r="D910">
            <v>0</v>
          </cell>
        </row>
        <row r="911">
          <cell r="A911" t="str">
            <v>195-2024</v>
          </cell>
          <cell r="B911">
            <v>30552000</v>
          </cell>
          <cell r="C911">
            <v>0</v>
          </cell>
          <cell r="D911">
            <v>0</v>
          </cell>
        </row>
        <row r="912">
          <cell r="A912" t="str">
            <v>196-2024</v>
          </cell>
          <cell r="B912">
            <v>32148000</v>
          </cell>
          <cell r="C912">
            <v>0</v>
          </cell>
          <cell r="D912">
            <v>0</v>
          </cell>
        </row>
        <row r="913">
          <cell r="A913" t="str">
            <v>197-2024</v>
          </cell>
          <cell r="B913">
            <v>33600000</v>
          </cell>
          <cell r="C913">
            <v>0</v>
          </cell>
          <cell r="D913">
            <v>2800000</v>
          </cell>
        </row>
        <row r="914">
          <cell r="A914" t="str">
            <v>199-2024</v>
          </cell>
          <cell r="B914">
            <v>31473367</v>
          </cell>
          <cell r="C914">
            <v>0</v>
          </cell>
          <cell r="D914">
            <v>353633</v>
          </cell>
        </row>
        <row r="915">
          <cell r="A915" t="str">
            <v>200-2024</v>
          </cell>
          <cell r="B915">
            <v>28644000</v>
          </cell>
          <cell r="C915">
            <v>0</v>
          </cell>
          <cell r="D915">
            <v>0</v>
          </cell>
        </row>
        <row r="916">
          <cell r="A916" t="str">
            <v>203-2023-2024</v>
          </cell>
          <cell r="B916">
            <v>41144270</v>
          </cell>
          <cell r="C916">
            <v>0</v>
          </cell>
          <cell r="D916">
            <v>0</v>
          </cell>
        </row>
        <row r="917">
          <cell r="A917" t="str">
            <v>205-2024</v>
          </cell>
          <cell r="B917">
            <v>32148000</v>
          </cell>
          <cell r="C917">
            <v>0</v>
          </cell>
          <cell r="D917">
            <v>0</v>
          </cell>
        </row>
        <row r="918">
          <cell r="A918" t="str">
            <v>206-2024</v>
          </cell>
          <cell r="B918">
            <v>31830000</v>
          </cell>
          <cell r="C918">
            <v>0</v>
          </cell>
          <cell r="D918">
            <v>2652500</v>
          </cell>
        </row>
        <row r="919">
          <cell r="A919" t="str">
            <v>207-2024</v>
          </cell>
          <cell r="B919">
            <v>31830000</v>
          </cell>
          <cell r="C919">
            <v>0</v>
          </cell>
          <cell r="D919">
            <v>2652500</v>
          </cell>
        </row>
        <row r="920">
          <cell r="A920" t="str">
            <v>208-2024</v>
          </cell>
          <cell r="B920">
            <v>41818000</v>
          </cell>
          <cell r="C920">
            <v>0</v>
          </cell>
          <cell r="D920">
            <v>1442000</v>
          </cell>
        </row>
        <row r="921">
          <cell r="A921" t="str">
            <v>209-2024</v>
          </cell>
          <cell r="B921">
            <v>46771200</v>
          </cell>
          <cell r="C921">
            <v>0</v>
          </cell>
          <cell r="D921">
            <v>1612800</v>
          </cell>
        </row>
        <row r="922">
          <cell r="A922" t="str">
            <v>210-2024</v>
          </cell>
          <cell r="B922">
            <v>24966667</v>
          </cell>
          <cell r="C922">
            <v>0</v>
          </cell>
          <cell r="D922">
            <v>713333</v>
          </cell>
        </row>
        <row r="923">
          <cell r="A923" t="str">
            <v>211-2024</v>
          </cell>
          <cell r="B923">
            <v>37898667</v>
          </cell>
          <cell r="C923">
            <v>5734666</v>
          </cell>
          <cell r="D923">
            <v>1246667</v>
          </cell>
        </row>
        <row r="924">
          <cell r="A924" t="str">
            <v>212-2024</v>
          </cell>
          <cell r="B924">
            <v>49544400</v>
          </cell>
          <cell r="C924">
            <v>0</v>
          </cell>
          <cell r="D924">
            <v>2607600</v>
          </cell>
        </row>
        <row r="925">
          <cell r="A925" t="str">
            <v>214-2024</v>
          </cell>
          <cell r="B925">
            <v>30945833</v>
          </cell>
          <cell r="C925">
            <v>0</v>
          </cell>
          <cell r="D925">
            <v>3536667</v>
          </cell>
        </row>
        <row r="926">
          <cell r="A926" t="str">
            <v>215-2024</v>
          </cell>
          <cell r="B926">
            <v>31476333</v>
          </cell>
          <cell r="C926">
            <v>0</v>
          </cell>
          <cell r="D926">
            <v>3006167</v>
          </cell>
        </row>
        <row r="927">
          <cell r="A927" t="str">
            <v>217-2024</v>
          </cell>
          <cell r="B927">
            <v>33600000</v>
          </cell>
          <cell r="C927">
            <v>0</v>
          </cell>
          <cell r="D927">
            <v>2800000</v>
          </cell>
        </row>
        <row r="928">
          <cell r="A928" t="str">
            <v>218-2024</v>
          </cell>
          <cell r="B928">
            <v>30552000</v>
          </cell>
          <cell r="C928">
            <v>0</v>
          </cell>
          <cell r="D928">
            <v>0</v>
          </cell>
        </row>
        <row r="929">
          <cell r="A929" t="str">
            <v>219-2024</v>
          </cell>
          <cell r="B929">
            <v>30552000</v>
          </cell>
          <cell r="C929">
            <v>0</v>
          </cell>
          <cell r="D929">
            <v>0</v>
          </cell>
        </row>
        <row r="930">
          <cell r="A930" t="str">
            <v>220-2024</v>
          </cell>
          <cell r="B930">
            <v>30552000</v>
          </cell>
          <cell r="C930">
            <v>0</v>
          </cell>
          <cell r="D930">
            <v>0</v>
          </cell>
        </row>
        <row r="931">
          <cell r="A931" t="str">
            <v>222-2024</v>
          </cell>
          <cell r="B931">
            <v>8840834</v>
          </cell>
          <cell r="C931">
            <v>22102083</v>
          </cell>
          <cell r="D931">
            <v>884083</v>
          </cell>
        </row>
        <row r="932">
          <cell r="A932" t="str">
            <v>223-2024</v>
          </cell>
          <cell r="B932">
            <v>48000000</v>
          </cell>
          <cell r="C932">
            <v>0</v>
          </cell>
          <cell r="D932">
            <v>0</v>
          </cell>
        </row>
        <row r="933">
          <cell r="A933" t="str">
            <v>224-2024</v>
          </cell>
          <cell r="B933">
            <v>44556000</v>
          </cell>
          <cell r="C933">
            <v>0</v>
          </cell>
          <cell r="D933">
            <v>0</v>
          </cell>
        </row>
        <row r="934">
          <cell r="A934" t="str">
            <v>225-2024</v>
          </cell>
          <cell r="B934">
            <v>72783498</v>
          </cell>
          <cell r="C934">
            <v>60652915</v>
          </cell>
          <cell r="D934">
            <v>0</v>
          </cell>
        </row>
        <row r="935">
          <cell r="A935" t="str">
            <v>226-2024</v>
          </cell>
          <cell r="B935">
            <v>55919034</v>
          </cell>
          <cell r="C935">
            <v>46599195</v>
          </cell>
          <cell r="D935">
            <v>0</v>
          </cell>
        </row>
        <row r="936">
          <cell r="A936" t="str">
            <v>227-2024</v>
          </cell>
          <cell r="B936">
            <v>31255000</v>
          </cell>
          <cell r="C936">
            <v>0</v>
          </cell>
          <cell r="D936">
            <v>893000</v>
          </cell>
        </row>
        <row r="937">
          <cell r="A937" t="str">
            <v>228-2024</v>
          </cell>
          <cell r="B937">
            <v>32148000</v>
          </cell>
          <cell r="C937">
            <v>0</v>
          </cell>
          <cell r="D937">
            <v>0</v>
          </cell>
        </row>
        <row r="938">
          <cell r="A938" t="str">
            <v>229-2024</v>
          </cell>
          <cell r="B938">
            <v>64980125</v>
          </cell>
          <cell r="C938">
            <v>0</v>
          </cell>
          <cell r="D938">
            <v>1856575</v>
          </cell>
        </row>
        <row r="939">
          <cell r="A939" t="str">
            <v>230-2024</v>
          </cell>
          <cell r="B939">
            <v>30766100</v>
          </cell>
          <cell r="C939">
            <v>0</v>
          </cell>
          <cell r="D939">
            <v>1060900</v>
          </cell>
        </row>
        <row r="940">
          <cell r="A940" t="str">
            <v>231-2024</v>
          </cell>
          <cell r="B940">
            <v>31255000</v>
          </cell>
          <cell r="C940">
            <v>0</v>
          </cell>
          <cell r="D940">
            <v>893000</v>
          </cell>
        </row>
        <row r="941">
          <cell r="A941" t="str">
            <v>232-2024</v>
          </cell>
          <cell r="B941">
            <v>31255000</v>
          </cell>
          <cell r="C941">
            <v>0</v>
          </cell>
          <cell r="D941">
            <v>893000</v>
          </cell>
        </row>
        <row r="942">
          <cell r="A942" t="str">
            <v>233-2024</v>
          </cell>
          <cell r="B942">
            <v>31255000</v>
          </cell>
          <cell r="C942">
            <v>0</v>
          </cell>
          <cell r="D942">
            <v>893000</v>
          </cell>
        </row>
        <row r="943">
          <cell r="A943" t="str">
            <v>234-2024</v>
          </cell>
          <cell r="B943">
            <v>19580000</v>
          </cell>
          <cell r="C943">
            <v>0</v>
          </cell>
          <cell r="D943">
            <v>1870000</v>
          </cell>
        </row>
        <row r="944">
          <cell r="A944" t="str">
            <v>235-2024</v>
          </cell>
          <cell r="B944">
            <v>30945833</v>
          </cell>
          <cell r="C944">
            <v>0</v>
          </cell>
          <cell r="D944">
            <v>3536667</v>
          </cell>
        </row>
        <row r="945">
          <cell r="A945" t="str">
            <v>236-2024</v>
          </cell>
          <cell r="B945">
            <v>30945833</v>
          </cell>
          <cell r="C945">
            <v>0</v>
          </cell>
          <cell r="D945">
            <v>3536667</v>
          </cell>
        </row>
        <row r="946">
          <cell r="A946" t="str">
            <v>237-2024</v>
          </cell>
          <cell r="B946">
            <v>30945833</v>
          </cell>
          <cell r="C946">
            <v>0</v>
          </cell>
          <cell r="D946">
            <v>3536667</v>
          </cell>
        </row>
        <row r="947">
          <cell r="A947" t="str">
            <v>238-2024</v>
          </cell>
          <cell r="B947">
            <v>30945833</v>
          </cell>
          <cell r="C947">
            <v>0</v>
          </cell>
          <cell r="D947">
            <v>3536667</v>
          </cell>
        </row>
        <row r="948">
          <cell r="A948" t="str">
            <v>239-2024</v>
          </cell>
          <cell r="B948">
            <v>30945833</v>
          </cell>
          <cell r="C948">
            <v>0</v>
          </cell>
          <cell r="D948">
            <v>3536667</v>
          </cell>
        </row>
        <row r="949">
          <cell r="A949" t="str">
            <v>240-2024</v>
          </cell>
          <cell r="B949">
            <v>33226667</v>
          </cell>
          <cell r="C949">
            <v>0</v>
          </cell>
          <cell r="D949">
            <v>3173333</v>
          </cell>
        </row>
        <row r="950">
          <cell r="A950" t="str">
            <v>241-2024</v>
          </cell>
          <cell r="B950">
            <v>53766000</v>
          </cell>
          <cell r="C950">
            <v>0</v>
          </cell>
          <cell r="D950">
            <v>1854000</v>
          </cell>
        </row>
        <row r="951">
          <cell r="A951" t="str">
            <v>242-2023-2024</v>
          </cell>
          <cell r="B951">
            <v>59968470</v>
          </cell>
          <cell r="C951">
            <v>0</v>
          </cell>
          <cell r="D951">
            <v>0</v>
          </cell>
        </row>
        <row r="952">
          <cell r="A952" t="str">
            <v>242-2024</v>
          </cell>
          <cell r="B952">
            <v>43096667</v>
          </cell>
          <cell r="C952">
            <v>0</v>
          </cell>
          <cell r="D952">
            <v>1231333</v>
          </cell>
        </row>
        <row r="953">
          <cell r="A953" t="str">
            <v>243-2024</v>
          </cell>
          <cell r="B953">
            <v>50703333</v>
          </cell>
          <cell r="C953">
            <v>0</v>
          </cell>
          <cell r="D953">
            <v>1448667</v>
          </cell>
        </row>
        <row r="954">
          <cell r="A954" t="str">
            <v>244-2024</v>
          </cell>
          <cell r="B954">
            <v>21535400</v>
          </cell>
          <cell r="C954">
            <v>0</v>
          </cell>
          <cell r="D954">
            <v>742600</v>
          </cell>
        </row>
        <row r="955">
          <cell r="A955" t="str">
            <v>245-2024</v>
          </cell>
          <cell r="B955">
            <v>21535400</v>
          </cell>
          <cell r="C955">
            <v>0</v>
          </cell>
          <cell r="D955">
            <v>742600</v>
          </cell>
        </row>
        <row r="956">
          <cell r="A956" t="str">
            <v>246-2024</v>
          </cell>
          <cell r="B956">
            <v>17451100</v>
          </cell>
          <cell r="C956">
            <v>3713000</v>
          </cell>
          <cell r="D956">
            <v>1113900</v>
          </cell>
        </row>
        <row r="957">
          <cell r="A957" t="str">
            <v>247-2024</v>
          </cell>
          <cell r="B957">
            <v>47466667</v>
          </cell>
          <cell r="C957">
            <v>0</v>
          </cell>
          <cell r="D957">
            <v>533333</v>
          </cell>
        </row>
        <row r="958">
          <cell r="A958" t="str">
            <v>249-2024</v>
          </cell>
          <cell r="B958">
            <v>19250000</v>
          </cell>
          <cell r="C958">
            <v>0</v>
          </cell>
          <cell r="D958">
            <v>2200000</v>
          </cell>
        </row>
        <row r="959">
          <cell r="A959" t="str">
            <v>250-2024</v>
          </cell>
          <cell r="B959">
            <v>10971765</v>
          </cell>
          <cell r="C959">
            <v>0</v>
          </cell>
          <cell r="D959">
            <v>123279</v>
          </cell>
        </row>
        <row r="960">
          <cell r="A960" t="str">
            <v>251-2024</v>
          </cell>
          <cell r="B960">
            <v>25178758</v>
          </cell>
          <cell r="C960">
            <v>0</v>
          </cell>
          <cell r="D960">
            <v>282908</v>
          </cell>
        </row>
        <row r="961">
          <cell r="A961" t="str">
            <v>252-2024</v>
          </cell>
          <cell r="B961">
            <v>23023000</v>
          </cell>
          <cell r="C961">
            <v>2002000</v>
          </cell>
          <cell r="D961">
            <v>715000</v>
          </cell>
        </row>
        <row r="962">
          <cell r="A962" t="str">
            <v>253-2024</v>
          </cell>
          <cell r="B962">
            <v>30412467</v>
          </cell>
          <cell r="C962">
            <v>0</v>
          </cell>
          <cell r="D962">
            <v>1414533</v>
          </cell>
        </row>
        <row r="963">
          <cell r="A963" t="str">
            <v>256-2024</v>
          </cell>
          <cell r="B963">
            <v>30942917</v>
          </cell>
          <cell r="C963">
            <v>0</v>
          </cell>
          <cell r="D963">
            <v>884083</v>
          </cell>
        </row>
        <row r="964">
          <cell r="A964" t="str">
            <v>258-2024</v>
          </cell>
          <cell r="B964">
            <v>25178758</v>
          </cell>
          <cell r="C964">
            <v>0</v>
          </cell>
          <cell r="D964">
            <v>282908</v>
          </cell>
        </row>
        <row r="965">
          <cell r="A965" t="str">
            <v>261-2024</v>
          </cell>
          <cell r="B965">
            <v>43318333</v>
          </cell>
          <cell r="C965">
            <v>0</v>
          </cell>
          <cell r="D965">
            <v>1237667</v>
          </cell>
        </row>
        <row r="966">
          <cell r="A966" t="str">
            <v>262-2024</v>
          </cell>
          <cell r="B966">
            <v>30412467</v>
          </cell>
          <cell r="C966">
            <v>0</v>
          </cell>
          <cell r="D966">
            <v>1414533</v>
          </cell>
        </row>
        <row r="967">
          <cell r="A967" t="str">
            <v>263-2024</v>
          </cell>
          <cell r="B967">
            <v>20793640</v>
          </cell>
          <cell r="C967">
            <v>0</v>
          </cell>
          <cell r="D967">
            <v>1485260</v>
          </cell>
        </row>
        <row r="968">
          <cell r="A968" t="str">
            <v>264-2024</v>
          </cell>
          <cell r="B968">
            <v>26574000</v>
          </cell>
          <cell r="C968">
            <v>0</v>
          </cell>
          <cell r="D968">
            <v>2472000</v>
          </cell>
        </row>
        <row r="969">
          <cell r="A969" t="str">
            <v>265-2024</v>
          </cell>
          <cell r="B969">
            <v>46400000</v>
          </cell>
          <cell r="C969">
            <v>0</v>
          </cell>
          <cell r="D969">
            <v>4266667</v>
          </cell>
        </row>
        <row r="970">
          <cell r="A970" t="str">
            <v>266-2024</v>
          </cell>
          <cell r="B970">
            <v>21213333</v>
          </cell>
          <cell r="C970">
            <v>0</v>
          </cell>
          <cell r="D970">
            <v>616667</v>
          </cell>
        </row>
        <row r="971">
          <cell r="A971" t="str">
            <v>267-2024</v>
          </cell>
          <cell r="B971">
            <v>19140000</v>
          </cell>
          <cell r="C971">
            <v>0</v>
          </cell>
          <cell r="D971">
            <v>2310000</v>
          </cell>
        </row>
        <row r="972">
          <cell r="A972" t="str">
            <v>268-2024</v>
          </cell>
          <cell r="B972">
            <v>32400000</v>
          </cell>
          <cell r="C972">
            <v>6750000</v>
          </cell>
          <cell r="D972">
            <v>1350000</v>
          </cell>
        </row>
        <row r="973">
          <cell r="A973" t="str">
            <v>270-2024</v>
          </cell>
          <cell r="B973">
            <v>30769000</v>
          </cell>
          <cell r="C973">
            <v>0</v>
          </cell>
          <cell r="D973">
            <v>3713500</v>
          </cell>
        </row>
        <row r="974">
          <cell r="A974" t="str">
            <v>271-2024</v>
          </cell>
          <cell r="B974">
            <v>29000000</v>
          </cell>
          <cell r="C974">
            <v>0</v>
          </cell>
          <cell r="D974">
            <v>3500000</v>
          </cell>
        </row>
        <row r="975">
          <cell r="A975" t="str">
            <v>272-2024</v>
          </cell>
          <cell r="B975">
            <v>30769000</v>
          </cell>
          <cell r="C975">
            <v>0</v>
          </cell>
          <cell r="D975">
            <v>3713500</v>
          </cell>
        </row>
        <row r="976">
          <cell r="A976" t="str">
            <v>273-2024</v>
          </cell>
          <cell r="B976">
            <v>49839400</v>
          </cell>
          <cell r="C976">
            <v>0</v>
          </cell>
          <cell r="D976">
            <v>1718600</v>
          </cell>
        </row>
        <row r="977">
          <cell r="A977" t="str">
            <v>274-2024</v>
          </cell>
          <cell r="B977">
            <v>30769000</v>
          </cell>
          <cell r="C977">
            <v>0</v>
          </cell>
          <cell r="D977">
            <v>3713500</v>
          </cell>
        </row>
        <row r="978">
          <cell r="A978" t="str">
            <v>276-2024</v>
          </cell>
          <cell r="B978">
            <v>40250000</v>
          </cell>
          <cell r="C978">
            <v>0</v>
          </cell>
          <cell r="D978">
            <v>1150000</v>
          </cell>
        </row>
        <row r="979">
          <cell r="A979" t="str">
            <v>277-2024</v>
          </cell>
          <cell r="B979">
            <v>40250000</v>
          </cell>
          <cell r="C979">
            <v>0</v>
          </cell>
          <cell r="D979">
            <v>1150000</v>
          </cell>
        </row>
        <row r="980">
          <cell r="A980" t="str">
            <v>278-2024</v>
          </cell>
          <cell r="B980">
            <v>42850400</v>
          </cell>
          <cell r="C980">
            <v>0</v>
          </cell>
          <cell r="D980">
            <v>1477600</v>
          </cell>
        </row>
        <row r="981">
          <cell r="A981" t="str">
            <v>279-2024</v>
          </cell>
          <cell r="B981">
            <v>21164100</v>
          </cell>
          <cell r="C981">
            <v>0</v>
          </cell>
          <cell r="D981">
            <v>1113900</v>
          </cell>
        </row>
        <row r="982">
          <cell r="A982" t="str">
            <v>280-2024</v>
          </cell>
          <cell r="B982">
            <v>30766100</v>
          </cell>
          <cell r="C982">
            <v>0</v>
          </cell>
          <cell r="D982">
            <v>1060900</v>
          </cell>
        </row>
        <row r="983">
          <cell r="A983" t="str">
            <v>281-2024</v>
          </cell>
          <cell r="B983">
            <v>47040000</v>
          </cell>
          <cell r="C983">
            <v>0</v>
          </cell>
          <cell r="D983">
            <v>1344000</v>
          </cell>
        </row>
        <row r="984">
          <cell r="A984" t="str">
            <v>282-2024</v>
          </cell>
          <cell r="B984">
            <v>21535400</v>
          </cell>
          <cell r="C984">
            <v>0</v>
          </cell>
          <cell r="D984">
            <v>742600</v>
          </cell>
        </row>
        <row r="985">
          <cell r="A985" t="str">
            <v>283-2024</v>
          </cell>
          <cell r="B985">
            <v>56315000</v>
          </cell>
          <cell r="C985">
            <v>0</v>
          </cell>
          <cell r="D985">
            <v>1609000</v>
          </cell>
        </row>
        <row r="986">
          <cell r="A986" t="str">
            <v>285-2024</v>
          </cell>
          <cell r="B986">
            <v>40250000</v>
          </cell>
          <cell r="C986">
            <v>0</v>
          </cell>
          <cell r="D986">
            <v>1150000</v>
          </cell>
        </row>
        <row r="987">
          <cell r="A987" t="str">
            <v>286-2024</v>
          </cell>
          <cell r="B987">
            <v>26752481</v>
          </cell>
          <cell r="C987">
            <v>0</v>
          </cell>
          <cell r="D987">
            <v>300589</v>
          </cell>
        </row>
        <row r="988">
          <cell r="A988" t="str">
            <v>287-2024</v>
          </cell>
          <cell r="B988">
            <v>22566031</v>
          </cell>
          <cell r="C988">
            <v>0</v>
          </cell>
          <cell r="D988">
            <v>253550</v>
          </cell>
        </row>
        <row r="989">
          <cell r="A989" t="str">
            <v>288-2024</v>
          </cell>
          <cell r="B989">
            <v>29000000</v>
          </cell>
          <cell r="C989">
            <v>0</v>
          </cell>
          <cell r="D989">
            <v>3500000</v>
          </cell>
        </row>
        <row r="990">
          <cell r="A990" t="str">
            <v>289-2024</v>
          </cell>
          <cell r="B990">
            <v>60550000</v>
          </cell>
          <cell r="C990">
            <v>0</v>
          </cell>
          <cell r="D990">
            <v>7700000</v>
          </cell>
        </row>
        <row r="991">
          <cell r="A991" t="str">
            <v>291-2024</v>
          </cell>
          <cell r="B991">
            <v>25361977</v>
          </cell>
          <cell r="C991">
            <v>0</v>
          </cell>
          <cell r="D991">
            <v>284966</v>
          </cell>
        </row>
        <row r="992">
          <cell r="A992" t="str">
            <v>292-2024</v>
          </cell>
          <cell r="B992">
            <v>41577667</v>
          </cell>
          <cell r="C992">
            <v>0</v>
          </cell>
          <cell r="D992">
            <v>1682333</v>
          </cell>
        </row>
        <row r="993">
          <cell r="A993" t="str">
            <v>293-2024</v>
          </cell>
          <cell r="B993">
            <v>25638417</v>
          </cell>
          <cell r="C993">
            <v>5304500</v>
          </cell>
          <cell r="D993">
            <v>884083</v>
          </cell>
        </row>
        <row r="994">
          <cell r="A994" t="str">
            <v>294-2024</v>
          </cell>
          <cell r="B994">
            <v>25284783</v>
          </cell>
          <cell r="C994">
            <v>5304500</v>
          </cell>
          <cell r="D994">
            <v>1237717</v>
          </cell>
        </row>
        <row r="995">
          <cell r="A995" t="str">
            <v>295-2024</v>
          </cell>
          <cell r="B995">
            <v>30942917</v>
          </cell>
          <cell r="C995">
            <v>0</v>
          </cell>
          <cell r="D995">
            <v>884083</v>
          </cell>
        </row>
        <row r="996">
          <cell r="A996" t="str">
            <v>296-2024</v>
          </cell>
          <cell r="B996">
            <v>53766000</v>
          </cell>
          <cell r="C996">
            <v>0</v>
          </cell>
          <cell r="D996">
            <v>1854000</v>
          </cell>
        </row>
        <row r="997">
          <cell r="A997" t="str">
            <v>299-2024</v>
          </cell>
          <cell r="B997">
            <v>50446667</v>
          </cell>
          <cell r="C997">
            <v>0</v>
          </cell>
          <cell r="D997">
            <v>1441333</v>
          </cell>
        </row>
        <row r="998">
          <cell r="A998" t="str">
            <v>300-2024</v>
          </cell>
          <cell r="B998">
            <v>50446667</v>
          </cell>
          <cell r="C998">
            <v>0</v>
          </cell>
          <cell r="D998">
            <v>1441333</v>
          </cell>
        </row>
        <row r="999">
          <cell r="A999" t="str">
            <v>301-2024</v>
          </cell>
          <cell r="B999">
            <v>49552967</v>
          </cell>
          <cell r="C999">
            <v>0</v>
          </cell>
          <cell r="D999">
            <v>2005033</v>
          </cell>
        </row>
        <row r="1000">
          <cell r="A1000" t="str">
            <v>302-2024</v>
          </cell>
          <cell r="B1000">
            <v>38717400</v>
          </cell>
          <cell r="C1000">
            <v>0</v>
          </cell>
          <cell r="D1000">
            <v>1566600</v>
          </cell>
        </row>
        <row r="1001">
          <cell r="A1001" t="str">
            <v>303-2024</v>
          </cell>
          <cell r="B1001">
            <v>31505600</v>
          </cell>
          <cell r="C1001">
            <v>0</v>
          </cell>
          <cell r="D1001">
            <v>1086400</v>
          </cell>
        </row>
        <row r="1002">
          <cell r="A1002" t="str">
            <v>304-2024</v>
          </cell>
          <cell r="B1002">
            <v>13920000</v>
          </cell>
          <cell r="C1002">
            <v>0</v>
          </cell>
          <cell r="D1002">
            <v>1680000</v>
          </cell>
        </row>
        <row r="1003">
          <cell r="A1003" t="str">
            <v>305-2024</v>
          </cell>
          <cell r="B1003">
            <v>40020000</v>
          </cell>
          <cell r="C1003">
            <v>0</v>
          </cell>
          <cell r="D1003">
            <v>1380000</v>
          </cell>
        </row>
        <row r="1004">
          <cell r="A1004" t="str">
            <v>306-2024</v>
          </cell>
          <cell r="B1004">
            <v>40020000</v>
          </cell>
          <cell r="C1004">
            <v>0</v>
          </cell>
          <cell r="D1004">
            <v>1380000</v>
          </cell>
        </row>
        <row r="1005">
          <cell r="A1005" t="str">
            <v>307-2024</v>
          </cell>
          <cell r="B1005">
            <v>30592167</v>
          </cell>
          <cell r="C1005">
            <v>0</v>
          </cell>
          <cell r="D1005">
            <v>3890333</v>
          </cell>
        </row>
        <row r="1006">
          <cell r="A1006" t="str">
            <v>308-2024</v>
          </cell>
          <cell r="B1006">
            <v>37804400</v>
          </cell>
          <cell r="C1006">
            <v>0</v>
          </cell>
          <cell r="D1006">
            <v>1303600</v>
          </cell>
        </row>
        <row r="1007">
          <cell r="A1007" t="str">
            <v>309-2024</v>
          </cell>
          <cell r="B1007">
            <v>25230000</v>
          </cell>
          <cell r="C1007">
            <v>0</v>
          </cell>
          <cell r="D1007">
            <v>870000</v>
          </cell>
        </row>
        <row r="1008">
          <cell r="A1008" t="str">
            <v>310-2024</v>
          </cell>
          <cell r="B1008">
            <v>23200000</v>
          </cell>
          <cell r="C1008">
            <v>0</v>
          </cell>
          <cell r="D1008">
            <v>2800000</v>
          </cell>
        </row>
        <row r="1009">
          <cell r="A1009" t="str">
            <v>311-2024</v>
          </cell>
          <cell r="B1009">
            <v>54783333</v>
          </cell>
          <cell r="C1009">
            <v>0</v>
          </cell>
          <cell r="D1009">
            <v>6966667</v>
          </cell>
        </row>
        <row r="1010">
          <cell r="A1010" t="str">
            <v>312-2024</v>
          </cell>
          <cell r="B1010">
            <v>20546097</v>
          </cell>
          <cell r="C1010">
            <v>0</v>
          </cell>
          <cell r="D1010">
            <v>1732803</v>
          </cell>
        </row>
        <row r="1011">
          <cell r="A1011" t="str">
            <v>313-2024</v>
          </cell>
          <cell r="B1011">
            <v>30412467</v>
          </cell>
          <cell r="C1011">
            <v>0</v>
          </cell>
          <cell r="D1011">
            <v>1414533</v>
          </cell>
        </row>
        <row r="1012">
          <cell r="A1012" t="str">
            <v>315-2024</v>
          </cell>
          <cell r="B1012">
            <v>42328200</v>
          </cell>
          <cell r="C1012">
            <v>0</v>
          </cell>
          <cell r="D1012">
            <v>2227800</v>
          </cell>
        </row>
        <row r="1013">
          <cell r="A1013" t="str">
            <v>317-2024</v>
          </cell>
          <cell r="B1013">
            <v>30589283</v>
          </cell>
          <cell r="C1013">
            <v>0</v>
          </cell>
          <cell r="D1013">
            <v>1237717</v>
          </cell>
        </row>
        <row r="1014">
          <cell r="A1014" t="str">
            <v>319-2024</v>
          </cell>
          <cell r="B1014">
            <v>37804400</v>
          </cell>
          <cell r="C1014">
            <v>0</v>
          </cell>
          <cell r="D1014">
            <v>1303600</v>
          </cell>
        </row>
        <row r="1015">
          <cell r="A1015" t="str">
            <v>320-2024</v>
          </cell>
          <cell r="B1015">
            <v>37804400</v>
          </cell>
          <cell r="C1015">
            <v>0</v>
          </cell>
          <cell r="D1015">
            <v>1303600</v>
          </cell>
        </row>
        <row r="1016">
          <cell r="A1016" t="str">
            <v>321-2024</v>
          </cell>
          <cell r="B1016">
            <v>44080000</v>
          </cell>
          <cell r="C1016">
            <v>0</v>
          </cell>
          <cell r="D1016">
            <v>1520000</v>
          </cell>
        </row>
        <row r="1017">
          <cell r="A1017" t="str">
            <v>322-2024</v>
          </cell>
          <cell r="B1017">
            <v>12727255</v>
          </cell>
          <cell r="C1017">
            <v>0</v>
          </cell>
          <cell r="D1017">
            <v>143003</v>
          </cell>
        </row>
        <row r="1018">
          <cell r="A1018" t="str">
            <v>324-2024</v>
          </cell>
          <cell r="B1018">
            <v>30592167</v>
          </cell>
          <cell r="C1018">
            <v>0</v>
          </cell>
          <cell r="D1018">
            <v>3890333</v>
          </cell>
        </row>
        <row r="1019">
          <cell r="A1019" t="str">
            <v>325-2024</v>
          </cell>
          <cell r="B1019">
            <v>48733333</v>
          </cell>
          <cell r="C1019">
            <v>0</v>
          </cell>
          <cell r="D1019">
            <v>2266667</v>
          </cell>
        </row>
        <row r="1020">
          <cell r="A1020" t="str">
            <v>326-2024</v>
          </cell>
          <cell r="B1020">
            <v>37152600</v>
          </cell>
          <cell r="C1020">
            <v>0</v>
          </cell>
          <cell r="D1020">
            <v>1955400</v>
          </cell>
        </row>
        <row r="1021">
          <cell r="A1021" t="str">
            <v>327-2024</v>
          </cell>
          <cell r="B1021">
            <v>37152600</v>
          </cell>
          <cell r="C1021">
            <v>0</v>
          </cell>
          <cell r="D1021">
            <v>1955400</v>
          </cell>
        </row>
        <row r="1022">
          <cell r="A1022" t="str">
            <v>329-2024</v>
          </cell>
          <cell r="B1022">
            <v>37804400</v>
          </cell>
          <cell r="C1022">
            <v>0</v>
          </cell>
          <cell r="D1022">
            <v>2389933</v>
          </cell>
        </row>
        <row r="1023">
          <cell r="A1023" t="str">
            <v>330-2024</v>
          </cell>
          <cell r="B1023">
            <v>25230000</v>
          </cell>
          <cell r="C1023">
            <v>0</v>
          </cell>
          <cell r="D1023">
            <v>870000</v>
          </cell>
        </row>
        <row r="1024">
          <cell r="A1024" t="str">
            <v>331-2024</v>
          </cell>
          <cell r="B1024">
            <v>28666667</v>
          </cell>
          <cell r="C1024">
            <v>0</v>
          </cell>
          <cell r="D1024">
            <v>3833333</v>
          </cell>
        </row>
        <row r="1025">
          <cell r="A1025" t="str">
            <v>333-2024</v>
          </cell>
          <cell r="B1025">
            <v>55100000</v>
          </cell>
          <cell r="C1025">
            <v>0</v>
          </cell>
          <cell r="D1025">
            <v>1900000</v>
          </cell>
        </row>
        <row r="1026">
          <cell r="A1026" t="str">
            <v>334-2024</v>
          </cell>
          <cell r="B1026">
            <v>31900000</v>
          </cell>
          <cell r="C1026">
            <v>0</v>
          </cell>
          <cell r="D1026">
            <v>1100000</v>
          </cell>
        </row>
        <row r="1027">
          <cell r="A1027" t="str">
            <v>335-2024</v>
          </cell>
          <cell r="B1027">
            <v>39063000</v>
          </cell>
          <cell r="C1027">
            <v>0</v>
          </cell>
          <cell r="D1027">
            <v>1347000</v>
          </cell>
        </row>
        <row r="1028">
          <cell r="A1028" t="str">
            <v>336-2024</v>
          </cell>
          <cell r="B1028">
            <v>45866667</v>
          </cell>
          <cell r="C1028">
            <v>0</v>
          </cell>
          <cell r="D1028">
            <v>2133333</v>
          </cell>
        </row>
        <row r="1029">
          <cell r="A1029" t="str">
            <v>337-2024</v>
          </cell>
          <cell r="B1029">
            <v>48428467</v>
          </cell>
          <cell r="C1029">
            <v>0</v>
          </cell>
          <cell r="D1029">
            <v>1959533</v>
          </cell>
        </row>
        <row r="1030">
          <cell r="A1030" t="str">
            <v>338-2024</v>
          </cell>
          <cell r="B1030">
            <v>30962400</v>
          </cell>
          <cell r="C1030">
            <v>0</v>
          </cell>
          <cell r="D1030">
            <v>4345600</v>
          </cell>
        </row>
        <row r="1031">
          <cell r="A1031" t="str">
            <v>339-2024</v>
          </cell>
          <cell r="B1031">
            <v>30238500</v>
          </cell>
          <cell r="C1031">
            <v>0</v>
          </cell>
          <cell r="D1031">
            <v>4244000</v>
          </cell>
        </row>
        <row r="1032">
          <cell r="A1032" t="str">
            <v>340-2024</v>
          </cell>
          <cell r="B1032">
            <v>30238500</v>
          </cell>
          <cell r="C1032">
            <v>0</v>
          </cell>
          <cell r="D1032">
            <v>4244000</v>
          </cell>
        </row>
        <row r="1033">
          <cell r="A1033" t="str">
            <v>341-2024</v>
          </cell>
          <cell r="B1033">
            <v>33850333</v>
          </cell>
          <cell r="C1033">
            <v>0</v>
          </cell>
          <cell r="D1033">
            <v>1369667</v>
          </cell>
        </row>
        <row r="1034">
          <cell r="A1034" t="str">
            <v>342-2024</v>
          </cell>
          <cell r="B1034">
            <v>47707102</v>
          </cell>
          <cell r="C1034">
            <v>0</v>
          </cell>
          <cell r="D1034">
            <v>290898</v>
          </cell>
        </row>
        <row r="1035">
          <cell r="A1035" t="str">
            <v>343-2024</v>
          </cell>
          <cell r="B1035">
            <v>38266666</v>
          </cell>
          <cell r="C1035">
            <v>0</v>
          </cell>
          <cell r="D1035">
            <v>233334</v>
          </cell>
        </row>
        <row r="1036">
          <cell r="A1036" t="str">
            <v>345-2024</v>
          </cell>
          <cell r="B1036">
            <v>7980000</v>
          </cell>
          <cell r="C1036">
            <v>0</v>
          </cell>
          <cell r="D1036">
            <v>420000</v>
          </cell>
        </row>
        <row r="1037">
          <cell r="A1037" t="str">
            <v>346-2024</v>
          </cell>
          <cell r="B1037">
            <v>36283533</v>
          </cell>
          <cell r="C1037">
            <v>0</v>
          </cell>
          <cell r="D1037">
            <v>2824467</v>
          </cell>
        </row>
        <row r="1038">
          <cell r="A1038" t="str">
            <v>347-2024</v>
          </cell>
          <cell r="B1038">
            <v>37152600</v>
          </cell>
          <cell r="C1038">
            <v>0</v>
          </cell>
          <cell r="D1038">
            <v>1955400</v>
          </cell>
        </row>
        <row r="1039">
          <cell r="A1039" t="str">
            <v>348-2024</v>
          </cell>
          <cell r="B1039">
            <v>37152600</v>
          </cell>
          <cell r="C1039">
            <v>0</v>
          </cell>
          <cell r="D1039">
            <v>1955400</v>
          </cell>
        </row>
        <row r="1040">
          <cell r="A1040" t="str">
            <v>349-2024</v>
          </cell>
          <cell r="B1040">
            <v>28666667</v>
          </cell>
          <cell r="C1040">
            <v>0</v>
          </cell>
          <cell r="D1040">
            <v>3833333</v>
          </cell>
        </row>
        <row r="1041">
          <cell r="A1041" t="str">
            <v>350-2024</v>
          </cell>
          <cell r="B1041">
            <v>10971766</v>
          </cell>
          <cell r="C1041">
            <v>0</v>
          </cell>
          <cell r="D1041">
            <v>123278</v>
          </cell>
        </row>
        <row r="1042">
          <cell r="A1042" t="str">
            <v>351-2024</v>
          </cell>
          <cell r="B1042">
            <v>30235650</v>
          </cell>
          <cell r="C1042">
            <v>0</v>
          </cell>
          <cell r="D1042">
            <v>1591350</v>
          </cell>
        </row>
        <row r="1043">
          <cell r="A1043" t="str">
            <v>352-2024</v>
          </cell>
          <cell r="B1043">
            <v>47242667</v>
          </cell>
          <cell r="C1043">
            <v>0</v>
          </cell>
          <cell r="D1043">
            <v>2197333</v>
          </cell>
        </row>
        <row r="1044">
          <cell r="A1044" t="str">
            <v>353-2024</v>
          </cell>
          <cell r="B1044">
            <v>30235650</v>
          </cell>
          <cell r="C1044">
            <v>0</v>
          </cell>
          <cell r="D1044">
            <v>1591350</v>
          </cell>
        </row>
        <row r="1045">
          <cell r="A1045" t="str">
            <v>354-2024</v>
          </cell>
          <cell r="B1045">
            <v>37587133</v>
          </cell>
          <cell r="C1045">
            <v>0</v>
          </cell>
          <cell r="D1045">
            <v>1520867</v>
          </cell>
        </row>
        <row r="1046">
          <cell r="A1046" t="str">
            <v>355-2024</v>
          </cell>
          <cell r="B1046">
            <v>37152600</v>
          </cell>
          <cell r="C1046">
            <v>0</v>
          </cell>
          <cell r="D1046">
            <v>1955400</v>
          </cell>
        </row>
        <row r="1047">
          <cell r="A1047" t="str">
            <v>356-2024</v>
          </cell>
          <cell r="B1047">
            <v>34110867</v>
          </cell>
          <cell r="C1047">
            <v>3041733</v>
          </cell>
          <cell r="D1047">
            <v>1955400</v>
          </cell>
        </row>
        <row r="1048">
          <cell r="A1048" t="str">
            <v>357-2024</v>
          </cell>
          <cell r="B1048">
            <v>45158400</v>
          </cell>
          <cell r="C1048">
            <v>0</v>
          </cell>
          <cell r="D1048">
            <v>3225600</v>
          </cell>
        </row>
        <row r="1049">
          <cell r="A1049" t="str">
            <v>359-2024</v>
          </cell>
          <cell r="B1049">
            <v>29528383</v>
          </cell>
          <cell r="C1049">
            <v>0</v>
          </cell>
          <cell r="D1049">
            <v>2298617</v>
          </cell>
        </row>
        <row r="1050">
          <cell r="A1050" t="str">
            <v>360-2024</v>
          </cell>
          <cell r="B1050">
            <v>49266533</v>
          </cell>
          <cell r="C1050">
            <v>0</v>
          </cell>
          <cell r="D1050">
            <v>6588720</v>
          </cell>
        </row>
        <row r="1051">
          <cell r="A1051" t="str">
            <v>362-2024</v>
          </cell>
          <cell r="B1051">
            <v>30589283</v>
          </cell>
          <cell r="C1051">
            <v>0</v>
          </cell>
          <cell r="D1051">
            <v>1237717</v>
          </cell>
        </row>
        <row r="1052">
          <cell r="A1052" t="str">
            <v>363-2024</v>
          </cell>
          <cell r="B1052">
            <v>34029100</v>
          </cell>
          <cell r="C1052">
            <v>0</v>
          </cell>
          <cell r="D1052">
            <v>393400</v>
          </cell>
        </row>
        <row r="1053">
          <cell r="A1053" t="str">
            <v>365-2024</v>
          </cell>
          <cell r="B1053">
            <v>30235650</v>
          </cell>
          <cell r="C1053">
            <v>0</v>
          </cell>
          <cell r="D1053">
            <v>1591350</v>
          </cell>
        </row>
        <row r="1054">
          <cell r="A1054" t="str">
            <v>366-2024</v>
          </cell>
          <cell r="B1054">
            <v>34766667</v>
          </cell>
          <cell r="C1054">
            <v>0</v>
          </cell>
          <cell r="D1054">
            <v>233333</v>
          </cell>
        </row>
        <row r="1055">
          <cell r="A1055" t="str">
            <v>367-2024</v>
          </cell>
          <cell r="B1055">
            <v>54466667</v>
          </cell>
          <cell r="C1055">
            <v>0</v>
          </cell>
          <cell r="D1055">
            <v>2533333</v>
          </cell>
        </row>
        <row r="1056">
          <cell r="A1056" t="str">
            <v>368-2024</v>
          </cell>
          <cell r="B1056">
            <v>29708000</v>
          </cell>
          <cell r="C1056">
            <v>0</v>
          </cell>
          <cell r="D1056">
            <v>4774500</v>
          </cell>
        </row>
        <row r="1057">
          <cell r="A1057" t="str">
            <v>371-2024</v>
          </cell>
          <cell r="B1057">
            <v>59621820</v>
          </cell>
          <cell r="C1057">
            <v>57303186</v>
          </cell>
          <cell r="D1057">
            <v>0</v>
          </cell>
        </row>
        <row r="1058">
          <cell r="A1058" t="str">
            <v>372-2024</v>
          </cell>
          <cell r="B1058">
            <v>10971766</v>
          </cell>
          <cell r="C1058">
            <v>0</v>
          </cell>
          <cell r="D1058">
            <v>123278</v>
          </cell>
        </row>
        <row r="1059">
          <cell r="A1059" t="str">
            <v>374-2024</v>
          </cell>
          <cell r="B1059">
            <v>30235650</v>
          </cell>
          <cell r="C1059">
            <v>0</v>
          </cell>
          <cell r="D1059">
            <v>1591350</v>
          </cell>
        </row>
        <row r="1060">
          <cell r="A1060" t="str">
            <v>375-2024</v>
          </cell>
          <cell r="B1060">
            <v>29705200</v>
          </cell>
          <cell r="C1060">
            <v>0</v>
          </cell>
          <cell r="D1060">
            <v>2121800</v>
          </cell>
        </row>
        <row r="1061">
          <cell r="A1061" t="str">
            <v>376-2024</v>
          </cell>
          <cell r="B1061">
            <v>59850000</v>
          </cell>
          <cell r="C1061">
            <v>0</v>
          </cell>
          <cell r="D1061">
            <v>3150000</v>
          </cell>
        </row>
        <row r="1062">
          <cell r="A1062" t="str">
            <v>378-2024</v>
          </cell>
          <cell r="B1062">
            <v>35000000</v>
          </cell>
          <cell r="C1062">
            <v>25000000</v>
          </cell>
          <cell r="D1062">
            <v>0</v>
          </cell>
        </row>
        <row r="1063">
          <cell r="A1063" t="str">
            <v>379-2024</v>
          </cell>
          <cell r="B1063">
            <v>19950000</v>
          </cell>
          <cell r="C1063">
            <v>0</v>
          </cell>
          <cell r="D1063">
            <v>2800000</v>
          </cell>
        </row>
        <row r="1064">
          <cell r="A1064" t="str">
            <v>38.364.328-2024</v>
          </cell>
          <cell r="B1064">
            <v>0</v>
          </cell>
          <cell r="C1064">
            <v>0</v>
          </cell>
          <cell r="D1064">
            <v>32590000</v>
          </cell>
        </row>
        <row r="1065">
          <cell r="A1065" t="str">
            <v>380-2024</v>
          </cell>
          <cell r="B1065">
            <v>59850000</v>
          </cell>
          <cell r="C1065">
            <v>0</v>
          </cell>
          <cell r="D1065">
            <v>3150000</v>
          </cell>
        </row>
        <row r="1066">
          <cell r="A1066" t="str">
            <v>381-2024</v>
          </cell>
          <cell r="B1066">
            <v>29351567</v>
          </cell>
          <cell r="C1066">
            <v>0</v>
          </cell>
          <cell r="D1066">
            <v>2475433</v>
          </cell>
        </row>
        <row r="1067">
          <cell r="A1067" t="str">
            <v>382-2024</v>
          </cell>
          <cell r="B1067">
            <v>36283533</v>
          </cell>
          <cell r="C1067">
            <v>0</v>
          </cell>
          <cell r="D1067">
            <v>2824467</v>
          </cell>
        </row>
        <row r="1068">
          <cell r="A1068" t="str">
            <v>383-2024</v>
          </cell>
          <cell r="B1068">
            <v>36283533</v>
          </cell>
          <cell r="C1068">
            <v>0</v>
          </cell>
          <cell r="D1068">
            <v>2824467</v>
          </cell>
        </row>
        <row r="1069">
          <cell r="A1069" t="str">
            <v>384-2024</v>
          </cell>
          <cell r="B1069">
            <v>37152600</v>
          </cell>
          <cell r="C1069">
            <v>0</v>
          </cell>
          <cell r="D1069">
            <v>1955400</v>
          </cell>
        </row>
        <row r="1070">
          <cell r="A1070" t="str">
            <v>385-2024</v>
          </cell>
          <cell r="B1070">
            <v>21164100</v>
          </cell>
          <cell r="C1070">
            <v>0</v>
          </cell>
          <cell r="D1070">
            <v>1113900</v>
          </cell>
        </row>
        <row r="1071">
          <cell r="A1071" t="str">
            <v>387-2024</v>
          </cell>
          <cell r="B1071">
            <v>41461800</v>
          </cell>
          <cell r="C1071">
            <v>0</v>
          </cell>
          <cell r="D1071">
            <v>969867</v>
          </cell>
        </row>
        <row r="1072">
          <cell r="A1072" t="str">
            <v>388-2024</v>
          </cell>
          <cell r="B1072">
            <v>33832400</v>
          </cell>
          <cell r="C1072">
            <v>0</v>
          </cell>
          <cell r="D1072">
            <v>590100</v>
          </cell>
        </row>
        <row r="1073">
          <cell r="A1073" t="str">
            <v>390-2024</v>
          </cell>
          <cell r="B1073">
            <v>30412467</v>
          </cell>
          <cell r="C1073">
            <v>0</v>
          </cell>
          <cell r="D1073">
            <v>1414533</v>
          </cell>
        </row>
        <row r="1074">
          <cell r="A1074" t="str">
            <v>391-2024</v>
          </cell>
          <cell r="B1074">
            <v>36283533</v>
          </cell>
          <cell r="C1074">
            <v>0</v>
          </cell>
          <cell r="D1074">
            <v>2824467</v>
          </cell>
        </row>
        <row r="1075">
          <cell r="A1075" t="str">
            <v>392-2024</v>
          </cell>
          <cell r="B1075">
            <v>36283533</v>
          </cell>
          <cell r="C1075">
            <v>0</v>
          </cell>
          <cell r="D1075">
            <v>2824467</v>
          </cell>
        </row>
        <row r="1076">
          <cell r="A1076" t="str">
            <v>393-2024</v>
          </cell>
          <cell r="B1076">
            <v>36283533</v>
          </cell>
          <cell r="C1076">
            <v>0</v>
          </cell>
          <cell r="D1076">
            <v>2824467</v>
          </cell>
        </row>
        <row r="1077">
          <cell r="A1077" t="str">
            <v>394-2024</v>
          </cell>
          <cell r="B1077">
            <v>36500800</v>
          </cell>
          <cell r="C1077">
            <v>0</v>
          </cell>
          <cell r="D1077">
            <v>2607200</v>
          </cell>
        </row>
        <row r="1078">
          <cell r="A1078" t="str">
            <v>395-2024</v>
          </cell>
          <cell r="B1078">
            <v>20421500</v>
          </cell>
          <cell r="C1078">
            <v>0</v>
          </cell>
          <cell r="D1078">
            <v>1856500</v>
          </cell>
        </row>
        <row r="1079">
          <cell r="A1079" t="str">
            <v>396-2024</v>
          </cell>
          <cell r="B1079">
            <v>41372800</v>
          </cell>
          <cell r="C1079">
            <v>0</v>
          </cell>
          <cell r="D1079">
            <v>2955200</v>
          </cell>
        </row>
        <row r="1080">
          <cell r="A1080" t="str">
            <v>397-2024</v>
          </cell>
          <cell r="B1080">
            <v>37598400</v>
          </cell>
          <cell r="C1080">
            <v>0</v>
          </cell>
          <cell r="D1080">
            <v>2685600</v>
          </cell>
        </row>
        <row r="1081">
          <cell r="A1081" t="str">
            <v>398-2024</v>
          </cell>
          <cell r="B1081">
            <v>33635700</v>
          </cell>
          <cell r="C1081">
            <v>0</v>
          </cell>
          <cell r="D1081">
            <v>786800</v>
          </cell>
        </row>
        <row r="1082">
          <cell r="A1082" t="str">
            <v>399-2024</v>
          </cell>
          <cell r="B1082">
            <v>30962400</v>
          </cell>
          <cell r="C1082">
            <v>0</v>
          </cell>
          <cell r="D1082">
            <v>4345600</v>
          </cell>
        </row>
        <row r="1083">
          <cell r="A1083" t="str">
            <v>400-2024</v>
          </cell>
          <cell r="B1083">
            <v>30962400</v>
          </cell>
          <cell r="C1083">
            <v>0</v>
          </cell>
          <cell r="D1083">
            <v>4345600</v>
          </cell>
        </row>
        <row r="1084">
          <cell r="A1084" t="str">
            <v>401-2024</v>
          </cell>
          <cell r="B1084">
            <v>36041600</v>
          </cell>
          <cell r="C1084">
            <v>19308000</v>
          </cell>
          <cell r="D1084">
            <v>2574400</v>
          </cell>
        </row>
        <row r="1085">
          <cell r="A1085" t="str">
            <v>402-2024</v>
          </cell>
          <cell r="B1085">
            <v>33259215</v>
          </cell>
          <cell r="C1085">
            <v>0</v>
          </cell>
          <cell r="D1085">
            <v>1750485</v>
          </cell>
        </row>
        <row r="1086">
          <cell r="A1086" t="str">
            <v>403-2024</v>
          </cell>
          <cell r="B1086">
            <v>47828700</v>
          </cell>
          <cell r="C1086">
            <v>0</v>
          </cell>
          <cell r="D1086">
            <v>2517300</v>
          </cell>
        </row>
        <row r="1087">
          <cell r="A1087" t="str">
            <v>404-2024</v>
          </cell>
          <cell r="B1087">
            <v>37436000</v>
          </cell>
          <cell r="C1087">
            <v>0</v>
          </cell>
          <cell r="D1087">
            <v>2674000</v>
          </cell>
        </row>
        <row r="1088">
          <cell r="A1088" t="str">
            <v>405-2024</v>
          </cell>
          <cell r="B1088">
            <v>37436000</v>
          </cell>
          <cell r="C1088">
            <v>0</v>
          </cell>
          <cell r="D1088">
            <v>2674000</v>
          </cell>
        </row>
        <row r="1089">
          <cell r="A1089" t="str">
            <v>407-2024</v>
          </cell>
          <cell r="B1089">
            <v>29705200</v>
          </cell>
          <cell r="C1089">
            <v>0</v>
          </cell>
          <cell r="D1089">
            <v>2121800</v>
          </cell>
        </row>
        <row r="1090">
          <cell r="A1090" t="str">
            <v>408-2024</v>
          </cell>
          <cell r="B1090">
            <v>30238133</v>
          </cell>
          <cell r="C1090">
            <v>0</v>
          </cell>
          <cell r="D1090">
            <v>2353867</v>
          </cell>
        </row>
        <row r="1091">
          <cell r="A1091" t="str">
            <v>409-2024</v>
          </cell>
          <cell r="B1091">
            <v>38269800</v>
          </cell>
          <cell r="C1091">
            <v>0</v>
          </cell>
          <cell r="D1091">
            <v>2014200</v>
          </cell>
        </row>
        <row r="1092">
          <cell r="A1092" t="str">
            <v>410-2024</v>
          </cell>
          <cell r="B1092">
            <v>43700000</v>
          </cell>
          <cell r="C1092">
            <v>9500000</v>
          </cell>
          <cell r="D1092">
            <v>8550000</v>
          </cell>
        </row>
        <row r="1093">
          <cell r="A1093" t="str">
            <v>411-2024</v>
          </cell>
          <cell r="B1093">
            <v>38080000</v>
          </cell>
          <cell r="C1093">
            <v>0</v>
          </cell>
          <cell r="D1093">
            <v>6120000</v>
          </cell>
        </row>
        <row r="1094">
          <cell r="A1094" t="str">
            <v>412-2024</v>
          </cell>
          <cell r="B1094">
            <v>36500800</v>
          </cell>
          <cell r="C1094">
            <v>0</v>
          </cell>
          <cell r="D1094">
            <v>2607200</v>
          </cell>
        </row>
        <row r="1095">
          <cell r="A1095" t="str">
            <v>413-2024</v>
          </cell>
          <cell r="B1095">
            <v>36500800</v>
          </cell>
          <cell r="C1095">
            <v>0</v>
          </cell>
          <cell r="D1095">
            <v>2607200</v>
          </cell>
        </row>
        <row r="1096">
          <cell r="A1096" t="str">
            <v>414-2024</v>
          </cell>
          <cell r="B1096">
            <v>33835200</v>
          </cell>
          <cell r="C1096">
            <v>0</v>
          </cell>
          <cell r="D1096">
            <v>2416800</v>
          </cell>
        </row>
        <row r="1097">
          <cell r="A1097" t="str">
            <v>415-2024</v>
          </cell>
          <cell r="B1097">
            <v>29528383</v>
          </cell>
          <cell r="C1097">
            <v>0</v>
          </cell>
          <cell r="D1097">
            <v>2298617</v>
          </cell>
        </row>
        <row r="1098">
          <cell r="A1098" t="str">
            <v>416-2024</v>
          </cell>
          <cell r="B1098">
            <v>36500800</v>
          </cell>
          <cell r="C1098">
            <v>0</v>
          </cell>
          <cell r="D1098">
            <v>2607200</v>
          </cell>
        </row>
        <row r="1099">
          <cell r="A1099" t="str">
            <v>417-2024</v>
          </cell>
          <cell r="B1099">
            <v>33459000</v>
          </cell>
          <cell r="C1099">
            <v>0</v>
          </cell>
          <cell r="D1099">
            <v>1761000</v>
          </cell>
        </row>
        <row r="1100">
          <cell r="A1100" t="str">
            <v>418-2024</v>
          </cell>
          <cell r="B1100">
            <v>33459000</v>
          </cell>
          <cell r="C1100">
            <v>0</v>
          </cell>
          <cell r="D1100">
            <v>1761000</v>
          </cell>
        </row>
        <row r="1101">
          <cell r="A1101" t="str">
            <v>419-2024</v>
          </cell>
          <cell r="B1101">
            <v>39330000</v>
          </cell>
          <cell r="C1101">
            <v>0</v>
          </cell>
          <cell r="D1101">
            <v>2070000</v>
          </cell>
        </row>
        <row r="1102">
          <cell r="A1102" t="str">
            <v>420-2024</v>
          </cell>
          <cell r="B1102">
            <v>29174750</v>
          </cell>
          <cell r="C1102">
            <v>0</v>
          </cell>
          <cell r="D1102">
            <v>2652250</v>
          </cell>
        </row>
        <row r="1103">
          <cell r="A1103" t="str">
            <v>422-2024</v>
          </cell>
          <cell r="B1103">
            <v>41510633</v>
          </cell>
          <cell r="C1103">
            <v>0</v>
          </cell>
          <cell r="D1103">
            <v>3231367</v>
          </cell>
        </row>
        <row r="1104">
          <cell r="A1104" t="str">
            <v>423-2024</v>
          </cell>
          <cell r="B1104">
            <v>47110500</v>
          </cell>
          <cell r="C1104">
            <v>0</v>
          </cell>
          <cell r="D1104">
            <v>2479500</v>
          </cell>
        </row>
        <row r="1105">
          <cell r="A1105" t="str">
            <v>424-2024</v>
          </cell>
          <cell r="B1105">
            <v>36500800</v>
          </cell>
          <cell r="C1105">
            <v>0</v>
          </cell>
          <cell r="D1105">
            <v>2607200</v>
          </cell>
        </row>
        <row r="1106">
          <cell r="A1106" t="str">
            <v>425-2024</v>
          </cell>
          <cell r="B1106">
            <v>36500800</v>
          </cell>
          <cell r="C1106">
            <v>0</v>
          </cell>
          <cell r="D1106">
            <v>2607200</v>
          </cell>
        </row>
        <row r="1107">
          <cell r="A1107" t="str">
            <v>426-2024</v>
          </cell>
          <cell r="B1107">
            <v>40150000</v>
          </cell>
          <cell r="C1107">
            <v>0</v>
          </cell>
          <cell r="D1107">
            <v>3650000</v>
          </cell>
        </row>
        <row r="1108">
          <cell r="A1108" t="str">
            <v>427-2024</v>
          </cell>
          <cell r="B1108">
            <v>46748867</v>
          </cell>
          <cell r="C1108">
            <v>0</v>
          </cell>
          <cell r="D1108">
            <v>3639133</v>
          </cell>
        </row>
        <row r="1109">
          <cell r="A1109" t="str">
            <v>428-2024</v>
          </cell>
          <cell r="B1109">
            <v>36283533</v>
          </cell>
          <cell r="C1109">
            <v>0</v>
          </cell>
          <cell r="D1109">
            <v>2824467</v>
          </cell>
        </row>
        <row r="1110">
          <cell r="A1110" t="str">
            <v>429-2024</v>
          </cell>
          <cell r="B1110">
            <v>46748867</v>
          </cell>
          <cell r="C1110">
            <v>0</v>
          </cell>
          <cell r="D1110">
            <v>3639133</v>
          </cell>
        </row>
        <row r="1111">
          <cell r="A1111" t="str">
            <v>430-2024</v>
          </cell>
          <cell r="B1111">
            <v>29528383</v>
          </cell>
          <cell r="C1111">
            <v>0</v>
          </cell>
          <cell r="D1111">
            <v>2298617</v>
          </cell>
        </row>
        <row r="1112">
          <cell r="A1112" t="str">
            <v>431-2024</v>
          </cell>
          <cell r="B1112">
            <v>10971766</v>
          </cell>
          <cell r="C1112">
            <v>0</v>
          </cell>
          <cell r="D1112">
            <v>123278</v>
          </cell>
        </row>
        <row r="1113">
          <cell r="A1113" t="str">
            <v>432-2024</v>
          </cell>
          <cell r="B1113">
            <v>29174750</v>
          </cell>
          <cell r="C1113">
            <v>0</v>
          </cell>
          <cell r="D1113">
            <v>2652250</v>
          </cell>
        </row>
        <row r="1114">
          <cell r="A1114" t="str">
            <v>433-2024</v>
          </cell>
          <cell r="B1114">
            <v>34439400</v>
          </cell>
          <cell r="C1114">
            <v>0</v>
          </cell>
          <cell r="D1114">
            <v>1812600</v>
          </cell>
        </row>
        <row r="1115">
          <cell r="A1115" t="str">
            <v>434-2024</v>
          </cell>
          <cell r="B1115">
            <v>54013200</v>
          </cell>
          <cell r="C1115">
            <v>0</v>
          </cell>
          <cell r="D1115">
            <v>2842800</v>
          </cell>
        </row>
        <row r="1116">
          <cell r="A1116" t="str">
            <v>435-2024</v>
          </cell>
          <cell r="B1116">
            <v>28997933</v>
          </cell>
          <cell r="C1116">
            <v>0</v>
          </cell>
          <cell r="D1116">
            <v>2829067</v>
          </cell>
        </row>
        <row r="1117">
          <cell r="A1117" t="str">
            <v>436-2024</v>
          </cell>
          <cell r="B1117">
            <v>34439400</v>
          </cell>
          <cell r="C1117">
            <v>0</v>
          </cell>
          <cell r="D1117">
            <v>1812600</v>
          </cell>
        </row>
        <row r="1118">
          <cell r="A1118" t="str">
            <v>437-2024</v>
          </cell>
          <cell r="B1118">
            <v>17718700</v>
          </cell>
          <cell r="C1118">
            <v>0</v>
          </cell>
          <cell r="D1118">
            <v>1379300</v>
          </cell>
        </row>
        <row r="1119">
          <cell r="A1119" t="str">
            <v>438-2024</v>
          </cell>
          <cell r="B1119">
            <v>34439400</v>
          </cell>
          <cell r="C1119">
            <v>0</v>
          </cell>
          <cell r="D1119">
            <v>1812600</v>
          </cell>
        </row>
        <row r="1120">
          <cell r="A1120" t="str">
            <v>439-2024</v>
          </cell>
          <cell r="B1120">
            <v>26810998</v>
          </cell>
          <cell r="C1120">
            <v>0</v>
          </cell>
          <cell r="D1120">
            <v>2</v>
          </cell>
        </row>
        <row r="1121">
          <cell r="A1121" t="str">
            <v>440-2024</v>
          </cell>
          <cell r="B1121">
            <v>29531167</v>
          </cell>
          <cell r="C1121">
            <v>0</v>
          </cell>
          <cell r="D1121">
            <v>4951333</v>
          </cell>
        </row>
        <row r="1122">
          <cell r="A1122" t="str">
            <v>441-2024</v>
          </cell>
          <cell r="B1122">
            <v>33633800</v>
          </cell>
          <cell r="C1122">
            <v>0</v>
          </cell>
          <cell r="D1122">
            <v>1611200</v>
          </cell>
        </row>
        <row r="1123">
          <cell r="A1123" t="str">
            <v>442-2024</v>
          </cell>
          <cell r="B1123">
            <v>28997933</v>
          </cell>
          <cell r="C1123">
            <v>0</v>
          </cell>
          <cell r="D1123">
            <v>2829067</v>
          </cell>
        </row>
        <row r="1124">
          <cell r="A1124" t="str">
            <v>443-2024</v>
          </cell>
          <cell r="B1124">
            <v>28997933</v>
          </cell>
          <cell r="C1124">
            <v>0</v>
          </cell>
          <cell r="D1124">
            <v>2829067</v>
          </cell>
        </row>
        <row r="1125">
          <cell r="A1125" t="str">
            <v>444-2024</v>
          </cell>
          <cell r="B1125">
            <v>33633800</v>
          </cell>
          <cell r="C1125">
            <v>0</v>
          </cell>
          <cell r="D1125">
            <v>1611200</v>
          </cell>
        </row>
        <row r="1126">
          <cell r="A1126" t="str">
            <v>445-2024</v>
          </cell>
          <cell r="B1126">
            <v>35848082</v>
          </cell>
          <cell r="C1126">
            <v>0</v>
          </cell>
          <cell r="D1126">
            <v>3258918</v>
          </cell>
        </row>
        <row r="1127">
          <cell r="A1127" t="str">
            <v>446-2024</v>
          </cell>
          <cell r="B1127">
            <v>39076400</v>
          </cell>
          <cell r="C1127">
            <v>0</v>
          </cell>
          <cell r="D1127">
            <v>4472600</v>
          </cell>
        </row>
        <row r="1128">
          <cell r="A1128" t="str">
            <v>447-2024</v>
          </cell>
          <cell r="B1128">
            <v>14399000</v>
          </cell>
          <cell r="C1128">
            <v>0</v>
          </cell>
          <cell r="D1128">
            <v>1309000</v>
          </cell>
        </row>
        <row r="1129">
          <cell r="A1129" t="str">
            <v>448-2024</v>
          </cell>
          <cell r="B1129">
            <v>37374600</v>
          </cell>
          <cell r="C1129">
            <v>0</v>
          </cell>
          <cell r="D1129">
            <v>2909400</v>
          </cell>
        </row>
        <row r="1130">
          <cell r="A1130" t="str">
            <v>449-2024</v>
          </cell>
          <cell r="B1130">
            <v>32481222</v>
          </cell>
          <cell r="C1130">
            <v>0</v>
          </cell>
          <cell r="D1130">
            <v>2528478</v>
          </cell>
        </row>
        <row r="1131">
          <cell r="A1131" t="str">
            <v>450-2024</v>
          </cell>
          <cell r="B1131">
            <v>34979933</v>
          </cell>
          <cell r="C1131">
            <v>0</v>
          </cell>
          <cell r="D1131">
            <v>4128067</v>
          </cell>
        </row>
        <row r="1132">
          <cell r="A1132" t="str">
            <v>451-2024</v>
          </cell>
          <cell r="B1132">
            <v>35849000</v>
          </cell>
          <cell r="C1132">
            <v>0</v>
          </cell>
          <cell r="D1132">
            <v>3259000</v>
          </cell>
        </row>
        <row r="1133">
          <cell r="A1133" t="str">
            <v>452-2024</v>
          </cell>
          <cell r="B1133">
            <v>36066267</v>
          </cell>
          <cell r="C1133">
            <v>0</v>
          </cell>
          <cell r="D1133">
            <v>3041733</v>
          </cell>
        </row>
        <row r="1134">
          <cell r="A1134" t="str">
            <v>453-2024</v>
          </cell>
          <cell r="B1134">
            <v>38410000</v>
          </cell>
          <cell r="C1134">
            <v>0</v>
          </cell>
          <cell r="D1134">
            <v>2990000</v>
          </cell>
        </row>
        <row r="1135">
          <cell r="A1135" t="str">
            <v>454-2024</v>
          </cell>
          <cell r="B1135">
            <v>45869333</v>
          </cell>
          <cell r="C1135">
            <v>0</v>
          </cell>
          <cell r="D1135">
            <v>3570667</v>
          </cell>
        </row>
        <row r="1136">
          <cell r="A1136" t="str">
            <v>455-2024</v>
          </cell>
          <cell r="B1136">
            <v>35849000</v>
          </cell>
          <cell r="C1136">
            <v>0</v>
          </cell>
          <cell r="D1136">
            <v>3259000</v>
          </cell>
        </row>
        <row r="1137">
          <cell r="A1137" t="str">
            <v>456-2024</v>
          </cell>
          <cell r="B1137">
            <v>36283533</v>
          </cell>
          <cell r="C1137">
            <v>0</v>
          </cell>
          <cell r="D1137">
            <v>2824467</v>
          </cell>
        </row>
        <row r="1138">
          <cell r="A1138" t="str">
            <v>457-2024</v>
          </cell>
          <cell r="B1138">
            <v>36500800</v>
          </cell>
          <cell r="C1138">
            <v>0</v>
          </cell>
          <cell r="D1138">
            <v>2607200</v>
          </cell>
        </row>
        <row r="1139">
          <cell r="A1139" t="str">
            <v>458-2024</v>
          </cell>
          <cell r="B1139">
            <v>38640000</v>
          </cell>
          <cell r="C1139">
            <v>0</v>
          </cell>
          <cell r="D1139">
            <v>2760000</v>
          </cell>
        </row>
        <row r="1140">
          <cell r="A1140" t="str">
            <v>460-2024</v>
          </cell>
          <cell r="B1140">
            <v>44684833</v>
          </cell>
          <cell r="C1140">
            <v>9785000</v>
          </cell>
          <cell r="D1140">
            <v>4240167</v>
          </cell>
        </row>
        <row r="1141">
          <cell r="A1141" t="str">
            <v>461-2024</v>
          </cell>
          <cell r="B1141">
            <v>36702600</v>
          </cell>
          <cell r="C1141">
            <v>0</v>
          </cell>
          <cell r="D1141">
            <v>3095400</v>
          </cell>
        </row>
        <row r="1142">
          <cell r="A1142" t="str">
            <v>462-2024</v>
          </cell>
          <cell r="B1142">
            <v>33045600</v>
          </cell>
          <cell r="C1142">
            <v>0</v>
          </cell>
          <cell r="D1142">
            <v>2360400</v>
          </cell>
        </row>
        <row r="1143">
          <cell r="A1143" t="str">
            <v>463-2024</v>
          </cell>
          <cell r="B1143">
            <v>33045600</v>
          </cell>
          <cell r="C1143">
            <v>0</v>
          </cell>
          <cell r="D1143">
            <v>2360400</v>
          </cell>
        </row>
        <row r="1144">
          <cell r="A1144" t="str">
            <v>464-2024</v>
          </cell>
          <cell r="B1144">
            <v>36065343</v>
          </cell>
          <cell r="C1144">
            <v>0</v>
          </cell>
          <cell r="D1144">
            <v>3041657</v>
          </cell>
        </row>
        <row r="1145">
          <cell r="A1145" t="str">
            <v>465-2024</v>
          </cell>
          <cell r="B1145">
            <v>36065343</v>
          </cell>
          <cell r="C1145">
            <v>0</v>
          </cell>
          <cell r="D1145">
            <v>3041657</v>
          </cell>
        </row>
        <row r="1146">
          <cell r="A1146" t="str">
            <v>466-2024</v>
          </cell>
          <cell r="B1146">
            <v>36065343</v>
          </cell>
          <cell r="C1146">
            <v>0</v>
          </cell>
          <cell r="D1146">
            <v>3041657</v>
          </cell>
        </row>
        <row r="1147">
          <cell r="A1147" t="str">
            <v>467-2024</v>
          </cell>
          <cell r="B1147">
            <v>29351567</v>
          </cell>
          <cell r="C1147">
            <v>0</v>
          </cell>
          <cell r="D1147">
            <v>2475433</v>
          </cell>
        </row>
        <row r="1148">
          <cell r="A1148" t="str">
            <v>468-2024</v>
          </cell>
          <cell r="B1148">
            <v>45594667</v>
          </cell>
          <cell r="C1148">
            <v>0</v>
          </cell>
          <cell r="D1148">
            <v>3845333</v>
          </cell>
        </row>
        <row r="1149">
          <cell r="A1149" t="str">
            <v>469-2024</v>
          </cell>
          <cell r="B1149">
            <v>36481500</v>
          </cell>
          <cell r="C1149">
            <v>0</v>
          </cell>
          <cell r="D1149">
            <v>3316500</v>
          </cell>
        </row>
        <row r="1150">
          <cell r="A1150" t="str">
            <v>470-2024</v>
          </cell>
          <cell r="B1150">
            <v>29876000</v>
          </cell>
          <cell r="C1150">
            <v>0</v>
          </cell>
          <cell r="D1150">
            <v>2716000</v>
          </cell>
        </row>
        <row r="1151">
          <cell r="A1151" t="str">
            <v>471-2024</v>
          </cell>
          <cell r="B1151">
            <v>28970667</v>
          </cell>
          <cell r="C1151">
            <v>905333</v>
          </cell>
          <cell r="D1151">
            <v>2716000</v>
          </cell>
        </row>
        <row r="1152">
          <cell r="A1152" t="str">
            <v>472-2024</v>
          </cell>
          <cell r="B1152">
            <v>28997933</v>
          </cell>
          <cell r="C1152">
            <v>0</v>
          </cell>
          <cell r="D1152">
            <v>2829067</v>
          </cell>
        </row>
        <row r="1153">
          <cell r="A1153" t="str">
            <v>473-2024</v>
          </cell>
          <cell r="B1153">
            <v>55156500</v>
          </cell>
          <cell r="C1153">
            <v>12257000</v>
          </cell>
          <cell r="D1153">
            <v>6128500</v>
          </cell>
        </row>
        <row r="1154">
          <cell r="A1154" t="str">
            <v>474-2024</v>
          </cell>
          <cell r="B1154">
            <v>61266975</v>
          </cell>
          <cell r="C1154">
            <v>0</v>
          </cell>
          <cell r="D1154">
            <v>5569725</v>
          </cell>
        </row>
        <row r="1155">
          <cell r="A1155" t="str">
            <v>475-2024</v>
          </cell>
          <cell r="B1155">
            <v>28789600</v>
          </cell>
          <cell r="C1155">
            <v>0</v>
          </cell>
          <cell r="D1155">
            <v>6518400</v>
          </cell>
        </row>
        <row r="1156">
          <cell r="A1156" t="str">
            <v>476-2023-2024</v>
          </cell>
          <cell r="B1156">
            <v>24282787</v>
          </cell>
          <cell r="C1156">
            <v>0</v>
          </cell>
          <cell r="D1156">
            <v>0</v>
          </cell>
        </row>
        <row r="1157">
          <cell r="A1157" t="str">
            <v>476-2024</v>
          </cell>
          <cell r="B1157">
            <v>35849000</v>
          </cell>
          <cell r="C1157">
            <v>0</v>
          </cell>
          <cell r="D1157">
            <v>4345333</v>
          </cell>
        </row>
        <row r="1158">
          <cell r="A1158" t="str">
            <v>477-2024</v>
          </cell>
          <cell r="B1158">
            <v>29876000</v>
          </cell>
          <cell r="C1158">
            <v>0</v>
          </cell>
          <cell r="D1158">
            <v>2716000</v>
          </cell>
        </row>
        <row r="1159">
          <cell r="A1159" t="str">
            <v>478-2024</v>
          </cell>
          <cell r="B1159">
            <v>35849000</v>
          </cell>
          <cell r="C1159">
            <v>0</v>
          </cell>
          <cell r="D1159">
            <v>3259000</v>
          </cell>
        </row>
        <row r="1160">
          <cell r="A1160" t="str">
            <v>479-2023-2024</v>
          </cell>
          <cell r="B1160">
            <v>24948000</v>
          </cell>
          <cell r="C1160">
            <v>0</v>
          </cell>
          <cell r="D1160">
            <v>0</v>
          </cell>
        </row>
        <row r="1161">
          <cell r="A1161" t="str">
            <v>479-2024</v>
          </cell>
          <cell r="B1161">
            <v>34979933</v>
          </cell>
          <cell r="C1161">
            <v>0</v>
          </cell>
          <cell r="D1161">
            <v>4128067</v>
          </cell>
        </row>
        <row r="1162">
          <cell r="A1162" t="str">
            <v>480-2024</v>
          </cell>
          <cell r="B1162">
            <v>17330500</v>
          </cell>
          <cell r="C1162">
            <v>0</v>
          </cell>
          <cell r="D1162">
            <v>1575500</v>
          </cell>
        </row>
        <row r="1163">
          <cell r="A1163" t="str">
            <v>481-2024</v>
          </cell>
          <cell r="B1163">
            <v>49800000</v>
          </cell>
          <cell r="C1163">
            <v>0</v>
          </cell>
          <cell r="D1163">
            <v>4200000</v>
          </cell>
        </row>
        <row r="1164">
          <cell r="A1164" t="str">
            <v>482-2024</v>
          </cell>
          <cell r="B1164">
            <v>47564000</v>
          </cell>
          <cell r="C1164">
            <v>0</v>
          </cell>
          <cell r="D1164">
            <v>7783200</v>
          </cell>
        </row>
        <row r="1165">
          <cell r="A1165" t="str">
            <v>483-2024</v>
          </cell>
          <cell r="B1165">
            <v>32652200</v>
          </cell>
          <cell r="C1165">
            <v>0</v>
          </cell>
          <cell r="D1165">
            <v>2753800</v>
          </cell>
        </row>
        <row r="1166">
          <cell r="A1166" t="str">
            <v>484-2024</v>
          </cell>
          <cell r="B1166">
            <v>32848900</v>
          </cell>
          <cell r="C1166">
            <v>0</v>
          </cell>
          <cell r="D1166">
            <v>2557100</v>
          </cell>
        </row>
        <row r="1167">
          <cell r="A1167" t="str">
            <v>485-2024</v>
          </cell>
          <cell r="B1167">
            <v>16600000</v>
          </cell>
          <cell r="C1167">
            <v>0</v>
          </cell>
          <cell r="D1167">
            <v>1400000</v>
          </cell>
        </row>
        <row r="1168">
          <cell r="A1168" t="str">
            <v>486-2024</v>
          </cell>
          <cell r="B1168">
            <v>34766667</v>
          </cell>
          <cell r="C1168">
            <v>0</v>
          </cell>
          <cell r="D1168">
            <v>233333</v>
          </cell>
        </row>
        <row r="1169">
          <cell r="A1169" t="str">
            <v>487-2024</v>
          </cell>
          <cell r="B1169">
            <v>36066267</v>
          </cell>
          <cell r="C1169">
            <v>0</v>
          </cell>
          <cell r="D1169">
            <v>4128066</v>
          </cell>
        </row>
        <row r="1170">
          <cell r="A1170" t="str">
            <v>488-2024</v>
          </cell>
          <cell r="B1170">
            <v>23809067</v>
          </cell>
          <cell r="C1170">
            <v>5252000</v>
          </cell>
          <cell r="D1170">
            <v>2450933</v>
          </cell>
        </row>
        <row r="1171">
          <cell r="A1171" t="str">
            <v>489-2024</v>
          </cell>
          <cell r="B1171">
            <v>29061067</v>
          </cell>
          <cell r="C1171">
            <v>0</v>
          </cell>
          <cell r="D1171">
            <v>2450933</v>
          </cell>
        </row>
        <row r="1172">
          <cell r="A1172" t="str">
            <v>490-2024</v>
          </cell>
          <cell r="B1172">
            <v>29061067</v>
          </cell>
          <cell r="C1172">
            <v>0</v>
          </cell>
          <cell r="D1172">
            <v>2450933</v>
          </cell>
        </row>
        <row r="1173">
          <cell r="A1173" t="str">
            <v>491-2024</v>
          </cell>
          <cell r="B1173">
            <v>29061067</v>
          </cell>
          <cell r="C1173">
            <v>0</v>
          </cell>
          <cell r="D1173">
            <v>2450933</v>
          </cell>
        </row>
        <row r="1174">
          <cell r="A1174" t="str">
            <v>492-2024</v>
          </cell>
          <cell r="B1174">
            <v>29876000</v>
          </cell>
          <cell r="C1174">
            <v>0</v>
          </cell>
          <cell r="D1174">
            <v>2716000</v>
          </cell>
        </row>
        <row r="1175">
          <cell r="A1175" t="str">
            <v>494-2023-2024</v>
          </cell>
          <cell r="B1175">
            <v>51907360</v>
          </cell>
          <cell r="C1175">
            <v>0</v>
          </cell>
          <cell r="D1175">
            <v>0</v>
          </cell>
        </row>
        <row r="1176">
          <cell r="A1176" t="str">
            <v>494-2024</v>
          </cell>
          <cell r="B1176">
            <v>17330500</v>
          </cell>
          <cell r="C1176">
            <v>0</v>
          </cell>
          <cell r="D1176">
            <v>1575500</v>
          </cell>
        </row>
        <row r="1177">
          <cell r="A1177" t="str">
            <v>498-2024</v>
          </cell>
          <cell r="B1177">
            <v>29351567</v>
          </cell>
          <cell r="C1177">
            <v>0</v>
          </cell>
          <cell r="D1177">
            <v>2475433</v>
          </cell>
        </row>
        <row r="1178">
          <cell r="A1178" t="str">
            <v>499-2024</v>
          </cell>
          <cell r="B1178">
            <v>29351567</v>
          </cell>
          <cell r="C1178">
            <v>0</v>
          </cell>
          <cell r="D1178">
            <v>2475433</v>
          </cell>
        </row>
        <row r="1179">
          <cell r="A1179" t="str">
            <v>500-2024</v>
          </cell>
          <cell r="B1179">
            <v>36927000</v>
          </cell>
          <cell r="C1179">
            <v>0</v>
          </cell>
          <cell r="D1179">
            <v>3357000</v>
          </cell>
        </row>
        <row r="1180">
          <cell r="A1180" t="str">
            <v>501-2024</v>
          </cell>
          <cell r="B1180">
            <v>34979933</v>
          </cell>
          <cell r="C1180">
            <v>0</v>
          </cell>
          <cell r="D1180">
            <v>4128067</v>
          </cell>
        </row>
        <row r="1181">
          <cell r="A1181" t="str">
            <v>502-2024</v>
          </cell>
          <cell r="B1181">
            <v>28970667</v>
          </cell>
          <cell r="C1181">
            <v>0</v>
          </cell>
          <cell r="D1181">
            <v>6337333</v>
          </cell>
        </row>
        <row r="1182">
          <cell r="A1182" t="str">
            <v>503-2024</v>
          </cell>
          <cell r="B1182">
            <v>29876000</v>
          </cell>
          <cell r="C1182">
            <v>0</v>
          </cell>
          <cell r="D1182">
            <v>2716000</v>
          </cell>
        </row>
        <row r="1183">
          <cell r="A1183" t="str">
            <v>504-2024</v>
          </cell>
          <cell r="B1183">
            <v>28290667</v>
          </cell>
          <cell r="C1183">
            <v>0</v>
          </cell>
          <cell r="D1183">
            <v>3536333</v>
          </cell>
        </row>
        <row r="1184">
          <cell r="A1184" t="str">
            <v>506-2024</v>
          </cell>
          <cell r="B1184">
            <v>19926433</v>
          </cell>
          <cell r="C1184">
            <v>0</v>
          </cell>
          <cell r="D1184">
            <v>2351567</v>
          </cell>
        </row>
        <row r="1185">
          <cell r="A1185" t="str">
            <v>507-2024</v>
          </cell>
          <cell r="B1185">
            <v>16805333</v>
          </cell>
          <cell r="C1185">
            <v>0</v>
          </cell>
          <cell r="D1185">
            <v>2100667</v>
          </cell>
        </row>
        <row r="1186">
          <cell r="A1186" t="str">
            <v>509-2024</v>
          </cell>
          <cell r="B1186">
            <v>47800500</v>
          </cell>
          <cell r="C1186">
            <v>0</v>
          </cell>
          <cell r="D1186">
            <v>4345500</v>
          </cell>
        </row>
        <row r="1187">
          <cell r="A1187" t="str">
            <v>510-2024</v>
          </cell>
          <cell r="B1187">
            <v>29354333</v>
          </cell>
          <cell r="C1187">
            <v>0</v>
          </cell>
          <cell r="D1187">
            <v>5128167</v>
          </cell>
        </row>
        <row r="1188">
          <cell r="A1188" t="str">
            <v>511-2024</v>
          </cell>
          <cell r="B1188">
            <v>29876000</v>
          </cell>
          <cell r="C1188">
            <v>0</v>
          </cell>
          <cell r="D1188">
            <v>2716000</v>
          </cell>
        </row>
        <row r="1189">
          <cell r="A1189" t="str">
            <v>512-2024</v>
          </cell>
          <cell r="B1189">
            <v>28970667</v>
          </cell>
          <cell r="C1189">
            <v>0</v>
          </cell>
          <cell r="D1189">
            <v>6337333</v>
          </cell>
        </row>
        <row r="1190">
          <cell r="A1190" t="str">
            <v>513-2024</v>
          </cell>
          <cell r="B1190">
            <v>29876000</v>
          </cell>
          <cell r="C1190">
            <v>0</v>
          </cell>
          <cell r="D1190">
            <v>2716000</v>
          </cell>
        </row>
        <row r="1191">
          <cell r="A1191" t="str">
            <v>514-2024</v>
          </cell>
          <cell r="B1191">
            <v>29876000</v>
          </cell>
          <cell r="C1191">
            <v>0</v>
          </cell>
          <cell r="D1191">
            <v>2716000</v>
          </cell>
        </row>
        <row r="1192">
          <cell r="A1192" t="str">
            <v>515-2024</v>
          </cell>
          <cell r="B1192">
            <v>42745000</v>
          </cell>
          <cell r="C1192">
            <v>0</v>
          </cell>
          <cell r="D1192">
            <v>3605000</v>
          </cell>
        </row>
        <row r="1193">
          <cell r="A1193" t="str">
            <v>516-2024</v>
          </cell>
          <cell r="B1193">
            <v>32480667</v>
          </cell>
          <cell r="C1193">
            <v>0</v>
          </cell>
          <cell r="D1193">
            <v>2739333</v>
          </cell>
        </row>
        <row r="1194">
          <cell r="A1194" t="str">
            <v>517-2024</v>
          </cell>
          <cell r="B1194">
            <v>32636340</v>
          </cell>
          <cell r="C1194">
            <v>6527268</v>
          </cell>
          <cell r="D1194">
            <v>0</v>
          </cell>
        </row>
        <row r="1195">
          <cell r="A1195" t="str">
            <v>518-2024</v>
          </cell>
          <cell r="B1195">
            <v>32285000</v>
          </cell>
          <cell r="C1195">
            <v>0</v>
          </cell>
          <cell r="D1195">
            <v>2935000</v>
          </cell>
        </row>
        <row r="1196">
          <cell r="A1196" t="str">
            <v>519-2024</v>
          </cell>
          <cell r="B1196">
            <v>32285000</v>
          </cell>
          <cell r="C1196">
            <v>0</v>
          </cell>
          <cell r="D1196">
            <v>2935000</v>
          </cell>
        </row>
        <row r="1197">
          <cell r="A1197" t="str">
            <v>520-2024</v>
          </cell>
          <cell r="B1197">
            <v>32285000</v>
          </cell>
          <cell r="C1197">
            <v>0</v>
          </cell>
          <cell r="D1197">
            <v>2935000</v>
          </cell>
        </row>
        <row r="1198">
          <cell r="A1198" t="str">
            <v>521-2024</v>
          </cell>
          <cell r="B1198">
            <v>32285000</v>
          </cell>
          <cell r="C1198">
            <v>0</v>
          </cell>
          <cell r="D1198">
            <v>2935000</v>
          </cell>
        </row>
        <row r="1199">
          <cell r="A1199" t="str">
            <v>522-2024</v>
          </cell>
          <cell r="B1199">
            <v>37950000</v>
          </cell>
          <cell r="C1199">
            <v>0</v>
          </cell>
          <cell r="D1199">
            <v>3450000</v>
          </cell>
        </row>
        <row r="1200">
          <cell r="A1200" t="str">
            <v>525-2024</v>
          </cell>
          <cell r="B1200">
            <v>28710933</v>
          </cell>
          <cell r="C1200">
            <v>0</v>
          </cell>
          <cell r="D1200">
            <v>2801067</v>
          </cell>
        </row>
        <row r="1201">
          <cell r="A1201" t="str">
            <v>526-2024</v>
          </cell>
          <cell r="B1201">
            <v>28710933</v>
          </cell>
          <cell r="C1201">
            <v>0</v>
          </cell>
          <cell r="D1201">
            <v>2801067</v>
          </cell>
        </row>
        <row r="1202">
          <cell r="A1202" t="str">
            <v>527-2024</v>
          </cell>
          <cell r="B1202">
            <v>19587167</v>
          </cell>
          <cell r="C1202">
            <v>0</v>
          </cell>
          <cell r="D1202">
            <v>2042833</v>
          </cell>
        </row>
        <row r="1203">
          <cell r="A1203" t="str">
            <v>528-2024</v>
          </cell>
          <cell r="B1203">
            <v>20308667</v>
          </cell>
          <cell r="C1203">
            <v>0</v>
          </cell>
          <cell r="D1203">
            <v>1981333</v>
          </cell>
        </row>
        <row r="1204">
          <cell r="A1204" t="str">
            <v>529-2024</v>
          </cell>
          <cell r="B1204">
            <v>16102333</v>
          </cell>
          <cell r="C1204">
            <v>3605000</v>
          </cell>
          <cell r="D1204">
            <v>1922667</v>
          </cell>
        </row>
        <row r="1205">
          <cell r="A1205" t="str">
            <v>530-2024</v>
          </cell>
          <cell r="B1205">
            <v>57750000</v>
          </cell>
          <cell r="C1205">
            <v>0</v>
          </cell>
          <cell r="D1205">
            <v>5250000</v>
          </cell>
        </row>
        <row r="1206">
          <cell r="A1206" t="str">
            <v>532-2024</v>
          </cell>
          <cell r="B1206">
            <v>30053333</v>
          </cell>
          <cell r="C1206">
            <v>0</v>
          </cell>
          <cell r="D1206">
            <v>6346667</v>
          </cell>
        </row>
        <row r="1207">
          <cell r="A1207" t="str">
            <v>533-2024</v>
          </cell>
          <cell r="B1207">
            <v>34800800</v>
          </cell>
          <cell r="C1207">
            <v>0</v>
          </cell>
          <cell r="D1207">
            <v>3395200</v>
          </cell>
        </row>
        <row r="1208">
          <cell r="A1208" t="str">
            <v>535-2024</v>
          </cell>
          <cell r="B1208">
            <v>29151733</v>
          </cell>
          <cell r="C1208">
            <v>0</v>
          </cell>
          <cell r="D1208">
            <v>3440267</v>
          </cell>
        </row>
        <row r="1209">
          <cell r="A1209" t="str">
            <v>536-2024</v>
          </cell>
          <cell r="B1209">
            <v>37955067</v>
          </cell>
          <cell r="C1209">
            <v>8692000</v>
          </cell>
          <cell r="D1209">
            <v>5504933</v>
          </cell>
        </row>
        <row r="1210">
          <cell r="A1210" t="str">
            <v>537-2024</v>
          </cell>
          <cell r="B1210">
            <v>34762667</v>
          </cell>
          <cell r="C1210">
            <v>0</v>
          </cell>
          <cell r="D1210">
            <v>4345333</v>
          </cell>
        </row>
        <row r="1211">
          <cell r="A1211" t="str">
            <v>538-2024</v>
          </cell>
          <cell r="B1211">
            <v>39402667</v>
          </cell>
          <cell r="C1211">
            <v>0</v>
          </cell>
          <cell r="D1211">
            <v>4925333</v>
          </cell>
        </row>
        <row r="1212">
          <cell r="A1212" t="str">
            <v>539-2024</v>
          </cell>
          <cell r="B1212">
            <v>29000667</v>
          </cell>
          <cell r="C1212">
            <v>0</v>
          </cell>
          <cell r="D1212">
            <v>5481833</v>
          </cell>
        </row>
        <row r="1213">
          <cell r="A1213" t="str">
            <v>540-2024</v>
          </cell>
          <cell r="B1213">
            <v>36703200</v>
          </cell>
          <cell r="C1213">
            <v>0</v>
          </cell>
          <cell r="D1213">
            <v>1342800</v>
          </cell>
        </row>
        <row r="1214">
          <cell r="A1214" t="str">
            <v>541-2024</v>
          </cell>
          <cell r="B1214">
            <v>28997933</v>
          </cell>
          <cell r="C1214">
            <v>0</v>
          </cell>
          <cell r="D1214">
            <v>2829067</v>
          </cell>
        </row>
        <row r="1215">
          <cell r="A1215" t="str">
            <v>542-2024</v>
          </cell>
          <cell r="B1215">
            <v>35808000</v>
          </cell>
          <cell r="C1215">
            <v>0</v>
          </cell>
          <cell r="D1215">
            <v>4476000</v>
          </cell>
        </row>
        <row r="1216">
          <cell r="A1216" t="str">
            <v>543-2024</v>
          </cell>
          <cell r="B1216">
            <v>35808000</v>
          </cell>
          <cell r="C1216">
            <v>0</v>
          </cell>
          <cell r="D1216">
            <v>4476000</v>
          </cell>
        </row>
        <row r="1217">
          <cell r="A1217" t="str">
            <v>544-2024</v>
          </cell>
          <cell r="B1217">
            <v>19133333</v>
          </cell>
          <cell r="C1217">
            <v>0</v>
          </cell>
          <cell r="D1217">
            <v>1866667</v>
          </cell>
        </row>
        <row r="1218">
          <cell r="A1218" t="str">
            <v>545-2024</v>
          </cell>
          <cell r="B1218">
            <v>32862500</v>
          </cell>
          <cell r="C1218">
            <v>0</v>
          </cell>
          <cell r="D1218">
            <v>0</v>
          </cell>
        </row>
        <row r="1219">
          <cell r="A1219" t="str">
            <v>546-2024</v>
          </cell>
          <cell r="B1219">
            <v>32862500</v>
          </cell>
          <cell r="C1219">
            <v>0</v>
          </cell>
          <cell r="D1219">
            <v>0</v>
          </cell>
        </row>
        <row r="1220">
          <cell r="A1220" t="str">
            <v>547-2023-2024</v>
          </cell>
          <cell r="B1220">
            <v>37601040</v>
          </cell>
          <cell r="C1220">
            <v>0</v>
          </cell>
          <cell r="D1220">
            <v>18800520</v>
          </cell>
        </row>
        <row r="1221">
          <cell r="A1221" t="str">
            <v>547-2024</v>
          </cell>
          <cell r="B1221">
            <v>29694933</v>
          </cell>
          <cell r="C1221">
            <v>0</v>
          </cell>
          <cell r="D1221">
            <v>5613067</v>
          </cell>
        </row>
        <row r="1222">
          <cell r="A1222" t="str">
            <v>548-2024</v>
          </cell>
          <cell r="B1222">
            <v>31866667</v>
          </cell>
          <cell r="C1222">
            <v>0</v>
          </cell>
          <cell r="D1222">
            <v>995833</v>
          </cell>
        </row>
        <row r="1223">
          <cell r="A1223" t="str">
            <v>550-2024</v>
          </cell>
          <cell r="B1223">
            <v>35631733</v>
          </cell>
          <cell r="C1223">
            <v>0</v>
          </cell>
          <cell r="D1223">
            <v>3476267</v>
          </cell>
        </row>
        <row r="1224">
          <cell r="A1224" t="str">
            <v>552-2024</v>
          </cell>
          <cell r="B1224">
            <v>28997933</v>
          </cell>
          <cell r="C1224">
            <v>0</v>
          </cell>
          <cell r="D1224">
            <v>2829067</v>
          </cell>
        </row>
        <row r="1225">
          <cell r="A1225" t="str">
            <v>553-2024</v>
          </cell>
          <cell r="B1225">
            <v>28010667</v>
          </cell>
          <cell r="C1225">
            <v>0</v>
          </cell>
          <cell r="D1225">
            <v>3501333</v>
          </cell>
        </row>
        <row r="1226">
          <cell r="A1226" t="str">
            <v>554-2024</v>
          </cell>
          <cell r="B1226">
            <v>20440737</v>
          </cell>
          <cell r="C1226">
            <v>0</v>
          </cell>
          <cell r="D1226">
            <v>2412263</v>
          </cell>
        </row>
        <row r="1227">
          <cell r="A1227" t="str">
            <v>555-2024</v>
          </cell>
          <cell r="B1227">
            <v>16147933</v>
          </cell>
          <cell r="C1227">
            <v>3698000</v>
          </cell>
          <cell r="D1227">
            <v>2342067</v>
          </cell>
        </row>
        <row r="1228">
          <cell r="A1228" t="str">
            <v>556-2024</v>
          </cell>
          <cell r="B1228">
            <v>30053333</v>
          </cell>
          <cell r="C1228">
            <v>0</v>
          </cell>
          <cell r="D1228">
            <v>3546667</v>
          </cell>
        </row>
        <row r="1229">
          <cell r="A1229" t="str">
            <v>557-2024</v>
          </cell>
          <cell r="B1229">
            <v>14410000</v>
          </cell>
          <cell r="C1229">
            <v>3300000</v>
          </cell>
          <cell r="D1229">
            <v>2090000</v>
          </cell>
        </row>
        <row r="1230">
          <cell r="A1230" t="str">
            <v>559-2024</v>
          </cell>
          <cell r="B1230">
            <v>24720000</v>
          </cell>
          <cell r="C1230">
            <v>0</v>
          </cell>
          <cell r="D1230">
            <v>3090000</v>
          </cell>
        </row>
        <row r="1231">
          <cell r="A1231" t="str">
            <v>560-2024</v>
          </cell>
          <cell r="B1231">
            <v>28970667</v>
          </cell>
          <cell r="C1231">
            <v>0</v>
          </cell>
          <cell r="D1231">
            <v>3621333</v>
          </cell>
        </row>
        <row r="1232">
          <cell r="A1232" t="str">
            <v>561-2024</v>
          </cell>
          <cell r="B1232">
            <v>28970667</v>
          </cell>
          <cell r="C1232">
            <v>0</v>
          </cell>
          <cell r="D1232">
            <v>3621333</v>
          </cell>
        </row>
        <row r="1233">
          <cell r="A1233" t="str">
            <v>562-2024</v>
          </cell>
          <cell r="B1233">
            <v>29151733</v>
          </cell>
          <cell r="C1233">
            <v>0</v>
          </cell>
          <cell r="D1233">
            <v>3440267</v>
          </cell>
        </row>
        <row r="1234">
          <cell r="A1234" t="str">
            <v>563-2024</v>
          </cell>
          <cell r="B1234">
            <v>28467483</v>
          </cell>
          <cell r="C1234">
            <v>0</v>
          </cell>
          <cell r="D1234">
            <v>3359517</v>
          </cell>
        </row>
        <row r="1235">
          <cell r="A1235" t="str">
            <v>564-2024</v>
          </cell>
          <cell r="B1235">
            <v>28467483</v>
          </cell>
          <cell r="C1235">
            <v>0</v>
          </cell>
          <cell r="D1235">
            <v>3359517</v>
          </cell>
        </row>
        <row r="1236">
          <cell r="A1236" t="str">
            <v>565-2024</v>
          </cell>
          <cell r="B1236">
            <v>42933333</v>
          </cell>
          <cell r="C1236">
            <v>0</v>
          </cell>
          <cell r="D1236">
            <v>5066667</v>
          </cell>
        </row>
        <row r="1237">
          <cell r="A1237" t="str">
            <v>566-2024</v>
          </cell>
          <cell r="B1237">
            <v>30053333</v>
          </cell>
          <cell r="C1237">
            <v>0</v>
          </cell>
          <cell r="D1237">
            <v>6346667</v>
          </cell>
        </row>
        <row r="1238">
          <cell r="A1238" t="str">
            <v>567-2024</v>
          </cell>
          <cell r="B1238">
            <v>32663333</v>
          </cell>
          <cell r="C1238">
            <v>0</v>
          </cell>
          <cell r="D1238">
            <v>199167</v>
          </cell>
        </row>
        <row r="1239">
          <cell r="A1239" t="str">
            <v>568-2024</v>
          </cell>
          <cell r="B1239">
            <v>32663333</v>
          </cell>
          <cell r="C1239">
            <v>0</v>
          </cell>
          <cell r="D1239">
            <v>199167</v>
          </cell>
        </row>
        <row r="1240">
          <cell r="A1240" t="str">
            <v>569-2024</v>
          </cell>
          <cell r="B1240">
            <v>38605600</v>
          </cell>
          <cell r="C1240">
            <v>0</v>
          </cell>
          <cell r="D1240">
            <v>3766400</v>
          </cell>
        </row>
        <row r="1241">
          <cell r="A1241" t="str">
            <v>570-2024</v>
          </cell>
          <cell r="B1241">
            <v>36031800</v>
          </cell>
          <cell r="C1241">
            <v>0</v>
          </cell>
          <cell r="D1241">
            <v>2014200</v>
          </cell>
        </row>
        <row r="1242">
          <cell r="A1242" t="str">
            <v>572-2024</v>
          </cell>
          <cell r="B1242">
            <v>28290667</v>
          </cell>
          <cell r="C1242">
            <v>0</v>
          </cell>
          <cell r="D1242">
            <v>3536333</v>
          </cell>
        </row>
        <row r="1243">
          <cell r="A1243" t="str">
            <v>573-2024</v>
          </cell>
          <cell r="B1243">
            <v>31866667</v>
          </cell>
          <cell r="C1243">
            <v>0</v>
          </cell>
          <cell r="D1243">
            <v>995833</v>
          </cell>
        </row>
        <row r="1244">
          <cell r="A1244" t="str">
            <v>574-2024</v>
          </cell>
          <cell r="B1244">
            <v>28970667</v>
          </cell>
          <cell r="C1244">
            <v>0</v>
          </cell>
          <cell r="D1244">
            <v>3621333</v>
          </cell>
        </row>
        <row r="1245">
          <cell r="A1245" t="str">
            <v>575-2024</v>
          </cell>
          <cell r="B1245">
            <v>39722667</v>
          </cell>
          <cell r="C1245">
            <v>0</v>
          </cell>
          <cell r="D1245">
            <v>4965333</v>
          </cell>
        </row>
        <row r="1246">
          <cell r="A1246" t="str">
            <v>576-2024</v>
          </cell>
          <cell r="B1246">
            <v>39024967</v>
          </cell>
          <cell r="C1246">
            <v>0</v>
          </cell>
          <cell r="D1246">
            <v>5717033</v>
          </cell>
        </row>
        <row r="1247">
          <cell r="A1247" t="str">
            <v>577-2024</v>
          </cell>
          <cell r="B1247">
            <v>32663333</v>
          </cell>
          <cell r="C1247">
            <v>0</v>
          </cell>
          <cell r="D1247">
            <v>199167</v>
          </cell>
        </row>
        <row r="1248">
          <cell r="A1248" t="str">
            <v>578-2024</v>
          </cell>
          <cell r="B1248">
            <v>32663333</v>
          </cell>
          <cell r="C1248">
            <v>0</v>
          </cell>
          <cell r="D1248">
            <v>199167</v>
          </cell>
        </row>
        <row r="1249">
          <cell r="A1249" t="str">
            <v>579-2024</v>
          </cell>
          <cell r="B1249">
            <v>19802667</v>
          </cell>
          <cell r="C1249">
            <v>0</v>
          </cell>
          <cell r="D1249">
            <v>2475333</v>
          </cell>
        </row>
        <row r="1250">
          <cell r="A1250" t="str">
            <v>580-2024</v>
          </cell>
          <cell r="B1250">
            <v>34979933</v>
          </cell>
          <cell r="C1250">
            <v>0</v>
          </cell>
          <cell r="D1250">
            <v>4128067</v>
          </cell>
        </row>
        <row r="1251">
          <cell r="A1251" t="str">
            <v>581-2024</v>
          </cell>
          <cell r="B1251">
            <v>22773987</v>
          </cell>
          <cell r="C1251">
            <v>0</v>
          </cell>
          <cell r="D1251">
            <v>2687613</v>
          </cell>
        </row>
        <row r="1252">
          <cell r="A1252" t="str">
            <v>582-2024</v>
          </cell>
          <cell r="B1252">
            <v>31555800</v>
          </cell>
          <cell r="C1252">
            <v>4476000</v>
          </cell>
          <cell r="D1252">
            <v>2014200</v>
          </cell>
        </row>
        <row r="1253">
          <cell r="A1253" t="str">
            <v>583-2024</v>
          </cell>
          <cell r="B1253">
            <v>27937033</v>
          </cell>
          <cell r="C1253">
            <v>0</v>
          </cell>
          <cell r="D1253">
            <v>3889967</v>
          </cell>
        </row>
        <row r="1254">
          <cell r="A1254" t="str">
            <v>584-2024</v>
          </cell>
          <cell r="B1254">
            <v>27937033</v>
          </cell>
          <cell r="C1254">
            <v>0</v>
          </cell>
          <cell r="D1254">
            <v>3889967</v>
          </cell>
        </row>
        <row r="1255">
          <cell r="A1255" t="str">
            <v>585-2024</v>
          </cell>
          <cell r="B1255">
            <v>26500000</v>
          </cell>
          <cell r="C1255">
            <v>0</v>
          </cell>
          <cell r="D1255">
            <v>3500000</v>
          </cell>
        </row>
        <row r="1256">
          <cell r="A1256" t="str">
            <v>586-2024</v>
          </cell>
          <cell r="B1256">
            <v>12880000</v>
          </cell>
          <cell r="C1256">
            <v>0</v>
          </cell>
          <cell r="D1256">
            <v>1520000</v>
          </cell>
        </row>
        <row r="1257">
          <cell r="A1257" t="str">
            <v>587-2023-2024</v>
          </cell>
          <cell r="B1257">
            <v>24362887</v>
          </cell>
          <cell r="C1257">
            <v>0</v>
          </cell>
          <cell r="D1257">
            <v>0</v>
          </cell>
        </row>
        <row r="1258">
          <cell r="A1258" t="str">
            <v>587-2024</v>
          </cell>
          <cell r="B1258">
            <v>29094000</v>
          </cell>
          <cell r="C1258">
            <v>6714000</v>
          </cell>
          <cell r="D1258">
            <v>2238000</v>
          </cell>
        </row>
        <row r="1259">
          <cell r="A1259" t="str">
            <v>588-2024</v>
          </cell>
          <cell r="B1259">
            <v>28970667</v>
          </cell>
          <cell r="C1259">
            <v>0</v>
          </cell>
          <cell r="D1259">
            <v>3621333</v>
          </cell>
        </row>
        <row r="1260">
          <cell r="A1260" t="str">
            <v>589-2024</v>
          </cell>
          <cell r="B1260">
            <v>28113850</v>
          </cell>
          <cell r="C1260">
            <v>0</v>
          </cell>
          <cell r="D1260">
            <v>3713150</v>
          </cell>
        </row>
        <row r="1261">
          <cell r="A1261" t="str">
            <v>590-2024</v>
          </cell>
          <cell r="B1261">
            <v>31472000</v>
          </cell>
          <cell r="C1261">
            <v>0</v>
          </cell>
          <cell r="D1261">
            <v>3934000</v>
          </cell>
        </row>
        <row r="1262">
          <cell r="A1262" t="str">
            <v>591-2024</v>
          </cell>
          <cell r="B1262">
            <v>31866667</v>
          </cell>
          <cell r="C1262">
            <v>0</v>
          </cell>
          <cell r="D1262">
            <v>995833</v>
          </cell>
        </row>
        <row r="1263">
          <cell r="A1263" t="str">
            <v>593-2024</v>
          </cell>
          <cell r="B1263">
            <v>28970667</v>
          </cell>
          <cell r="C1263">
            <v>0</v>
          </cell>
          <cell r="D1263">
            <v>6337333</v>
          </cell>
        </row>
        <row r="1264">
          <cell r="A1264" t="str">
            <v>594-2024</v>
          </cell>
          <cell r="B1264">
            <v>32065833</v>
          </cell>
          <cell r="C1264">
            <v>0</v>
          </cell>
          <cell r="D1264">
            <v>796667</v>
          </cell>
        </row>
        <row r="1265">
          <cell r="A1265" t="str">
            <v>595-2024</v>
          </cell>
          <cell r="B1265">
            <v>22758667</v>
          </cell>
          <cell r="C1265">
            <v>5252000</v>
          </cell>
          <cell r="D1265">
            <v>3501333</v>
          </cell>
        </row>
        <row r="1266">
          <cell r="A1266" t="str">
            <v>596-2024</v>
          </cell>
          <cell r="B1266">
            <v>34761776</v>
          </cell>
          <cell r="C1266">
            <v>0</v>
          </cell>
          <cell r="D1266">
            <v>4345224</v>
          </cell>
        </row>
        <row r="1267">
          <cell r="A1267" t="str">
            <v>597-2024</v>
          </cell>
          <cell r="B1267">
            <v>12733333</v>
          </cell>
          <cell r="C1267">
            <v>0</v>
          </cell>
          <cell r="D1267">
            <v>397917</v>
          </cell>
        </row>
        <row r="1268">
          <cell r="A1268" t="str">
            <v>598-2024</v>
          </cell>
          <cell r="B1268">
            <v>12733333</v>
          </cell>
          <cell r="C1268">
            <v>0</v>
          </cell>
          <cell r="D1268">
            <v>397917</v>
          </cell>
        </row>
        <row r="1269">
          <cell r="A1269" t="str">
            <v>599-2024</v>
          </cell>
          <cell r="B1269">
            <v>28290667</v>
          </cell>
          <cell r="C1269">
            <v>0</v>
          </cell>
          <cell r="D1269">
            <v>884083</v>
          </cell>
        </row>
        <row r="1270">
          <cell r="A1270" t="str">
            <v>600-2024</v>
          </cell>
          <cell r="B1270">
            <v>28290667</v>
          </cell>
          <cell r="C1270">
            <v>0</v>
          </cell>
          <cell r="D1270">
            <v>884083</v>
          </cell>
        </row>
        <row r="1271">
          <cell r="A1271" t="str">
            <v>601-2024</v>
          </cell>
          <cell r="B1271">
            <v>32065833</v>
          </cell>
          <cell r="C1271">
            <v>0</v>
          </cell>
          <cell r="D1271">
            <v>796667</v>
          </cell>
        </row>
        <row r="1272">
          <cell r="A1272" t="str">
            <v>602-2024</v>
          </cell>
          <cell r="B1272">
            <v>33241800</v>
          </cell>
          <cell r="C1272">
            <v>0</v>
          </cell>
          <cell r="D1272">
            <v>5866200</v>
          </cell>
        </row>
        <row r="1273">
          <cell r="A1273" t="str">
            <v>603-2024</v>
          </cell>
          <cell r="B1273">
            <v>46357333</v>
          </cell>
          <cell r="C1273">
            <v>0</v>
          </cell>
          <cell r="D1273">
            <v>5794667</v>
          </cell>
        </row>
        <row r="1274">
          <cell r="A1274" t="str">
            <v>604-2024</v>
          </cell>
          <cell r="B1274">
            <v>26723800</v>
          </cell>
          <cell r="C1274">
            <v>6518000</v>
          </cell>
          <cell r="D1274">
            <v>5866200</v>
          </cell>
        </row>
        <row r="1275">
          <cell r="A1275" t="str">
            <v>605-2024</v>
          </cell>
          <cell r="B1275">
            <v>33459067</v>
          </cell>
          <cell r="C1275">
            <v>0</v>
          </cell>
          <cell r="D1275">
            <v>5648933</v>
          </cell>
        </row>
        <row r="1276">
          <cell r="A1276" t="str">
            <v>606-2024</v>
          </cell>
          <cell r="B1276">
            <v>32065833</v>
          </cell>
          <cell r="C1276">
            <v>0</v>
          </cell>
          <cell r="D1276">
            <v>796667</v>
          </cell>
        </row>
        <row r="1277">
          <cell r="A1277" t="str">
            <v>607-2024</v>
          </cell>
          <cell r="B1277">
            <v>32065833</v>
          </cell>
          <cell r="C1277">
            <v>0</v>
          </cell>
          <cell r="D1277">
            <v>796667</v>
          </cell>
        </row>
        <row r="1278">
          <cell r="A1278" t="str">
            <v>608-2024</v>
          </cell>
          <cell r="B1278">
            <v>31668700</v>
          </cell>
          <cell r="C1278">
            <v>0</v>
          </cell>
          <cell r="D1278">
            <v>786800</v>
          </cell>
        </row>
        <row r="1279">
          <cell r="A1279" t="str">
            <v>609-2024</v>
          </cell>
          <cell r="B1279">
            <v>31667500</v>
          </cell>
          <cell r="C1279">
            <v>0</v>
          </cell>
          <cell r="D1279">
            <v>1195000</v>
          </cell>
        </row>
        <row r="1280">
          <cell r="A1280" t="str">
            <v>610-2024</v>
          </cell>
          <cell r="B1280">
            <v>28113850</v>
          </cell>
          <cell r="C1280">
            <v>0</v>
          </cell>
          <cell r="D1280">
            <v>3713150</v>
          </cell>
        </row>
        <row r="1281">
          <cell r="A1281" t="str">
            <v>611-2024</v>
          </cell>
          <cell r="B1281">
            <v>35360400</v>
          </cell>
          <cell r="C1281">
            <v>0</v>
          </cell>
          <cell r="D1281">
            <v>2685600</v>
          </cell>
        </row>
        <row r="1282">
          <cell r="A1282" t="str">
            <v>612-2024</v>
          </cell>
          <cell r="B1282">
            <v>34328133</v>
          </cell>
          <cell r="C1282">
            <v>0</v>
          </cell>
          <cell r="D1282">
            <v>4779867</v>
          </cell>
        </row>
        <row r="1283">
          <cell r="A1283" t="str">
            <v>613-2024</v>
          </cell>
          <cell r="B1283">
            <v>33241800</v>
          </cell>
          <cell r="C1283">
            <v>0</v>
          </cell>
          <cell r="D1283">
            <v>5866200</v>
          </cell>
        </row>
        <row r="1284">
          <cell r="A1284" t="str">
            <v>614-2024</v>
          </cell>
          <cell r="B1284">
            <v>26500000</v>
          </cell>
          <cell r="C1284">
            <v>0</v>
          </cell>
          <cell r="D1284">
            <v>6000000</v>
          </cell>
        </row>
        <row r="1285">
          <cell r="A1285" t="str">
            <v>615-2024</v>
          </cell>
          <cell r="B1285">
            <v>28113850</v>
          </cell>
          <cell r="C1285">
            <v>0</v>
          </cell>
          <cell r="D1285">
            <v>3713150</v>
          </cell>
        </row>
        <row r="1286">
          <cell r="A1286" t="str">
            <v>617-2024</v>
          </cell>
          <cell r="B1286">
            <v>35360400</v>
          </cell>
          <cell r="C1286">
            <v>0</v>
          </cell>
          <cell r="D1286">
            <v>2685600</v>
          </cell>
        </row>
        <row r="1287">
          <cell r="A1287" t="str">
            <v>618-2023-2024</v>
          </cell>
          <cell r="B1287">
            <v>23679000</v>
          </cell>
          <cell r="C1287">
            <v>0</v>
          </cell>
          <cell r="D1287">
            <v>0</v>
          </cell>
        </row>
        <row r="1288">
          <cell r="A1288" t="str">
            <v>618-2024</v>
          </cell>
          <cell r="B1288">
            <v>27229767</v>
          </cell>
          <cell r="C1288">
            <v>0</v>
          </cell>
          <cell r="D1288">
            <v>4597233</v>
          </cell>
        </row>
        <row r="1289">
          <cell r="A1289" t="str">
            <v>619-2024</v>
          </cell>
          <cell r="B1289">
            <v>28113850</v>
          </cell>
          <cell r="C1289">
            <v>0</v>
          </cell>
          <cell r="D1289">
            <v>3713150</v>
          </cell>
        </row>
        <row r="1290">
          <cell r="A1290" t="str">
            <v>620-2024</v>
          </cell>
          <cell r="B1290">
            <v>24019600</v>
          </cell>
          <cell r="C1290">
            <v>0</v>
          </cell>
          <cell r="D1290">
            <v>3172400</v>
          </cell>
        </row>
        <row r="1291">
          <cell r="A1291" t="str">
            <v>621-2021-2024</v>
          </cell>
          <cell r="B1291">
            <v>526720546</v>
          </cell>
          <cell r="C1291">
            <v>36657235</v>
          </cell>
          <cell r="D1291">
            <v>0</v>
          </cell>
        </row>
        <row r="1292">
          <cell r="A1292" t="str">
            <v>621-2024</v>
          </cell>
          <cell r="B1292">
            <v>24019600</v>
          </cell>
          <cell r="C1292">
            <v>0</v>
          </cell>
          <cell r="D1292">
            <v>3172400</v>
          </cell>
        </row>
        <row r="1293">
          <cell r="A1293" t="str">
            <v>622-2024</v>
          </cell>
          <cell r="B1293">
            <v>26500000</v>
          </cell>
          <cell r="C1293">
            <v>0</v>
          </cell>
          <cell r="D1293">
            <v>6000000</v>
          </cell>
        </row>
        <row r="1294">
          <cell r="A1294" t="str">
            <v>623-2021-2024</v>
          </cell>
          <cell r="B1294">
            <v>431426821</v>
          </cell>
          <cell r="C1294">
            <v>45242366</v>
          </cell>
          <cell r="D1294">
            <v>0</v>
          </cell>
        </row>
        <row r="1295">
          <cell r="A1295" t="str">
            <v>623-2024</v>
          </cell>
          <cell r="B1295">
            <v>35706667</v>
          </cell>
          <cell r="C1295">
            <v>0</v>
          </cell>
          <cell r="D1295">
            <v>1115833</v>
          </cell>
        </row>
        <row r="1296">
          <cell r="A1296" t="str">
            <v>624-2024</v>
          </cell>
          <cell r="B1296">
            <v>18983067</v>
          </cell>
          <cell r="C1296">
            <v>0</v>
          </cell>
          <cell r="D1296">
            <v>1355933</v>
          </cell>
        </row>
        <row r="1297">
          <cell r="A1297" t="str">
            <v>626-2024</v>
          </cell>
          <cell r="B1297">
            <v>31472000</v>
          </cell>
          <cell r="C1297">
            <v>0</v>
          </cell>
          <cell r="D1297">
            <v>983500</v>
          </cell>
        </row>
        <row r="1298">
          <cell r="A1298" t="str">
            <v>627-2024</v>
          </cell>
          <cell r="B1298">
            <v>31472000</v>
          </cell>
          <cell r="C1298">
            <v>0</v>
          </cell>
          <cell r="D1298">
            <v>983500</v>
          </cell>
        </row>
        <row r="1299">
          <cell r="A1299" t="str">
            <v>628-2024</v>
          </cell>
          <cell r="B1299">
            <v>33241800</v>
          </cell>
          <cell r="C1299">
            <v>0</v>
          </cell>
          <cell r="D1299">
            <v>5866200</v>
          </cell>
        </row>
        <row r="1300">
          <cell r="A1300" t="str">
            <v>629-2024</v>
          </cell>
          <cell r="B1300">
            <v>28113850</v>
          </cell>
          <cell r="C1300">
            <v>0</v>
          </cell>
          <cell r="D1300">
            <v>3713150</v>
          </cell>
        </row>
        <row r="1301">
          <cell r="A1301" t="str">
            <v>630-2024</v>
          </cell>
          <cell r="B1301">
            <v>28113850</v>
          </cell>
          <cell r="C1301">
            <v>0</v>
          </cell>
          <cell r="D1301">
            <v>3713150</v>
          </cell>
        </row>
        <row r="1302">
          <cell r="A1302" t="str">
            <v>631-2024</v>
          </cell>
          <cell r="B1302">
            <v>30671667</v>
          </cell>
          <cell r="C1302">
            <v>0</v>
          </cell>
          <cell r="D1302">
            <v>2190833</v>
          </cell>
        </row>
        <row r="1303">
          <cell r="A1303" t="str">
            <v>632-2024</v>
          </cell>
          <cell r="B1303">
            <v>31667500</v>
          </cell>
          <cell r="C1303">
            <v>0</v>
          </cell>
          <cell r="D1303">
            <v>1195000</v>
          </cell>
        </row>
        <row r="1304">
          <cell r="A1304" t="str">
            <v>633-2024</v>
          </cell>
          <cell r="B1304">
            <v>34241400</v>
          </cell>
          <cell r="C1304">
            <v>0</v>
          </cell>
          <cell r="D1304">
            <v>3804600</v>
          </cell>
        </row>
        <row r="1305">
          <cell r="A1305" t="str">
            <v>634-2024</v>
          </cell>
          <cell r="B1305">
            <v>28608533</v>
          </cell>
          <cell r="C1305">
            <v>0</v>
          </cell>
          <cell r="D1305">
            <v>6699467</v>
          </cell>
        </row>
        <row r="1306">
          <cell r="A1306" t="str">
            <v>635-2024</v>
          </cell>
          <cell r="B1306">
            <v>35207667</v>
          </cell>
          <cell r="C1306">
            <v>0</v>
          </cell>
          <cell r="D1306">
            <v>4902333</v>
          </cell>
        </row>
        <row r="1307">
          <cell r="A1307" t="str">
            <v>636-2024</v>
          </cell>
          <cell r="B1307">
            <v>28113850</v>
          </cell>
          <cell r="C1307">
            <v>0</v>
          </cell>
          <cell r="D1307">
            <v>3713150</v>
          </cell>
        </row>
        <row r="1308">
          <cell r="A1308" t="str">
            <v>638-2024</v>
          </cell>
          <cell r="B1308">
            <v>27937033</v>
          </cell>
          <cell r="C1308">
            <v>0</v>
          </cell>
          <cell r="D1308">
            <v>3889967</v>
          </cell>
        </row>
        <row r="1309">
          <cell r="A1309" t="str">
            <v>639-2024</v>
          </cell>
          <cell r="B1309">
            <v>29505000</v>
          </cell>
          <cell r="C1309">
            <v>0</v>
          </cell>
          <cell r="D1309">
            <v>2950500</v>
          </cell>
        </row>
        <row r="1310">
          <cell r="A1310" t="str">
            <v>640-2024</v>
          </cell>
          <cell r="B1310">
            <v>28113850</v>
          </cell>
          <cell r="C1310">
            <v>0</v>
          </cell>
          <cell r="D1310">
            <v>3713150</v>
          </cell>
        </row>
        <row r="1311">
          <cell r="A1311" t="str">
            <v>641-2024</v>
          </cell>
          <cell r="B1311">
            <v>38233067</v>
          </cell>
          <cell r="C1311">
            <v>0</v>
          </cell>
          <cell r="D1311">
            <v>6454933</v>
          </cell>
        </row>
        <row r="1312">
          <cell r="A1312" t="str">
            <v>642-2024</v>
          </cell>
          <cell r="B1312">
            <v>34712700</v>
          </cell>
          <cell r="C1312">
            <v>4864200</v>
          </cell>
          <cell r="D1312">
            <v>221100</v>
          </cell>
        </row>
        <row r="1313">
          <cell r="A1313" t="str">
            <v>643-2024</v>
          </cell>
          <cell r="B1313">
            <v>18983067</v>
          </cell>
          <cell r="C1313">
            <v>0</v>
          </cell>
          <cell r="D1313">
            <v>1355933</v>
          </cell>
        </row>
        <row r="1314">
          <cell r="A1314" t="str">
            <v>644-2024</v>
          </cell>
          <cell r="B1314">
            <v>33241800</v>
          </cell>
          <cell r="C1314">
            <v>0</v>
          </cell>
          <cell r="D1314">
            <v>5866200</v>
          </cell>
        </row>
        <row r="1315">
          <cell r="A1315" t="str">
            <v>645-2024</v>
          </cell>
          <cell r="B1315">
            <v>33241800</v>
          </cell>
          <cell r="C1315">
            <v>0</v>
          </cell>
          <cell r="D1315">
            <v>5866200</v>
          </cell>
        </row>
        <row r="1316">
          <cell r="A1316" t="str">
            <v>646-2024</v>
          </cell>
          <cell r="B1316">
            <v>16175133</v>
          </cell>
          <cell r="C1316">
            <v>0</v>
          </cell>
          <cell r="D1316">
            <v>2730867</v>
          </cell>
        </row>
        <row r="1317">
          <cell r="A1317" t="str">
            <v>647-2024</v>
          </cell>
          <cell r="B1317">
            <v>34049400</v>
          </cell>
          <cell r="C1317">
            <v>0</v>
          </cell>
          <cell r="D1317">
            <v>5748600</v>
          </cell>
        </row>
        <row r="1318">
          <cell r="A1318" t="str">
            <v>648-2024</v>
          </cell>
          <cell r="B1318">
            <v>27229767</v>
          </cell>
          <cell r="C1318">
            <v>0</v>
          </cell>
          <cell r="D1318">
            <v>4597233</v>
          </cell>
        </row>
        <row r="1319">
          <cell r="A1319" t="str">
            <v>649-2024</v>
          </cell>
          <cell r="B1319">
            <v>65875968</v>
          </cell>
          <cell r="C1319">
            <v>54896640</v>
          </cell>
          <cell r="D1319">
            <v>0</v>
          </cell>
        </row>
        <row r="1320">
          <cell r="A1320" t="str">
            <v>650-2024</v>
          </cell>
          <cell r="B1320">
            <v>22208173</v>
          </cell>
          <cell r="C1320">
            <v>0</v>
          </cell>
          <cell r="D1320">
            <v>1131627</v>
          </cell>
        </row>
        <row r="1321">
          <cell r="A1321" t="str">
            <v>651-2024</v>
          </cell>
          <cell r="B1321">
            <v>12560000</v>
          </cell>
          <cell r="C1321">
            <v>0</v>
          </cell>
          <cell r="D1321">
            <v>1840000</v>
          </cell>
        </row>
        <row r="1322">
          <cell r="A1322" t="str">
            <v>652-2024</v>
          </cell>
          <cell r="B1322">
            <v>26960267</v>
          </cell>
          <cell r="C1322">
            <v>0</v>
          </cell>
          <cell r="D1322">
            <v>4551733</v>
          </cell>
        </row>
        <row r="1323">
          <cell r="A1323" t="str">
            <v>653-2024</v>
          </cell>
          <cell r="B1323">
            <v>32514700</v>
          </cell>
          <cell r="C1323">
            <v>0</v>
          </cell>
          <cell r="D1323">
            <v>1656800</v>
          </cell>
        </row>
        <row r="1324">
          <cell r="A1324" t="str">
            <v>654-2024</v>
          </cell>
          <cell r="B1324">
            <v>25209600</v>
          </cell>
          <cell r="C1324">
            <v>0</v>
          </cell>
          <cell r="D1324">
            <v>6302400</v>
          </cell>
        </row>
        <row r="1325">
          <cell r="A1325" t="str">
            <v>655-2024</v>
          </cell>
          <cell r="B1325">
            <v>36340000</v>
          </cell>
          <cell r="C1325">
            <v>0</v>
          </cell>
          <cell r="D1325">
            <v>5060000</v>
          </cell>
        </row>
        <row r="1326">
          <cell r="A1326" t="str">
            <v>656-2024</v>
          </cell>
          <cell r="B1326">
            <v>36340000</v>
          </cell>
          <cell r="C1326">
            <v>0</v>
          </cell>
          <cell r="D1326">
            <v>5060000</v>
          </cell>
        </row>
        <row r="1327">
          <cell r="A1327" t="str">
            <v>657-2024</v>
          </cell>
          <cell r="B1327">
            <v>19441833</v>
          </cell>
          <cell r="C1327">
            <v>0</v>
          </cell>
          <cell r="D1327">
            <v>990667</v>
          </cell>
        </row>
        <row r="1328">
          <cell r="A1328" t="str">
            <v>658-2024</v>
          </cell>
          <cell r="B1328">
            <v>31468333</v>
          </cell>
          <cell r="C1328">
            <v>0</v>
          </cell>
          <cell r="D1328">
            <v>398334</v>
          </cell>
        </row>
        <row r="1329">
          <cell r="A1329" t="str">
            <v>659-2024</v>
          </cell>
          <cell r="B1329">
            <v>31078600</v>
          </cell>
          <cell r="C1329">
            <v>0</v>
          </cell>
          <cell r="D1329">
            <v>393400</v>
          </cell>
        </row>
        <row r="1330">
          <cell r="A1330" t="str">
            <v>660-2024</v>
          </cell>
          <cell r="B1330">
            <v>29505000</v>
          </cell>
          <cell r="C1330">
            <v>0</v>
          </cell>
          <cell r="D1330">
            <v>2950500</v>
          </cell>
        </row>
        <row r="1331">
          <cell r="A1331" t="str">
            <v>661-2024</v>
          </cell>
          <cell r="B1331">
            <v>52666667</v>
          </cell>
          <cell r="C1331">
            <v>0</v>
          </cell>
          <cell r="D1331">
            <v>2333333</v>
          </cell>
        </row>
        <row r="1332">
          <cell r="A1332" t="str">
            <v>662-2024</v>
          </cell>
          <cell r="B1332">
            <v>26699317</v>
          </cell>
          <cell r="C1332">
            <v>0</v>
          </cell>
          <cell r="D1332">
            <v>5127683</v>
          </cell>
        </row>
        <row r="1333">
          <cell r="A1333" t="str">
            <v>663-2024</v>
          </cell>
          <cell r="B1333">
            <v>26699317</v>
          </cell>
          <cell r="C1333">
            <v>0</v>
          </cell>
          <cell r="D1333">
            <v>5127683</v>
          </cell>
        </row>
        <row r="1334">
          <cell r="A1334" t="str">
            <v>664-2024</v>
          </cell>
          <cell r="B1334">
            <v>13439067</v>
          </cell>
          <cell r="C1334">
            <v>0</v>
          </cell>
          <cell r="D1334">
            <v>2268933</v>
          </cell>
        </row>
        <row r="1335">
          <cell r="A1335" t="str">
            <v>665-2024</v>
          </cell>
          <cell r="B1335">
            <v>26940376</v>
          </cell>
          <cell r="C1335">
            <v>6517833</v>
          </cell>
          <cell r="D1335">
            <v>5648791</v>
          </cell>
        </row>
        <row r="1336">
          <cell r="A1336" t="str">
            <v>666-2024</v>
          </cell>
          <cell r="B1336">
            <v>35933333</v>
          </cell>
          <cell r="C1336">
            <v>0</v>
          </cell>
          <cell r="D1336">
            <v>2566667</v>
          </cell>
        </row>
        <row r="1337">
          <cell r="A1337" t="str">
            <v>667-2024</v>
          </cell>
          <cell r="B1337">
            <v>33570000</v>
          </cell>
          <cell r="C1337">
            <v>0</v>
          </cell>
          <cell r="D1337">
            <v>3357000</v>
          </cell>
        </row>
        <row r="1338">
          <cell r="A1338" t="str">
            <v>668-2024</v>
          </cell>
          <cell r="B1338">
            <v>10786833</v>
          </cell>
          <cell r="C1338">
            <v>15915000</v>
          </cell>
          <cell r="D1338">
            <v>7780667</v>
          </cell>
        </row>
        <row r="1339">
          <cell r="A1339" t="str">
            <v>670-2024</v>
          </cell>
          <cell r="B1339">
            <v>30671667</v>
          </cell>
          <cell r="C1339">
            <v>0</v>
          </cell>
          <cell r="D1339">
            <v>1195000</v>
          </cell>
        </row>
        <row r="1340">
          <cell r="A1340" t="str">
            <v>671-2024</v>
          </cell>
          <cell r="B1340">
            <v>30671667</v>
          </cell>
          <cell r="C1340">
            <v>0</v>
          </cell>
          <cell r="D1340">
            <v>1195000</v>
          </cell>
        </row>
        <row r="1341">
          <cell r="A1341" t="str">
            <v>672-2024</v>
          </cell>
          <cell r="B1341">
            <v>18936300</v>
          </cell>
          <cell r="C1341">
            <v>0</v>
          </cell>
          <cell r="D1341">
            <v>3341700</v>
          </cell>
        </row>
        <row r="1342">
          <cell r="A1342" t="str">
            <v>673-2024</v>
          </cell>
          <cell r="B1342">
            <v>18812533</v>
          </cell>
          <cell r="C1342">
            <v>0</v>
          </cell>
          <cell r="D1342">
            <v>3465467</v>
          </cell>
        </row>
        <row r="1343">
          <cell r="A1343" t="str">
            <v>674-2024</v>
          </cell>
          <cell r="B1343">
            <v>18812533</v>
          </cell>
          <cell r="C1343">
            <v>0</v>
          </cell>
          <cell r="D1343">
            <v>3465467</v>
          </cell>
        </row>
        <row r="1344">
          <cell r="A1344" t="str">
            <v>675-2024</v>
          </cell>
          <cell r="B1344">
            <v>15615600</v>
          </cell>
          <cell r="C1344">
            <v>0</v>
          </cell>
          <cell r="D1344">
            <v>1115400</v>
          </cell>
        </row>
        <row r="1345">
          <cell r="A1345" t="str">
            <v>676-2024</v>
          </cell>
          <cell r="B1345">
            <v>27229767</v>
          </cell>
          <cell r="C1345">
            <v>0</v>
          </cell>
          <cell r="D1345">
            <v>1944983</v>
          </cell>
        </row>
        <row r="1346">
          <cell r="A1346" t="str">
            <v>677-2024</v>
          </cell>
          <cell r="B1346">
            <v>27229767</v>
          </cell>
          <cell r="C1346">
            <v>0</v>
          </cell>
          <cell r="D1346">
            <v>1944983</v>
          </cell>
        </row>
        <row r="1347">
          <cell r="A1347" t="str">
            <v>682-2024</v>
          </cell>
          <cell r="B1347">
            <v>30881900</v>
          </cell>
          <cell r="C1347">
            <v>0</v>
          </cell>
          <cell r="D1347">
            <v>590100</v>
          </cell>
        </row>
        <row r="1348">
          <cell r="A1348" t="str">
            <v>683-2023-2024</v>
          </cell>
          <cell r="B1348">
            <v>26512200</v>
          </cell>
          <cell r="C1348">
            <v>9640800</v>
          </cell>
          <cell r="D1348">
            <v>0</v>
          </cell>
        </row>
        <row r="1349">
          <cell r="A1349" t="str">
            <v>683-2024</v>
          </cell>
          <cell r="B1349">
            <v>18575000</v>
          </cell>
          <cell r="C1349">
            <v>0</v>
          </cell>
          <cell r="D1349">
            <v>1857500</v>
          </cell>
        </row>
        <row r="1350">
          <cell r="A1350" t="str">
            <v>684-2024</v>
          </cell>
          <cell r="B1350">
            <v>21359453</v>
          </cell>
          <cell r="C1350">
            <v>0</v>
          </cell>
          <cell r="D1350">
            <v>1980347</v>
          </cell>
        </row>
        <row r="1351">
          <cell r="A1351" t="str">
            <v>685-2024</v>
          </cell>
          <cell r="B1351">
            <v>21359453</v>
          </cell>
          <cell r="C1351">
            <v>0</v>
          </cell>
          <cell r="D1351">
            <v>1980347</v>
          </cell>
        </row>
        <row r="1352">
          <cell r="A1352" t="str">
            <v>686-2024</v>
          </cell>
          <cell r="B1352">
            <v>18822667</v>
          </cell>
          <cell r="C1352">
            <v>0</v>
          </cell>
          <cell r="D1352">
            <v>1609833</v>
          </cell>
        </row>
        <row r="1353">
          <cell r="A1353" t="str">
            <v>687-2024</v>
          </cell>
          <cell r="B1353">
            <v>18575000</v>
          </cell>
          <cell r="C1353">
            <v>0</v>
          </cell>
          <cell r="D1353">
            <v>1857500</v>
          </cell>
        </row>
        <row r="1354">
          <cell r="A1354" t="str">
            <v>688-2024</v>
          </cell>
          <cell r="B1354">
            <v>27052950</v>
          </cell>
          <cell r="C1354">
            <v>0</v>
          </cell>
          <cell r="D1354">
            <v>2121800</v>
          </cell>
        </row>
        <row r="1355">
          <cell r="A1355" t="str">
            <v>689-2024</v>
          </cell>
          <cell r="B1355">
            <v>30472500</v>
          </cell>
          <cell r="C1355">
            <v>0</v>
          </cell>
          <cell r="D1355">
            <v>1394167</v>
          </cell>
        </row>
        <row r="1356">
          <cell r="A1356" t="str">
            <v>690-2024</v>
          </cell>
          <cell r="B1356">
            <v>30095100</v>
          </cell>
          <cell r="C1356">
            <v>0</v>
          </cell>
          <cell r="D1356">
            <v>1376900</v>
          </cell>
        </row>
        <row r="1357">
          <cell r="A1357" t="str">
            <v>691-2024</v>
          </cell>
          <cell r="B1357">
            <v>29505000</v>
          </cell>
          <cell r="C1357">
            <v>0</v>
          </cell>
          <cell r="D1357">
            <v>2950500</v>
          </cell>
        </row>
        <row r="1358">
          <cell r="A1358" t="str">
            <v>692-2024</v>
          </cell>
          <cell r="B1358">
            <v>18946500</v>
          </cell>
          <cell r="C1358">
            <v>0</v>
          </cell>
          <cell r="D1358">
            <v>1486000</v>
          </cell>
        </row>
        <row r="1359">
          <cell r="A1359" t="str">
            <v>693-2024</v>
          </cell>
          <cell r="B1359">
            <v>18822667</v>
          </cell>
          <cell r="C1359">
            <v>0</v>
          </cell>
          <cell r="D1359">
            <v>1609833</v>
          </cell>
        </row>
        <row r="1360">
          <cell r="A1360" t="str">
            <v>696-2024</v>
          </cell>
          <cell r="B1360">
            <v>13218333</v>
          </cell>
          <cell r="C1360">
            <v>0</v>
          </cell>
          <cell r="D1360">
            <v>944167</v>
          </cell>
        </row>
        <row r="1361">
          <cell r="A1361" t="str">
            <v>697-2024</v>
          </cell>
          <cell r="B1361">
            <v>33240948</v>
          </cell>
          <cell r="C1361">
            <v>0</v>
          </cell>
          <cell r="D1361">
            <v>5866052</v>
          </cell>
        </row>
        <row r="1362">
          <cell r="A1362" t="str">
            <v>698-2024</v>
          </cell>
          <cell r="B1362">
            <v>29505000</v>
          </cell>
          <cell r="C1362">
            <v>0</v>
          </cell>
          <cell r="D1362">
            <v>1967000</v>
          </cell>
        </row>
        <row r="1363">
          <cell r="A1363" t="str">
            <v>699-2024</v>
          </cell>
          <cell r="B1363">
            <v>30291800</v>
          </cell>
          <cell r="C1363">
            <v>0</v>
          </cell>
          <cell r="D1363">
            <v>1180200</v>
          </cell>
        </row>
        <row r="1364">
          <cell r="A1364" t="str">
            <v>700-2024</v>
          </cell>
          <cell r="B1364">
            <v>30291800</v>
          </cell>
          <cell r="C1364">
            <v>0</v>
          </cell>
          <cell r="D1364">
            <v>1180200</v>
          </cell>
        </row>
        <row r="1365">
          <cell r="A1365" t="str">
            <v>701-2024</v>
          </cell>
          <cell r="B1365">
            <v>30291800</v>
          </cell>
          <cell r="C1365">
            <v>0</v>
          </cell>
          <cell r="D1365">
            <v>1180200</v>
          </cell>
        </row>
        <row r="1366">
          <cell r="A1366" t="str">
            <v>702-2024</v>
          </cell>
          <cell r="B1366">
            <v>34241400</v>
          </cell>
          <cell r="C1366">
            <v>0</v>
          </cell>
          <cell r="D1366">
            <v>2685600</v>
          </cell>
        </row>
        <row r="1367">
          <cell r="A1367" t="str">
            <v>703-2024</v>
          </cell>
          <cell r="B1367">
            <v>15210000</v>
          </cell>
          <cell r="C1367">
            <v>0</v>
          </cell>
          <cell r="D1367">
            <v>1521000</v>
          </cell>
        </row>
        <row r="1368">
          <cell r="A1368" t="str">
            <v>704-2024</v>
          </cell>
          <cell r="B1368">
            <v>27052950</v>
          </cell>
          <cell r="C1368">
            <v>0</v>
          </cell>
          <cell r="D1368">
            <v>2121800</v>
          </cell>
        </row>
        <row r="1369">
          <cell r="A1369" t="str">
            <v>705-2024</v>
          </cell>
          <cell r="B1369">
            <v>29505000</v>
          </cell>
          <cell r="C1369">
            <v>0</v>
          </cell>
          <cell r="D1369">
            <v>2950500</v>
          </cell>
        </row>
        <row r="1370">
          <cell r="A1370" t="str">
            <v>706-2024</v>
          </cell>
          <cell r="B1370">
            <v>34241400</v>
          </cell>
          <cell r="C1370">
            <v>0</v>
          </cell>
          <cell r="D1370">
            <v>2685600</v>
          </cell>
        </row>
        <row r="1371">
          <cell r="A1371" t="str">
            <v>707-2024</v>
          </cell>
          <cell r="B1371">
            <v>33241800</v>
          </cell>
          <cell r="C1371">
            <v>0</v>
          </cell>
          <cell r="D1371">
            <v>5866200</v>
          </cell>
        </row>
        <row r="1372">
          <cell r="A1372" t="str">
            <v>708-2024</v>
          </cell>
          <cell r="B1372">
            <v>31720933</v>
          </cell>
          <cell r="C1372">
            <v>7387067</v>
          </cell>
          <cell r="D1372">
            <v>0</v>
          </cell>
        </row>
        <row r="1373">
          <cell r="A1373" t="str">
            <v>709-2024</v>
          </cell>
          <cell r="B1373">
            <v>37240000</v>
          </cell>
          <cell r="C1373">
            <v>0</v>
          </cell>
          <cell r="D1373">
            <v>7448000</v>
          </cell>
        </row>
        <row r="1374">
          <cell r="A1374" t="str">
            <v>710-2024</v>
          </cell>
          <cell r="B1374">
            <v>26876133</v>
          </cell>
          <cell r="C1374">
            <v>0</v>
          </cell>
          <cell r="D1374">
            <v>2298617</v>
          </cell>
        </row>
        <row r="1375">
          <cell r="A1375" t="str">
            <v>711-2024</v>
          </cell>
          <cell r="B1375">
            <v>21359453</v>
          </cell>
          <cell r="C1375">
            <v>0</v>
          </cell>
          <cell r="D1375">
            <v>1980347</v>
          </cell>
        </row>
        <row r="1376">
          <cell r="A1376" t="str">
            <v>712-2024</v>
          </cell>
          <cell r="B1376">
            <v>26876133</v>
          </cell>
          <cell r="C1376">
            <v>0</v>
          </cell>
          <cell r="D1376">
            <v>2298617</v>
          </cell>
        </row>
        <row r="1377">
          <cell r="A1377" t="str">
            <v>713-2024</v>
          </cell>
          <cell r="B1377">
            <v>35233333</v>
          </cell>
          <cell r="C1377">
            <v>0</v>
          </cell>
          <cell r="D1377">
            <v>6766667</v>
          </cell>
        </row>
        <row r="1378">
          <cell r="A1378" t="str">
            <v>714-2024</v>
          </cell>
          <cell r="B1378">
            <v>24400000</v>
          </cell>
          <cell r="C1378">
            <v>6000000</v>
          </cell>
          <cell r="D1378">
            <v>5600000</v>
          </cell>
        </row>
        <row r="1379">
          <cell r="A1379" t="str">
            <v>715-2024</v>
          </cell>
          <cell r="B1379">
            <v>29505000</v>
          </cell>
          <cell r="C1379">
            <v>0</v>
          </cell>
          <cell r="D1379">
            <v>2950500</v>
          </cell>
        </row>
        <row r="1380">
          <cell r="A1380" t="str">
            <v>716-2024</v>
          </cell>
          <cell r="B1380">
            <v>34300000</v>
          </cell>
          <cell r="C1380">
            <v>0</v>
          </cell>
          <cell r="D1380">
            <v>4200000</v>
          </cell>
        </row>
        <row r="1381">
          <cell r="A1381" t="str">
            <v>717-2023-2024</v>
          </cell>
          <cell r="B1381">
            <v>25616896</v>
          </cell>
          <cell r="C1381">
            <v>0</v>
          </cell>
          <cell r="D1381">
            <v>0</v>
          </cell>
        </row>
        <row r="1382">
          <cell r="A1382" t="str">
            <v>717-2024</v>
          </cell>
          <cell r="B1382">
            <v>18079667</v>
          </cell>
          <cell r="C1382">
            <v>0</v>
          </cell>
          <cell r="D1382">
            <v>2352833</v>
          </cell>
        </row>
        <row r="1383">
          <cell r="A1383" t="str">
            <v>718-2024</v>
          </cell>
          <cell r="B1383">
            <v>37240000</v>
          </cell>
          <cell r="C1383">
            <v>0</v>
          </cell>
          <cell r="D1383">
            <v>7448000</v>
          </cell>
        </row>
        <row r="1384">
          <cell r="A1384" t="str">
            <v>719-2024</v>
          </cell>
          <cell r="B1384">
            <v>11140000</v>
          </cell>
          <cell r="C1384">
            <v>0</v>
          </cell>
          <cell r="D1384">
            <v>1114000</v>
          </cell>
        </row>
        <row r="1385">
          <cell r="A1385" t="str">
            <v>720-2024</v>
          </cell>
          <cell r="B1385">
            <v>10397333</v>
          </cell>
          <cell r="C1385">
            <v>0</v>
          </cell>
          <cell r="D1385">
            <v>1856667</v>
          </cell>
        </row>
        <row r="1386">
          <cell r="A1386" t="str">
            <v>721-2024</v>
          </cell>
          <cell r="B1386">
            <v>11140000</v>
          </cell>
          <cell r="C1386">
            <v>0</v>
          </cell>
          <cell r="D1386">
            <v>1114000</v>
          </cell>
        </row>
        <row r="1387">
          <cell r="A1387" t="str">
            <v>722-2024</v>
          </cell>
          <cell r="B1387">
            <v>13264533</v>
          </cell>
          <cell r="C1387">
            <v>0</v>
          </cell>
          <cell r="D1387">
            <v>2443467</v>
          </cell>
        </row>
        <row r="1388">
          <cell r="A1388" t="str">
            <v>723-2024</v>
          </cell>
          <cell r="B1388">
            <v>26876133</v>
          </cell>
          <cell r="C1388">
            <v>0</v>
          </cell>
          <cell r="D1388">
            <v>2298617</v>
          </cell>
        </row>
        <row r="1389">
          <cell r="A1389" t="str">
            <v>724-2024</v>
          </cell>
          <cell r="B1389">
            <v>29505000</v>
          </cell>
          <cell r="C1389">
            <v>0</v>
          </cell>
          <cell r="D1389">
            <v>983500</v>
          </cell>
        </row>
        <row r="1390">
          <cell r="A1390" t="str">
            <v>726-2024</v>
          </cell>
          <cell r="B1390">
            <v>31720933</v>
          </cell>
          <cell r="C1390">
            <v>7387067</v>
          </cell>
          <cell r="D1390">
            <v>0</v>
          </cell>
        </row>
        <row r="1391">
          <cell r="A1391" t="str">
            <v>727-2024</v>
          </cell>
          <cell r="B1391">
            <v>30417333</v>
          </cell>
          <cell r="C1391">
            <v>8690667</v>
          </cell>
          <cell r="D1391">
            <v>0</v>
          </cell>
        </row>
        <row r="1392">
          <cell r="A1392" t="str">
            <v>730-2024</v>
          </cell>
          <cell r="B1392">
            <v>42500000</v>
          </cell>
          <cell r="C1392">
            <v>2833333</v>
          </cell>
          <cell r="D1392">
            <v>0</v>
          </cell>
        </row>
        <row r="1393">
          <cell r="A1393" t="str">
            <v>731-2024</v>
          </cell>
          <cell r="B1393">
            <v>26699317</v>
          </cell>
          <cell r="C1393">
            <v>0</v>
          </cell>
          <cell r="D1393">
            <v>2475433</v>
          </cell>
        </row>
        <row r="1394">
          <cell r="A1394" t="str">
            <v>732-2024</v>
          </cell>
          <cell r="B1394">
            <v>18575000</v>
          </cell>
          <cell r="C1394">
            <v>0</v>
          </cell>
          <cell r="D1394">
            <v>1857500</v>
          </cell>
        </row>
        <row r="1395">
          <cell r="A1395" t="str">
            <v>733-2024</v>
          </cell>
          <cell r="B1395">
            <v>25992050</v>
          </cell>
          <cell r="C1395">
            <v>0</v>
          </cell>
          <cell r="D1395">
            <v>3182700</v>
          </cell>
        </row>
        <row r="1396">
          <cell r="A1396" t="str">
            <v>734-2024</v>
          </cell>
          <cell r="B1396">
            <v>18698833</v>
          </cell>
          <cell r="C1396">
            <v>0</v>
          </cell>
          <cell r="D1396">
            <v>1733667</v>
          </cell>
        </row>
        <row r="1397">
          <cell r="A1397" t="str">
            <v>736-2024</v>
          </cell>
          <cell r="B1397">
            <v>26522500</v>
          </cell>
          <cell r="C1397">
            <v>0</v>
          </cell>
          <cell r="D1397">
            <v>2652250</v>
          </cell>
        </row>
        <row r="1398">
          <cell r="A1398" t="str">
            <v>737-2024</v>
          </cell>
          <cell r="B1398">
            <v>34400000</v>
          </cell>
          <cell r="C1398">
            <v>0</v>
          </cell>
          <cell r="D1398">
            <v>0</v>
          </cell>
        </row>
        <row r="1399">
          <cell r="A1399" t="str">
            <v>738-2024</v>
          </cell>
          <cell r="B1399">
            <v>40193649</v>
          </cell>
          <cell r="C1399">
            <v>4778266</v>
          </cell>
          <cell r="D1399">
            <v>0</v>
          </cell>
        </row>
        <row r="1400">
          <cell r="A1400" t="str">
            <v>739-2024</v>
          </cell>
          <cell r="B1400">
            <v>35272251</v>
          </cell>
          <cell r="C1400">
            <v>934364</v>
          </cell>
          <cell r="D1400">
            <v>0</v>
          </cell>
        </row>
        <row r="1401">
          <cell r="A1401" t="str">
            <v>740-2024</v>
          </cell>
          <cell r="B1401">
            <v>11140000</v>
          </cell>
          <cell r="C1401">
            <v>0</v>
          </cell>
          <cell r="D1401">
            <v>1114000</v>
          </cell>
        </row>
        <row r="1402">
          <cell r="A1402" t="str">
            <v>741-2024</v>
          </cell>
          <cell r="B1402">
            <v>12096667</v>
          </cell>
          <cell r="C1402">
            <v>0</v>
          </cell>
          <cell r="D1402">
            <v>1034583</v>
          </cell>
        </row>
        <row r="1403">
          <cell r="A1403" t="str">
            <v>742-2024</v>
          </cell>
          <cell r="B1403">
            <v>11140000</v>
          </cell>
          <cell r="C1403">
            <v>0</v>
          </cell>
          <cell r="D1403">
            <v>1114000</v>
          </cell>
        </row>
        <row r="1404">
          <cell r="A1404" t="str">
            <v>743-2024</v>
          </cell>
          <cell r="B1404">
            <v>26699317</v>
          </cell>
          <cell r="C1404">
            <v>0</v>
          </cell>
          <cell r="D1404">
            <v>2475433</v>
          </cell>
        </row>
        <row r="1405">
          <cell r="A1405" t="str">
            <v>744-2024</v>
          </cell>
          <cell r="B1405">
            <v>21394817</v>
          </cell>
          <cell r="C1405">
            <v>5304500</v>
          </cell>
          <cell r="D1405">
            <v>2475433</v>
          </cell>
        </row>
        <row r="1406">
          <cell r="A1406" t="str">
            <v>745-2024</v>
          </cell>
          <cell r="B1406">
            <v>26699317</v>
          </cell>
          <cell r="C1406">
            <v>0</v>
          </cell>
          <cell r="D1406">
            <v>2475433</v>
          </cell>
        </row>
        <row r="1407">
          <cell r="A1407" t="str">
            <v>746-2024</v>
          </cell>
          <cell r="B1407">
            <v>10917200</v>
          </cell>
          <cell r="C1407">
            <v>0</v>
          </cell>
          <cell r="D1407">
            <v>1336800</v>
          </cell>
        </row>
        <row r="1408">
          <cell r="A1408" t="str">
            <v>747-2024</v>
          </cell>
          <cell r="B1408">
            <v>41140400</v>
          </cell>
          <cell r="C1408">
            <v>9235600</v>
          </cell>
          <cell r="D1408">
            <v>0</v>
          </cell>
        </row>
        <row r="1409">
          <cell r="A1409" t="str">
            <v>748-2021-2024</v>
          </cell>
          <cell r="B1409">
            <v>721747949</v>
          </cell>
          <cell r="C1409">
            <v>48862639</v>
          </cell>
          <cell r="D1409">
            <v>0</v>
          </cell>
        </row>
        <row r="1410">
          <cell r="A1410" t="str">
            <v>748-2024</v>
          </cell>
          <cell r="B1410">
            <v>31938200</v>
          </cell>
          <cell r="C1410">
            <v>0</v>
          </cell>
          <cell r="D1410">
            <v>7169800</v>
          </cell>
        </row>
        <row r="1411">
          <cell r="A1411" t="str">
            <v>749-2024</v>
          </cell>
          <cell r="B1411">
            <v>10842933</v>
          </cell>
          <cell r="C1411">
            <v>0</v>
          </cell>
          <cell r="D1411">
            <v>1411067</v>
          </cell>
        </row>
        <row r="1412">
          <cell r="A1412" t="str">
            <v>751-2021-2024</v>
          </cell>
          <cell r="B1412">
            <v>523423900</v>
          </cell>
          <cell r="C1412">
            <v>220090851</v>
          </cell>
          <cell r="D1412">
            <v>0</v>
          </cell>
        </row>
        <row r="1413">
          <cell r="A1413" t="str">
            <v>751-2024</v>
          </cell>
          <cell r="B1413">
            <v>26522500</v>
          </cell>
          <cell r="C1413">
            <v>0</v>
          </cell>
          <cell r="D1413">
            <v>2652250</v>
          </cell>
        </row>
        <row r="1414">
          <cell r="A1414" t="str">
            <v>752-2024</v>
          </cell>
          <cell r="B1414">
            <v>14792000</v>
          </cell>
          <cell r="C1414">
            <v>3698000</v>
          </cell>
          <cell r="D1414">
            <v>3698000</v>
          </cell>
        </row>
        <row r="1415">
          <cell r="A1415" t="str">
            <v>753-2024</v>
          </cell>
          <cell r="B1415">
            <v>28325000</v>
          </cell>
          <cell r="C1415">
            <v>0</v>
          </cell>
          <cell r="D1415">
            <v>2832500</v>
          </cell>
        </row>
        <row r="1416">
          <cell r="A1416" t="str">
            <v>754-2024</v>
          </cell>
          <cell r="B1416">
            <v>15210000</v>
          </cell>
          <cell r="C1416">
            <v>0</v>
          </cell>
          <cell r="D1416">
            <v>1521000</v>
          </cell>
        </row>
        <row r="1417">
          <cell r="A1417" t="str">
            <v>755-2024</v>
          </cell>
          <cell r="B1417">
            <v>17946167</v>
          </cell>
          <cell r="C1417">
            <v>0</v>
          </cell>
          <cell r="D1417">
            <v>4331833</v>
          </cell>
        </row>
        <row r="1418">
          <cell r="A1418" t="str">
            <v>756-2024</v>
          </cell>
          <cell r="B1418">
            <v>32898600</v>
          </cell>
          <cell r="C1418">
            <v>0</v>
          </cell>
          <cell r="D1418">
            <v>4028400</v>
          </cell>
        </row>
        <row r="1419">
          <cell r="A1419" t="str">
            <v>757-2023-2024</v>
          </cell>
          <cell r="B1419">
            <v>18560218</v>
          </cell>
          <cell r="C1419">
            <v>0</v>
          </cell>
          <cell r="D1419">
            <v>0</v>
          </cell>
        </row>
        <row r="1420">
          <cell r="A1420" t="str">
            <v>757-2024</v>
          </cell>
          <cell r="B1420">
            <v>35038660</v>
          </cell>
          <cell r="C1420">
            <v>2335911</v>
          </cell>
          <cell r="D1420">
            <v>0</v>
          </cell>
        </row>
        <row r="1421">
          <cell r="A1421" t="str">
            <v>758-2024</v>
          </cell>
          <cell r="B1421">
            <v>26522500</v>
          </cell>
          <cell r="C1421">
            <v>0</v>
          </cell>
          <cell r="D1421">
            <v>2652250</v>
          </cell>
        </row>
        <row r="1422">
          <cell r="A1422" t="str">
            <v>759-2024</v>
          </cell>
          <cell r="B1422">
            <v>40310400</v>
          </cell>
          <cell r="C1422">
            <v>10077600</v>
          </cell>
          <cell r="D1422">
            <v>0</v>
          </cell>
        </row>
        <row r="1423">
          <cell r="A1423" t="str">
            <v>760-2024</v>
          </cell>
          <cell r="B1423">
            <v>32777000</v>
          </cell>
          <cell r="C1423">
            <v>7633000</v>
          </cell>
          <cell r="D1423">
            <v>0</v>
          </cell>
        </row>
        <row r="1424">
          <cell r="A1424" t="str">
            <v>761-2024</v>
          </cell>
          <cell r="B1424">
            <v>17955833</v>
          </cell>
          <cell r="C1424">
            <v>0</v>
          </cell>
          <cell r="D1424">
            <v>2476667</v>
          </cell>
        </row>
        <row r="1425">
          <cell r="A1425" t="str">
            <v>762-2024</v>
          </cell>
          <cell r="B1425">
            <v>19724523</v>
          </cell>
          <cell r="C1425">
            <v>0</v>
          </cell>
          <cell r="D1425">
            <v>0</v>
          </cell>
        </row>
        <row r="1426">
          <cell r="A1426" t="str">
            <v>763-2024</v>
          </cell>
          <cell r="B1426">
            <v>31503667</v>
          </cell>
          <cell r="C1426">
            <v>7604333</v>
          </cell>
          <cell r="D1426">
            <v>0</v>
          </cell>
        </row>
        <row r="1427">
          <cell r="A1427" t="str">
            <v>764-2024</v>
          </cell>
          <cell r="B1427">
            <v>31494000</v>
          </cell>
          <cell r="C1427">
            <v>7602000</v>
          </cell>
          <cell r="D1427">
            <v>0</v>
          </cell>
        </row>
        <row r="1428">
          <cell r="A1428" t="str">
            <v>765-2024</v>
          </cell>
          <cell r="B1428">
            <v>31503667</v>
          </cell>
          <cell r="C1428">
            <v>0</v>
          </cell>
          <cell r="D1428">
            <v>7604333</v>
          </cell>
        </row>
        <row r="1429">
          <cell r="A1429" t="str">
            <v>766-2024</v>
          </cell>
          <cell r="B1429">
            <v>31503667</v>
          </cell>
          <cell r="C1429">
            <v>0</v>
          </cell>
          <cell r="D1429">
            <v>7604333</v>
          </cell>
        </row>
        <row r="1430">
          <cell r="A1430" t="str">
            <v>767-2024</v>
          </cell>
          <cell r="B1430">
            <v>26400000</v>
          </cell>
          <cell r="C1430">
            <v>25850000</v>
          </cell>
          <cell r="D1430">
            <v>0</v>
          </cell>
        </row>
        <row r="1431">
          <cell r="A1431" t="str">
            <v>768-2024</v>
          </cell>
          <cell r="B1431">
            <v>18079667</v>
          </cell>
          <cell r="C1431">
            <v>0</v>
          </cell>
          <cell r="D1431">
            <v>2352833</v>
          </cell>
        </row>
        <row r="1432">
          <cell r="A1432" t="str">
            <v>769-2024</v>
          </cell>
          <cell r="B1432">
            <v>33403523</v>
          </cell>
          <cell r="C1432">
            <v>3971048</v>
          </cell>
          <cell r="D1432">
            <v>0</v>
          </cell>
        </row>
        <row r="1433">
          <cell r="A1433" t="str">
            <v>770-2024</v>
          </cell>
          <cell r="B1433">
            <v>34104296</v>
          </cell>
          <cell r="C1433">
            <v>3270275</v>
          </cell>
          <cell r="D1433">
            <v>0</v>
          </cell>
        </row>
        <row r="1434">
          <cell r="A1434" t="str">
            <v>771-2024</v>
          </cell>
          <cell r="B1434">
            <v>32674800</v>
          </cell>
          <cell r="C1434">
            <v>0</v>
          </cell>
          <cell r="D1434">
            <v>5371200</v>
          </cell>
        </row>
        <row r="1435">
          <cell r="A1435" t="str">
            <v>772-2024</v>
          </cell>
          <cell r="B1435">
            <v>20822666</v>
          </cell>
          <cell r="C1435">
            <v>5613067</v>
          </cell>
          <cell r="D1435">
            <v>8872267</v>
          </cell>
        </row>
        <row r="1436">
          <cell r="A1436" t="str">
            <v>772-2024</v>
          </cell>
          <cell r="B1436">
            <v>0</v>
          </cell>
          <cell r="C1436">
            <v>5250933</v>
          </cell>
          <cell r="D1436">
            <v>0</v>
          </cell>
        </row>
        <row r="1437">
          <cell r="A1437" t="str">
            <v>773-2024</v>
          </cell>
          <cell r="B1437">
            <v>33640000</v>
          </cell>
          <cell r="C1437">
            <v>8700000</v>
          </cell>
          <cell r="D1437">
            <v>1160000</v>
          </cell>
        </row>
        <row r="1438">
          <cell r="A1438" t="str">
            <v>774-2024</v>
          </cell>
          <cell r="B1438">
            <v>26066667</v>
          </cell>
          <cell r="C1438">
            <v>1133333</v>
          </cell>
          <cell r="D1438">
            <v>0</v>
          </cell>
        </row>
        <row r="1439">
          <cell r="A1439" t="str">
            <v>775-2024</v>
          </cell>
          <cell r="B1439">
            <v>16033333</v>
          </cell>
          <cell r="C1439">
            <v>45716667</v>
          </cell>
          <cell r="D1439">
            <v>0</v>
          </cell>
        </row>
        <row r="1440">
          <cell r="A1440" t="str">
            <v>777-2024</v>
          </cell>
          <cell r="B1440">
            <v>30983333</v>
          </cell>
          <cell r="C1440">
            <v>30766667</v>
          </cell>
          <cell r="D1440">
            <v>0</v>
          </cell>
        </row>
        <row r="1441">
          <cell r="A1441" t="str">
            <v>778-2024</v>
          </cell>
          <cell r="B1441">
            <v>30983333</v>
          </cell>
          <cell r="C1441">
            <v>30766667</v>
          </cell>
          <cell r="D1441">
            <v>0</v>
          </cell>
        </row>
        <row r="1442">
          <cell r="A1442" t="str">
            <v>779-2024</v>
          </cell>
          <cell r="B1442">
            <v>28500000</v>
          </cell>
          <cell r="C1442">
            <v>0</v>
          </cell>
          <cell r="D1442">
            <v>0</v>
          </cell>
        </row>
        <row r="1443">
          <cell r="A1443" t="str">
            <v>779-2024</v>
          </cell>
          <cell r="B1443">
            <v>3483333</v>
          </cell>
          <cell r="C1443">
            <v>0</v>
          </cell>
          <cell r="D1443">
            <v>0</v>
          </cell>
        </row>
        <row r="1444">
          <cell r="A1444" t="str">
            <v>781-2024</v>
          </cell>
          <cell r="B1444">
            <v>17708167</v>
          </cell>
          <cell r="C1444">
            <v>0</v>
          </cell>
          <cell r="D1444">
            <v>2724333</v>
          </cell>
        </row>
        <row r="1445">
          <cell r="A1445" t="str">
            <v>782-2024</v>
          </cell>
          <cell r="B1445">
            <v>16333333</v>
          </cell>
          <cell r="C1445">
            <v>2916667</v>
          </cell>
          <cell r="D1445">
            <v>0</v>
          </cell>
        </row>
        <row r="1446">
          <cell r="A1446" t="str">
            <v>783-2024</v>
          </cell>
          <cell r="B1446">
            <v>25284783</v>
          </cell>
          <cell r="C1446">
            <v>0</v>
          </cell>
          <cell r="D1446">
            <v>3889967</v>
          </cell>
        </row>
        <row r="1447">
          <cell r="A1447" t="str">
            <v>784-2024</v>
          </cell>
          <cell r="B1447">
            <v>24754333</v>
          </cell>
          <cell r="C1447">
            <v>0</v>
          </cell>
          <cell r="D1447">
            <v>4420417</v>
          </cell>
        </row>
        <row r="1448">
          <cell r="A1448" t="str">
            <v>786-2024</v>
          </cell>
          <cell r="B1448">
            <v>50050000</v>
          </cell>
          <cell r="C1448">
            <v>5950000</v>
          </cell>
          <cell r="D1448">
            <v>0</v>
          </cell>
        </row>
        <row r="1449">
          <cell r="A1449" t="str">
            <v>787-2024</v>
          </cell>
          <cell r="B1449">
            <v>21266667</v>
          </cell>
          <cell r="C1449">
            <v>5500000</v>
          </cell>
          <cell r="D1449">
            <v>3483333</v>
          </cell>
        </row>
        <row r="1450">
          <cell r="A1450" t="str">
            <v>789-2024</v>
          </cell>
          <cell r="B1450">
            <v>17258957</v>
          </cell>
          <cell r="C1450">
            <v>17875349</v>
          </cell>
          <cell r="D1450">
            <v>0</v>
          </cell>
        </row>
        <row r="1451">
          <cell r="A1451" t="str">
            <v>790-2024</v>
          </cell>
          <cell r="B1451">
            <v>30190800</v>
          </cell>
          <cell r="C1451">
            <v>8905200</v>
          </cell>
          <cell r="D1451">
            <v>0</v>
          </cell>
        </row>
        <row r="1452">
          <cell r="A1452" t="str">
            <v>791-2024</v>
          </cell>
          <cell r="B1452">
            <v>30190800</v>
          </cell>
          <cell r="C1452">
            <v>8905200</v>
          </cell>
          <cell r="D1452">
            <v>0</v>
          </cell>
        </row>
        <row r="1453">
          <cell r="A1453" t="str">
            <v>792-2024</v>
          </cell>
          <cell r="B1453">
            <v>23674800</v>
          </cell>
          <cell r="C1453">
            <v>15421200</v>
          </cell>
          <cell r="D1453">
            <v>0</v>
          </cell>
        </row>
        <row r="1454">
          <cell r="A1454" t="str">
            <v>793-2024</v>
          </cell>
          <cell r="B1454">
            <v>31900000</v>
          </cell>
          <cell r="C1454">
            <v>0</v>
          </cell>
          <cell r="D1454">
            <v>2200000</v>
          </cell>
        </row>
        <row r="1455">
          <cell r="A1455" t="str">
            <v>794-2024</v>
          </cell>
          <cell r="B1455">
            <v>11619167</v>
          </cell>
          <cell r="C1455">
            <v>0</v>
          </cell>
          <cell r="D1455">
            <v>318333</v>
          </cell>
        </row>
        <row r="1456">
          <cell r="A1456" t="str">
            <v>795-2024</v>
          </cell>
          <cell r="B1456">
            <v>29982800</v>
          </cell>
          <cell r="C1456">
            <v>0</v>
          </cell>
          <cell r="D1456">
            <v>9125200</v>
          </cell>
        </row>
        <row r="1457">
          <cell r="A1457" t="str">
            <v>796-2024</v>
          </cell>
          <cell r="B1457">
            <v>19336733</v>
          </cell>
          <cell r="C1457">
            <v>0</v>
          </cell>
          <cell r="D1457">
            <v>19771267</v>
          </cell>
        </row>
        <row r="1458">
          <cell r="A1458" t="str">
            <v>797-2024</v>
          </cell>
          <cell r="B1458">
            <v>24806133</v>
          </cell>
          <cell r="C1458">
            <v>0</v>
          </cell>
          <cell r="D1458">
            <v>7785867</v>
          </cell>
        </row>
        <row r="1459">
          <cell r="A1459" t="str">
            <v>798-2024</v>
          </cell>
          <cell r="B1459">
            <v>21750000</v>
          </cell>
          <cell r="C1459">
            <v>9750000</v>
          </cell>
          <cell r="D1459">
            <v>0</v>
          </cell>
        </row>
        <row r="1460">
          <cell r="A1460" t="str">
            <v>798-2024</v>
          </cell>
          <cell r="B1460">
            <v>0</v>
          </cell>
          <cell r="C1460">
            <v>12750000</v>
          </cell>
          <cell r="D1460">
            <v>0</v>
          </cell>
        </row>
        <row r="1461">
          <cell r="A1461" t="str">
            <v>799-2024</v>
          </cell>
          <cell r="B1461">
            <v>34656067</v>
          </cell>
          <cell r="C1461">
            <v>0</v>
          </cell>
          <cell r="D1461">
            <v>6188583</v>
          </cell>
        </row>
        <row r="1462">
          <cell r="A1462" t="str">
            <v>800-2024</v>
          </cell>
          <cell r="B1462">
            <v>17336667</v>
          </cell>
          <cell r="C1462">
            <v>0</v>
          </cell>
          <cell r="D1462">
            <v>3095833</v>
          </cell>
        </row>
        <row r="1463">
          <cell r="A1463" t="str">
            <v>801-2024</v>
          </cell>
          <cell r="B1463">
            <v>31332000</v>
          </cell>
          <cell r="C1463">
            <v>0</v>
          </cell>
          <cell r="D1463">
            <v>6714000</v>
          </cell>
        </row>
        <row r="1464">
          <cell r="A1464" t="str">
            <v>802-2024</v>
          </cell>
          <cell r="B1464">
            <v>33600000</v>
          </cell>
          <cell r="C1464">
            <v>0</v>
          </cell>
          <cell r="D1464">
            <v>1400000</v>
          </cell>
        </row>
        <row r="1465">
          <cell r="A1465" t="str">
            <v>803-2024</v>
          </cell>
          <cell r="B1465">
            <v>30200067</v>
          </cell>
          <cell r="C1465">
            <v>0</v>
          </cell>
          <cell r="D1465">
            <v>8907933</v>
          </cell>
        </row>
        <row r="1466">
          <cell r="A1466" t="str">
            <v>805-2024</v>
          </cell>
          <cell r="B1466">
            <v>26400000</v>
          </cell>
          <cell r="C1466">
            <v>25850000</v>
          </cell>
          <cell r="D1466">
            <v>0</v>
          </cell>
        </row>
        <row r="1467">
          <cell r="A1467" t="str">
            <v>806-2024</v>
          </cell>
          <cell r="B1467">
            <v>25284783</v>
          </cell>
          <cell r="C1467">
            <v>0</v>
          </cell>
          <cell r="D1467">
            <v>3889967</v>
          </cell>
        </row>
        <row r="1468">
          <cell r="A1468" t="str">
            <v>807-2024</v>
          </cell>
          <cell r="B1468">
            <v>17708167</v>
          </cell>
          <cell r="C1468">
            <v>0</v>
          </cell>
          <cell r="D1468">
            <v>2229000</v>
          </cell>
        </row>
        <row r="1469">
          <cell r="A1469" t="str">
            <v>808-2024</v>
          </cell>
          <cell r="B1469">
            <v>17134067</v>
          </cell>
          <cell r="C1469">
            <v>0</v>
          </cell>
          <cell r="D1469">
            <v>739600</v>
          </cell>
        </row>
        <row r="1470">
          <cell r="A1470" t="str">
            <v>809-2024</v>
          </cell>
          <cell r="B1470">
            <v>30983333</v>
          </cell>
          <cell r="C1470">
            <v>30766667</v>
          </cell>
          <cell r="D1470">
            <v>0</v>
          </cell>
        </row>
        <row r="1471">
          <cell r="A1471" t="str">
            <v>810-2024</v>
          </cell>
          <cell r="B1471">
            <v>35644800</v>
          </cell>
          <cell r="C1471">
            <v>0</v>
          </cell>
          <cell r="D1471">
            <v>5198200</v>
          </cell>
        </row>
        <row r="1472">
          <cell r="A1472" t="str">
            <v>811-2024</v>
          </cell>
          <cell r="B1472">
            <v>31332000</v>
          </cell>
          <cell r="C1472">
            <v>0</v>
          </cell>
          <cell r="D1472">
            <v>6714000</v>
          </cell>
        </row>
        <row r="1473">
          <cell r="A1473" t="str">
            <v>812-2024</v>
          </cell>
          <cell r="B1473">
            <v>24733333</v>
          </cell>
          <cell r="C1473">
            <v>0</v>
          </cell>
          <cell r="D1473">
            <v>1766667</v>
          </cell>
        </row>
        <row r="1474">
          <cell r="A1474" t="str">
            <v>814-2024</v>
          </cell>
          <cell r="B1474">
            <v>17203567</v>
          </cell>
          <cell r="C1474">
            <v>0</v>
          </cell>
          <cell r="D1474">
            <v>5074433</v>
          </cell>
        </row>
        <row r="1475">
          <cell r="A1475" t="str">
            <v>815-2024</v>
          </cell>
          <cell r="B1475">
            <v>13490567</v>
          </cell>
          <cell r="C1475">
            <v>3713000</v>
          </cell>
          <cell r="D1475">
            <v>5074433</v>
          </cell>
        </row>
        <row r="1476">
          <cell r="A1476" t="str">
            <v>816-2024</v>
          </cell>
          <cell r="B1476">
            <v>23162983</v>
          </cell>
          <cell r="C1476">
            <v>0</v>
          </cell>
          <cell r="D1476">
            <v>6011767</v>
          </cell>
        </row>
        <row r="1477">
          <cell r="A1477" t="str">
            <v>817-2024</v>
          </cell>
          <cell r="B1477">
            <v>23748667</v>
          </cell>
          <cell r="C1477">
            <v>0</v>
          </cell>
          <cell r="D1477">
            <v>848166</v>
          </cell>
        </row>
        <row r="1478">
          <cell r="A1478" t="str">
            <v>818-2024</v>
          </cell>
          <cell r="B1478">
            <v>24257567</v>
          </cell>
          <cell r="C1478">
            <v>0</v>
          </cell>
          <cell r="D1478">
            <v>339266</v>
          </cell>
        </row>
        <row r="1479">
          <cell r="A1479" t="str">
            <v>819-2024</v>
          </cell>
          <cell r="B1479">
            <v>16469833</v>
          </cell>
          <cell r="C1479">
            <v>0</v>
          </cell>
          <cell r="D1479">
            <v>3962667</v>
          </cell>
        </row>
        <row r="1480">
          <cell r="A1480" t="str">
            <v>821-2024</v>
          </cell>
          <cell r="B1480">
            <v>17203567</v>
          </cell>
          <cell r="C1480">
            <v>0</v>
          </cell>
          <cell r="D1480">
            <v>5074433</v>
          </cell>
        </row>
        <row r="1481">
          <cell r="A1481" t="str">
            <v>822-2024</v>
          </cell>
          <cell r="B1481">
            <v>23409400</v>
          </cell>
          <cell r="C1481">
            <v>0</v>
          </cell>
          <cell r="D1481">
            <v>1187433</v>
          </cell>
        </row>
        <row r="1482">
          <cell r="A1482" t="str">
            <v>826-2024</v>
          </cell>
          <cell r="B1482">
            <v>31332000</v>
          </cell>
          <cell r="C1482">
            <v>0</v>
          </cell>
          <cell r="D1482">
            <v>5595000</v>
          </cell>
        </row>
        <row r="1483">
          <cell r="A1483" t="str">
            <v>827-2024</v>
          </cell>
          <cell r="B1483">
            <v>14900667</v>
          </cell>
          <cell r="C1483">
            <v>15432833</v>
          </cell>
          <cell r="D1483">
            <v>0</v>
          </cell>
        </row>
        <row r="1484">
          <cell r="A1484" t="str">
            <v>828-2024</v>
          </cell>
          <cell r="B1484">
            <v>24754333</v>
          </cell>
          <cell r="C1484">
            <v>0</v>
          </cell>
          <cell r="D1484">
            <v>4420417</v>
          </cell>
        </row>
        <row r="1485">
          <cell r="A1485" t="str">
            <v>829-2024</v>
          </cell>
          <cell r="B1485">
            <v>39190667</v>
          </cell>
          <cell r="C1485">
            <v>0</v>
          </cell>
          <cell r="D1485">
            <v>1399666</v>
          </cell>
        </row>
        <row r="1486">
          <cell r="A1486" t="str">
            <v>830-2024</v>
          </cell>
          <cell r="B1486">
            <v>17212833</v>
          </cell>
          <cell r="C1486">
            <v>0</v>
          </cell>
          <cell r="D1486">
            <v>3219667</v>
          </cell>
        </row>
        <row r="1487">
          <cell r="A1487" t="str">
            <v>831-2024</v>
          </cell>
          <cell r="B1487">
            <v>33646667</v>
          </cell>
          <cell r="C1487">
            <v>34848333</v>
          </cell>
          <cell r="D1487">
            <v>0</v>
          </cell>
        </row>
        <row r="1488">
          <cell r="A1488" t="str">
            <v>832-2024</v>
          </cell>
          <cell r="B1488">
            <v>33646667</v>
          </cell>
          <cell r="C1488">
            <v>34848333</v>
          </cell>
          <cell r="D1488">
            <v>0</v>
          </cell>
        </row>
        <row r="1489">
          <cell r="A1489" t="str">
            <v>833-2024</v>
          </cell>
          <cell r="B1489">
            <v>27200000</v>
          </cell>
          <cell r="C1489">
            <v>0</v>
          </cell>
          <cell r="D1489">
            <v>0</v>
          </cell>
        </row>
        <row r="1490">
          <cell r="A1490" t="str">
            <v>834-2024</v>
          </cell>
          <cell r="B1490">
            <v>27200000</v>
          </cell>
          <cell r="C1490">
            <v>0</v>
          </cell>
          <cell r="D1490">
            <v>0</v>
          </cell>
        </row>
        <row r="1491">
          <cell r="A1491" t="str">
            <v>835-2024</v>
          </cell>
          <cell r="B1491">
            <v>16337221</v>
          </cell>
          <cell r="C1491">
            <v>0</v>
          </cell>
          <cell r="D1491">
            <v>1166944</v>
          </cell>
        </row>
        <row r="1492">
          <cell r="A1492" t="str">
            <v>836-2024</v>
          </cell>
          <cell r="B1492">
            <v>23409400</v>
          </cell>
          <cell r="C1492">
            <v>0</v>
          </cell>
          <cell r="D1492">
            <v>1187433</v>
          </cell>
        </row>
        <row r="1493">
          <cell r="A1493" t="str">
            <v>838-2024</v>
          </cell>
          <cell r="B1493">
            <v>27994600</v>
          </cell>
          <cell r="C1493">
            <v>0</v>
          </cell>
          <cell r="D1493">
            <v>1208400</v>
          </cell>
        </row>
        <row r="1494">
          <cell r="A1494" t="str">
            <v>839-2023-2024</v>
          </cell>
          <cell r="B1494">
            <v>33303516</v>
          </cell>
          <cell r="C1494">
            <v>0</v>
          </cell>
          <cell r="D1494">
            <v>0</v>
          </cell>
        </row>
        <row r="1495">
          <cell r="A1495" t="str">
            <v>840-2024</v>
          </cell>
          <cell r="B1495">
            <v>27200000</v>
          </cell>
          <cell r="C1495">
            <v>0</v>
          </cell>
          <cell r="D1495">
            <v>0</v>
          </cell>
        </row>
        <row r="1496">
          <cell r="A1496" t="str">
            <v>841-2024</v>
          </cell>
          <cell r="B1496">
            <v>24577517</v>
          </cell>
          <cell r="C1496">
            <v>0</v>
          </cell>
          <cell r="D1496">
            <v>4597233</v>
          </cell>
        </row>
        <row r="1497">
          <cell r="A1497" t="str">
            <v>842-2024</v>
          </cell>
          <cell r="B1497">
            <v>24577517</v>
          </cell>
          <cell r="C1497">
            <v>0</v>
          </cell>
          <cell r="D1497">
            <v>4597233</v>
          </cell>
        </row>
        <row r="1498">
          <cell r="A1498" t="str">
            <v>843-2024</v>
          </cell>
          <cell r="B1498">
            <v>24754333</v>
          </cell>
          <cell r="C1498">
            <v>4420417</v>
          </cell>
          <cell r="D1498">
            <v>0</v>
          </cell>
        </row>
        <row r="1499">
          <cell r="A1499" t="str">
            <v>844-2024</v>
          </cell>
          <cell r="B1499">
            <v>18671840</v>
          </cell>
          <cell r="C1499">
            <v>0</v>
          </cell>
          <cell r="D1499">
            <v>4667960</v>
          </cell>
        </row>
        <row r="1500">
          <cell r="A1500" t="str">
            <v>845-2024</v>
          </cell>
          <cell r="B1500">
            <v>23516617</v>
          </cell>
          <cell r="C1500">
            <v>0</v>
          </cell>
          <cell r="D1500">
            <v>8310383</v>
          </cell>
        </row>
        <row r="1501">
          <cell r="A1501" t="str">
            <v>846-2024</v>
          </cell>
          <cell r="B1501">
            <v>31053333</v>
          </cell>
          <cell r="C1501">
            <v>9746667</v>
          </cell>
          <cell r="D1501">
            <v>0</v>
          </cell>
        </row>
        <row r="1502">
          <cell r="A1502" t="str">
            <v>847-2024</v>
          </cell>
          <cell r="B1502">
            <v>16460967</v>
          </cell>
          <cell r="C1502">
            <v>0</v>
          </cell>
          <cell r="D1502">
            <v>5817033</v>
          </cell>
        </row>
        <row r="1503">
          <cell r="A1503" t="str">
            <v>848-2024</v>
          </cell>
          <cell r="B1503">
            <v>16917600</v>
          </cell>
          <cell r="C1503">
            <v>10674200</v>
          </cell>
          <cell r="D1503">
            <v>1611200</v>
          </cell>
        </row>
        <row r="1504">
          <cell r="A1504" t="str">
            <v>849-2024</v>
          </cell>
          <cell r="B1504">
            <v>10174533</v>
          </cell>
          <cell r="C1504">
            <v>0</v>
          </cell>
          <cell r="D1504">
            <v>2079467</v>
          </cell>
        </row>
        <row r="1505">
          <cell r="A1505" t="str">
            <v>850-2024</v>
          </cell>
          <cell r="B1505">
            <v>24047067</v>
          </cell>
          <cell r="C1505">
            <v>0</v>
          </cell>
          <cell r="D1505">
            <v>5127683</v>
          </cell>
        </row>
        <row r="1506">
          <cell r="A1506" t="str">
            <v>851-2024</v>
          </cell>
          <cell r="B1506">
            <v>23239767</v>
          </cell>
          <cell r="C1506">
            <v>0</v>
          </cell>
          <cell r="D1506">
            <v>169633</v>
          </cell>
        </row>
        <row r="1507">
          <cell r="A1507" t="str">
            <v>853-2024</v>
          </cell>
          <cell r="B1507">
            <v>34250000</v>
          </cell>
          <cell r="C1507">
            <v>37000000</v>
          </cell>
          <cell r="D1507">
            <v>0</v>
          </cell>
        </row>
        <row r="1508">
          <cell r="A1508" t="str">
            <v>854-2024</v>
          </cell>
          <cell r="B1508">
            <v>11416667</v>
          </cell>
          <cell r="C1508">
            <v>12333333</v>
          </cell>
          <cell r="D1508">
            <v>0</v>
          </cell>
        </row>
        <row r="1509">
          <cell r="A1509" t="str">
            <v>856-2024</v>
          </cell>
          <cell r="B1509">
            <v>28461933</v>
          </cell>
          <cell r="C1509">
            <v>0</v>
          </cell>
          <cell r="D1509">
            <v>10646067</v>
          </cell>
        </row>
        <row r="1510">
          <cell r="A1510" t="str">
            <v>857-2023-2024</v>
          </cell>
          <cell r="B1510">
            <v>28456990</v>
          </cell>
          <cell r="C1510">
            <v>0</v>
          </cell>
          <cell r="D1510">
            <v>0</v>
          </cell>
        </row>
        <row r="1511">
          <cell r="A1511" t="str">
            <v>857-2024</v>
          </cell>
          <cell r="B1511">
            <v>23239767</v>
          </cell>
          <cell r="C1511">
            <v>0</v>
          </cell>
          <cell r="D1511">
            <v>169633</v>
          </cell>
        </row>
        <row r="1512">
          <cell r="A1512" t="str">
            <v>858-2024</v>
          </cell>
          <cell r="B1512">
            <v>23239767</v>
          </cell>
          <cell r="C1512">
            <v>0</v>
          </cell>
          <cell r="D1512">
            <v>169633</v>
          </cell>
        </row>
        <row r="1513">
          <cell r="A1513" t="str">
            <v>859-2024</v>
          </cell>
          <cell r="B1513">
            <v>29920000</v>
          </cell>
          <cell r="C1513">
            <v>0</v>
          </cell>
          <cell r="D1513">
            <v>6380000</v>
          </cell>
        </row>
        <row r="1514">
          <cell r="A1514" t="str">
            <v>860-2024</v>
          </cell>
          <cell r="B1514">
            <v>16408587</v>
          </cell>
          <cell r="C1514">
            <v>2263253</v>
          </cell>
          <cell r="D1514">
            <v>4667960</v>
          </cell>
        </row>
        <row r="1515">
          <cell r="A1515" t="str">
            <v>861-2024</v>
          </cell>
          <cell r="B1515">
            <v>6066667</v>
          </cell>
          <cell r="C1515">
            <v>1633333</v>
          </cell>
          <cell r="D1515">
            <v>0</v>
          </cell>
        </row>
        <row r="1516">
          <cell r="A1516" t="str">
            <v>862-2024</v>
          </cell>
          <cell r="B1516">
            <v>31280000</v>
          </cell>
          <cell r="C1516">
            <v>0</v>
          </cell>
          <cell r="D1516">
            <v>10120000</v>
          </cell>
        </row>
        <row r="1517">
          <cell r="A1517" t="str">
            <v>863-2024</v>
          </cell>
          <cell r="B1517">
            <v>18671840</v>
          </cell>
          <cell r="C1517">
            <v>0</v>
          </cell>
          <cell r="D1517">
            <v>4667960</v>
          </cell>
        </row>
        <row r="1518">
          <cell r="A1518" t="str">
            <v>864-2024</v>
          </cell>
          <cell r="B1518">
            <v>16469833</v>
          </cell>
          <cell r="C1518">
            <v>0</v>
          </cell>
          <cell r="D1518">
            <v>3962667</v>
          </cell>
        </row>
        <row r="1519">
          <cell r="A1519" t="str">
            <v>865-2024</v>
          </cell>
          <cell r="B1519">
            <v>24142824</v>
          </cell>
          <cell r="C1519">
            <v>26450594</v>
          </cell>
          <cell r="D1519">
            <v>1</v>
          </cell>
        </row>
        <row r="1520">
          <cell r="A1520" t="str">
            <v>867-2024</v>
          </cell>
          <cell r="B1520">
            <v>23108800</v>
          </cell>
          <cell r="C1520">
            <v>0</v>
          </cell>
          <cell r="D1520">
            <v>525200</v>
          </cell>
        </row>
        <row r="1521">
          <cell r="A1521" t="str">
            <v>868-2023-2024</v>
          </cell>
          <cell r="B1521">
            <v>0</v>
          </cell>
          <cell r="C1521">
            <v>15000000</v>
          </cell>
          <cell r="D1521">
            <v>0</v>
          </cell>
        </row>
        <row r="1522">
          <cell r="A1522" t="str">
            <v>868-2024</v>
          </cell>
          <cell r="B1522">
            <v>25507183</v>
          </cell>
          <cell r="C1522">
            <v>0</v>
          </cell>
          <cell r="D1522">
            <v>383567</v>
          </cell>
        </row>
        <row r="1523">
          <cell r="A1523" t="str">
            <v>869-2024</v>
          </cell>
          <cell r="B1523">
            <v>28896467</v>
          </cell>
          <cell r="C1523">
            <v>10211533</v>
          </cell>
          <cell r="D1523">
            <v>0</v>
          </cell>
        </row>
        <row r="1524">
          <cell r="A1524" t="str">
            <v>871-2024</v>
          </cell>
          <cell r="B1524">
            <v>22561233</v>
          </cell>
          <cell r="C1524">
            <v>0</v>
          </cell>
          <cell r="D1524">
            <v>848167</v>
          </cell>
        </row>
        <row r="1525">
          <cell r="A1525" t="str">
            <v>872-2024</v>
          </cell>
          <cell r="B1525">
            <v>10640000</v>
          </cell>
          <cell r="C1525">
            <v>0</v>
          </cell>
          <cell r="D1525">
            <v>1360000</v>
          </cell>
        </row>
        <row r="1526">
          <cell r="A1526" t="str">
            <v>873-2024</v>
          </cell>
          <cell r="B1526">
            <v>10640000</v>
          </cell>
          <cell r="C1526">
            <v>0</v>
          </cell>
          <cell r="D1526">
            <v>1360000</v>
          </cell>
        </row>
        <row r="1527">
          <cell r="A1527" t="str">
            <v>874-2024</v>
          </cell>
          <cell r="B1527">
            <v>16213433</v>
          </cell>
          <cell r="C1527">
            <v>0</v>
          </cell>
          <cell r="D1527">
            <v>6064567</v>
          </cell>
        </row>
        <row r="1528">
          <cell r="A1528" t="str">
            <v>875-2024</v>
          </cell>
          <cell r="B1528">
            <v>22052333</v>
          </cell>
          <cell r="C1528">
            <v>0</v>
          </cell>
          <cell r="D1528">
            <v>1357067</v>
          </cell>
        </row>
        <row r="1529">
          <cell r="A1529" t="str">
            <v>876-2024</v>
          </cell>
          <cell r="B1529">
            <v>23162983</v>
          </cell>
          <cell r="C1529">
            <v>0</v>
          </cell>
          <cell r="D1529">
            <v>6011767</v>
          </cell>
        </row>
        <row r="1530">
          <cell r="A1530" t="str">
            <v>877-2024</v>
          </cell>
          <cell r="B1530">
            <v>23339800</v>
          </cell>
          <cell r="C1530">
            <v>0</v>
          </cell>
          <cell r="D1530">
            <v>8487200</v>
          </cell>
        </row>
        <row r="1531">
          <cell r="A1531" t="str">
            <v>878-2024</v>
          </cell>
          <cell r="B1531">
            <v>9803200</v>
          </cell>
          <cell r="C1531">
            <v>0</v>
          </cell>
          <cell r="D1531">
            <v>2450800</v>
          </cell>
        </row>
        <row r="1532">
          <cell r="A1532" t="str">
            <v>879-2024</v>
          </cell>
          <cell r="B1532">
            <v>9803200</v>
          </cell>
          <cell r="C1532">
            <v>0</v>
          </cell>
          <cell r="D1532">
            <v>2450800</v>
          </cell>
        </row>
        <row r="1533">
          <cell r="A1533" t="str">
            <v>880-2024</v>
          </cell>
          <cell r="B1533">
            <v>26072000</v>
          </cell>
          <cell r="C1533">
            <v>0</v>
          </cell>
          <cell r="D1533">
            <v>13036000</v>
          </cell>
        </row>
        <row r="1534">
          <cell r="A1534" t="str">
            <v>881-2024</v>
          </cell>
          <cell r="B1534">
            <v>22452267</v>
          </cell>
          <cell r="C1534">
            <v>0</v>
          </cell>
          <cell r="D1534">
            <v>12855733</v>
          </cell>
        </row>
        <row r="1535">
          <cell r="A1535" t="str">
            <v>883-2024</v>
          </cell>
          <cell r="B1535">
            <v>37171200</v>
          </cell>
          <cell r="C1535">
            <v>0</v>
          </cell>
          <cell r="D1535">
            <v>13516800</v>
          </cell>
        </row>
        <row r="1536">
          <cell r="A1536" t="str">
            <v>884-2024</v>
          </cell>
          <cell r="B1536">
            <v>16222167</v>
          </cell>
          <cell r="C1536">
            <v>0</v>
          </cell>
          <cell r="D1536">
            <v>3715000</v>
          </cell>
        </row>
        <row r="1537">
          <cell r="A1537" t="str">
            <v>886-2024</v>
          </cell>
          <cell r="B1537">
            <v>16024667</v>
          </cell>
          <cell r="C1537">
            <v>0</v>
          </cell>
          <cell r="D1537">
            <v>1849000</v>
          </cell>
        </row>
        <row r="1538">
          <cell r="A1538" t="str">
            <v>887-2024</v>
          </cell>
          <cell r="B1538">
            <v>21218000</v>
          </cell>
          <cell r="C1538">
            <v>7956750</v>
          </cell>
          <cell r="D1538">
            <v>0</v>
          </cell>
        </row>
        <row r="1539">
          <cell r="A1539" t="str">
            <v>888-2024</v>
          </cell>
          <cell r="B1539">
            <v>9580400</v>
          </cell>
          <cell r="C1539">
            <v>0</v>
          </cell>
          <cell r="D1539">
            <v>2673600</v>
          </cell>
        </row>
        <row r="1540">
          <cell r="A1540" t="str">
            <v>889-2024</v>
          </cell>
          <cell r="B1540">
            <v>22452267</v>
          </cell>
          <cell r="C1540">
            <v>0</v>
          </cell>
          <cell r="D1540">
            <v>12855733</v>
          </cell>
        </row>
        <row r="1541">
          <cell r="A1541" t="str">
            <v>890-2024</v>
          </cell>
          <cell r="B1541">
            <v>14364667</v>
          </cell>
          <cell r="C1541">
            <v>0</v>
          </cell>
          <cell r="D1541">
            <v>6067833</v>
          </cell>
        </row>
        <row r="1542">
          <cell r="A1542" t="str">
            <v>891-2024</v>
          </cell>
          <cell r="B1542">
            <v>20626667</v>
          </cell>
          <cell r="C1542">
            <v>7973333</v>
          </cell>
          <cell r="D1542">
            <v>0</v>
          </cell>
        </row>
        <row r="1543">
          <cell r="A1543" t="str">
            <v>892-2024</v>
          </cell>
          <cell r="B1543">
            <v>16000000</v>
          </cell>
          <cell r="C1543">
            <v>6000000</v>
          </cell>
          <cell r="D1543">
            <v>0</v>
          </cell>
        </row>
        <row r="1544">
          <cell r="A1544" t="str">
            <v>893-2024</v>
          </cell>
          <cell r="B1544">
            <v>12730800</v>
          </cell>
          <cell r="C1544">
            <v>0</v>
          </cell>
          <cell r="D1544">
            <v>1060900</v>
          </cell>
        </row>
        <row r="1545">
          <cell r="A1545" t="str">
            <v>894-2024</v>
          </cell>
          <cell r="B1545">
            <v>22102083</v>
          </cell>
          <cell r="C1545">
            <v>0</v>
          </cell>
          <cell r="D1545">
            <v>1768167</v>
          </cell>
        </row>
        <row r="1546">
          <cell r="A1546" t="str">
            <v>895-2024</v>
          </cell>
          <cell r="B1546">
            <v>15736684</v>
          </cell>
          <cell r="C1546">
            <v>13438066</v>
          </cell>
          <cell r="D1546">
            <v>0</v>
          </cell>
        </row>
        <row r="1547">
          <cell r="A1547" t="str">
            <v>896-2024</v>
          </cell>
          <cell r="B1547">
            <v>10476000</v>
          </cell>
          <cell r="C1547">
            <v>3928500</v>
          </cell>
          <cell r="D1547">
            <v>0</v>
          </cell>
        </row>
        <row r="1548">
          <cell r="A1548" t="str">
            <v>897-2023-2024</v>
          </cell>
          <cell r="B1548">
            <v>252000</v>
          </cell>
          <cell r="C1548">
            <v>0</v>
          </cell>
          <cell r="D1548">
            <v>198000</v>
          </cell>
        </row>
        <row r="1549">
          <cell r="A1549" t="str">
            <v>897-2024</v>
          </cell>
          <cell r="B1549">
            <v>22809350</v>
          </cell>
          <cell r="C1549">
            <v>6365400</v>
          </cell>
          <cell r="D1549">
            <v>0</v>
          </cell>
        </row>
        <row r="1550">
          <cell r="A1550" t="str">
            <v>898-2024</v>
          </cell>
          <cell r="B1550">
            <v>18750000</v>
          </cell>
          <cell r="C1550">
            <v>6000000</v>
          </cell>
          <cell r="D1550">
            <v>0</v>
          </cell>
        </row>
        <row r="1551">
          <cell r="A1551" t="str">
            <v>899-2024</v>
          </cell>
          <cell r="B1551">
            <v>14950000</v>
          </cell>
          <cell r="C1551">
            <v>10400000</v>
          </cell>
          <cell r="D1551">
            <v>7150000</v>
          </cell>
        </row>
        <row r="1552">
          <cell r="A1552" t="str">
            <v>900-2024</v>
          </cell>
          <cell r="B1552">
            <v>14364667</v>
          </cell>
          <cell r="C1552">
            <v>0</v>
          </cell>
          <cell r="D1552">
            <v>6067833</v>
          </cell>
        </row>
        <row r="1553">
          <cell r="A1553" t="str">
            <v>901-2024</v>
          </cell>
          <cell r="B1553">
            <v>25269333</v>
          </cell>
          <cell r="C1553">
            <v>9064000</v>
          </cell>
          <cell r="D1553">
            <v>2746667</v>
          </cell>
        </row>
        <row r="1554">
          <cell r="A1554" t="str">
            <v>902-2024</v>
          </cell>
          <cell r="B1554">
            <v>46043060</v>
          </cell>
          <cell r="C1554">
            <v>15223915</v>
          </cell>
          <cell r="D1554">
            <v>0</v>
          </cell>
        </row>
        <row r="1555">
          <cell r="A1555" t="str">
            <v>903-2024</v>
          </cell>
          <cell r="B1555">
            <v>5600000</v>
          </cell>
          <cell r="C1555">
            <v>2100000</v>
          </cell>
          <cell r="D1555">
            <v>0</v>
          </cell>
        </row>
        <row r="1556">
          <cell r="A1556" t="str">
            <v>904-2024</v>
          </cell>
          <cell r="B1556">
            <v>20800000</v>
          </cell>
          <cell r="C1556">
            <v>10400000</v>
          </cell>
          <cell r="D1556">
            <v>0</v>
          </cell>
        </row>
        <row r="1557">
          <cell r="A1557" t="str">
            <v>905-2024</v>
          </cell>
          <cell r="B1557">
            <v>15733333</v>
          </cell>
          <cell r="C1557">
            <v>6266667</v>
          </cell>
          <cell r="D1557">
            <v>0</v>
          </cell>
        </row>
        <row r="1558">
          <cell r="A1558" t="str">
            <v>906-2024</v>
          </cell>
          <cell r="B1558">
            <v>16000000</v>
          </cell>
          <cell r="C1558">
            <v>6000000</v>
          </cell>
          <cell r="D1558">
            <v>0</v>
          </cell>
        </row>
        <row r="1559">
          <cell r="A1559" t="str">
            <v>907-2024</v>
          </cell>
          <cell r="B1559">
            <v>14604467</v>
          </cell>
          <cell r="C1559">
            <v>0</v>
          </cell>
          <cell r="D1559">
            <v>7673533</v>
          </cell>
        </row>
        <row r="1560">
          <cell r="A1560" t="str">
            <v>908-2024</v>
          </cell>
          <cell r="B1560">
            <v>23339800</v>
          </cell>
          <cell r="C1560">
            <v>0</v>
          </cell>
          <cell r="D1560">
            <v>1166990</v>
          </cell>
        </row>
        <row r="1561">
          <cell r="A1561" t="str">
            <v>910-2024</v>
          </cell>
          <cell r="B1561">
            <v>14480700</v>
          </cell>
          <cell r="C1561">
            <v>0</v>
          </cell>
          <cell r="D1561">
            <v>7797300</v>
          </cell>
        </row>
        <row r="1562">
          <cell r="A1562" t="str">
            <v>912-2024</v>
          </cell>
          <cell r="B1562">
            <v>12601467</v>
          </cell>
          <cell r="C1562">
            <v>0</v>
          </cell>
          <cell r="D1562">
            <v>15643200</v>
          </cell>
        </row>
        <row r="1563">
          <cell r="A1563" t="str">
            <v>913-2024</v>
          </cell>
          <cell r="B1563">
            <v>21642363</v>
          </cell>
          <cell r="C1563">
            <v>48357637</v>
          </cell>
          <cell r="D1563">
            <v>0</v>
          </cell>
        </row>
        <row r="1564">
          <cell r="A1564" t="str">
            <v>914-2024</v>
          </cell>
          <cell r="B1564">
            <v>19168567</v>
          </cell>
          <cell r="C1564">
            <v>0</v>
          </cell>
          <cell r="D1564">
            <v>1187433</v>
          </cell>
        </row>
        <row r="1565">
          <cell r="A1565" t="str">
            <v>916-2024</v>
          </cell>
          <cell r="B1565">
            <v>13119267</v>
          </cell>
          <cell r="C1565">
            <v>0</v>
          </cell>
          <cell r="D1565">
            <v>9158733</v>
          </cell>
        </row>
        <row r="1566">
          <cell r="A1566" t="str">
            <v>917-2024</v>
          </cell>
          <cell r="B1566">
            <v>15844267</v>
          </cell>
          <cell r="C1566">
            <v>7497733</v>
          </cell>
          <cell r="D1566">
            <v>0</v>
          </cell>
        </row>
        <row r="1567">
          <cell r="A1567" t="str">
            <v>918-2023-2024</v>
          </cell>
          <cell r="B1567">
            <v>0</v>
          </cell>
          <cell r="C1567">
            <v>399200</v>
          </cell>
          <cell r="D1567">
            <v>0</v>
          </cell>
        </row>
        <row r="1568">
          <cell r="A1568" t="str">
            <v>919-2024</v>
          </cell>
          <cell r="B1568">
            <v>15702800</v>
          </cell>
          <cell r="C1568">
            <v>7639200</v>
          </cell>
          <cell r="D1568">
            <v>0</v>
          </cell>
        </row>
        <row r="1569">
          <cell r="A1569" t="str">
            <v>920-2024</v>
          </cell>
          <cell r="B1569">
            <v>8960000</v>
          </cell>
          <cell r="C1569">
            <v>0</v>
          </cell>
          <cell r="D1569">
            <v>6640000</v>
          </cell>
        </row>
        <row r="1570">
          <cell r="A1570" t="str">
            <v>921-2024</v>
          </cell>
          <cell r="B1570">
            <v>27724853</v>
          </cell>
          <cell r="C1570">
            <v>13119797</v>
          </cell>
          <cell r="D1570">
            <v>0</v>
          </cell>
        </row>
        <row r="1571">
          <cell r="A1571" t="str">
            <v>922-2024</v>
          </cell>
          <cell r="B1571">
            <v>4900000</v>
          </cell>
          <cell r="C1571">
            <v>2800000</v>
          </cell>
          <cell r="D1571">
            <v>0</v>
          </cell>
        </row>
        <row r="1572">
          <cell r="A1572" t="str">
            <v>923-2024</v>
          </cell>
          <cell r="B1572">
            <v>18659667</v>
          </cell>
          <cell r="C1572">
            <v>0</v>
          </cell>
          <cell r="D1572">
            <v>508900</v>
          </cell>
        </row>
        <row r="1573">
          <cell r="A1573" t="str">
            <v>924-2024</v>
          </cell>
          <cell r="B1573">
            <v>18659667</v>
          </cell>
          <cell r="C1573">
            <v>0</v>
          </cell>
          <cell r="D1573">
            <v>508900</v>
          </cell>
        </row>
        <row r="1574">
          <cell r="A1574" t="str">
            <v>926-2022-2024</v>
          </cell>
          <cell r="B1574">
            <v>94621254</v>
          </cell>
          <cell r="C1574">
            <v>341637045</v>
          </cell>
          <cell r="D1574">
            <v>0</v>
          </cell>
        </row>
        <row r="1575">
          <cell r="A1575" t="str">
            <v>926-2024</v>
          </cell>
          <cell r="B1575">
            <v>17641867</v>
          </cell>
          <cell r="C1575">
            <v>0</v>
          </cell>
          <cell r="D1575">
            <v>1526700</v>
          </cell>
        </row>
        <row r="1576">
          <cell r="A1576" t="str">
            <v>927-2024</v>
          </cell>
          <cell r="B1576">
            <v>8720000</v>
          </cell>
          <cell r="C1576">
            <v>0</v>
          </cell>
          <cell r="D1576">
            <v>6880000</v>
          </cell>
        </row>
        <row r="1577">
          <cell r="A1577" t="str">
            <v>928-2022-2024</v>
          </cell>
          <cell r="B1577">
            <v>566858523</v>
          </cell>
          <cell r="C1577">
            <v>30580195</v>
          </cell>
          <cell r="D1577">
            <v>0</v>
          </cell>
        </row>
        <row r="1578">
          <cell r="A1578" t="str">
            <v>928-2024</v>
          </cell>
          <cell r="B1578">
            <v>9738983</v>
          </cell>
          <cell r="C1578">
            <v>22190088</v>
          </cell>
          <cell r="D1578">
            <v>1356061</v>
          </cell>
        </row>
        <row r="1579">
          <cell r="A1579" t="str">
            <v>929-2024</v>
          </cell>
          <cell r="B1579">
            <v>13497833</v>
          </cell>
          <cell r="C1579">
            <v>0</v>
          </cell>
          <cell r="D1579">
            <v>6934667</v>
          </cell>
        </row>
        <row r="1580">
          <cell r="A1580" t="str">
            <v>930-2024</v>
          </cell>
          <cell r="B1580">
            <v>18490033</v>
          </cell>
          <cell r="C1580">
            <v>0</v>
          </cell>
          <cell r="D1580">
            <v>1357067</v>
          </cell>
        </row>
        <row r="1581">
          <cell r="A1581" t="str">
            <v>931-2024</v>
          </cell>
          <cell r="B1581">
            <v>31800000</v>
          </cell>
          <cell r="C1581">
            <v>0</v>
          </cell>
          <cell r="D1581">
            <v>1200000</v>
          </cell>
        </row>
        <row r="1582">
          <cell r="A1582" t="str">
            <v>932-2024</v>
          </cell>
          <cell r="B1582">
            <v>14995467</v>
          </cell>
          <cell r="C1582">
            <v>8346533</v>
          </cell>
          <cell r="D1582">
            <v>0</v>
          </cell>
        </row>
        <row r="1583">
          <cell r="A1583" t="str">
            <v>933-2024</v>
          </cell>
          <cell r="B1583">
            <v>13126333</v>
          </cell>
          <cell r="C1583">
            <v>0</v>
          </cell>
          <cell r="D1583">
            <v>7306167</v>
          </cell>
        </row>
        <row r="1584">
          <cell r="A1584" t="str">
            <v>935-2024</v>
          </cell>
          <cell r="B1584">
            <v>17641867</v>
          </cell>
          <cell r="C1584">
            <v>0</v>
          </cell>
          <cell r="D1584">
            <v>1017800</v>
          </cell>
        </row>
        <row r="1585">
          <cell r="A1585" t="str">
            <v>936-2024</v>
          </cell>
          <cell r="B1585">
            <v>17641867</v>
          </cell>
          <cell r="C1585">
            <v>0</v>
          </cell>
          <cell r="D1585">
            <v>1017800</v>
          </cell>
        </row>
        <row r="1586">
          <cell r="A1586" t="str">
            <v>937-2024</v>
          </cell>
          <cell r="B1586">
            <v>25235000</v>
          </cell>
          <cell r="C1586">
            <v>14420000</v>
          </cell>
          <cell r="D1586">
            <v>0</v>
          </cell>
        </row>
        <row r="1587">
          <cell r="A1587" t="str">
            <v>938-2024</v>
          </cell>
          <cell r="B1587">
            <v>75094826</v>
          </cell>
          <cell r="C1587">
            <v>305992541</v>
          </cell>
          <cell r="D1587">
            <v>0</v>
          </cell>
        </row>
        <row r="1588">
          <cell r="A1588" t="str">
            <v>939-2024</v>
          </cell>
          <cell r="B1588">
            <v>18565750</v>
          </cell>
          <cell r="C1588">
            <v>0</v>
          </cell>
          <cell r="D1588">
            <v>13261250</v>
          </cell>
        </row>
        <row r="1589">
          <cell r="A1589" t="str">
            <v>941-2024</v>
          </cell>
          <cell r="B1589">
            <v>0</v>
          </cell>
          <cell r="C1589">
            <v>18659667</v>
          </cell>
          <cell r="D1589">
            <v>0</v>
          </cell>
        </row>
        <row r="1590">
          <cell r="A1590" t="str">
            <v>942-2024</v>
          </cell>
          <cell r="B1590">
            <v>0</v>
          </cell>
          <cell r="C1590">
            <v>18659667</v>
          </cell>
          <cell r="D1590">
            <v>0</v>
          </cell>
        </row>
        <row r="1591">
          <cell r="A1591" t="str">
            <v>943-2023-2024</v>
          </cell>
          <cell r="B1591">
            <v>3620819689</v>
          </cell>
          <cell r="C1591">
            <v>0</v>
          </cell>
          <cell r="D1591">
            <v>0</v>
          </cell>
        </row>
        <row r="1592">
          <cell r="A1592" t="str">
            <v>945-2024</v>
          </cell>
          <cell r="B1592">
            <v>13200000</v>
          </cell>
          <cell r="C1592">
            <v>0</v>
          </cell>
          <cell r="D1592">
            <v>2800000</v>
          </cell>
        </row>
        <row r="1593">
          <cell r="A1593" t="str">
            <v>946-2024</v>
          </cell>
          <cell r="B1593">
            <v>19079900</v>
          </cell>
          <cell r="C1593">
            <v>0</v>
          </cell>
          <cell r="D1593">
            <v>1180200</v>
          </cell>
        </row>
        <row r="1594">
          <cell r="A1594" t="str">
            <v>947-2024</v>
          </cell>
          <cell r="B1594">
            <v>12129133</v>
          </cell>
          <cell r="C1594">
            <v>0</v>
          </cell>
          <cell r="D1594">
            <v>10148867</v>
          </cell>
        </row>
        <row r="1595">
          <cell r="A1595" t="str">
            <v>949-2024</v>
          </cell>
          <cell r="B1595">
            <v>11745000</v>
          </cell>
          <cell r="C1595">
            <v>0</v>
          </cell>
          <cell r="D1595">
            <v>2755000</v>
          </cell>
        </row>
        <row r="1596">
          <cell r="A1596" t="str">
            <v>950-2024</v>
          </cell>
          <cell r="B1596">
            <v>17328033</v>
          </cell>
          <cell r="C1596">
            <v>11846717</v>
          </cell>
          <cell r="D1596">
            <v>0</v>
          </cell>
        </row>
        <row r="1597">
          <cell r="A1597" t="str">
            <v>951-2023-2024</v>
          </cell>
          <cell r="B1597">
            <v>86940978</v>
          </cell>
          <cell r="C1597">
            <v>66166093</v>
          </cell>
          <cell r="D1597">
            <v>0</v>
          </cell>
        </row>
        <row r="1598">
          <cell r="A1598" t="str">
            <v>951-2024</v>
          </cell>
          <cell r="B1598">
            <v>12933333</v>
          </cell>
          <cell r="C1598">
            <v>0</v>
          </cell>
          <cell r="D1598">
            <v>3066667</v>
          </cell>
        </row>
        <row r="1599">
          <cell r="A1599" t="str">
            <v>952-2024</v>
          </cell>
          <cell r="B1599">
            <v>19079900</v>
          </cell>
          <cell r="C1599">
            <v>0</v>
          </cell>
          <cell r="D1599">
            <v>1180200</v>
          </cell>
        </row>
        <row r="1600">
          <cell r="A1600" t="str">
            <v>953-2024</v>
          </cell>
          <cell r="B1600">
            <v>20857600</v>
          </cell>
          <cell r="C1600">
            <v>0</v>
          </cell>
          <cell r="D1600">
            <v>18250400</v>
          </cell>
        </row>
        <row r="1601">
          <cell r="A1601" t="str">
            <v>954-2024</v>
          </cell>
          <cell r="B1601">
            <v>16090317</v>
          </cell>
          <cell r="C1601">
            <v>13084433</v>
          </cell>
          <cell r="D1601">
            <v>0</v>
          </cell>
        </row>
        <row r="1602">
          <cell r="A1602" t="str">
            <v>955-2024</v>
          </cell>
          <cell r="B1602">
            <v>21584231</v>
          </cell>
          <cell r="C1602">
            <v>37074091</v>
          </cell>
          <cell r="D1602">
            <v>0</v>
          </cell>
        </row>
        <row r="1603">
          <cell r="A1603" t="str">
            <v>956-2024</v>
          </cell>
          <cell r="B1603">
            <v>27906667</v>
          </cell>
          <cell r="C1603">
            <v>43983333</v>
          </cell>
          <cell r="D1603">
            <v>0</v>
          </cell>
        </row>
        <row r="1604">
          <cell r="A1604" t="str">
            <v>957-2024</v>
          </cell>
          <cell r="B1604">
            <v>6535467</v>
          </cell>
          <cell r="C1604">
            <v>0</v>
          </cell>
          <cell r="D1604">
            <v>816933</v>
          </cell>
        </row>
        <row r="1605">
          <cell r="A1605" t="str">
            <v>958-2024</v>
          </cell>
          <cell r="B1605">
            <v>14249200</v>
          </cell>
          <cell r="C1605">
            <v>0</v>
          </cell>
          <cell r="D1605">
            <v>2035600</v>
          </cell>
        </row>
        <row r="1606">
          <cell r="A1606" t="str">
            <v>959-2024</v>
          </cell>
          <cell r="B1606">
            <v>22991667</v>
          </cell>
          <cell r="C1606">
            <v>36424999</v>
          </cell>
          <cell r="D1606">
            <v>0</v>
          </cell>
        </row>
        <row r="1607">
          <cell r="A1607" t="str">
            <v>961-2023-2024</v>
          </cell>
          <cell r="B1607">
            <v>249020703</v>
          </cell>
          <cell r="C1607">
            <v>41239433</v>
          </cell>
          <cell r="D1607">
            <v>0</v>
          </cell>
        </row>
        <row r="1608">
          <cell r="A1608" t="str">
            <v>961-2024</v>
          </cell>
          <cell r="B1608">
            <v>15097367</v>
          </cell>
          <cell r="C1608">
            <v>0</v>
          </cell>
          <cell r="D1608">
            <v>1187433</v>
          </cell>
        </row>
        <row r="1609">
          <cell r="A1609" t="str">
            <v>962-2024</v>
          </cell>
          <cell r="B1609">
            <v>14927733</v>
          </cell>
          <cell r="C1609">
            <v>0</v>
          </cell>
          <cell r="D1609">
            <v>1357067</v>
          </cell>
        </row>
        <row r="1610">
          <cell r="A1610" t="str">
            <v>963-2024</v>
          </cell>
          <cell r="B1610">
            <v>282406296</v>
          </cell>
          <cell r="C1610">
            <v>1163382421</v>
          </cell>
          <cell r="D1610">
            <v>0</v>
          </cell>
        </row>
        <row r="1611">
          <cell r="A1611" t="str">
            <v>964-2024</v>
          </cell>
          <cell r="B1611">
            <v>10478653</v>
          </cell>
          <cell r="C1611">
            <v>17875348</v>
          </cell>
          <cell r="D1611">
            <v>0</v>
          </cell>
        </row>
        <row r="1612">
          <cell r="A1612" t="str">
            <v>966-2024</v>
          </cell>
          <cell r="B1612">
            <v>10478653</v>
          </cell>
          <cell r="C1612">
            <v>17628792</v>
          </cell>
          <cell r="D1612">
            <v>0</v>
          </cell>
        </row>
        <row r="1613">
          <cell r="A1613" t="str">
            <v>967-2024</v>
          </cell>
          <cell r="B1613">
            <v>18250400</v>
          </cell>
          <cell r="C1613">
            <v>20857600</v>
          </cell>
          <cell r="D1613">
            <v>0</v>
          </cell>
        </row>
        <row r="1614">
          <cell r="A1614" t="str">
            <v>968-2024</v>
          </cell>
          <cell r="B1614">
            <v>22632592</v>
          </cell>
          <cell r="C1614">
            <v>42719017</v>
          </cell>
          <cell r="D1614">
            <v>0</v>
          </cell>
        </row>
        <row r="1615">
          <cell r="A1615" t="str">
            <v>969-2024</v>
          </cell>
          <cell r="B1615">
            <v>24047129</v>
          </cell>
          <cell r="C1615">
            <v>41304480</v>
          </cell>
          <cell r="D1615">
            <v>0</v>
          </cell>
        </row>
        <row r="1616">
          <cell r="A1616" t="str">
            <v>970-2024</v>
          </cell>
          <cell r="B1616">
            <v>24047129</v>
          </cell>
          <cell r="C1616">
            <v>41304480</v>
          </cell>
          <cell r="D1616">
            <v>0</v>
          </cell>
        </row>
        <row r="1617">
          <cell r="A1617" t="str">
            <v>971-2024</v>
          </cell>
          <cell r="B1617">
            <v>28113238</v>
          </cell>
          <cell r="C1617">
            <v>48194121</v>
          </cell>
          <cell r="D1617">
            <v>0</v>
          </cell>
        </row>
        <row r="1618">
          <cell r="A1618" t="str">
            <v>972-2023-2024</v>
          </cell>
          <cell r="B1618">
            <v>163689658</v>
          </cell>
          <cell r="C1618">
            <v>40281087</v>
          </cell>
          <cell r="D1618">
            <v>0</v>
          </cell>
        </row>
        <row r="1619">
          <cell r="A1619" t="str">
            <v>972-2024</v>
          </cell>
          <cell r="B1619">
            <v>23288942</v>
          </cell>
          <cell r="C1619">
            <v>40124322</v>
          </cell>
          <cell r="D1619">
            <v>0</v>
          </cell>
        </row>
        <row r="1620">
          <cell r="A1620" t="str">
            <v>974-2024</v>
          </cell>
          <cell r="B1620">
            <v>10232096</v>
          </cell>
          <cell r="C1620">
            <v>17628792</v>
          </cell>
          <cell r="D1620">
            <v>0</v>
          </cell>
        </row>
        <row r="1621">
          <cell r="A1621" t="str">
            <v>975-2024</v>
          </cell>
          <cell r="B1621">
            <v>11869238</v>
          </cell>
          <cell r="C1621">
            <v>20163404</v>
          </cell>
          <cell r="D1621">
            <v>0</v>
          </cell>
        </row>
        <row r="1622">
          <cell r="A1622" t="str">
            <v>976-2023-2024</v>
          </cell>
          <cell r="B1622">
            <v>436069581</v>
          </cell>
          <cell r="C1622">
            <v>3590160</v>
          </cell>
          <cell r="D1622">
            <v>0</v>
          </cell>
        </row>
        <row r="1623">
          <cell r="A1623" t="str">
            <v>976-2024</v>
          </cell>
          <cell r="B1623">
            <v>21441667</v>
          </cell>
          <cell r="C1623">
            <v>37199999</v>
          </cell>
          <cell r="D1623">
            <v>0</v>
          </cell>
        </row>
        <row r="1624">
          <cell r="A1624" t="str">
            <v>977-2024</v>
          </cell>
          <cell r="B1624">
            <v>19406667</v>
          </cell>
          <cell r="C1624">
            <v>41000000</v>
          </cell>
          <cell r="D1624">
            <v>819999</v>
          </cell>
        </row>
        <row r="1625">
          <cell r="A1625" t="str">
            <v>978-2024</v>
          </cell>
          <cell r="B1625">
            <v>9985540</v>
          </cell>
          <cell r="C1625">
            <v>17628791</v>
          </cell>
          <cell r="D1625">
            <v>0</v>
          </cell>
        </row>
        <row r="1626">
          <cell r="A1626" t="str">
            <v>979-2024</v>
          </cell>
          <cell r="B1626">
            <v>9615705</v>
          </cell>
          <cell r="C1626">
            <v>17998627</v>
          </cell>
          <cell r="D1626">
            <v>0</v>
          </cell>
        </row>
        <row r="1627">
          <cell r="A1627" t="str">
            <v>980-2024</v>
          </cell>
          <cell r="B1627">
            <v>24646467</v>
          </cell>
          <cell r="C1627">
            <v>42981033</v>
          </cell>
          <cell r="D1627">
            <v>0</v>
          </cell>
        </row>
        <row r="1628">
          <cell r="A1628" t="str">
            <v>981-2024</v>
          </cell>
          <cell r="B1628">
            <v>13740300</v>
          </cell>
          <cell r="C1628">
            <v>0</v>
          </cell>
          <cell r="D1628">
            <v>2544500</v>
          </cell>
        </row>
        <row r="1629">
          <cell r="A1629" t="str">
            <v>982-2024</v>
          </cell>
          <cell r="B1629">
            <v>10517267</v>
          </cell>
          <cell r="C1629">
            <v>2035600</v>
          </cell>
          <cell r="D1629">
            <v>3731933</v>
          </cell>
        </row>
        <row r="1630">
          <cell r="A1630" t="str">
            <v>983-2024</v>
          </cell>
          <cell r="B1630">
            <v>6634800</v>
          </cell>
          <cell r="C1630">
            <v>7769700</v>
          </cell>
          <cell r="D1630">
            <v>0</v>
          </cell>
        </row>
        <row r="1631">
          <cell r="A1631" t="str">
            <v>984-2024</v>
          </cell>
          <cell r="B1631">
            <v>0</v>
          </cell>
          <cell r="C1631">
            <v>52150674</v>
          </cell>
          <cell r="D1631">
            <v>0</v>
          </cell>
        </row>
        <row r="1632">
          <cell r="A1632" t="str">
            <v>985-2024</v>
          </cell>
          <cell r="B1632">
            <v>10733333</v>
          </cell>
          <cell r="C1632">
            <v>10266667</v>
          </cell>
          <cell r="D1632">
            <v>0</v>
          </cell>
        </row>
        <row r="1633">
          <cell r="A1633" t="str">
            <v>986-2023-2024</v>
          </cell>
          <cell r="B1633">
            <v>81917437</v>
          </cell>
          <cell r="C1633">
            <v>18082563</v>
          </cell>
          <cell r="D1633">
            <v>0</v>
          </cell>
        </row>
        <row r="1634">
          <cell r="A1634" t="str">
            <v>986-2024</v>
          </cell>
          <cell r="B1634">
            <v>105920</v>
          </cell>
          <cell r="C1634">
            <v>902080</v>
          </cell>
          <cell r="D1634">
            <v>0</v>
          </cell>
        </row>
        <row r="1635">
          <cell r="A1635" t="str">
            <v>989-2024</v>
          </cell>
          <cell r="B1635">
            <v>13687800</v>
          </cell>
          <cell r="C1635">
            <v>25420200</v>
          </cell>
          <cell r="D1635">
            <v>0</v>
          </cell>
        </row>
        <row r="1636">
          <cell r="A1636" t="str">
            <v>990-2024</v>
          </cell>
          <cell r="B1636">
            <v>16295000</v>
          </cell>
          <cell r="C1636">
            <v>22813000</v>
          </cell>
          <cell r="D1636">
            <v>0</v>
          </cell>
        </row>
        <row r="1637">
          <cell r="A1637" t="str">
            <v>991-2024</v>
          </cell>
          <cell r="B1637">
            <v>7333333</v>
          </cell>
          <cell r="C1637">
            <v>30000000</v>
          </cell>
          <cell r="D1637">
            <v>2000000</v>
          </cell>
        </row>
        <row r="1638">
          <cell r="A1638" t="str">
            <v>992-2024</v>
          </cell>
          <cell r="B1638">
            <v>20232588</v>
          </cell>
          <cell r="C1638">
            <v>42744905</v>
          </cell>
          <cell r="D1638">
            <v>1424831</v>
          </cell>
        </row>
        <row r="1639">
          <cell r="A1639" t="str">
            <v>993-2024</v>
          </cell>
          <cell r="B1639">
            <v>8629479</v>
          </cell>
          <cell r="C1639">
            <v>18491740</v>
          </cell>
          <cell r="D1639">
            <v>986226</v>
          </cell>
        </row>
        <row r="1640">
          <cell r="A1640" t="str">
            <v>994-2024</v>
          </cell>
          <cell r="B1640">
            <v>16832947</v>
          </cell>
          <cell r="C1640">
            <v>27724853</v>
          </cell>
          <cell r="D1640">
            <v>0</v>
          </cell>
        </row>
        <row r="1641">
          <cell r="A1641" t="str">
            <v>995-2024</v>
          </cell>
          <cell r="B1641">
            <v>11846717</v>
          </cell>
          <cell r="C1641">
            <v>0</v>
          </cell>
          <cell r="D1641">
            <v>19980283</v>
          </cell>
        </row>
        <row r="1642">
          <cell r="A1642" t="str">
            <v>996-2024</v>
          </cell>
          <cell r="B1642">
            <v>11130000</v>
          </cell>
          <cell r="C1642">
            <v>51683904</v>
          </cell>
          <cell r="D1642">
            <v>0</v>
          </cell>
        </row>
        <row r="1643">
          <cell r="A1643" t="str">
            <v>997-2024</v>
          </cell>
          <cell r="B1643">
            <v>13253267</v>
          </cell>
          <cell r="C1643">
            <v>0</v>
          </cell>
          <cell r="D1643">
            <v>1955400</v>
          </cell>
        </row>
        <row r="1644">
          <cell r="A1644" t="str">
            <v>998-2024</v>
          </cell>
          <cell r="B1644">
            <v>13687800</v>
          </cell>
          <cell r="C1644">
            <v>0</v>
          </cell>
          <cell r="D1644">
            <v>2607200</v>
          </cell>
        </row>
        <row r="1645">
          <cell r="A1645" t="str">
            <v>999-2024</v>
          </cell>
          <cell r="B1645">
            <v>2121270383</v>
          </cell>
          <cell r="C1645">
            <v>6300247365</v>
          </cell>
          <cell r="D1645">
            <v>0</v>
          </cell>
        </row>
        <row r="1646">
          <cell r="A1646" t="str">
            <v>(en blanco)</v>
          </cell>
          <cell r="B1646">
            <v>1468084848</v>
          </cell>
          <cell r="C1646">
            <v>0</v>
          </cell>
          <cell r="D1646">
            <v>0</v>
          </cell>
        </row>
        <row r="1647">
          <cell r="A1647" t="str">
            <v>Total general</v>
          </cell>
          <cell r="B1647">
            <v>44324276411</v>
          </cell>
          <cell r="C1647">
            <v>42790862492</v>
          </cell>
          <cell r="D1647">
            <v>2594982391</v>
          </cell>
        </row>
      </sheetData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VONNE FORERO LOPEZ" refreshedDate="45582.893193055555" createdVersion="8" refreshedVersion="8" minRefreshableVersion="3" recordCount="1183" xr:uid="{C520C5D5-1B7B-4CE1-918A-05314E03AF44}">
  <cacheSource type="worksheet">
    <worksheetSource ref="A1:G1048576" sheet="Hoja6"/>
  </cacheSource>
  <cacheFields count="7">
    <cacheField name="No. Compromiso" numFmtId="0">
      <sharedItems containsString="0" containsBlank="1" containsNumber="1" containsInteger="1" minValue="1" maxValue="1031" count="925">
        <n v="2"/>
        <n v="3"/>
        <n v="10"/>
        <n v="15"/>
        <n v="6"/>
        <n v="1"/>
        <n v="11"/>
        <n v="9"/>
        <n v="14"/>
        <n v="5"/>
        <n v="8"/>
        <n v="7"/>
        <n v="12"/>
        <n v="4"/>
        <n v="23"/>
        <n v="17"/>
        <n v="16"/>
        <n v="24"/>
        <n v="21"/>
        <n v="22"/>
        <n v="25"/>
        <n v="20"/>
        <n v="19"/>
        <n v="18"/>
        <n v="26"/>
        <n v="27"/>
        <n v="29"/>
        <n v="30"/>
        <n v="34"/>
        <n v="35"/>
        <n v="36"/>
        <n v="38"/>
        <n v="31"/>
        <n v="37"/>
        <n v="28"/>
        <n v="32"/>
        <n v="33"/>
        <n v="45"/>
        <n v="43"/>
        <n v="51"/>
        <n v="42"/>
        <n v="41"/>
        <n v="49"/>
        <n v="50"/>
        <n v="52"/>
        <n v="44"/>
        <n v="53"/>
        <n v="47"/>
        <n v="46"/>
        <n v="39"/>
        <n v="48"/>
        <n v="40"/>
        <n v="54"/>
        <n v="58"/>
        <n v="59"/>
        <n v="55"/>
        <n v="57"/>
        <n v="56"/>
        <n v="61"/>
        <n v="62"/>
        <n v="64"/>
        <n v="63"/>
        <n v="65"/>
        <n v="60"/>
        <n v="66"/>
        <n v="68"/>
        <n v="67"/>
        <n v="69"/>
        <n v="70"/>
        <n v="71"/>
        <n v="72"/>
        <n v="73"/>
        <n v="74"/>
        <n v="75"/>
        <n v="76"/>
        <n v="84"/>
        <n v="77"/>
        <n v="85"/>
        <n v="78"/>
        <n v="79"/>
        <n v="81"/>
        <n v="82"/>
        <n v="83"/>
        <n v="80"/>
        <n v="86"/>
        <n v="87"/>
        <n v="88"/>
        <n v="90"/>
        <n v="91"/>
        <n v="92"/>
        <n v="93"/>
        <n v="94"/>
        <n v="100"/>
        <n v="98"/>
        <n v="95"/>
        <n v="96"/>
        <n v="97"/>
        <n v="99"/>
        <n v="106"/>
        <n v="105"/>
        <n v="111"/>
        <n v="112"/>
        <n v="108"/>
        <n v="104"/>
        <n v="101"/>
        <n v="102"/>
        <n v="118"/>
        <n v="115"/>
        <n v="117"/>
        <n v="103"/>
        <n v="113"/>
        <n v="114"/>
        <n v="119"/>
        <n v="120"/>
        <n v="116"/>
        <n v="110"/>
        <n v="109"/>
        <n v="127"/>
        <n v="126"/>
        <n v="123"/>
        <n v="124"/>
        <n v="128"/>
        <n v="129"/>
        <n v="131"/>
        <n v="125"/>
        <n v="121"/>
        <n v="133"/>
        <n v="130"/>
        <n v="134"/>
        <n v="122"/>
        <n v="137"/>
        <n v="136"/>
        <n v="148"/>
        <n v="138"/>
        <n v="141"/>
        <n v="142"/>
        <n v="143"/>
        <n v="149"/>
        <n v="140"/>
        <n v="144"/>
        <n v="145"/>
        <n v="146"/>
        <n v="147"/>
        <n v="150"/>
        <n v="139"/>
        <n v="161"/>
        <n v="152"/>
        <n v="154"/>
        <n v="155"/>
        <n v="166"/>
        <n v="167"/>
        <n v="165"/>
        <n v="156"/>
        <n v="158"/>
        <n v="163"/>
        <n v="151"/>
        <n v="168"/>
        <n v="160"/>
        <n v="132"/>
        <n v="169"/>
        <n v="164"/>
        <n v="172"/>
        <n v="171"/>
        <n v="159"/>
        <n v="170"/>
        <n v="153"/>
        <n v="176"/>
        <n v="177"/>
        <n v="175"/>
        <n v="226"/>
        <n v="181"/>
        <n v="184"/>
        <n v="185"/>
        <n v="186"/>
        <n v="187"/>
        <n v="188"/>
        <n v="190"/>
        <n v="219"/>
        <n v="199"/>
        <n v="197"/>
        <n v="200"/>
        <n v="206"/>
        <n v="218"/>
        <n v="207"/>
        <n v="220"/>
        <n v="189"/>
        <n v="174"/>
        <n v="217"/>
        <n v="205"/>
        <n v="210"/>
        <n v="212"/>
        <n v="208"/>
        <n v="209"/>
        <n v="173"/>
        <n v="182"/>
        <n v="179"/>
        <n v="178"/>
        <n v="180"/>
        <n v="183"/>
        <n v="214"/>
        <n v="215"/>
        <n v="222"/>
        <n v="224"/>
        <n v="225"/>
        <n v="223"/>
        <n v="193"/>
        <n v="192"/>
        <n v="191"/>
        <n v="194"/>
        <n v="195"/>
        <n v="196"/>
        <n v="157"/>
        <n v="228"/>
        <n v="227"/>
        <n v="235"/>
        <n v="238"/>
        <n v="230"/>
        <n v="237"/>
        <n v="229"/>
        <n v="236"/>
        <n v="232"/>
        <n v="233"/>
        <n v="252"/>
        <n v="231"/>
        <n v="250"/>
        <n v="240"/>
        <n v="245"/>
        <n v="244"/>
        <n v="256"/>
        <n v="234"/>
        <n v="239"/>
        <n v="253"/>
        <n v="247"/>
        <n v="258"/>
        <n v="251"/>
        <n v="241"/>
        <n v="242"/>
        <n v="243"/>
        <n v="246"/>
        <n v="249"/>
        <n v="211"/>
        <n v="270"/>
        <n v="261"/>
        <n v="264"/>
        <n v="265"/>
        <n v="266"/>
        <n v="285"/>
        <n v="281"/>
        <n v="288"/>
        <n v="292"/>
        <n v="272"/>
        <n v="273"/>
        <n v="282"/>
        <n v="289"/>
        <n v="299"/>
        <n v="267"/>
        <n v="278"/>
        <n v="279"/>
        <n v="293"/>
        <n v="294"/>
        <n v="295"/>
        <n v="300"/>
        <n v="286"/>
        <n v="287"/>
        <n v="291"/>
        <n v="276"/>
        <n v="277"/>
        <n v="268"/>
        <n v="274"/>
        <n v="262"/>
        <n v="263"/>
        <n v="283"/>
        <n v="296"/>
        <n v="280"/>
        <n v="301"/>
        <n v="308"/>
        <n v="309"/>
        <n v="305"/>
        <n v="306"/>
        <n v="307"/>
        <n v="317"/>
        <n v="324"/>
        <n v="321"/>
        <n v="319"/>
        <n v="271"/>
        <n v="333"/>
        <n v="320"/>
        <n v="335"/>
        <n v="329"/>
        <n v="334"/>
        <n v="302"/>
        <n v="304"/>
        <n v="303"/>
        <n v="311"/>
        <n v="330"/>
        <n v="322"/>
        <n v="326"/>
        <n v="327"/>
        <n v="325"/>
        <n v="310"/>
        <n v="341"/>
        <n v="315"/>
        <n v="313"/>
        <n v="312"/>
        <n v="350"/>
        <n v="336"/>
        <n v="338"/>
        <n v="339"/>
        <n v="360"/>
        <n v="340"/>
        <n v="337"/>
        <n v="363"/>
        <n v="349"/>
        <n v="359"/>
        <n v="355"/>
        <n v="354"/>
        <n v="357"/>
        <n v="362"/>
        <n v="356"/>
        <n v="342"/>
        <n v="346"/>
        <n v="348"/>
        <n v="343"/>
        <n v="353"/>
        <n v="378"/>
        <n v="371"/>
        <n v="351"/>
        <n v="367"/>
        <n v="331"/>
        <n v="366"/>
        <n v="387"/>
        <n v="388"/>
        <n v="390"/>
        <n v="399"/>
        <n v="400"/>
        <n v="372"/>
        <n v="402"/>
        <n v="397"/>
        <n v="368"/>
        <n v="385"/>
        <n v="401"/>
        <n v="382"/>
        <n v="383"/>
        <n v="384"/>
        <n v="374"/>
        <n v="375"/>
        <n v="380"/>
        <n v="376"/>
        <n v="345"/>
        <n v="395"/>
        <n v="393"/>
        <n v="398"/>
        <n v="379"/>
        <n v="347"/>
        <n v="352"/>
        <n v="394"/>
        <n v="409"/>
        <n v="404"/>
        <n v="405"/>
        <n v="417"/>
        <n v="418"/>
        <n v="419"/>
        <n v="423"/>
        <n v="414"/>
        <n v="431"/>
        <n v="415"/>
        <n v="407"/>
        <n v="433"/>
        <n v="365"/>
        <n v="436"/>
        <n v="434"/>
        <n v="420"/>
        <n v="432"/>
        <n v="403"/>
        <n v="438"/>
        <n v="411"/>
        <n v="429"/>
        <n v="425"/>
        <n v="396"/>
        <n v="427"/>
        <n v="428"/>
        <n v="424"/>
        <n v="426"/>
        <n v="413"/>
        <n v="416"/>
        <n v="437"/>
        <n v="422"/>
        <n v="408"/>
        <n v="412"/>
        <n v="435"/>
        <n v="391"/>
        <n v="410"/>
        <n v="441"/>
        <n v="392"/>
        <n v="449"/>
        <n v="430"/>
        <n v="458"/>
        <n v="455"/>
        <n v="445"/>
        <n v="456"/>
        <n v="457"/>
        <n v="447"/>
        <n v="460"/>
        <n v="454"/>
        <n v="448"/>
        <n v="461"/>
        <n v="462"/>
        <n v="463"/>
        <n v="440"/>
        <n v="451"/>
        <n v="450"/>
        <n v="452"/>
        <n v="446"/>
        <n v="444"/>
        <n v="443"/>
        <n v="442"/>
        <n v="439"/>
        <n v="453"/>
        <n v="469"/>
        <n v="482"/>
        <n v="475"/>
        <n v="476"/>
        <n v="481"/>
        <n v="477"/>
        <n v="464"/>
        <n v="471"/>
        <n v="470"/>
        <n v="467"/>
        <n v="465"/>
        <n v="466"/>
        <n v="483"/>
        <n v="484"/>
        <n v="478"/>
        <n v="479"/>
        <n v="480"/>
        <n v="468"/>
        <n v="472"/>
        <n v="474"/>
        <n v="473"/>
        <n v="487"/>
        <n v="485"/>
        <n v="488"/>
        <n v="489"/>
        <n v="490"/>
        <n v="491"/>
        <n v="515"/>
        <n v="512"/>
        <n v="516"/>
        <n v="500"/>
        <n v="502"/>
        <n v="511"/>
        <n v="510"/>
        <n v="503"/>
        <n v="498"/>
        <n v="499"/>
        <n v="501"/>
        <n v="507"/>
        <n v="506"/>
        <n v="492"/>
        <n v="494"/>
        <n v="513"/>
        <n v="514"/>
        <n v="509"/>
        <n v="381"/>
        <n v="543"/>
        <n v="542"/>
        <n v="533"/>
        <n v="504"/>
        <n v="517"/>
        <n v="520"/>
        <n v="522"/>
        <n v="519"/>
        <n v="521"/>
        <n v="518"/>
        <n v="528"/>
        <n v="530"/>
        <n v="525"/>
        <n v="526"/>
        <n v="539"/>
        <n v="540"/>
        <n v="547"/>
        <n v="552"/>
        <n v="546"/>
        <n v="545"/>
        <n v="529"/>
        <n v="527"/>
        <n v="544"/>
        <n v="541"/>
        <n v="535"/>
        <n v="536"/>
        <n v="537"/>
        <n v="538"/>
        <n v="550"/>
        <n v="486"/>
        <n v="548"/>
        <n v="563"/>
        <n v="564"/>
        <n v="553"/>
        <n v="554"/>
        <n v="576"/>
        <n v="575"/>
        <n v="577"/>
        <n v="578"/>
        <n v="574"/>
        <n v="572"/>
        <n v="582"/>
        <n v="555"/>
        <n v="566"/>
        <n v="569"/>
        <n v="568"/>
        <n v="567"/>
        <n v="559"/>
        <n v="560"/>
        <n v="561"/>
        <n v="570"/>
        <n v="562"/>
        <n v="579"/>
        <n v="580"/>
        <n v="573"/>
        <n v="532"/>
        <n v="556"/>
        <n v="557"/>
        <n v="581"/>
        <n v="565"/>
        <n v="593"/>
        <n v="586"/>
        <n v="587"/>
        <n v="588"/>
        <n v="590"/>
        <n v="591"/>
        <n v="606"/>
        <n v="601"/>
        <n v="607"/>
        <n v="608"/>
        <n v="595"/>
        <n v="583"/>
        <n v="602"/>
        <n v="599"/>
        <n v="600"/>
        <n v="597"/>
        <n v="598"/>
        <n v="604"/>
        <n v="596"/>
        <n v="603"/>
        <n v="594"/>
        <n v="623"/>
        <n v="621"/>
        <n v="620"/>
        <n v="627"/>
        <n v="626"/>
        <n v="611"/>
        <n v="617"/>
        <n v="629"/>
        <n v="622"/>
        <n v="610"/>
        <n v="619"/>
        <n v="630"/>
        <n v="615"/>
        <n v="589"/>
        <n v="632"/>
        <n v="613"/>
        <n v="612"/>
        <n v="614"/>
        <n v="609"/>
        <n v="585"/>
        <n v="631"/>
        <n v="636"/>
        <n v="635"/>
        <n v="640"/>
        <n v="633"/>
        <n v="642"/>
        <n v="638"/>
        <n v="641"/>
        <n v="634"/>
        <n v="584"/>
        <n v="643"/>
        <n v="639"/>
        <n v="646"/>
        <n v="645"/>
        <n v="647"/>
        <n v="651"/>
        <n v="649"/>
        <n v="658"/>
        <n v="648"/>
        <n v="655"/>
        <n v="656"/>
        <n v="659"/>
        <n v="660"/>
        <n v="652"/>
        <n v="654"/>
        <n v="650"/>
        <n v="661"/>
        <n v="653"/>
        <n v="665"/>
        <n v="664"/>
        <n v="657"/>
        <n v="624"/>
        <n v="670"/>
        <n v="666"/>
        <n v="668"/>
        <n v="676"/>
        <n v="667"/>
        <n v="677"/>
        <n v="675"/>
        <n v="682"/>
        <n v="672"/>
        <n v="673"/>
        <n v="674"/>
        <n v="618"/>
        <n v="605"/>
        <n v="662"/>
        <n v="663"/>
        <n v="671"/>
        <n v="690"/>
        <n v="696"/>
        <n v="691"/>
        <n v="701"/>
        <n v="699"/>
        <n v="700"/>
        <n v="689"/>
        <n v="692"/>
        <n v="688"/>
        <n v="706"/>
        <n v="693"/>
        <n v="702"/>
        <n v="705"/>
        <n v="704"/>
        <n v="698"/>
        <n v="697"/>
        <n v="644"/>
        <n v="707"/>
        <n v="708"/>
        <n v="683"/>
        <n v="687"/>
        <n v="686"/>
        <n v="685"/>
        <n v="628"/>
        <n v="710"/>
        <n v="713"/>
        <n v="724"/>
        <n v="712"/>
        <n v="711"/>
        <n v="714"/>
        <n v="718"/>
        <n v="709"/>
        <n v="717"/>
        <n v="703"/>
        <n v="719"/>
        <n v="715"/>
        <n v="723"/>
        <n v="684"/>
        <n v="720"/>
        <n v="741"/>
        <n v="726"/>
        <n v="722"/>
        <n v="730"/>
        <n v="727"/>
        <n v="731"/>
        <n v="732"/>
        <n v="736"/>
        <n v="738"/>
        <n v="739"/>
        <n v="737"/>
        <n v="716"/>
        <n v="742"/>
        <n v="721"/>
        <n v="734"/>
        <n v="740"/>
        <n v="749"/>
        <n v="754"/>
        <n v="745"/>
        <n v="753"/>
        <n v="752"/>
        <n v="743"/>
        <n v="744"/>
        <n v="757"/>
        <n v="756"/>
        <n v="733"/>
        <n v="751"/>
        <n v="747"/>
        <n v="748"/>
        <n v="746"/>
        <n v="758"/>
        <n v="761"/>
        <n v="760"/>
        <n v="759"/>
        <n v="762"/>
        <n v="769"/>
        <n v="770"/>
        <n v="775"/>
        <n v="772"/>
        <n v="778"/>
        <n v="768"/>
        <n v="777"/>
        <n v="771"/>
        <n v="767"/>
        <n v="779"/>
        <n v="773"/>
        <n v="774"/>
        <n v="766"/>
        <n v="755"/>
        <n v="763"/>
        <n v="764"/>
        <n v="765"/>
        <n v="794"/>
        <n v="787"/>
        <n v="786"/>
        <n v="790"/>
        <n v="791"/>
        <n v="797"/>
        <n v="792"/>
        <n v="798"/>
        <n v="793"/>
        <n v="783"/>
        <n v="802"/>
        <n v="800"/>
        <n v="795"/>
        <n v="796"/>
        <n v="789"/>
        <n v="782"/>
        <n v="805"/>
        <n v="784"/>
        <n v="809"/>
        <n v="807"/>
        <n v="806"/>
        <n v="781"/>
        <n v="810"/>
        <n v="812"/>
        <n v="811"/>
        <n v="808"/>
        <n v="816"/>
        <n v="801"/>
        <n v="803"/>
        <n v="817"/>
        <n v="818"/>
        <n v="831"/>
        <n v="829"/>
        <n v="832"/>
        <n v="819"/>
        <n v="833"/>
        <n v="827"/>
        <n v="828"/>
        <n v="834"/>
        <n v="826"/>
        <n v="799"/>
        <n v="842"/>
        <n v="841"/>
        <n v="843"/>
        <n v="821"/>
        <n v="814"/>
        <n v="815"/>
        <n v="838"/>
        <n v="822"/>
        <n v="835"/>
        <n v="830"/>
        <n v="848"/>
        <n v="845"/>
        <n v="846"/>
        <n v="836"/>
        <n v="840"/>
        <n v="851"/>
        <n v="849"/>
        <n v="844"/>
        <n v="847"/>
        <n v="853"/>
        <n v="854"/>
        <n v="856"/>
        <n v="862"/>
        <n v="857"/>
        <n v="858"/>
        <n v="850"/>
        <n v="865"/>
        <n v="864"/>
        <n v="869"/>
        <n v="874"/>
        <n v="860"/>
        <n v="861"/>
        <n v="873"/>
        <n v="863"/>
        <n v="859"/>
        <n v="872"/>
        <n v="868"/>
        <n v="871"/>
        <n v="881"/>
        <n v="879"/>
        <n v="876"/>
        <n v="878"/>
        <n v="877"/>
        <n v="875"/>
        <n v="867"/>
        <n v="883"/>
        <n v="884"/>
        <n v="886"/>
        <n v="880"/>
        <n v="888"/>
        <n v="887"/>
        <n v="897"/>
        <n v="893"/>
        <n v="896"/>
        <n v="895"/>
        <n v="894"/>
        <n v="892"/>
        <n v="899"/>
        <n v="900"/>
        <n v="901"/>
        <n v="898"/>
        <n v="890"/>
        <n v="902"/>
        <n v="904"/>
        <n v="891"/>
        <n v="889"/>
        <n v="903"/>
        <n v="906"/>
        <n v="905"/>
        <n v="908"/>
        <n v="907"/>
        <n v="912"/>
        <n v="910"/>
        <n v="913"/>
        <n v="914"/>
        <n v="909"/>
        <n v="917"/>
        <n v="920"/>
        <n v="921"/>
        <n v="919"/>
        <n v="926"/>
        <n v="923"/>
        <n v="924"/>
        <n v="928"/>
        <n v="927"/>
        <n v="929"/>
        <n v="931"/>
        <n v="932"/>
        <n v="933"/>
        <n v="922"/>
        <n v="930"/>
        <n v="916"/>
        <n v="935"/>
        <n v="936"/>
        <n v="937"/>
        <n v="939"/>
        <n v="942"/>
        <n v="941"/>
        <n v="946"/>
        <n v="945"/>
        <n v="947"/>
        <n v="938"/>
        <n v="952"/>
        <n v="951"/>
        <n v="953"/>
        <n v="950"/>
        <n v="956"/>
        <n v="954"/>
        <n v="961"/>
        <n v="957"/>
        <n v="958"/>
        <n v="959"/>
        <n v="963"/>
        <n v="949"/>
        <n v="964"/>
        <n v="955"/>
        <n v="966"/>
        <n v="962"/>
        <n v="967"/>
        <n v="969"/>
        <n v="968"/>
        <n v="970"/>
        <n v="971"/>
        <n v="975"/>
        <n v="974"/>
        <n v="976"/>
        <n v="972"/>
        <n v="977"/>
        <n v="981"/>
        <n v="978"/>
        <n v="980"/>
        <n v="979"/>
        <n v="982"/>
        <n v="983"/>
        <n v="985"/>
        <n v="990"/>
        <n v="991"/>
        <n v="989"/>
        <n v="992"/>
        <n v="986"/>
        <n v="993"/>
        <n v="994"/>
        <n v="995"/>
        <n v="984"/>
        <n v="998"/>
        <n v="997"/>
        <n v="999"/>
        <n v="1000"/>
        <n v="1001"/>
        <n v="1004"/>
        <n v="1003"/>
        <n v="1018"/>
        <n v="1020"/>
        <n v="1021"/>
        <n v="1012"/>
        <n v="1005"/>
        <n v="1009"/>
        <n v="1007"/>
        <n v="1017"/>
        <n v="1006"/>
        <n v="1016"/>
        <n v="1014"/>
        <n v="1013"/>
        <n v="1010"/>
        <n v="1011"/>
        <n v="1022"/>
        <n v="1024"/>
        <n v="1025"/>
        <n v="996"/>
        <n v="1026"/>
        <n v="1027"/>
        <n v="1028"/>
        <n v="1019"/>
        <n v="1029"/>
        <n v="1015"/>
        <n v="1008"/>
        <n v="1023"/>
        <n v="1030"/>
        <n v="1031"/>
        <m/>
      </sharedItems>
    </cacheField>
    <cacheField name="Número Doc. BP Beneficiario" numFmtId="0">
      <sharedItems containsString="0" containsBlank="1" containsNumber="1" containsInteger="1" minValue="367422" maxValue="1233897607" count="910">
        <n v="1100542273"/>
        <n v="1026252836"/>
        <n v="37942949"/>
        <n v="1117546634"/>
        <n v="37729988"/>
        <n v="1022370407"/>
        <n v="1010192442"/>
        <n v="22581570"/>
        <n v="1018472399"/>
        <n v="53007260"/>
        <n v="1094267829"/>
        <n v="1012458653"/>
        <n v="1057515441"/>
        <n v="42140222"/>
        <n v="50972364"/>
        <n v="33377852"/>
        <n v="65589582"/>
        <n v="53009230"/>
        <n v="1018445491"/>
        <n v="1020749871"/>
        <n v="1022385776"/>
        <n v="1032505182"/>
        <n v="51838267"/>
        <n v="1020762400"/>
        <n v="1073669705"/>
        <n v="1010221484"/>
        <n v="49717557"/>
        <n v="1014215771"/>
        <n v="67026914"/>
        <n v="51850676"/>
        <n v="53140254"/>
        <n v="52444527"/>
        <n v="5996309"/>
        <n v="51789632"/>
        <n v="38364328"/>
        <n v="52741098"/>
        <n v="66986015"/>
        <n v="1020730532"/>
        <n v="1026279711"/>
        <n v="53106551"/>
        <n v="1061707223"/>
        <n v="1020739089"/>
        <n v="53006723"/>
        <n v="80135868"/>
        <n v="1018431069"/>
        <n v="1016080339"/>
        <n v="51705761"/>
        <n v="1020717338"/>
        <n v="53064906"/>
        <n v="1049635138"/>
        <n v="80547349"/>
        <n v="52950437"/>
        <n v="52133832"/>
        <n v="52045284"/>
        <n v="1032499220"/>
        <n v="11227432"/>
        <n v="1032366030"/>
        <n v="1020721300"/>
        <n v="52229317"/>
        <n v="52198664"/>
        <n v="1072708290"/>
        <n v="52953322"/>
        <n v="1010233479"/>
        <n v="52111077"/>
        <n v="53165523"/>
        <n v="1032423688"/>
        <n v="1057515051"/>
        <n v="1032412691"/>
        <n v="1015452543"/>
        <n v="33378133"/>
        <n v="52196543"/>
        <n v="1010235522"/>
        <n v="1014252867"/>
        <n v="1053834314"/>
        <n v="28870153"/>
        <n v="1018416874"/>
        <n v="21743761"/>
        <n v="52028479"/>
        <n v="64587389"/>
        <n v="52156017"/>
        <n v="36284808"/>
        <n v="53161685"/>
        <n v="51770881"/>
        <n v="1014302319"/>
        <n v="49793638"/>
        <n v="1010203894"/>
        <n v="1010178342"/>
        <n v="1020748592"/>
        <n v="1144136443"/>
        <n v="28892306"/>
        <n v="1010216803"/>
        <n v="24729335"/>
        <n v="1050952104"/>
        <n v="53152671"/>
        <n v="51959804"/>
        <n v="1073516348"/>
        <n v="1018419161"/>
        <n v="1033735189"/>
        <n v="1010205417"/>
        <n v="1144103482"/>
        <n v="1020742036"/>
        <n v="1125618115"/>
        <n v="52026484"/>
        <n v="63553019"/>
        <n v="52903938"/>
        <n v="39573189"/>
        <n v="1010174817"/>
        <n v="52295798"/>
        <n v="21075333"/>
        <n v="1014246705"/>
        <n v="1077871555"/>
        <n v="1121041168"/>
        <n v="52992121"/>
        <n v="1061753809"/>
        <n v="53117328"/>
        <n v="1010225976"/>
        <n v="11449517"/>
        <n v="39546102"/>
        <n v="1010186035"/>
        <n v="1014187003"/>
        <n v="1069714654"/>
        <n v="1010189764"/>
        <n v="1026260539"/>
        <n v="52902035"/>
        <n v="1026285442"/>
        <n v="51717338"/>
        <n v="52978105"/>
        <n v="1019061637"/>
        <n v="80216505"/>
        <n v="1019098916"/>
        <n v="52832564"/>
        <n v="79720987"/>
        <n v="37086468"/>
        <n v="52857779"/>
        <n v="51633080"/>
        <n v="1013586308"/>
        <n v="52719035"/>
        <n v="53029163"/>
        <n v="37943545"/>
        <n v="1016004240"/>
        <n v="40388807"/>
        <n v="39525320"/>
        <n v="53031062"/>
        <n v="79953215"/>
        <n v="1018402467"/>
        <n v="52490688"/>
        <n v="1016065928"/>
        <n v="1022402107"/>
        <n v="1032469412"/>
        <n v="1033739124"/>
        <n v="37626021"/>
        <n v="80100229"/>
        <n v="41779451"/>
        <n v="1144077318"/>
        <n v="1012384777"/>
        <n v="1073504935"/>
        <n v="46450960"/>
        <n v="1024519362"/>
        <n v="1110539894"/>
        <n v="1026568993"/>
        <n v="80108622"/>
        <n v="1057436359"/>
        <n v="1026563920"/>
        <n v="1026295300"/>
        <n v="1019044995"/>
        <n v="52970001"/>
        <n v="1013637375"/>
        <n v="1012345687"/>
        <n v="1022399152"/>
        <n v="1018490752"/>
        <n v="39813433"/>
        <n v="1016061866"/>
        <n v="1014308576"/>
        <n v="1014232629"/>
        <n v="1018475649"/>
        <n v="1077088980"/>
        <n v="1023011705"/>
        <n v="1032449799"/>
        <n v="52517180"/>
        <n v="1098713784"/>
        <n v="1018474834"/>
        <n v="1016031370"/>
        <n v="1010175393"/>
        <n v="1031152962"/>
        <n v="1049633184"/>
        <n v="52877283"/>
        <n v="1030559436"/>
        <n v="1070968907"/>
        <n v="1085260195"/>
        <n v="52986787"/>
        <n v="1026282315"/>
        <n v="79796051"/>
        <n v="52200367"/>
        <n v="1024482878"/>
        <n v="1032479746"/>
        <n v="52302823"/>
        <n v="1101202675"/>
        <n v="1073712186"/>
        <n v="1012390662"/>
        <n v="52888975"/>
        <n v="1012374364"/>
        <n v="1014212508"/>
        <n v="52218685"/>
        <n v="1010192366"/>
        <n v="1013645642"/>
        <n v="1022361607"/>
        <n v="1070968293"/>
        <n v="1022385601"/>
        <n v="1023933449"/>
        <n v="1018433100"/>
        <n v="1015423524"/>
        <n v="1013597356"/>
        <n v="1018455404"/>
        <n v="52828360"/>
        <n v="52726936"/>
        <n v="1032455948"/>
        <n v="52546928"/>
        <n v="1031148482"/>
        <n v="1030572953"/>
        <n v="1016049473"/>
        <n v="52930764"/>
        <n v="1016105188"/>
        <n v="1030607374"/>
        <n v="1128467776"/>
        <n v="79649423"/>
        <n v="51865843"/>
        <n v="1023913947"/>
        <n v="1024598906"/>
        <n v="1024518426"/>
        <n v="52705468"/>
        <n v="1026258496"/>
        <n v="1030548052"/>
        <n v="53041952"/>
        <n v="1014193785"/>
        <n v="80538621"/>
        <n v="1018451831"/>
        <n v="1121858969"/>
        <n v="1018464495"/>
        <n v="1022403905"/>
        <n v="1110575837"/>
        <n v="1015412464"/>
        <n v="1026279374"/>
        <n v="1014263145"/>
        <n v="1016097015"/>
        <n v="23995418"/>
        <n v="1024531083"/>
        <n v="394512"/>
        <n v="52817188"/>
        <n v="1020752054"/>
        <n v="1018486213"/>
        <n v="1012342404"/>
        <n v="43978910"/>
        <n v="1015395389"/>
        <n v="20985927"/>
        <n v="40043143"/>
        <n v="80472294"/>
        <n v="1032412730"/>
        <n v="1013652985"/>
        <n v="1016019607"/>
        <n v="1024485427"/>
        <n v="1030584942"/>
        <n v="1019031988"/>
        <n v="52616058"/>
        <n v="79876828"/>
        <n v="80068330"/>
        <n v="1020796941"/>
        <n v="63535494"/>
        <n v="25273125"/>
        <n v="1026569222"/>
        <n v="53062496"/>
        <n v="80238651"/>
        <n v="80102165"/>
        <n v="1018409440"/>
        <n v="51697445"/>
        <n v="34325312"/>
        <n v="1032433060"/>
        <n v="1018463736"/>
        <n v="30718747"/>
        <n v="1032467630"/>
        <n v="1010193782"/>
        <n v="1012329031"/>
        <n v="1030549613"/>
        <n v="1023906784"/>
        <n v="1144065948"/>
        <n v="1032458592"/>
        <n v="52327639"/>
        <n v="52833019"/>
        <n v="1023938563"/>
        <n v="53039141"/>
        <n v="51914293"/>
        <n v="1019051488"/>
        <n v="52260654"/>
        <n v="80058658"/>
        <n v="79545331"/>
        <n v="1010203548"/>
        <n v="1023910625"/>
        <n v="51980077"/>
        <n v="1075251482"/>
        <n v="1032433447"/>
        <n v="1010207715"/>
        <n v="367422"/>
        <n v="1030531481"/>
        <n v="52916511"/>
        <n v="1014208258"/>
        <n v="79965555"/>
        <n v="1019068108"/>
        <n v="1010217694"/>
        <n v="1030601495"/>
        <n v="53077411"/>
        <n v="1113308508"/>
        <n v="63477423"/>
        <n v="1091676518"/>
        <n v="1032358765"/>
        <n v="1032474240"/>
        <n v="1016097081"/>
        <n v="1016045970"/>
        <n v="24606392"/>
        <n v="1013600620"/>
        <n v="52910729"/>
        <n v="52192639"/>
        <n v="1032457464"/>
        <n v="52083575"/>
        <n v="1020806705"/>
        <n v="30399541"/>
        <n v="830110297"/>
        <n v="19370586"/>
        <n v="1030633303"/>
        <n v="52778841"/>
        <n v="53074795"/>
        <n v="1014284290"/>
        <n v="53069762"/>
        <n v="1020778139"/>
        <n v="46359585"/>
        <n v="1019059223"/>
        <n v="52424392"/>
        <n v="80732015"/>
        <n v="1117492089"/>
        <n v="1020822286"/>
        <n v="1005734739"/>
        <n v="1010195006"/>
        <n v="1030565075"/>
        <n v="1123732305"/>
        <n v="28697041"/>
        <n v="41777111"/>
        <n v="52103500"/>
        <n v="53051848"/>
        <n v="57461844"/>
        <n v="1057590689"/>
        <n v="1024548568"/>
        <n v="53082377"/>
        <n v="1014214394"/>
        <n v="1073173677"/>
        <n v="79658635"/>
        <n v="1013610476"/>
        <n v="1014274837"/>
        <n v="52953267"/>
        <n v="1023921975"/>
        <n v="59311442"/>
        <n v="52867036"/>
        <n v="1020715966"/>
        <n v="1020738110"/>
        <n v="52455371"/>
        <n v="52255339"/>
        <n v="1022363074"/>
        <n v="79870964"/>
        <n v="1024478859"/>
        <n v="1026286906"/>
        <n v="52964013"/>
        <n v="1087408305"/>
        <n v="1018424395"/>
        <n v="52971034"/>
        <n v="1012337203"/>
        <n v="52992974"/>
        <n v="51991290"/>
        <n v="1018445826"/>
        <n v="41957780"/>
        <n v="53125389"/>
        <n v="52431075"/>
        <n v="80249948"/>
        <n v="1030538526"/>
        <n v="52748620"/>
        <n v="51657607"/>
        <n v="53003480"/>
        <n v="1033707435"/>
        <n v="1026273272"/>
        <n v="80178714"/>
        <n v="53123323"/>
        <n v="1098777417"/>
        <n v="1010179608"/>
        <n v="1016080002"/>
        <n v="1019092681"/>
        <n v="1018439974"/>
        <n v="1033752285"/>
        <n v="1094248993"/>
        <n v="52253908"/>
        <n v="1010162537"/>
        <n v="1026567919"/>
        <n v="52833210"/>
        <n v="37745134"/>
        <n v="52216249"/>
        <n v="1110467098"/>
        <n v="52287875"/>
        <n v="52737116"/>
        <n v="1020740687"/>
        <n v="53153823"/>
        <n v="1143388960"/>
        <n v="52855084"/>
        <n v="53080693"/>
        <n v="1032434658"/>
        <n v="1026569822"/>
        <n v="35469663"/>
        <n v="1014203787"/>
        <n v="1032442354"/>
        <n v="53051124"/>
        <n v="1019055961"/>
        <n v="1090380491"/>
        <n v="1022394060"/>
        <n v="1020758832"/>
        <n v="36314972"/>
        <n v="1013669194"/>
        <n v="1086922482"/>
        <n v="1026271628"/>
        <n v="1098729713"/>
        <n v="52430621"/>
        <n v="52159768"/>
        <n v="1010162050"/>
        <n v="53129961"/>
        <n v="1013633241"/>
        <n v="52479051"/>
        <n v="80502946"/>
        <n v="1096955788"/>
        <n v="1030637392"/>
        <n v="1014220634"/>
        <n v="1049618101"/>
        <n v="1022429596"/>
        <n v="1015436980"/>
        <n v="1023881004"/>
        <n v="1018430470"/>
        <n v="1020786216"/>
        <n v="1032436974"/>
        <n v="1033711448"/>
        <n v="1018433338"/>
        <n v="1026588848"/>
        <n v="51729728"/>
        <n v="1000577432"/>
        <n v="1026269732"/>
        <n v="45757630"/>
        <n v="1053853581"/>
        <n v="1032463427"/>
        <n v="1067948121"/>
        <n v="53103863"/>
        <n v="1016068941"/>
        <n v="1020734515"/>
        <n v="52964970"/>
        <n v="1020782808"/>
        <n v="1130604658"/>
        <n v="1030616055"/>
        <n v="53073191"/>
        <n v="1106774369"/>
        <n v="1023967625"/>
        <n v="1016047664"/>
        <n v="52989573"/>
        <n v="80215114"/>
        <n v="53905017"/>
        <n v="52750932"/>
        <n v="52341816"/>
        <n v="1085274653"/>
        <n v="1018496209"/>
        <n v="860049599"/>
        <n v="1020810754"/>
        <n v="1020786940"/>
        <n v="1075302991"/>
        <n v="1022941460"/>
        <n v="53911723"/>
        <n v="1019082575"/>
        <n v="53049970"/>
        <n v="1030594520"/>
        <n v="53084190"/>
        <n v="1026256218"/>
        <n v="1010182081"/>
        <n v="1013606056"/>
        <n v="52815152"/>
        <n v="1014274579"/>
        <n v="53070829"/>
        <n v="52160193"/>
        <n v="1070923157"/>
        <n v="80052627"/>
        <n v="1010204008"/>
        <n v="1032429532"/>
        <n v="1067856673"/>
        <n v="1018461548"/>
        <n v="80795522"/>
        <n v="1015453405"/>
        <n v="1070981072"/>
        <n v="1032368119"/>
        <n v="1015430439"/>
        <n v="1014244390"/>
        <n v="1045675679"/>
        <n v="64892400"/>
        <n v="41956199"/>
        <n v="43667606"/>
        <n v="1013606107"/>
        <n v="1010188278"/>
        <n v="52908942"/>
        <n v="1020735588"/>
        <n v="52312234"/>
        <n v="1112767702"/>
        <n v="1047423614"/>
        <n v="1026561760"/>
        <n v="1065242351"/>
        <n v="52978669"/>
        <n v="1033800543"/>
        <n v="1022949801"/>
        <n v="52984171"/>
        <n v="1033726945"/>
        <n v="1030626046"/>
        <n v="1016100911"/>
        <n v="1012393327"/>
        <n v="1014237872"/>
        <n v="1094895758"/>
        <n v="39761992"/>
        <n v="11322492"/>
        <n v="1015394684"/>
        <n v="80041255"/>
        <n v="1023901555"/>
        <n v="79436528"/>
        <n v="52500441"/>
        <n v="52204744"/>
        <n v="1032357681"/>
        <n v="1022956531"/>
        <n v="1010210091"/>
        <n v="52976048"/>
        <n v="1032393159"/>
        <n v="1122123341"/>
        <n v="1022342491"/>
        <n v="1018497672"/>
        <n v="52750847"/>
        <n v="39637235"/>
        <n v="52507586"/>
        <n v="1033741170"/>
        <n v="60288166"/>
        <n v="1018412053"/>
        <n v="1012350248"/>
        <n v="75088692"/>
        <n v="1053332784"/>
        <n v="1110508111"/>
        <n v="1098715072"/>
        <n v="24729493"/>
        <n v="1014229104"/>
        <n v="52964617"/>
        <n v="52363861"/>
        <n v="52819901"/>
        <n v="52810740"/>
        <n v="30231256"/>
        <n v="1030655379"/>
        <n v="1010221584"/>
        <n v="1015404486"/>
        <n v="1085942790"/>
        <n v="1015413127"/>
        <n v="1031127072"/>
        <n v="1030649360"/>
        <n v="1026293199"/>
        <n v="1016004202"/>
        <n v="1110504810"/>
        <n v="52223178"/>
        <n v="1032417500"/>
        <n v="1014269721"/>
        <n v="52987393"/>
        <n v="52907949"/>
        <n v="53094778"/>
        <n v="52823115"/>
        <n v="52739383"/>
        <n v="1018402938"/>
        <n v="1024523176"/>
        <n v="1010240738"/>
        <n v="52753589"/>
        <n v="1016081223"/>
        <n v="1026594936"/>
        <n v="52186895"/>
        <n v="1094940032"/>
        <n v="79516486"/>
        <n v="800217686"/>
        <n v="1071167372"/>
        <n v="1012440977"/>
        <n v="1030553805"/>
        <n v="1032439727"/>
        <n v="60371694"/>
        <n v="1032374674"/>
        <n v="1032362672"/>
        <n v="1018487742"/>
        <n v="1144074564"/>
        <n v="1032493452"/>
        <n v="1032490243"/>
        <n v="52541006"/>
        <n v="1010184242"/>
        <n v="1012373845"/>
        <n v="1032412161"/>
        <n v="52736932"/>
        <n v="1136881164"/>
        <n v="1026272157"/>
        <n v="1033769449"/>
        <n v="52274601"/>
        <n v="65763442"/>
        <n v="39767738"/>
        <n v="1022398563"/>
        <n v="1018488404"/>
        <n v="1022385067"/>
        <n v="53093961"/>
        <n v="1026274362"/>
        <n v="1026294950"/>
        <n v="32735680"/>
        <n v="1032393353"/>
        <n v="1013611178"/>
        <n v="1019077800"/>
        <n v="35472341"/>
        <n v="1070969716"/>
        <n v="1121865195"/>
        <n v="1022402935"/>
        <n v="1016055342"/>
        <n v="1024466865"/>
        <n v="1022364648"/>
        <n v="1032356505"/>
        <n v="65761424"/>
        <n v="1023973190"/>
        <n v="52959467"/>
        <n v="1037609962"/>
        <n v="1013652261"/>
        <n v="1030591394"/>
        <n v="1014214679"/>
        <n v="1026295417"/>
        <n v="53095842"/>
        <n v="1019133448"/>
        <n v="1033783668"/>
        <n v="1019045777"/>
        <n v="53102581"/>
        <n v="1032379438"/>
        <n v="1033815957"/>
        <n v="1026289755"/>
        <n v="1010233596"/>
        <n v="53080974"/>
        <n v="1052385886"/>
        <n v="1030578775"/>
        <n v="1026564288"/>
        <n v="1116242164"/>
        <n v="1013635530"/>
        <n v="52857278"/>
        <n v="52373257"/>
        <n v="1030547255"/>
        <n v="1018416687"/>
        <n v="53925156"/>
        <n v="1014239350"/>
        <n v="51808615"/>
        <n v="1022411484"/>
        <n v="1032476661"/>
        <n v="51982279"/>
        <n v="1018455742"/>
        <n v="1023002959"/>
        <n v="1024554955"/>
        <n v="1022421975"/>
        <n v="1015428820"/>
        <n v="1032439640"/>
        <n v="1070959911"/>
        <n v="52153225"/>
        <n v="1032415054"/>
        <n v="51687980"/>
        <n v="52807944"/>
        <n v="1032444163"/>
        <n v="41785879"/>
        <n v="35502609"/>
        <n v="1022972414"/>
        <n v="1026559384"/>
        <n v="1072661251"/>
        <n v="1022970464"/>
        <n v="1073245893"/>
        <n v="1014253349"/>
        <n v="91080090"/>
        <n v="1010193338"/>
        <n v="1019010320"/>
        <n v="1085313128"/>
        <n v="1010164383"/>
        <n v="1018486377"/>
        <n v="52460032"/>
        <n v="35604943"/>
        <n v="1012395718"/>
        <n v="1018469145"/>
        <n v="35326358"/>
        <n v="80818311"/>
        <n v="1018405717"/>
        <n v="1020719847"/>
        <n v="1013598415"/>
        <n v="52718702"/>
        <n v="1014294595"/>
        <n v="1012334587"/>
        <n v="53015473"/>
        <n v="52093380"/>
        <n v="1015470972"/>
        <n v="52902315"/>
        <n v="1026266387"/>
        <n v="1098736381"/>
        <n v="59310788"/>
        <n v="1033697548"/>
        <n v="1018478219"/>
        <n v="1018502994"/>
        <n v="35507616"/>
        <n v="1000831210"/>
        <n v="1032362351"/>
        <n v="52708833"/>
        <n v="1018420718"/>
        <n v="52866026"/>
        <n v="1053819587"/>
        <n v="52028342"/>
        <n v="1013615768"/>
        <n v="1033705920"/>
        <n v="1020753180"/>
        <n v="1015403452"/>
        <n v="1073176212"/>
        <n v="1070305254"/>
        <n v="52428918"/>
        <n v="52184426"/>
        <n v="52339678"/>
        <n v="1032457160"/>
        <n v="1010231425"/>
        <n v="1032441136"/>
        <n v="1030635918"/>
        <n v="39649779"/>
        <n v="52240365"/>
        <n v="52834726"/>
        <n v="52396704"/>
        <n v="1032492067"/>
        <n v="1032467525"/>
        <n v="1019069829"/>
        <n v="1075299886"/>
        <n v="52085598"/>
        <n v="1018487050"/>
        <n v="1066182352"/>
        <n v="53070708"/>
        <n v="1032426133"/>
        <n v="79979086"/>
        <n v="1094915865"/>
        <n v="80171370"/>
        <n v="52777957"/>
        <n v="52468187"/>
        <n v="1015439874"/>
        <n v="52364679"/>
        <n v="1049640390"/>
        <n v="1018471121"/>
        <n v="1098767615"/>
        <n v="1022986971"/>
        <n v="52195275"/>
        <n v="1018497248"/>
        <n v="1030556803"/>
        <n v="65703169"/>
        <n v="1023967522"/>
        <n v="1032366228"/>
        <n v="1014210688"/>
        <n v="1020808294"/>
        <n v="1152218940"/>
        <n v="1022422990"/>
        <n v="1020773125"/>
        <n v="1098772151"/>
        <n v="1013659629"/>
        <n v="1233897607"/>
        <n v="1013623295"/>
        <n v="1019084615"/>
        <n v="1019043678"/>
        <n v="52879555"/>
        <n v="1022404979"/>
        <n v="1049633655"/>
        <n v="1110466671"/>
        <n v="63527768"/>
        <n v="80795719"/>
        <n v="1024464205"/>
        <n v="1023861663"/>
        <n v="53118286"/>
        <n v="79688534"/>
        <n v="1022990583"/>
        <n v="1034656627"/>
        <n v="1032495697"/>
        <n v="1070921280"/>
        <n v="1021662075"/>
        <n v="1059606556"/>
        <n v="1014207629"/>
        <n v="1022343721"/>
        <n v="1018456182"/>
        <n v="1123620624"/>
        <n v="52601106"/>
        <n v="1121829610"/>
        <n v="1010236363"/>
        <n v="1020816925"/>
        <n v="53038736"/>
        <n v="1024472408"/>
        <n v="52098127"/>
        <n v="1072710051"/>
        <n v="52025805"/>
        <n v="52812517"/>
        <n v="1019112551"/>
        <n v="1030691573"/>
        <n v="22116415"/>
        <n v="1030642682"/>
        <n v="1030534378"/>
        <n v="53071087"/>
        <n v="1069434983"/>
        <n v="1030653880"/>
        <n v="14327451"/>
        <n v="1077149996"/>
        <n v="52231493"/>
        <n v="1022397103"/>
        <n v="1022385101"/>
        <n v="1014225733"/>
        <n v="1030635568"/>
        <n v="53047955"/>
        <n v="53071278"/>
        <n v="55180213"/>
        <n v="52968743"/>
        <n v="1072193992"/>
        <n v="1024498389"/>
        <n v="1032498549"/>
        <n v="900062917"/>
        <n v="1032457708"/>
        <n v="901373456"/>
        <n v="46365682"/>
        <n v="1013583796"/>
        <n v="1136884552"/>
        <n v="51704361"/>
        <n v="35891342"/>
        <n v="1018424503"/>
        <n v="1019030276"/>
        <n v="80829010"/>
        <n v="52391316"/>
        <n v="53082369"/>
        <n v="80283677"/>
        <n v="1018406603"/>
        <n v="53132186"/>
        <n v="52192240"/>
        <n v="1018489936"/>
        <n v="1022420056"/>
        <n v="1010218763"/>
        <n v="1032438876"/>
        <n v="1024559009"/>
        <n v="1015441119"/>
        <n v="1019113191"/>
        <n v="1030693720"/>
        <n v="52545038"/>
        <n v="1018462362"/>
        <n v="1019087879"/>
        <n v="860066942"/>
        <n v="1018474496"/>
        <n v="1077971087"/>
        <n v="1016064963"/>
        <n v="1026567075"/>
        <n v="1049650559"/>
        <n v="1010230597"/>
        <n v="52060754"/>
        <n v="1064997935"/>
        <n v="899999115"/>
        <n v="1127208707"/>
        <n v="1118567592"/>
        <n v="1020827838"/>
        <n v="52348815"/>
        <n v="1064801144"/>
        <n v="52243458"/>
        <n v="1088341630"/>
        <n v="1030602494"/>
        <n v="1032489616"/>
        <n v="1033720860"/>
        <n v="52814207"/>
        <n v="1010208395"/>
        <n v="1012383991"/>
        <n v="901035950"/>
        <n v="1193236265"/>
        <n v="1032503576"/>
        <n v="860024301"/>
        <n v="52695365"/>
        <n v="1013690179"/>
        <n v="1018485274"/>
        <n v="900105979"/>
        <n v="1093759410"/>
        <n v="11441571"/>
        <n v="900470772"/>
        <n v="901463969"/>
        <n v="900085682"/>
        <n v="860042600"/>
        <n v="900160586"/>
        <n v="900095892"/>
        <n v="40008270"/>
        <n v="900974300"/>
        <n v="79559742"/>
        <n v="52278327"/>
        <n v="79779906"/>
        <n v="20281377"/>
        <n v="900417848"/>
        <n v="830120562"/>
        <n v="20079321"/>
        <n v="52821652"/>
        <n v="39799539"/>
        <n v="19343758"/>
        <n v="860402594"/>
        <n v="51883443"/>
        <n v="19244502"/>
        <n v="80009022"/>
        <n v="900079785"/>
        <n v="1019038345"/>
        <n v="830045040"/>
        <n v="860035467"/>
        <n v="901030787"/>
        <n v="1020729094"/>
        <n v="39638140"/>
        <n v="901681580"/>
        <n v="901446976"/>
        <m/>
      </sharedItems>
    </cacheField>
    <cacheField name="Nombre BP Beneficiario" numFmtId="0">
      <sharedItems containsBlank="1"/>
    </cacheField>
    <cacheField name="Valor CRP" numFmtId="43">
      <sharedItems containsString="0" containsBlank="1" containsNumber="1" containsInteger="1" minValue="107100" maxValue="8421517748"/>
    </cacheField>
    <cacheField name="Anulaciones" numFmtId="43">
      <sharedItems containsString="0" containsBlank="1" containsNumber="1" containsInteger="1" minValue="0" maxValue="12855733"/>
    </cacheField>
    <cacheField name="Autorizacion giro" numFmtId="43">
      <sharedItems containsString="0" containsBlank="1" containsNumber="1" containsInteger="1" minValue="0" maxValue="769746333"/>
    </cacheField>
    <cacheField name="Com.Sin.Aut.Giro" numFmtId="43">
      <sharedItems containsString="0" containsBlank="1" containsNumber="1" containsInteger="1" minValue="0" maxValue="842151774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83">
  <r>
    <x v="0"/>
    <x v="0"/>
    <s v="JUAN JOSE HERNANDEZ ACOSTA"/>
    <n v="54109333"/>
    <n v="274666"/>
    <n v="37354667"/>
    <n v="16480000"/>
  </r>
  <r>
    <x v="1"/>
    <x v="1"/>
    <s v="CAMILA ANDREA MERCHAN RINCON"/>
    <n v="54109333"/>
    <n v="274666"/>
    <n v="37354667"/>
    <n v="16480000"/>
  </r>
  <r>
    <x v="2"/>
    <x v="2"/>
    <s v="MARIA DEL PILAR DUARTE VIVIESCAS"/>
    <n v="27287000"/>
    <n v="0"/>
    <n v="19030933"/>
    <n v="8256067"/>
  </r>
  <r>
    <x v="2"/>
    <x v="2"/>
    <s v="MARIA DEL PILAR DUARTE VIVIESCAS"/>
    <n v="27287000"/>
    <n v="0"/>
    <n v="19030934"/>
    <n v="8256066"/>
  </r>
  <r>
    <x v="3"/>
    <x v="3"/>
    <s v="INGRID DAYANA ROJAS ERAZO"/>
    <n v="42367000"/>
    <n v="0"/>
    <n v="29548267"/>
    <n v="12818733"/>
  </r>
  <r>
    <x v="4"/>
    <x v="4"/>
    <s v="CLAUDIA LILIANA CASTELLANOS RONCANCIO"/>
    <n v="42367000"/>
    <n v="0"/>
    <n v="29548267"/>
    <n v="12818733"/>
  </r>
  <r>
    <x v="5"/>
    <x v="5"/>
    <s v="MARIA FERNANDA PERDOMO LEIVA"/>
    <n v="42367000"/>
    <n v="0"/>
    <n v="29548267"/>
    <n v="12818733"/>
  </r>
  <r>
    <x v="6"/>
    <x v="6"/>
    <s v="DIANA ALEJANDRA RIOS ORTEGA"/>
    <n v="42367000"/>
    <n v="0"/>
    <n v="29548267"/>
    <n v="12818733"/>
  </r>
  <r>
    <x v="7"/>
    <x v="7"/>
    <s v="TEMENUSCA DEL ALBA BOLIVAR MOLINO"/>
    <n v="42367000"/>
    <n v="0"/>
    <n v="29548267"/>
    <n v="12818733"/>
  </r>
  <r>
    <x v="8"/>
    <x v="8"/>
    <s v="LINA MARIA FONSECA LOPEZ"/>
    <n v="35308000"/>
    <n v="0"/>
    <n v="24625067"/>
    <n v="10682933"/>
  </r>
  <r>
    <x v="9"/>
    <x v="9"/>
    <s v="LUZ ADRIANA MORENO ROMERO"/>
    <n v="42367000"/>
    <n v="0"/>
    <n v="29548267"/>
    <n v="12818733"/>
  </r>
  <r>
    <x v="10"/>
    <x v="10"/>
    <s v="MARIA FERNANDA CARRILLO PEREZ"/>
    <n v="42367000"/>
    <n v="0"/>
    <n v="29331000"/>
    <n v="13036000"/>
  </r>
  <r>
    <x v="11"/>
    <x v="11"/>
    <s v="LAURA LORENA ARDILA AVILA"/>
    <n v="42367000"/>
    <n v="0"/>
    <n v="29548267"/>
    <n v="12818733"/>
  </r>
  <r>
    <x v="12"/>
    <x v="12"/>
    <s v="LAURA DANIELA CASTRO GARZON"/>
    <n v="17654000"/>
    <n v="0"/>
    <n v="12312533"/>
    <n v="5341467"/>
  </r>
  <r>
    <x v="12"/>
    <x v="12"/>
    <s v="LAURA DANIELA CASTRO GARZON"/>
    <n v="17654000"/>
    <n v="0"/>
    <n v="12312534"/>
    <n v="5341466"/>
  </r>
  <r>
    <x v="13"/>
    <x v="13"/>
    <s v="CATALINA  PUERTA VELASQUEZ"/>
    <n v="31200000"/>
    <n v="0"/>
    <n v="21600000"/>
    <n v="9600000"/>
  </r>
  <r>
    <x v="13"/>
    <x v="13"/>
    <s v="CATALINA  PUERTA VELASQUEZ"/>
    <n v="31200000"/>
    <n v="0"/>
    <n v="21600000"/>
    <n v="9600000"/>
  </r>
  <r>
    <x v="14"/>
    <x v="14"/>
    <s v="ERIKA ESTHER NEGRETE GONZALEZ"/>
    <n v="63700000"/>
    <n v="326667"/>
    <n v="43773333"/>
    <n v="19600000"/>
  </r>
  <r>
    <x v="15"/>
    <x v="15"/>
    <s v="ADRIANA PAOLA GUARIN RODRIGUEZ"/>
    <n v="58916000"/>
    <n v="0"/>
    <n v="40788000"/>
    <n v="18128000"/>
  </r>
  <r>
    <x v="16"/>
    <x v="16"/>
    <s v="MONICA  TRIANA ÑUSTES"/>
    <n v="50212500"/>
    <n v="0"/>
    <n v="34762500"/>
    <n v="15450000"/>
  </r>
  <r>
    <x v="17"/>
    <x v="17"/>
    <s v="MARIA XIMENA RAMIREZ TOVAR"/>
    <n v="54109333"/>
    <n v="824000"/>
    <n v="36805333"/>
    <n v="16480000"/>
  </r>
  <r>
    <x v="18"/>
    <x v="18"/>
    <s v="JENNIFER LORENA MORENO ARCILA"/>
    <n v="54109333"/>
    <n v="824000"/>
    <n v="36805333"/>
    <n v="16480000"/>
  </r>
  <r>
    <x v="19"/>
    <x v="19"/>
    <s v="GLORIA PATRICIA ZAMBRANO ALVAREZ"/>
    <n v="21324090"/>
    <n v="636540"/>
    <n v="14322150"/>
    <n v="6365400"/>
  </r>
  <r>
    <x v="20"/>
    <x v="20"/>
    <s v="EDGAR LEONARDO AGUDELO MACIAS"/>
    <n v="58916000"/>
    <n v="302133"/>
    <n v="40485867"/>
    <n v="18128000"/>
  </r>
  <r>
    <x v="21"/>
    <x v="21"/>
    <s v="VALENTINA  DIAZ GUTIERREZ"/>
    <n v="10244000"/>
    <n v="0"/>
    <n v="7092000"/>
    <n v="3152000"/>
  </r>
  <r>
    <x v="21"/>
    <x v="21"/>
    <s v="VALENTINA  DIAZ GUTIERREZ"/>
    <n v="10244000"/>
    <n v="0"/>
    <n v="7092000"/>
    <n v="3152000"/>
  </r>
  <r>
    <x v="22"/>
    <x v="22"/>
    <s v="MERY YOLANDA ARDILA DELGADO"/>
    <n v="42367000"/>
    <n v="1738133"/>
    <n v="27592867"/>
    <n v="13036000"/>
  </r>
  <r>
    <x v="23"/>
    <x v="23"/>
    <s v="EMMA THALIA IRENE MARTINEZ RODRIGUEZ"/>
    <n v="42367000"/>
    <n v="0"/>
    <n v="29331000"/>
    <n v="13036000"/>
  </r>
  <r>
    <x v="24"/>
    <x v="24"/>
    <s v="MARIA ANGELICA GARZON GODOY"/>
    <n v="33475000"/>
    <n v="171667"/>
    <n v="23003333"/>
    <n v="10300000"/>
  </r>
  <r>
    <x v="25"/>
    <x v="25"/>
    <s v="LAURA CAMILA BAUTISTA VEGA"/>
    <n v="42367000"/>
    <n v="217267"/>
    <n v="29113733"/>
    <n v="13036000"/>
  </r>
  <r>
    <x v="26"/>
    <x v="26"/>
    <s v="DINA MARGARITA RUIZ MARTINEZ"/>
    <n v="42367000"/>
    <n v="217267"/>
    <n v="29113733"/>
    <n v="13036000"/>
  </r>
  <r>
    <x v="27"/>
    <x v="27"/>
    <s v="LIZETH CAMILA SERRANO ARIZA"/>
    <n v="42367000"/>
    <n v="217267"/>
    <n v="29113733"/>
    <n v="13036000"/>
  </r>
  <r>
    <x v="28"/>
    <x v="28"/>
    <s v="ANGELA MILENA CABRA SIERRA"/>
    <n v="42367000"/>
    <n v="217267"/>
    <n v="29113733"/>
    <n v="13036000"/>
  </r>
  <r>
    <x v="29"/>
    <x v="29"/>
    <s v="NUBIA YOLANDA GAITAN CUBILLOS"/>
    <n v="42367000"/>
    <n v="217267"/>
    <n v="29113733"/>
    <n v="13036000"/>
  </r>
  <r>
    <x v="30"/>
    <x v="30"/>
    <s v="HEIDY JOHANNA GUTIERREZ OCHOA"/>
    <n v="42367000"/>
    <n v="434533"/>
    <n v="28896467"/>
    <n v="13036000"/>
  </r>
  <r>
    <x v="31"/>
    <x v="31"/>
    <s v="ANDREA SOLANGIE TORRES BAUTISTA"/>
    <n v="42367000"/>
    <n v="434533"/>
    <n v="28896467"/>
    <n v="13036000"/>
  </r>
  <r>
    <x v="32"/>
    <x v="32"/>
    <s v="JOSE NELSON PATIÑO ZULUAGA"/>
    <n v="60600000"/>
    <n v="2400000"/>
    <n v="40200000"/>
    <n v="18000000"/>
  </r>
  <r>
    <x v="33"/>
    <x v="33"/>
    <s v="MARGARITA  NOVOA BENAVIDES"/>
    <n v="42367000"/>
    <n v="434533"/>
    <n v="28896467"/>
    <n v="13036000"/>
  </r>
  <r>
    <x v="34"/>
    <x v="34"/>
    <s v="SARA ELENA CIFUENTES GRAU"/>
    <n v="42367000"/>
    <n v="217267"/>
    <n v="29113733"/>
    <n v="13036000"/>
  </r>
  <r>
    <x v="35"/>
    <x v="35"/>
    <s v="JACQUELINE  HERNANDEZ QUIJANO"/>
    <n v="42367000"/>
    <n v="434533"/>
    <n v="28896467"/>
    <n v="13036000"/>
  </r>
  <r>
    <x v="36"/>
    <x v="36"/>
    <s v="DANIEL SOLA ACOSTA ORDOÑEZ"/>
    <n v="42367000"/>
    <n v="434533"/>
    <n v="28896467"/>
    <n v="13036000"/>
  </r>
  <r>
    <x v="37"/>
    <x v="37"/>
    <s v="DIANA ALEJANDRA GOMEZ PAEZ"/>
    <n v="42367000"/>
    <n v="434533"/>
    <n v="28896467"/>
    <n v="13036000"/>
  </r>
  <r>
    <x v="38"/>
    <x v="38"/>
    <s v="JESSICA STEFANIA GUTIERREZ AGUDELO"/>
    <n v="43517500"/>
    <n v="669500"/>
    <n v="29458000"/>
    <n v="13390000"/>
  </r>
  <r>
    <x v="39"/>
    <x v="39"/>
    <s v="CAMILA  SALAZAR LOPEZ"/>
    <n v="62062000"/>
    <n v="318267"/>
    <n v="42011200"/>
    <n v="19732533"/>
  </r>
  <r>
    <x v="40"/>
    <x v="40"/>
    <s v="PAULA ANDREA BRAVO ROSERO"/>
    <n v="63700000"/>
    <n v="653333"/>
    <n v="43446667"/>
    <n v="19600000"/>
  </r>
  <r>
    <x v="41"/>
    <x v="41"/>
    <s v="MARIA CARLINA GALINDO VILLALBA"/>
    <n v="45903000"/>
    <n v="235400"/>
    <n v="31072800"/>
    <n v="14594800"/>
  </r>
  <r>
    <x v="42"/>
    <x v="42"/>
    <s v="NATALIA  GAMBOA GUTIERREZ"/>
    <n v="43517500"/>
    <n v="446333"/>
    <n v="29681167"/>
    <n v="13390000"/>
  </r>
  <r>
    <x v="43"/>
    <x v="43"/>
    <s v="GABRIEL EDUARDO PATIÑO QUIÑONES"/>
    <n v="62751000"/>
    <n v="321800"/>
    <n v="42799400"/>
    <n v="19629800"/>
  </r>
  <r>
    <x v="44"/>
    <x v="44"/>
    <s v="LAURA ESTEFANIA RESTREPO GONZALEZ"/>
    <n v="54588950"/>
    <n v="279944"/>
    <n v="37232463"/>
    <n v="17076543"/>
  </r>
  <r>
    <x v="45"/>
    <x v="45"/>
    <s v="LAURA ALEJANDRA BURGOS ESCOBAR"/>
    <n v="43517500"/>
    <n v="669500"/>
    <n v="29458000"/>
    <n v="13390000"/>
  </r>
  <r>
    <x v="46"/>
    <x v="46"/>
    <s v="ELSA MARGOTH GARZON ACOSTA"/>
    <n v="55620000"/>
    <n v="0"/>
    <n v="41097000"/>
    <n v="14523000"/>
  </r>
  <r>
    <x v="47"/>
    <x v="47"/>
    <s v="DIEGO HERNANDO RIVERA RUIZ"/>
    <n v="62418000"/>
    <n v="2781000"/>
    <n v="41097000"/>
    <n v="18540000"/>
  </r>
  <r>
    <x v="48"/>
    <x v="48"/>
    <s v="ADRIANA ROCIO GARCIA ROMERO"/>
    <n v="62418000"/>
    <n v="2781000"/>
    <n v="41097000"/>
    <n v="18540000"/>
  </r>
  <r>
    <x v="49"/>
    <x v="49"/>
    <s v="TANIA CAROLINA MARTINEZ BLANCO"/>
    <n v="26000000"/>
    <n v="266666"/>
    <n v="17733333"/>
    <n v="8000001"/>
  </r>
  <r>
    <x v="49"/>
    <x v="49"/>
    <s v="TANIA CAROLINA MARTINEZ BLANCO"/>
    <n v="26000000"/>
    <n v="266667"/>
    <n v="17733334"/>
    <n v="7999999"/>
  </r>
  <r>
    <x v="50"/>
    <x v="50"/>
    <s v="CARLOS ARTURO LOPEZ OSPINA"/>
    <n v="16296000"/>
    <n v="0"/>
    <n v="16296000"/>
    <n v="0"/>
  </r>
  <r>
    <x v="51"/>
    <x v="51"/>
    <s v="ALICIA  GUERRERO HERNANDEZ"/>
    <n v="37237200"/>
    <n v="190960"/>
    <n v="25206720"/>
    <n v="11839520"/>
  </r>
  <r>
    <x v="51"/>
    <x v="51"/>
    <s v="ALICIA  GUERRERO HERNANDEZ"/>
    <n v="24824800"/>
    <n v="127307"/>
    <n v="16804480"/>
    <n v="7893013"/>
  </r>
  <r>
    <x v="52"/>
    <x v="52"/>
    <s v="RUBIN  SUA OJEDA"/>
    <n v="55620000"/>
    <n v="0"/>
    <n v="40788000"/>
    <n v="14832000"/>
  </r>
  <r>
    <x v="53"/>
    <x v="53"/>
    <s v="LUCIA CLEMENCIA RAMIREZ RODRIGUEZ"/>
    <n v="60255000"/>
    <n v="927000"/>
    <n v="40788000"/>
    <n v="18540000"/>
  </r>
  <r>
    <x v="54"/>
    <x v="54"/>
    <s v="MARIA VALENTINA CASTILLEJO CAYCEDO"/>
    <n v="27885000"/>
    <n v="429000"/>
    <n v="18876000"/>
    <n v="8580000"/>
  </r>
  <r>
    <x v="55"/>
    <x v="55"/>
    <s v="DIEGO ANDRES PEDRAZA PEÑA"/>
    <n v="46865000"/>
    <n v="721000"/>
    <n v="31724000"/>
    <n v="14420000"/>
  </r>
  <r>
    <x v="56"/>
    <x v="56"/>
    <s v="MARIA FERNANDA JARAMILLO JIMENEZ"/>
    <n v="44559450"/>
    <n v="1371060"/>
    <n v="29477790"/>
    <n v="13710600"/>
  </r>
  <r>
    <x v="56"/>
    <x v="56"/>
    <s v="MARIA FERNANDA JARAMILLO JIMENEZ"/>
    <n v="4944550"/>
    <n v="152140"/>
    <n v="3271010"/>
    <n v="1521400"/>
  </r>
  <r>
    <x v="57"/>
    <x v="57"/>
    <s v="MONICA ALEJANDRA MONROY CARDENAS"/>
    <n v="45903000"/>
    <n v="1412400"/>
    <n v="30366600"/>
    <n v="14124000"/>
  </r>
  <r>
    <x v="58"/>
    <x v="58"/>
    <s v="MELINA DEL PILAR NARVAEZ SANTACRUZ"/>
    <n v="43641000"/>
    <n v="1342800"/>
    <n v="28870200"/>
    <n v="13428000"/>
  </r>
  <r>
    <x v="59"/>
    <x v="59"/>
    <s v="GLORIA AMPARO SILVA TOVAR"/>
    <n v="42367000"/>
    <n v="651800"/>
    <n v="28679200"/>
    <n v="13036000"/>
  </r>
  <r>
    <x v="60"/>
    <x v="60"/>
    <s v="JUANITA  TAMAYO PEÑA"/>
    <n v="42367000"/>
    <n v="651800"/>
    <n v="28679200"/>
    <n v="13036000"/>
  </r>
  <r>
    <x v="61"/>
    <x v="61"/>
    <s v="LINDA JULIET BERNAL ZABALA"/>
    <n v="42367000"/>
    <n v="651800"/>
    <n v="28679200"/>
    <n v="13036000"/>
  </r>
  <r>
    <x v="62"/>
    <x v="62"/>
    <s v="LINA MARIA SIERRA GUTIERREZ"/>
    <n v="42367000"/>
    <n v="651800"/>
    <n v="28679200"/>
    <n v="13036000"/>
  </r>
  <r>
    <x v="63"/>
    <x v="63"/>
    <s v="LUZ AMPARO MACIAS QUINTANA"/>
    <n v="56907500"/>
    <n v="875500"/>
    <n v="38522000"/>
    <n v="17510000"/>
  </r>
  <r>
    <x v="64"/>
    <x v="64"/>
    <s v="NATALI  ARDILA ARDILA"/>
    <n v="52000000"/>
    <n v="1600000"/>
    <n v="34400000"/>
    <n v="16000000"/>
  </r>
  <r>
    <x v="65"/>
    <x v="65"/>
    <s v="JENNIFER KATERIN LAITON GALAN"/>
    <n v="42367000"/>
    <n v="1738133"/>
    <n v="14556867"/>
    <n v="26072000"/>
  </r>
  <r>
    <x v="66"/>
    <x v="66"/>
    <s v="CAROL JUDITH RUIZ MARTINEZ"/>
    <n v="45818500"/>
    <n v="1409800"/>
    <n v="30310700"/>
    <n v="14098000"/>
  </r>
  <r>
    <x v="66"/>
    <x v="66"/>
    <s v="CAROL JUDITH RUIZ MARTINEZ"/>
    <n v="5089500"/>
    <n v="156600"/>
    <n v="3366900"/>
    <n v="1566000"/>
  </r>
  <r>
    <x v="67"/>
    <x v="67"/>
    <s v="NEILA YULIETH GUTIERREZ MENESES"/>
    <n v="45903000"/>
    <n v="1883200"/>
    <n v="29895800"/>
    <n v="14124000"/>
  </r>
  <r>
    <x v="68"/>
    <x v="68"/>
    <s v="KAROL DAYANNA HURTADO RAMIREZ"/>
    <n v="42367000"/>
    <n v="1738133"/>
    <n v="27592867"/>
    <n v="13036000"/>
  </r>
  <r>
    <x v="69"/>
    <x v="69"/>
    <s v="NATALY  CRUZ INFANTE"/>
    <n v="42367000"/>
    <n v="1738133"/>
    <n v="27592867"/>
    <n v="13036000"/>
  </r>
  <r>
    <x v="70"/>
    <x v="70"/>
    <s v="PIEDAD LORENA HERNANDEZ NAVARRO"/>
    <n v="42367000"/>
    <n v="1738133"/>
    <n v="27592867"/>
    <n v="13036000"/>
  </r>
  <r>
    <x v="71"/>
    <x v="71"/>
    <s v="ANDREA PATRICIA AGUDELO MONJE"/>
    <n v="42367000"/>
    <n v="1738133"/>
    <n v="27592867"/>
    <n v="13036000"/>
  </r>
  <r>
    <x v="72"/>
    <x v="72"/>
    <s v="SANDRA MILENA GARCIA VACA"/>
    <n v="42367000"/>
    <n v="1738133"/>
    <n v="27592867"/>
    <n v="13036000"/>
  </r>
  <r>
    <x v="73"/>
    <x v="73"/>
    <s v="YENNY PAOLA BETANCOURT ROJAS"/>
    <n v="53702400"/>
    <n v="1398500"/>
    <n v="35521900"/>
    <n v="16782000"/>
  </r>
  <r>
    <x v="74"/>
    <x v="74"/>
    <s v="NIDIA  OLAYA PRADA"/>
    <n v="27293500"/>
    <n v="1119733"/>
    <n v="17775766"/>
    <n v="8398001"/>
  </r>
  <r>
    <x v="74"/>
    <x v="74"/>
    <s v="NIDIA  OLAYA PRADA"/>
    <n v="27293500"/>
    <n v="1119734"/>
    <n v="17775767"/>
    <n v="8397999"/>
  </r>
  <r>
    <x v="75"/>
    <x v="75"/>
    <s v="LAURA ALEJANDRA FRANCO DUSSAN"/>
    <n v="10920000"/>
    <n v="448000"/>
    <n v="7112000"/>
    <n v="3360000"/>
  </r>
  <r>
    <x v="75"/>
    <x v="75"/>
    <s v="LAURA ALEJANDRA FRANCO DUSSAN"/>
    <n v="43667000"/>
    <n v="1791467"/>
    <n v="28439533"/>
    <n v="13436000"/>
  </r>
  <r>
    <x v="76"/>
    <x v="76"/>
    <s v="RUTH TRINIDAD LORA LONDOÑO"/>
    <n v="24017500"/>
    <n v="985333"/>
    <n v="15642167"/>
    <n v="7390000"/>
  </r>
  <r>
    <x v="76"/>
    <x v="76"/>
    <s v="RUTH TRINIDAD LORA LONDOÑO"/>
    <n v="30569500"/>
    <n v="1254134"/>
    <n v="19909366"/>
    <n v="9406000"/>
  </r>
  <r>
    <x v="77"/>
    <x v="77"/>
    <s v="SANDRA LILIANA CALDERON CASTELLANOS"/>
    <n v="27287000"/>
    <n v="1119466"/>
    <n v="17771533"/>
    <n v="8396001"/>
  </r>
  <r>
    <x v="77"/>
    <x v="77"/>
    <s v="SANDRA LILIANA CALDERON CASTELLANOS"/>
    <n v="27287000"/>
    <n v="1119467"/>
    <n v="17771534"/>
    <n v="8395999"/>
  </r>
  <r>
    <x v="78"/>
    <x v="78"/>
    <s v="JENICE KATHERINE MARTINEZ TORRES"/>
    <n v="54587000"/>
    <n v="2239467"/>
    <n v="35551533"/>
    <n v="16796000"/>
  </r>
  <r>
    <x v="79"/>
    <x v="79"/>
    <s v="JENNEARE SOFIA DELGADO CASTILLO"/>
    <n v="24752000"/>
    <n v="1015466"/>
    <n v="16120534"/>
    <n v="7616000"/>
  </r>
  <r>
    <x v="79"/>
    <x v="79"/>
    <s v="JENNEARE SOFIA DELGADO CASTILLO"/>
    <n v="19448000"/>
    <n v="797867"/>
    <n v="12666133"/>
    <n v="5984000"/>
  </r>
  <r>
    <x v="80"/>
    <x v="80"/>
    <s v="ALBA RUTH VALDERRAMA SILVA"/>
    <n v="24752000"/>
    <n v="1269334"/>
    <n v="15866666"/>
    <n v="7616000"/>
  </r>
  <r>
    <x v="80"/>
    <x v="80"/>
    <s v="ALBA RUTH VALDERRAMA SILVA"/>
    <n v="19448000"/>
    <n v="997333"/>
    <n v="12466667"/>
    <n v="5984000"/>
  </r>
  <r>
    <x v="81"/>
    <x v="81"/>
    <s v="JHOANNA CATERINE PRIETO MORENO"/>
    <n v="54587000"/>
    <n v="2239467"/>
    <n v="35551533"/>
    <n v="16796000"/>
  </r>
  <r>
    <x v="82"/>
    <x v="82"/>
    <s v="MARTHA ROCIO ORTEGA TORRES"/>
    <n v="42367000"/>
    <n v="1738133"/>
    <n v="27592867"/>
    <n v="13036000"/>
  </r>
  <r>
    <x v="83"/>
    <x v="83"/>
    <s v="LEYDA CAMILA CARRILLO TORRES"/>
    <n v="20481500"/>
    <n v="840267"/>
    <n v="13339233"/>
    <n v="6302000"/>
  </r>
  <r>
    <x v="84"/>
    <x v="84"/>
    <s v="MARIA DEL PILAR NUÑEZ VEGA"/>
    <n v="42900000"/>
    <n v="1980000"/>
    <n v="27720000"/>
    <n v="13200000"/>
  </r>
  <r>
    <x v="85"/>
    <x v="85"/>
    <s v="DANIELA  MORA SAAVEDRA"/>
    <n v="41400000"/>
    <n v="0"/>
    <n v="28750000"/>
    <n v="12650000"/>
  </r>
  <r>
    <x v="86"/>
    <x v="86"/>
    <s v="STEFANIA  VILLAMIZAR CUBIDES"/>
    <n v="41400000"/>
    <n v="0"/>
    <n v="28980000"/>
    <n v="12420000"/>
  </r>
  <r>
    <x v="87"/>
    <x v="87"/>
    <s v="ELIANA  MEJIA SOTO"/>
    <n v="41400000"/>
    <n v="0"/>
    <n v="28750000"/>
    <n v="12650000"/>
  </r>
  <r>
    <x v="88"/>
    <x v="88"/>
    <s v="HINGRID JULIE CONTRERAS BENAVIDES"/>
    <n v="68250000"/>
    <n v="2800000"/>
    <n v="44450000"/>
    <n v="21000000"/>
  </r>
  <r>
    <x v="89"/>
    <x v="89"/>
    <s v="LEONOR CONSTANZA TOCORA SANCHEZ"/>
    <n v="30550000"/>
    <n v="1253333"/>
    <n v="19896667"/>
    <n v="9400000"/>
  </r>
  <r>
    <x v="90"/>
    <x v="90"/>
    <s v="OSCAR DAVID CORTES PEREZ"/>
    <n v="61750000"/>
    <n v="2850000"/>
    <n v="39900000"/>
    <n v="19000000"/>
  </r>
  <r>
    <x v="91"/>
    <x v="91"/>
    <s v="LILIANA  SALAZAR MUÑOZ"/>
    <n v="36400000"/>
    <n v="1680000"/>
    <n v="23520000"/>
    <n v="11200000"/>
  </r>
  <r>
    <x v="92"/>
    <x v="92"/>
    <s v="LILIBETH  XIQUES MORALES"/>
    <n v="41400000"/>
    <n v="0"/>
    <n v="28750000"/>
    <n v="12650000"/>
  </r>
  <r>
    <x v="93"/>
    <x v="93"/>
    <s v="PAOLA YISSELLY MORENO BULLA"/>
    <n v="25746111"/>
    <n v="0"/>
    <n v="25746111"/>
    <n v="0"/>
  </r>
  <r>
    <x v="94"/>
    <x v="94"/>
    <s v="ZAMIRA DEL CARMEN PEREA MOSQUERA"/>
    <n v="24752000"/>
    <n v="1269334"/>
    <n v="15866666"/>
    <n v="7616000"/>
  </r>
  <r>
    <x v="94"/>
    <x v="94"/>
    <s v="ZAMIRA DEL CARMEN PEREA MOSQUERA"/>
    <n v="19448000"/>
    <n v="997333"/>
    <n v="12466667"/>
    <n v="5984000"/>
  </r>
  <r>
    <x v="95"/>
    <x v="95"/>
    <s v="TANNIA LORENA PASION BECERRA"/>
    <n v="42367000"/>
    <n v="2172667"/>
    <n v="27158333"/>
    <n v="13036000"/>
  </r>
  <r>
    <x v="96"/>
    <x v="96"/>
    <s v="YICCEDT ALEJANDRA VARGAS PINZON"/>
    <n v="19448000"/>
    <n v="997333"/>
    <n v="12466667"/>
    <n v="5984000"/>
  </r>
  <r>
    <x v="96"/>
    <x v="96"/>
    <s v="YICCEDT ALEJANDRA VARGAS PINZON"/>
    <n v="24752000"/>
    <n v="1269334"/>
    <n v="15866666"/>
    <n v="7616000"/>
  </r>
  <r>
    <x v="97"/>
    <x v="97"/>
    <s v="SNEYDER  RIVERA SANCHEZ"/>
    <n v="41400000"/>
    <n v="0"/>
    <n v="28980000"/>
    <n v="12420000"/>
  </r>
  <r>
    <x v="98"/>
    <x v="98"/>
    <s v="LINA JOHANA FERNANDEZ BERMUDEZ"/>
    <n v="36633667"/>
    <n v="2266000"/>
    <n v="23037667"/>
    <n v="11330000"/>
  </r>
  <r>
    <x v="99"/>
    <x v="99"/>
    <s v="LAURA  CORRALES MEJIA"/>
    <n v="27974800"/>
    <n v="1730400"/>
    <n v="17592400"/>
    <n v="8652000"/>
  </r>
  <r>
    <x v="100"/>
    <x v="100"/>
    <s v="CAROL JOHANA ROJAS DUARTE"/>
    <n v="41400000"/>
    <n v="0"/>
    <n v="28750000"/>
    <n v="12650000"/>
  </r>
  <r>
    <x v="101"/>
    <x v="101"/>
    <s v="SOL ANGY CORTES PEREZ"/>
    <n v="30405600"/>
    <n v="0"/>
    <n v="20608240"/>
    <n v="9797360"/>
  </r>
  <r>
    <x v="101"/>
    <x v="101"/>
    <s v="SOL ANGY CORTES PEREZ"/>
    <n v="20270400"/>
    <n v="0"/>
    <n v="13738827"/>
    <n v="6531573"/>
  </r>
  <r>
    <x v="102"/>
    <x v="102"/>
    <s v="ADRIANA  LINARES MOLINA"/>
    <n v="10192000"/>
    <n v="679466"/>
    <n v="6376533"/>
    <n v="3136001"/>
  </r>
  <r>
    <x v="102"/>
    <x v="102"/>
    <s v="ADRIANA  LINARES MOLINA"/>
    <n v="10192000"/>
    <n v="679467"/>
    <n v="6376534"/>
    <n v="3135999"/>
  </r>
  <r>
    <x v="103"/>
    <x v="103"/>
    <s v="ADRIANA PAOLA PEREZ PARRA"/>
    <n v="42367000"/>
    <n v="2824467"/>
    <n v="26506533"/>
    <n v="13036000"/>
  </r>
  <r>
    <x v="104"/>
    <x v="104"/>
    <s v="ANGELA CRISTINA MOSQUERA MALDONADO"/>
    <n v="24752000"/>
    <n v="1650134"/>
    <n v="15485866"/>
    <n v="7616000"/>
  </r>
  <r>
    <x v="104"/>
    <x v="104"/>
    <s v="ANGELA CRISTINA MOSQUERA MALDONADO"/>
    <n v="19448000"/>
    <n v="1296533"/>
    <n v="12167467"/>
    <n v="5984000"/>
  </r>
  <r>
    <x v="105"/>
    <x v="105"/>
    <s v="SANDRA MILENA PORTELA TOLOSA"/>
    <n v="24752000"/>
    <n v="1650134"/>
    <n v="15485866"/>
    <n v="7616000"/>
  </r>
  <r>
    <x v="105"/>
    <x v="105"/>
    <s v="SANDRA MILENA PORTELA TOLOSA"/>
    <n v="19448000"/>
    <n v="1296533"/>
    <n v="12167467"/>
    <n v="5984000"/>
  </r>
  <r>
    <x v="106"/>
    <x v="106"/>
    <s v="LEIDY YOHANA RODRIGUEZ NIÑO"/>
    <n v="45600000"/>
    <n v="0"/>
    <n v="31666667"/>
    <n v="13933333"/>
  </r>
  <r>
    <x v="107"/>
    <x v="107"/>
    <s v="MARTHA JEANETH ROMERO RODRIGUEZ"/>
    <n v="27840000"/>
    <n v="1015000"/>
    <n v="18125000"/>
    <n v="8700000"/>
  </r>
  <r>
    <x v="108"/>
    <x v="108"/>
    <s v="ANA MERY GONZALEZ SUAREZ"/>
    <n v="24037000"/>
    <n v="1232667"/>
    <n v="15408333"/>
    <n v="7396000"/>
  </r>
  <r>
    <x v="109"/>
    <x v="109"/>
    <s v="LAURA DANIELA LOPEZ MUÑOZ"/>
    <n v="42367000"/>
    <n v="2824467"/>
    <n v="26506533"/>
    <n v="13036000"/>
  </r>
  <r>
    <x v="110"/>
    <x v="110"/>
    <s v="KAROL DAYANI ALMARIO COQUECO"/>
    <n v="24752000"/>
    <n v="1650134"/>
    <n v="15485866"/>
    <n v="7616000"/>
  </r>
  <r>
    <x v="110"/>
    <x v="110"/>
    <s v="KAROL DAYANI ALMARIO COQUECO"/>
    <n v="19448000"/>
    <n v="1296533"/>
    <n v="12167467"/>
    <n v="5984000"/>
  </r>
  <r>
    <x v="111"/>
    <x v="111"/>
    <s v="LAURA JOSEFINA TORO SUAREZ"/>
    <n v="24752000"/>
    <n v="1650134"/>
    <n v="15485866"/>
    <n v="7616000"/>
  </r>
  <r>
    <x v="111"/>
    <x v="111"/>
    <s v="LAURA JOSEFINA TORO SUAREZ"/>
    <n v="19448000"/>
    <n v="1296533"/>
    <n v="12167467"/>
    <n v="5984000"/>
  </r>
  <r>
    <x v="112"/>
    <x v="112"/>
    <s v="CAROL JEMAHYNA SANCHEZ ORTIZ"/>
    <n v="49440000"/>
    <n v="1802500"/>
    <n v="32187500"/>
    <n v="15450000"/>
  </r>
  <r>
    <x v="113"/>
    <x v="113"/>
    <s v="PAOLA ANDREA GUSTIN MORERA"/>
    <n v="38668800"/>
    <n v="1409800"/>
    <n v="25175000"/>
    <n v="12084000"/>
  </r>
  <r>
    <x v="114"/>
    <x v="114"/>
    <s v="MARIA ELIZABETH SANCHEZ ROA"/>
    <n v="42900000"/>
    <n v="2860000"/>
    <n v="26840000"/>
    <n v="13200000"/>
  </r>
  <r>
    <x v="115"/>
    <x v="115"/>
    <s v="MARIA JULIANA VELANDIA USTARIZ"/>
    <n v="42900000"/>
    <n v="2860000"/>
    <n v="26840000"/>
    <n v="13200000"/>
  </r>
  <r>
    <x v="116"/>
    <x v="116"/>
    <s v="YONATHAN DAVID SANCHEZ"/>
    <n v="36400000"/>
    <n v="2613333"/>
    <n v="22586667"/>
    <n v="11200000"/>
  </r>
  <r>
    <x v="117"/>
    <x v="117"/>
    <s v="OLGA RUBIELA DUARTE BUITRAGO"/>
    <n v="23312333"/>
    <n v="1442000"/>
    <n v="14660333"/>
    <n v="7210000"/>
  </r>
  <r>
    <x v="118"/>
    <x v="118"/>
    <s v="OMAR DANIEL ORTIZ ORTIZ"/>
    <n v="46624667"/>
    <n v="2884000"/>
    <n v="29320667"/>
    <n v="14420000"/>
  </r>
  <r>
    <x v="119"/>
    <x v="119"/>
    <s v="DIANA MILENA BLANCO JAIMES"/>
    <n v="17553333"/>
    <n v="0"/>
    <n v="17553333"/>
    <n v="0"/>
  </r>
  <r>
    <x v="120"/>
    <x v="120"/>
    <s v="DIANA CAROLINA HERNANDEZ SANCHEZ"/>
    <n v="58314137"/>
    <n v="3607060"/>
    <n v="36671777"/>
    <n v="18035300"/>
  </r>
  <r>
    <x v="121"/>
    <x v="121"/>
    <s v="ANDREA  ROMERO GUZMAN"/>
    <n v="41400000"/>
    <n v="0"/>
    <n v="28060000"/>
    <n v="13340000"/>
  </r>
  <r>
    <x v="122"/>
    <x v="122"/>
    <s v="SANDRA MARCELA CAPOTE VILLALOBOS"/>
    <n v="19773000"/>
    <n v="1318200"/>
    <n v="12370800"/>
    <n v="6084000"/>
  </r>
  <r>
    <x v="123"/>
    <x v="123"/>
    <s v="JULIE XIMENA RUEDA MONTES"/>
    <n v="63700000"/>
    <n v="4246667"/>
    <n v="39853333"/>
    <n v="19600000"/>
  </r>
  <r>
    <x v="124"/>
    <x v="124"/>
    <s v="CESAR DAVID MUÑOZ LOMBANA"/>
    <n v="39243333"/>
    <n v="2236666"/>
    <n v="24806667"/>
    <n v="12200000"/>
  </r>
  <r>
    <x v="125"/>
    <x v="125"/>
    <s v="AURA NANCY MESA DUARTE"/>
    <n v="20689500"/>
    <n v="1379300"/>
    <n v="12944200"/>
    <n v="6366000"/>
  </r>
  <r>
    <x v="126"/>
    <x v="126"/>
    <s v="LEILA MILENA DURAN SANCHEZ"/>
    <n v="24000000"/>
    <n v="0"/>
    <n v="24000000"/>
    <n v="0"/>
  </r>
  <r>
    <x v="127"/>
    <x v="127"/>
    <s v="JULIETH CRISTINA MEDRANO GAMBOA"/>
    <n v="41400000"/>
    <n v="0"/>
    <n v="28060000"/>
    <n v="13340000"/>
  </r>
  <r>
    <x v="128"/>
    <x v="128"/>
    <s v="RISDELL NORBEY RODRIGUEZ ROJAS"/>
    <n v="59864933"/>
    <n v="0"/>
    <n v="47425467"/>
    <n v="12439466"/>
  </r>
  <r>
    <x v="129"/>
    <x v="129"/>
    <s v="MARIA JOSE GOMEZ GONZALEZ"/>
    <n v="37259000"/>
    <n v="604200"/>
    <n v="24570800"/>
    <n v="12084000"/>
  </r>
  <r>
    <x v="130"/>
    <x v="130"/>
    <s v="NIDYA LILIANA ESPEJO MEDINA"/>
    <n v="55611000"/>
    <n v="1202400"/>
    <n v="36372600"/>
    <n v="18036000"/>
  </r>
  <r>
    <x v="131"/>
    <x v="131"/>
    <s v="ITALO EMILIANO GALLO ORTIZ"/>
    <n v="43641000"/>
    <n v="3804600"/>
    <n v="26408400"/>
    <n v="13428000"/>
  </r>
  <r>
    <x v="132"/>
    <x v="132"/>
    <s v="PAULA ROCIO BASTIDAS GRANJA"/>
    <n v="43549000"/>
    <n v="1177000"/>
    <n v="28248000"/>
    <n v="14124000"/>
  </r>
  <r>
    <x v="133"/>
    <x v="133"/>
    <s v="HEIDI BELISA GUZMAN ONOFRE"/>
    <n v="12672000"/>
    <n v="0"/>
    <n v="8518400"/>
    <n v="4153600"/>
  </r>
  <r>
    <x v="133"/>
    <x v="133"/>
    <s v="HEIDI BELISA GUZMAN ONOFRE"/>
    <n v="38016000"/>
    <n v="0"/>
    <n v="25555200"/>
    <n v="12460800"/>
  </r>
  <r>
    <x v="134"/>
    <x v="134"/>
    <s v="LUZ ANGELA ANDRADE AREVALO"/>
    <n v="11095044"/>
    <n v="0"/>
    <n v="11095044"/>
    <n v="0"/>
  </r>
  <r>
    <x v="135"/>
    <x v="135"/>
    <s v="LAURA ESTEFANIA GOMEZ MUÑOZ"/>
    <n v="21954639"/>
    <n v="0"/>
    <n v="21954639"/>
    <n v="0"/>
  </r>
  <r>
    <x v="136"/>
    <x v="136"/>
    <s v="LIDA CONSTANZA CUBILLOS HERNANDEZ"/>
    <n v="31023600"/>
    <n v="0"/>
    <n v="31023600"/>
    <n v="0"/>
  </r>
  <r>
    <x v="137"/>
    <x v="137"/>
    <s v="ELSA LILIANA MARTINEZ AMORTEGUI"/>
    <n v="44012000"/>
    <n v="952100"/>
    <n v="28785900"/>
    <n v="14274000"/>
  </r>
  <r>
    <x v="138"/>
    <x v="138"/>
    <s v="NANCY  RODRIGUEZ RUEDA"/>
    <n v="31827000"/>
    <n v="353633"/>
    <n v="20864367"/>
    <n v="10609000"/>
  </r>
  <r>
    <x v="139"/>
    <x v="139"/>
    <s v="DIANA ALEJANDRA ROJAS MORENO"/>
    <n v="28249000"/>
    <n v="2173000"/>
    <n v="17384000"/>
    <n v="8692000"/>
  </r>
  <r>
    <x v="139"/>
    <x v="139"/>
    <s v="DIANA ALEJANDRA ROJAS MORENO"/>
    <n v="28249000"/>
    <n v="2173000"/>
    <n v="17384000"/>
    <n v="8692000"/>
  </r>
  <r>
    <x v="140"/>
    <x v="140"/>
    <s v="DORIS RUBIELA ALONSO VANEGAS"/>
    <n v="24752000"/>
    <n v="1904000"/>
    <n v="15232000"/>
    <n v="7616000"/>
  </r>
  <r>
    <x v="140"/>
    <x v="140"/>
    <s v="DORIS RUBIELA ALONSO VANEGAS"/>
    <n v="19448000"/>
    <n v="1496000"/>
    <n v="11968000"/>
    <n v="5984000"/>
  </r>
  <r>
    <x v="141"/>
    <x v="141"/>
    <s v="ELVIA LUCELLY CESPEDES ESPITIA"/>
    <n v="24752000"/>
    <n v="1904000"/>
    <n v="15232000"/>
    <n v="7616000"/>
  </r>
  <r>
    <x v="141"/>
    <x v="141"/>
    <s v="ELVIA LUCELLY CESPEDES ESPITIA"/>
    <n v="19448000"/>
    <n v="1496000"/>
    <n v="11968000"/>
    <n v="5984000"/>
  </r>
  <r>
    <x v="142"/>
    <x v="142"/>
    <s v="NORMA COSTANZA RIOS MEDINA"/>
    <n v="23725000"/>
    <n v="1825000"/>
    <n v="14600000"/>
    <n v="7300000"/>
  </r>
  <r>
    <x v="142"/>
    <x v="142"/>
    <s v="NORMA COSTANZA RIOS MEDINA"/>
    <n v="18642000"/>
    <n v="1434000"/>
    <n v="11472000"/>
    <n v="5736000"/>
  </r>
  <r>
    <x v="143"/>
    <x v="143"/>
    <s v="CARLOS FELIPE ORTEGON PULIDO"/>
    <n v="62418000"/>
    <n v="6798000"/>
    <n v="37080000"/>
    <n v="18540000"/>
  </r>
  <r>
    <x v="144"/>
    <x v="144"/>
    <s v="LADY DIANE MIRA"/>
    <n v="12672000"/>
    <n v="0"/>
    <n v="8518400"/>
    <n v="4153600"/>
  </r>
  <r>
    <x v="144"/>
    <x v="144"/>
    <s v="LADY DIANE MIRA"/>
    <n v="38016000"/>
    <n v="0"/>
    <n v="25555200"/>
    <n v="12460800"/>
  </r>
  <r>
    <x v="145"/>
    <x v="145"/>
    <s v="GLADYS EDITH VILLALOBOS BOLIVAR"/>
    <n v="38668800"/>
    <n v="5236400"/>
    <n v="21348400"/>
    <n v="12084000"/>
  </r>
  <r>
    <x v="146"/>
    <x v="146"/>
    <s v="ADRIANA ROCIO ROMERO BUITRAGO"/>
    <n v="31827000"/>
    <n v="353633"/>
    <n v="20864367"/>
    <n v="10609000"/>
  </r>
  <r>
    <x v="147"/>
    <x v="147"/>
    <s v="WENDY TATIANA CARDENAS PINZON"/>
    <n v="42367000"/>
    <n v="3259000"/>
    <n v="26072000"/>
    <n v="13036000"/>
  </r>
  <r>
    <x v="148"/>
    <x v="148"/>
    <s v="GLADYS MILENA FARFAN GONZALEZ"/>
    <n v="42367000"/>
    <n v="3259000"/>
    <n v="26072000"/>
    <n v="13036000"/>
  </r>
  <r>
    <x v="149"/>
    <x v="149"/>
    <s v="KATHERIN GEORYANIE GARCIA RODRIGUEZ"/>
    <n v="44333333"/>
    <n v="2333333"/>
    <n v="28000000"/>
    <n v="14000000"/>
  </r>
  <r>
    <x v="150"/>
    <x v="150"/>
    <s v="DARLING YOHANA MATEUS VARGAS"/>
    <n v="31827000"/>
    <n v="353633"/>
    <n v="20864367"/>
    <n v="10609000"/>
  </r>
  <r>
    <x v="151"/>
    <x v="151"/>
    <s v="JOHN KENNEDY LEON CASTIBLANCO"/>
    <n v="45663333"/>
    <n v="2403333"/>
    <n v="28840000"/>
    <n v="14420000"/>
  </r>
  <r>
    <x v="152"/>
    <x v="152"/>
    <s v="MARIA TERESA ROJAS RUEDA"/>
    <n v="24752000"/>
    <n v="1904000"/>
    <n v="15232000"/>
    <n v="7616000"/>
  </r>
  <r>
    <x v="152"/>
    <x v="152"/>
    <s v="MARIA TERESA ROJAS RUEDA"/>
    <n v="19448000"/>
    <n v="1496000"/>
    <n v="11968000"/>
    <n v="5984000"/>
  </r>
  <r>
    <x v="153"/>
    <x v="153"/>
    <s v="KATHERINE ELENA BOLAÑO MOSTACILLA"/>
    <n v="44556000"/>
    <n v="0"/>
    <n v="29704000"/>
    <n v="14852000"/>
  </r>
  <r>
    <x v="154"/>
    <x v="154"/>
    <s v="CAMILA ETSOMINA CUESTA MOYA"/>
    <n v="24752000"/>
    <n v="1904000"/>
    <n v="15232000"/>
    <n v="7616000"/>
  </r>
  <r>
    <x v="154"/>
    <x v="154"/>
    <s v="CAMILA ETSOMINA CUESTA MOYA"/>
    <n v="19448000"/>
    <n v="1496000"/>
    <n v="11968000"/>
    <n v="5984000"/>
  </r>
  <r>
    <x v="155"/>
    <x v="155"/>
    <s v="DERLY YURANY RODRIGUEZ RODRIGUEZ"/>
    <n v="45096833"/>
    <n v="1218833"/>
    <n v="29252000"/>
    <n v="14626000"/>
  </r>
  <r>
    <x v="156"/>
    <x v="156"/>
    <s v="YENNY ANDREA BARRERA BERNAL"/>
    <n v="26076000"/>
    <n v="0"/>
    <n v="17384000"/>
    <n v="8692000"/>
  </r>
  <r>
    <x v="156"/>
    <x v="156"/>
    <s v="YENNY ANDREA BARRERA BERNAL"/>
    <n v="26076000"/>
    <n v="0"/>
    <n v="17384000"/>
    <n v="8692000"/>
  </r>
  <r>
    <x v="157"/>
    <x v="157"/>
    <s v="CAROL JOHANA RICAURTE GONZALEZ"/>
    <n v="66836700"/>
    <n v="0"/>
    <n v="44557800"/>
    <n v="22278900"/>
  </r>
  <r>
    <x v="158"/>
    <x v="158"/>
    <s v="LAURA CATALINA AVILA CRUZ"/>
    <n v="41816667"/>
    <n v="2816667"/>
    <n v="26000000"/>
    <n v="13000000"/>
  </r>
  <r>
    <x v="159"/>
    <x v="159"/>
    <s v="CINDY ROCIO LOPEZ VILLANUEVA"/>
    <n v="25461666"/>
    <n v="0"/>
    <n v="25461666"/>
    <n v="0"/>
  </r>
  <r>
    <x v="160"/>
    <x v="160"/>
    <s v="JAVIER LEON RICARDO SANCHEZ LIZARAZO"/>
    <n v="39108000"/>
    <n v="0"/>
    <n v="26072000"/>
    <n v="13036000"/>
  </r>
  <r>
    <x v="161"/>
    <x v="161"/>
    <s v="NUBIA ASTRID PABON CRUZ"/>
    <n v="42367000"/>
    <n v="3259000"/>
    <n v="26072000"/>
    <n v="13036000"/>
  </r>
  <r>
    <x v="162"/>
    <x v="162"/>
    <s v="SIRLEY YESSENIA QUEVEDO RODRIGUEZ"/>
    <n v="22853892"/>
    <n v="0"/>
    <n v="22853892"/>
    <n v="0"/>
  </r>
  <r>
    <x v="163"/>
    <x v="163"/>
    <s v="DANIELA ANDREA HERNANDEZ MORENO"/>
    <n v="33990000"/>
    <n v="0"/>
    <n v="22660000"/>
    <n v="11330000"/>
  </r>
  <r>
    <x v="164"/>
    <x v="164"/>
    <s v="ANDREA PAOLA BELLO VARGAS"/>
    <n v="30121326"/>
    <n v="0"/>
    <n v="30121326"/>
    <n v="0"/>
  </r>
  <r>
    <x v="165"/>
    <x v="165"/>
    <s v="LEIDY MARITZA ANGEL HERNANDEZ"/>
    <n v="16747500"/>
    <n v="101500"/>
    <n v="11977000"/>
    <n v="4669000"/>
  </r>
  <r>
    <x v="165"/>
    <x v="165"/>
    <s v="LEIDY MARITZA ANGEL HERNANDEZ"/>
    <n v="11962500"/>
    <n v="72500"/>
    <n v="8555000"/>
    <n v="3335000"/>
  </r>
  <r>
    <x v="165"/>
    <x v="165"/>
    <s v="LEIDY MARITZA ANGEL HERNANDEZ"/>
    <n v="7177500"/>
    <n v="43500"/>
    <n v="5133000"/>
    <n v="2001000"/>
  </r>
  <r>
    <x v="165"/>
    <x v="165"/>
    <s v="LEIDY MARITZA ANGEL HERNANDEZ"/>
    <n v="11962500"/>
    <n v="72500"/>
    <n v="8555000"/>
    <n v="3335000"/>
  </r>
  <r>
    <x v="166"/>
    <x v="166"/>
    <s v="ANDREA KATHERIN ABRIL RODRIGUEZ"/>
    <n v="32148000"/>
    <n v="0"/>
    <n v="21432000"/>
    <n v="10716000"/>
  </r>
  <r>
    <x v="167"/>
    <x v="167"/>
    <s v="NATHALY JOHANNA GOMEZ RECAMAN"/>
    <n v="30552000"/>
    <n v="0"/>
    <n v="20368000"/>
    <n v="10184000"/>
  </r>
  <r>
    <x v="168"/>
    <x v="168"/>
    <s v="DANIELA  MALAGON MOLANO"/>
    <n v="30552000"/>
    <n v="0"/>
    <n v="20368000"/>
    <n v="10184000"/>
  </r>
  <r>
    <x v="169"/>
    <x v="169"/>
    <s v="PAULA VANESSA SOSA MARTIN"/>
    <n v="102518229"/>
    <n v="0"/>
    <n v="37279356"/>
    <n v="65238873"/>
  </r>
  <r>
    <x v="170"/>
    <x v="170"/>
    <s v="SANDRA MILENA RODRIGUEZ MONTERO"/>
    <n v="26736000"/>
    <n v="0"/>
    <n v="17824000"/>
    <n v="8912000"/>
  </r>
  <r>
    <x v="171"/>
    <x v="171"/>
    <s v="CATHERYN YOHANA SARMIENTO RIOJA"/>
    <n v="43644000"/>
    <n v="0"/>
    <n v="29096000"/>
    <n v="14548000"/>
  </r>
  <r>
    <x v="172"/>
    <x v="172"/>
    <s v="KAROL DANIELA RAMIREZ AREVALO"/>
    <n v="26736000"/>
    <n v="0"/>
    <n v="17824000"/>
    <n v="8912000"/>
  </r>
  <r>
    <x v="173"/>
    <x v="173"/>
    <s v="MARIA ANGELICA MOLANO CHAPARRO"/>
    <n v="26736000"/>
    <n v="0"/>
    <n v="17824000"/>
    <n v="8912000"/>
  </r>
  <r>
    <x v="174"/>
    <x v="174"/>
    <s v="LAURA ALEJANDRA CRUZ BULLA"/>
    <n v="26736000"/>
    <n v="0"/>
    <n v="17824000"/>
    <n v="8912000"/>
  </r>
  <r>
    <x v="175"/>
    <x v="175"/>
    <s v="LADY KATHERINE CASTAÑEDA TORRES"/>
    <n v="26736000"/>
    <n v="0"/>
    <n v="17824000"/>
    <n v="8912000"/>
  </r>
  <r>
    <x v="176"/>
    <x v="176"/>
    <s v="ANGIE MARCELA MORERA AVILA"/>
    <n v="32148000"/>
    <n v="0"/>
    <n v="21432000"/>
    <n v="10716000"/>
  </r>
  <r>
    <x v="177"/>
    <x v="177"/>
    <s v="JENNY NATALIA PAEZ PULIDO"/>
    <n v="30552000"/>
    <n v="0"/>
    <n v="20368000"/>
    <n v="10184000"/>
  </r>
  <r>
    <x v="178"/>
    <x v="178"/>
    <s v="CAROLINA  CARREÑO SANCHEZ"/>
    <n v="31827000"/>
    <n v="353633"/>
    <n v="20864367"/>
    <n v="10609000"/>
  </r>
  <r>
    <x v="179"/>
    <x v="179"/>
    <s v="ANGELA MARIA CARDOZO CHAVEZ"/>
    <n v="36400000"/>
    <n v="2800000"/>
    <n v="22400000"/>
    <n v="11200000"/>
  </r>
  <r>
    <x v="180"/>
    <x v="180"/>
    <s v="MARIA FRANCISCA SANCHEZ OSORIO"/>
    <n v="28644000"/>
    <n v="0"/>
    <n v="19096000"/>
    <n v="9548000"/>
  </r>
  <r>
    <x v="181"/>
    <x v="181"/>
    <s v="NATALIA  NOVOA PLATA"/>
    <n v="34482500"/>
    <n v="2652500"/>
    <n v="21220000"/>
    <n v="10610000"/>
  </r>
  <r>
    <x v="182"/>
    <x v="182"/>
    <s v="GINA FERNANDA INDABURO MORENO"/>
    <n v="30552000"/>
    <n v="0"/>
    <n v="20368000"/>
    <n v="10184000"/>
  </r>
  <r>
    <x v="183"/>
    <x v="183"/>
    <s v="MARIA ALEJANDRA OROZCO RODRIGUEZ"/>
    <n v="34482500"/>
    <n v="2652500"/>
    <n v="21220000"/>
    <n v="10610000"/>
  </r>
  <r>
    <x v="184"/>
    <x v="184"/>
    <s v="ANDREA PAOLA BARRETO POREZ"/>
    <n v="30552000"/>
    <n v="0"/>
    <n v="20368000"/>
    <n v="10184000"/>
  </r>
  <r>
    <x v="185"/>
    <x v="185"/>
    <s v="IVONNE KARINE RAMIREZ CARDENAS"/>
    <n v="32148000"/>
    <n v="0"/>
    <n v="21432000"/>
    <n v="10716000"/>
  </r>
  <r>
    <x v="186"/>
    <x v="186"/>
    <s v="JOHANNA ALEXANDRA HERNANDEZ CORTES"/>
    <n v="45600000"/>
    <n v="0"/>
    <n v="30400000"/>
    <n v="15200000"/>
  </r>
  <r>
    <x v="187"/>
    <x v="187"/>
    <s v="MARIA ALEJANDRA TOVAR CARRANZA"/>
    <n v="36400000"/>
    <n v="2800000"/>
    <n v="22400000"/>
    <n v="11200000"/>
  </r>
  <r>
    <x v="188"/>
    <x v="188"/>
    <s v="LUISA FERNANDA PEREZ RIASCOS"/>
    <n v="32148000"/>
    <n v="0"/>
    <n v="21432000"/>
    <n v="10716000"/>
  </r>
  <r>
    <x v="189"/>
    <x v="189"/>
    <s v="ANDREA  ISAACS CORAL"/>
    <n v="12840000"/>
    <n v="356666"/>
    <n v="8203333"/>
    <n v="4280001"/>
  </r>
  <r>
    <x v="189"/>
    <x v="189"/>
    <s v="ANDREA  ISAACS CORAL"/>
    <n v="12840000"/>
    <n v="356667"/>
    <n v="8203334"/>
    <n v="4279999"/>
  </r>
  <r>
    <x v="190"/>
    <x v="190"/>
    <s v="CATHERINE JULIET NOVA HERRERA"/>
    <n v="52152000"/>
    <n v="2607600"/>
    <n v="32160400"/>
    <n v="17384000"/>
  </r>
  <r>
    <x v="191"/>
    <x v="191"/>
    <s v="DANIEL ALEJANDRO PEÑA MEDINA"/>
    <n v="21630000"/>
    <n v="721000"/>
    <n v="13699000"/>
    <n v="7210000"/>
  </r>
  <r>
    <x v="191"/>
    <x v="191"/>
    <s v="DANIEL ALEJANDRO PEÑA MEDINA"/>
    <n v="21630000"/>
    <n v="721000"/>
    <n v="13699000"/>
    <n v="7210000"/>
  </r>
  <r>
    <x v="192"/>
    <x v="192"/>
    <s v="ROCIO JANNETH DURAN MAHECHA"/>
    <n v="48384000"/>
    <n v="1612800"/>
    <n v="30643200"/>
    <n v="16128000"/>
  </r>
  <r>
    <x v="193"/>
    <x v="193"/>
    <s v="ALEJANDRA  AVELLA ESTRADA"/>
    <n v="1400000"/>
    <n v="0"/>
    <n v="933332"/>
    <n v="466668"/>
  </r>
  <r>
    <x v="194"/>
    <x v="194"/>
    <s v="LAURA CATALINA GARCIA PARRA"/>
    <n v="26736000"/>
    <n v="297067"/>
    <n v="17526933"/>
    <n v="8912000"/>
  </r>
  <r>
    <x v="195"/>
    <x v="195"/>
    <s v="MONICA ESPERANZA CAYCEDO CALDERON"/>
    <n v="26736000"/>
    <n v="297067"/>
    <n v="17526933"/>
    <n v="8912000"/>
  </r>
  <r>
    <x v="196"/>
    <x v="196"/>
    <s v="MELISSA ANDREA JIMENEZ ROJAS"/>
    <n v="26736000"/>
    <n v="297067"/>
    <n v="17526933"/>
    <n v="8912000"/>
  </r>
  <r>
    <x v="197"/>
    <x v="197"/>
    <s v="INGRID JULIETH DELGADO HERNANDEZ"/>
    <n v="26736000"/>
    <n v="742667"/>
    <n v="17081333"/>
    <n v="8912000"/>
  </r>
  <r>
    <x v="198"/>
    <x v="198"/>
    <s v="MAYRA ALEJANDRA PALACIOS BELTRAN"/>
    <n v="26736000"/>
    <n v="297067"/>
    <n v="17526933"/>
    <n v="8912000"/>
  </r>
  <r>
    <x v="199"/>
    <x v="199"/>
    <s v="DIANA KATHERINE BECERRA RODRIGUEZ"/>
    <n v="34482500"/>
    <n v="3536667"/>
    <n v="20335833"/>
    <n v="10610000"/>
  </r>
  <r>
    <x v="200"/>
    <x v="200"/>
    <s v="YERALDINE AYDEE AGUIRRE RODRIGUEZ"/>
    <n v="34482500"/>
    <n v="3006167"/>
    <n v="20866333"/>
    <n v="10610000"/>
  </r>
  <r>
    <x v="201"/>
    <x v="201"/>
    <s v="LAURA MARCELA PEREZ TURIZO"/>
    <n v="31827000"/>
    <n v="884083"/>
    <n v="8840834"/>
    <n v="22102083"/>
  </r>
  <r>
    <x v="202"/>
    <x v="202"/>
    <s v="CAROLINA  GONZALEZ MORENO"/>
    <n v="44556000"/>
    <n v="0"/>
    <n v="29704000"/>
    <n v="14852000"/>
  </r>
  <r>
    <x v="203"/>
    <x v="203"/>
    <s v="ANGIE CATALINA SANCHEZ VELOZA"/>
    <n v="133436413"/>
    <n v="0"/>
    <n v="48522332"/>
    <n v="84914081"/>
  </r>
  <r>
    <x v="204"/>
    <x v="204"/>
    <s v="SERGIO CAMILO PEREA GUTIERREZ"/>
    <n v="48000000"/>
    <n v="0"/>
    <n v="32000000"/>
    <n v="16000000"/>
  </r>
  <r>
    <x v="205"/>
    <x v="205"/>
    <s v="NARLY KATHERINE VELOZA AREVALO"/>
    <n v="30552000"/>
    <n v="339467"/>
    <n v="20028533"/>
    <n v="10184000"/>
  </r>
  <r>
    <x v="206"/>
    <x v="206"/>
    <s v="LISETH CAMILA GARZON MALDONADO"/>
    <n v="30552000"/>
    <n v="1357867"/>
    <n v="19010133"/>
    <n v="10184000"/>
  </r>
  <r>
    <x v="207"/>
    <x v="207"/>
    <s v="YENNY LIZETH MARTINEZ QUINTERO"/>
    <n v="30552000"/>
    <n v="339467"/>
    <n v="20028533"/>
    <n v="10184000"/>
  </r>
  <r>
    <x v="208"/>
    <x v="208"/>
    <s v="ANGIE LUCIA ARIZA SOSA"/>
    <n v="30552000"/>
    <n v="0"/>
    <n v="20368000"/>
    <n v="10184000"/>
  </r>
  <r>
    <x v="209"/>
    <x v="209"/>
    <s v="CINDY JOHANA RODRIGUEZ VACA"/>
    <n v="30552000"/>
    <n v="0"/>
    <n v="20368000"/>
    <n v="10184000"/>
  </r>
  <r>
    <x v="210"/>
    <x v="210"/>
    <s v="CHIRLE KATRIANA CALDERON ANGARITA"/>
    <n v="32148000"/>
    <n v="0"/>
    <n v="21432000"/>
    <n v="10716000"/>
  </r>
  <r>
    <x v="211"/>
    <x v="211"/>
    <s v="LAURA CATALINA ROA SAYAGO"/>
    <n v="41400000"/>
    <n v="0"/>
    <n v="27600000"/>
    <n v="13800000"/>
  </r>
  <r>
    <x v="212"/>
    <x v="212"/>
    <s v="LAURA CRISTINA RINCON PINEDA"/>
    <n v="32148000"/>
    <n v="0"/>
    <n v="21432000"/>
    <n v="10716000"/>
  </r>
  <r>
    <x v="193"/>
    <x v="193"/>
    <s v="ALEJANDRA  AVELLA ESTRADA"/>
    <n v="40000000"/>
    <n v="0"/>
    <n v="26666668"/>
    <n v="13333332"/>
  </r>
  <r>
    <x v="213"/>
    <x v="213"/>
    <s v="SANDRA PATRICIA ROMERO CADENA"/>
    <n v="32148000"/>
    <n v="893000"/>
    <n v="20539000"/>
    <n v="10716000"/>
  </r>
  <r>
    <x v="214"/>
    <x v="214"/>
    <s v="LIZBETH MIREYA BERNAL LOPEZ"/>
    <n v="34482500"/>
    <n v="3536667"/>
    <n v="20335833"/>
    <n v="10610000"/>
  </r>
  <r>
    <x v="215"/>
    <x v="215"/>
    <s v="MARIA ISABEL ORTIZ CASTRO"/>
    <n v="34482500"/>
    <n v="3536667"/>
    <n v="20335833"/>
    <n v="10610000"/>
  </r>
  <r>
    <x v="216"/>
    <x v="216"/>
    <s v="VILMA MARCELA AUDOR SEGURA"/>
    <n v="31827000"/>
    <n v="1060900"/>
    <n v="20157100"/>
    <n v="10609000"/>
  </r>
  <r>
    <x v="217"/>
    <x v="217"/>
    <s v="CIELO YANETH BARRIGA DIAZ"/>
    <n v="34482500"/>
    <n v="3536667"/>
    <n v="20335833"/>
    <n v="10610000"/>
  </r>
  <r>
    <x v="218"/>
    <x v="218"/>
    <s v="JEIMY KATERINE LOZANO RIOS"/>
    <n v="66836700"/>
    <n v="1856575"/>
    <n v="42701225"/>
    <n v="22278900"/>
  </r>
  <r>
    <x v="219"/>
    <x v="219"/>
    <s v="KAREN ALEJANDRA QUINTERO OJEDA"/>
    <n v="34482500"/>
    <n v="3536667"/>
    <n v="20335833"/>
    <n v="10610000"/>
  </r>
  <r>
    <x v="220"/>
    <x v="220"/>
    <s v="ANGELICA  MORALES HERNANDEZ"/>
    <n v="32148000"/>
    <n v="893000"/>
    <n v="20539000"/>
    <n v="10716000"/>
  </r>
  <r>
    <x v="221"/>
    <x v="221"/>
    <s v="DIANA CAROLINA ROJAS CARO"/>
    <n v="32148000"/>
    <n v="893000"/>
    <n v="20539000"/>
    <n v="10716000"/>
  </r>
  <r>
    <x v="222"/>
    <x v="222"/>
    <s v="ANGELICA MARIA DIAZ GUEVARA"/>
    <n v="25740000"/>
    <n v="715000"/>
    <n v="14443000"/>
    <n v="10582000"/>
  </r>
  <r>
    <x v="223"/>
    <x v="223"/>
    <s v="LAURA XILENE ZULETA ORTIZ"/>
    <n v="32148000"/>
    <n v="893000"/>
    <n v="20539000"/>
    <n v="10716000"/>
  </r>
  <r>
    <x v="224"/>
    <x v="224"/>
    <s v="JORGE IVAN ESCALANTE RUBIO"/>
    <n v="11095044"/>
    <n v="123279"/>
    <n v="10848487"/>
    <n v="123278"/>
  </r>
  <r>
    <x v="225"/>
    <x v="225"/>
    <s v="ADRIANA  GUERRERO CALDERON"/>
    <n v="36400000"/>
    <n v="3173333"/>
    <n v="22026667"/>
    <n v="11200000"/>
  </r>
  <r>
    <x v="226"/>
    <x v="226"/>
    <s v="ANGIE PAOLA RINCON SUAREZ"/>
    <n v="22278000"/>
    <n v="742600"/>
    <n v="14109400"/>
    <n v="7426000"/>
  </r>
  <r>
    <x v="227"/>
    <x v="227"/>
    <s v="LUISA FERNANDA GALINDO RODRIGUEZ"/>
    <n v="22278000"/>
    <n v="742600"/>
    <n v="14109400"/>
    <n v="7426000"/>
  </r>
  <r>
    <x v="228"/>
    <x v="228"/>
    <s v="CINDY CATHERINE REYES RUIZ"/>
    <n v="31827000"/>
    <n v="884083"/>
    <n v="20333917"/>
    <n v="10609000"/>
  </r>
  <r>
    <x v="229"/>
    <x v="229"/>
    <s v="PERLA MARIA FRANCO RESTREPO"/>
    <n v="21450000"/>
    <n v="1870000"/>
    <n v="12980000"/>
    <n v="6600000"/>
  </r>
  <r>
    <x v="230"/>
    <x v="230"/>
    <s v="DIANA CAROLINA ARISTIZABAL CASTELLANOS"/>
    <n v="34482500"/>
    <n v="3536667"/>
    <n v="20335833"/>
    <n v="10610000"/>
  </r>
  <r>
    <x v="231"/>
    <x v="231"/>
    <s v="JULIET PATRICIA DUQUE MALAGON"/>
    <n v="31827000"/>
    <n v="1414533"/>
    <n v="19803467"/>
    <n v="10609000"/>
  </r>
  <r>
    <x v="232"/>
    <x v="232"/>
    <s v="PAOLA FERNANDA ORTEGON PUENTES"/>
    <n v="48000000"/>
    <n v="533333"/>
    <n v="31466667"/>
    <n v="16000000"/>
  </r>
  <r>
    <x v="233"/>
    <x v="233"/>
    <s v="CLARA ROCIO RIOS VIRGUEZ"/>
    <n v="25461666"/>
    <n v="282908"/>
    <n v="25178758"/>
    <n v="0"/>
  </r>
  <r>
    <x v="234"/>
    <x v="234"/>
    <s v="MICHAEL DAVID GIL MUÑOZ"/>
    <n v="25461666"/>
    <n v="282908"/>
    <n v="25178758"/>
    <n v="0"/>
  </r>
  <r>
    <x v="235"/>
    <x v="235"/>
    <s v="DAVID MAURICIO RODRIGUEZ JIMENEZ"/>
    <n v="27810000"/>
    <n v="927000"/>
    <n v="17613000"/>
    <n v="9270000"/>
  </r>
  <r>
    <x v="235"/>
    <x v="235"/>
    <s v="DAVID MAURICIO RODRIGUEZ JIMENEZ"/>
    <n v="27810000"/>
    <n v="927000"/>
    <n v="17613000"/>
    <n v="9270000"/>
  </r>
  <r>
    <x v="236"/>
    <x v="236"/>
    <s v="JAVIER ENRIQUE CAMPUZANO RODRIGUEZ"/>
    <n v="44328000"/>
    <n v="1231333"/>
    <n v="28320667"/>
    <n v="14776000"/>
  </r>
  <r>
    <x v="237"/>
    <x v="237"/>
    <s v="LAURA CAROLINA DIAZ PARRA"/>
    <n v="10430400"/>
    <n v="289733"/>
    <n v="6663867"/>
    <n v="3476800"/>
  </r>
  <r>
    <x v="237"/>
    <x v="237"/>
    <s v="LAURA CAROLINA DIAZ PARRA"/>
    <n v="41721600"/>
    <n v="1158934"/>
    <n v="26655466"/>
    <n v="13907200"/>
  </r>
  <r>
    <x v="238"/>
    <x v="238"/>
    <s v="LAURA XIOMARA MORALES MARTINEZ"/>
    <n v="22278000"/>
    <n v="1113900"/>
    <n v="13738100"/>
    <n v="7426000"/>
  </r>
  <r>
    <x v="239"/>
    <x v="239"/>
    <s v="FREDDY ESTEBAN NARANJO VILLA"/>
    <n v="21450000"/>
    <n v="2200000"/>
    <n v="12650000"/>
    <n v="6600000"/>
  </r>
  <r>
    <x v="240"/>
    <x v="240"/>
    <s v="SHIRLEY ADRIANA DURAN RIAÑO"/>
    <n v="8976000"/>
    <n v="249333"/>
    <n v="5734667"/>
    <n v="2992000"/>
  </r>
  <r>
    <x v="240"/>
    <x v="240"/>
    <s v="SHIRLEY ADRIANA DURAN RIAÑO"/>
    <n v="35904000"/>
    <n v="997334"/>
    <n v="22938666"/>
    <n v="11968000"/>
  </r>
  <r>
    <x v="241"/>
    <x v="241"/>
    <s v="JEIMMY LIZETH GUANA GUANA"/>
    <n v="34482500"/>
    <n v="3713500"/>
    <n v="20159000"/>
    <n v="10610000"/>
  </r>
  <r>
    <x v="242"/>
    <x v="242"/>
    <s v="WINNY JULIETH DIAZ ACEVEDO"/>
    <n v="44556000"/>
    <n v="1237667"/>
    <n v="28466333"/>
    <n v="14852000"/>
  </r>
  <r>
    <x v="243"/>
    <x v="243"/>
    <s v="NATALIA  GIRALDO RODRIGUEZ"/>
    <n v="29046000"/>
    <n v="2472000"/>
    <n v="17304000"/>
    <n v="9270000"/>
  </r>
  <r>
    <x v="244"/>
    <x v="244"/>
    <s v="GLENDA YENITH CORTES PAEZ"/>
    <n v="50666667"/>
    <n v="4266667"/>
    <n v="30400000"/>
    <n v="16000000"/>
  </r>
  <r>
    <x v="245"/>
    <x v="245"/>
    <s v="MIRYEN  DELGADO DAVID"/>
    <n v="21830000"/>
    <n v="616667"/>
    <n v="14183333"/>
    <n v="7030000"/>
  </r>
  <r>
    <x v="246"/>
    <x v="246"/>
    <s v="MARTINA  COCCO"/>
    <n v="41400000"/>
    <n v="1150000"/>
    <n v="26450000"/>
    <n v="13800000"/>
  </r>
  <r>
    <x v="247"/>
    <x v="247"/>
    <s v="ANDREA CAROLINA GOMEZ TOVAR"/>
    <n v="24192000"/>
    <n v="672000"/>
    <n v="15456000"/>
    <n v="8064000"/>
  </r>
  <r>
    <x v="247"/>
    <x v="247"/>
    <s v="ANDREA CAROLINA GOMEZ TOVAR"/>
    <n v="24192000"/>
    <n v="672000"/>
    <n v="15456000"/>
    <n v="8064000"/>
  </r>
  <r>
    <x v="248"/>
    <x v="248"/>
    <s v="YULY AUDREY RUIZ VARGAS"/>
    <n v="32500000"/>
    <n v="3500000"/>
    <n v="19000000"/>
    <n v="10000000"/>
  </r>
  <r>
    <x v="249"/>
    <x v="249"/>
    <s v="MARIA ISABEL PARRA ROJAS"/>
    <n v="14708400"/>
    <n v="571993"/>
    <n v="9233607"/>
    <n v="4902800"/>
  </r>
  <r>
    <x v="249"/>
    <x v="249"/>
    <s v="MARIA ISABEL PARRA ROJAS"/>
    <n v="14275800"/>
    <n v="555170"/>
    <n v="8962030"/>
    <n v="4758600"/>
  </r>
  <r>
    <x v="249"/>
    <x v="249"/>
    <s v="MARIA ISABEL PARRA ROJAS"/>
    <n v="14275800"/>
    <n v="555170"/>
    <n v="8962030"/>
    <n v="4758600"/>
  </r>
  <r>
    <x v="250"/>
    <x v="250"/>
    <s v="GLORIA ALEXANDRA MOJICA TORRES"/>
    <n v="34482500"/>
    <n v="3713500"/>
    <n v="20159000"/>
    <n v="10610000"/>
  </r>
  <r>
    <x v="251"/>
    <x v="251"/>
    <s v="YESSICA  HERRERA BELTRAN"/>
    <n v="51558000"/>
    <n v="1718600"/>
    <n v="32653400"/>
    <n v="17186000"/>
  </r>
  <r>
    <x v="252"/>
    <x v="252"/>
    <s v="LADY ALEXANDRA GALINDO ANGARITA"/>
    <n v="22278000"/>
    <n v="742600"/>
    <n v="14109400"/>
    <n v="7426000"/>
  </r>
  <r>
    <x v="253"/>
    <x v="253"/>
    <s v="JENNY ALEXANDRA ACUÑA ORTIZ"/>
    <n v="68250000"/>
    <n v="7700000"/>
    <n v="39550000"/>
    <n v="21000000"/>
  </r>
  <r>
    <x v="254"/>
    <x v="254"/>
    <s v="ASTRID NATALIA VEGA ORJUELA"/>
    <n v="51888000"/>
    <n v="1441333"/>
    <n v="33150667"/>
    <n v="17296000"/>
  </r>
  <r>
    <x v="255"/>
    <x v="255"/>
    <s v="JORGE LUIS GUEVARA ESPITIA"/>
    <n v="21450000"/>
    <n v="2310000"/>
    <n v="12540000"/>
    <n v="6600000"/>
  </r>
  <r>
    <x v="256"/>
    <x v="256"/>
    <s v="LUIS FELIPE SANTOS BECERRA"/>
    <n v="44328000"/>
    <n v="1477600"/>
    <n v="28074400"/>
    <n v="14776000"/>
  </r>
  <r>
    <x v="257"/>
    <x v="257"/>
    <s v="PILAR ANDREA RAMIREZ PEÑA"/>
    <n v="22278000"/>
    <n v="1113900"/>
    <n v="13738100"/>
    <n v="7426000"/>
  </r>
  <r>
    <x v="258"/>
    <x v="258"/>
    <s v="STEPHANIE  CANGREJO MORENO"/>
    <n v="31827000"/>
    <n v="884083"/>
    <n v="20333917"/>
    <n v="10609000"/>
  </r>
  <r>
    <x v="259"/>
    <x v="259"/>
    <s v="WHITNEY ANGIE STEPHANIE BENAVIDES OSORIO"/>
    <n v="31827000"/>
    <n v="0"/>
    <n v="9371283"/>
    <n v="22455717"/>
  </r>
  <r>
    <x v="260"/>
    <x v="260"/>
    <s v="MARIANA  BERDUGO ARIZA"/>
    <n v="31827000"/>
    <n v="884083"/>
    <n v="20333917"/>
    <n v="10609000"/>
  </r>
  <r>
    <x v="261"/>
    <x v="261"/>
    <s v="KARINA MARGARITA NORIEGA ORTIZ"/>
    <n v="51888000"/>
    <n v="1441333"/>
    <n v="33150667"/>
    <n v="17296000"/>
  </r>
  <r>
    <x v="262"/>
    <x v="262"/>
    <s v="GLEIDY JENIFFER JEREZ MAYORGA"/>
    <n v="27053070"/>
    <n v="300589"/>
    <n v="26752481"/>
    <n v="0"/>
  </r>
  <r>
    <x v="263"/>
    <x v="263"/>
    <s v="GIOVANNY  BENITEZ MORALES"/>
    <n v="22819581"/>
    <n v="253550"/>
    <n v="22566031"/>
    <n v="0"/>
  </r>
  <r>
    <x v="264"/>
    <x v="264"/>
    <s v="JOHAN RODRIGO BARRIOS HERNANDEZ"/>
    <n v="25646943"/>
    <n v="284966"/>
    <n v="25361977"/>
    <n v="0"/>
  </r>
  <r>
    <x v="265"/>
    <x v="265"/>
    <s v="CAMILO ANDRES GUANES NARANJO"/>
    <n v="41400000"/>
    <n v="1150000"/>
    <n v="26450000"/>
    <n v="13800000"/>
  </r>
  <r>
    <x v="266"/>
    <x v="266"/>
    <s v="ANDREA MARIA NAVARRETE MOGOLLON"/>
    <n v="41400000"/>
    <n v="1150000"/>
    <n v="26450000"/>
    <n v="13800000"/>
  </r>
  <r>
    <x v="267"/>
    <x v="267"/>
    <s v="LUZ HELENA CHICANGANA VIDAL"/>
    <n v="40500000"/>
    <n v="1350000"/>
    <n v="25650000"/>
    <n v="13500000"/>
  </r>
  <r>
    <x v="268"/>
    <x v="268"/>
    <s v="LAURA ALEXANDRA CARDENAS BARRETO"/>
    <n v="34482500"/>
    <n v="3713500"/>
    <n v="20159000"/>
    <n v="10610000"/>
  </r>
  <r>
    <x v="269"/>
    <x v="269"/>
    <s v="NEYLA ELISA UBAQUE FERNANDEZ"/>
    <n v="31827000"/>
    <n v="1414533"/>
    <n v="19803467"/>
    <n v="10609000"/>
  </r>
  <r>
    <x v="270"/>
    <x v="270"/>
    <s v="RICHARD  OLAYA MONTAÑEZ"/>
    <n v="22278900"/>
    <n v="1485260"/>
    <n v="20793640"/>
    <n v="0"/>
  </r>
  <r>
    <x v="271"/>
    <x v="271"/>
    <s v="CAMILO ANDRES RODRIGUEZ PORTELA"/>
    <n v="57924000"/>
    <n v="1609000"/>
    <n v="37007000"/>
    <n v="19308000"/>
  </r>
  <r>
    <x v="272"/>
    <x v="272"/>
    <s v="LINA ALEJANDRA QUINTERO GONZALEZ"/>
    <n v="55620000"/>
    <n v="1854000"/>
    <n v="35226000"/>
    <n v="18540000"/>
  </r>
  <r>
    <x v="273"/>
    <x v="273"/>
    <s v="BLANCA EDELMIRA DUARTE APONTE"/>
    <n v="31827000"/>
    <n v="1060900"/>
    <n v="20157100"/>
    <n v="10609000"/>
  </r>
  <r>
    <x v="274"/>
    <x v="274"/>
    <s v="DIANA CATTHERINE CARDENAS POLO"/>
    <n v="51558000"/>
    <n v="2005033"/>
    <n v="32366967"/>
    <n v="17186000"/>
  </r>
  <r>
    <x v="275"/>
    <x v="275"/>
    <s v="CATALINA  BELEÑO QUIMBAYO"/>
    <n v="39108000"/>
    <n v="1303600"/>
    <n v="24768400"/>
    <n v="13036000"/>
  </r>
  <r>
    <x v="276"/>
    <x v="276"/>
    <s v="FRANCY NEY ZARATE LOZANO"/>
    <n v="26100000"/>
    <n v="870000"/>
    <n v="16530000"/>
    <n v="8700000"/>
  </r>
  <r>
    <x v="277"/>
    <x v="277"/>
    <s v="MARIA ELENA ORDOÑEZ GARCIA"/>
    <n v="41400000"/>
    <n v="1380000"/>
    <n v="26220000"/>
    <n v="13800000"/>
  </r>
  <r>
    <x v="278"/>
    <x v="278"/>
    <s v="KATHERINE  CUTIVA BENITEZ"/>
    <n v="41400000"/>
    <n v="1380000"/>
    <n v="26220000"/>
    <n v="13800000"/>
  </r>
  <r>
    <x v="279"/>
    <x v="279"/>
    <s v="DEICY CATHERIN HERNANDEZ SANCHEZ"/>
    <n v="34482500"/>
    <n v="3890333"/>
    <n v="19982167"/>
    <n v="10610000"/>
  </r>
  <r>
    <x v="280"/>
    <x v="280"/>
    <s v="INGRID JOHANNA CARVAJAL GALVIS"/>
    <n v="31827000"/>
    <n v="1237717"/>
    <n v="19980283"/>
    <n v="10609000"/>
  </r>
  <r>
    <x v="281"/>
    <x v="281"/>
    <s v="YENNY KATHERINE LEAL ACOSTA"/>
    <n v="34482500"/>
    <n v="3890333"/>
    <n v="19982167"/>
    <n v="10610000"/>
  </r>
  <r>
    <x v="282"/>
    <x v="282"/>
    <s v="PAOLA ANDREA PARRA ALVARADO"/>
    <n v="45600000"/>
    <n v="1520000"/>
    <n v="28880000"/>
    <n v="15200000"/>
  </r>
  <r>
    <x v="283"/>
    <x v="283"/>
    <s v="VALENTINA  AGREDO SANIN"/>
    <n v="39108000"/>
    <n v="1303600"/>
    <n v="24768400"/>
    <n v="13036000"/>
  </r>
  <r>
    <x v="284"/>
    <x v="284"/>
    <s v="BRANDON LEONARDO HERRERA ABRIL"/>
    <n v="32500000"/>
    <n v="3500000"/>
    <n v="19000000"/>
    <n v="10000000"/>
  </r>
  <r>
    <x v="285"/>
    <x v="285"/>
    <s v="MAYERLY JANNETH PEREZ CAMBEROS"/>
    <n v="57000000"/>
    <n v="1900000"/>
    <n v="36100000"/>
    <n v="19000000"/>
  </r>
  <r>
    <x v="286"/>
    <x v="286"/>
    <s v="MARIA DEL PILAR BONILLA MARTINEZ"/>
    <n v="17208000"/>
    <n v="573600"/>
    <n v="10898400"/>
    <n v="5736000"/>
  </r>
  <r>
    <x v="286"/>
    <x v="286"/>
    <s v="MARIA DEL PILAR BONILLA MARTINEZ"/>
    <n v="21900000"/>
    <n v="730000"/>
    <n v="13870000"/>
    <n v="7300000"/>
  </r>
  <r>
    <x v="287"/>
    <x v="287"/>
    <s v="LINA VICTORIA BORDA CAMARGO"/>
    <n v="40410000"/>
    <n v="1347000"/>
    <n v="25593000"/>
    <n v="13470000"/>
  </r>
  <r>
    <x v="288"/>
    <x v="288"/>
    <s v="MARIA TERESA VEGA ALVAREZ"/>
    <n v="40194333"/>
    <n v="2389933"/>
    <n v="24768400"/>
    <n v="13036000"/>
  </r>
  <r>
    <x v="289"/>
    <x v="289"/>
    <s v="SONIA PATRICIA COBOS OSORIO"/>
    <n v="33000000"/>
    <n v="1100000"/>
    <n v="20900000"/>
    <n v="11000000"/>
  </r>
  <r>
    <x v="290"/>
    <x v="290"/>
    <s v="SANTIAGO  SANDOVAL PAEZ"/>
    <n v="40284000"/>
    <n v="1566600"/>
    <n v="25289400"/>
    <n v="13428000"/>
  </r>
  <r>
    <x v="291"/>
    <x v="291"/>
    <s v="OLGA LUCIA RUEDA CUERVO"/>
    <n v="15600000"/>
    <n v="1680000"/>
    <n v="9120000"/>
    <n v="4800000"/>
  </r>
  <r>
    <x v="292"/>
    <x v="292"/>
    <s v="VLADIMIR ALEXANDER GARCIA MONTEJO"/>
    <n v="32592000"/>
    <n v="1086400"/>
    <n v="20641600"/>
    <n v="10864000"/>
  </r>
  <r>
    <x v="293"/>
    <x v="293"/>
    <s v="JOSE MANUEL RINCON MONSALVE"/>
    <n v="61750000"/>
    <n v="6966667"/>
    <n v="35783333"/>
    <n v="19000000"/>
  </r>
  <r>
    <x v="294"/>
    <x v="294"/>
    <s v="ALIX CATALINA ROJAS PORRAS"/>
    <n v="26100000"/>
    <n v="870000"/>
    <n v="16530000"/>
    <n v="8700000"/>
  </r>
  <r>
    <x v="295"/>
    <x v="295"/>
    <s v="FABIAN  PUENTES LOPEZ"/>
    <n v="12870258"/>
    <n v="143003"/>
    <n v="12727255"/>
    <n v="0"/>
  </r>
  <r>
    <x v="296"/>
    <x v="296"/>
    <s v="MARISOL  CORTES ORTIZ"/>
    <n v="39108000"/>
    <n v="1955400"/>
    <n v="24116600"/>
    <n v="13036000"/>
  </r>
  <r>
    <x v="297"/>
    <x v="297"/>
    <s v="KARLA DAYANA CASTRO POLANIA"/>
    <n v="39108000"/>
    <n v="1955400"/>
    <n v="24116600"/>
    <n v="13036000"/>
  </r>
  <r>
    <x v="298"/>
    <x v="298"/>
    <s v="OLIVIA LIZETH LEAL ALTURO"/>
    <n v="51000000"/>
    <n v="2266667"/>
    <n v="31733333"/>
    <n v="17000000"/>
  </r>
  <r>
    <x v="299"/>
    <x v="299"/>
    <s v="SINDY LORENA PARRA CABRERA"/>
    <n v="26000000"/>
    <n v="2800000"/>
    <n v="15200000"/>
    <n v="8000000"/>
  </r>
  <r>
    <x v="300"/>
    <x v="300"/>
    <s v="JOVANA  NEGRETE FLORES"/>
    <n v="35220000"/>
    <n v="1369667"/>
    <n v="22110333"/>
    <n v="11740000"/>
  </r>
  <r>
    <x v="301"/>
    <x v="301"/>
    <s v="MARCELA VANESSA PAEZ LOBO"/>
    <n v="44556000"/>
    <n v="2227800"/>
    <n v="27476200"/>
    <n v="14852000"/>
  </r>
  <r>
    <x v="302"/>
    <x v="302"/>
    <s v="LEIDY JOHANNA JIMENEZ ORTEGA"/>
    <n v="31827000"/>
    <n v="1414533"/>
    <n v="19803467"/>
    <n v="10609000"/>
  </r>
  <r>
    <x v="303"/>
    <x v="303"/>
    <s v="LAURA VANESSA GAMBA ELIAS"/>
    <n v="22278900"/>
    <n v="1732803"/>
    <n v="20546097"/>
    <n v="0"/>
  </r>
  <r>
    <x v="304"/>
    <x v="304"/>
    <s v="OSCAR JAVIER CARVAJAL BERNAL"/>
    <n v="11095044"/>
    <n v="123278"/>
    <n v="10971766"/>
    <n v="0"/>
  </r>
  <r>
    <x v="305"/>
    <x v="305"/>
    <s v="CAROL VIVIANA ROZO ALMONACID"/>
    <n v="48000000"/>
    <n v="2133333"/>
    <n v="29866667"/>
    <n v="16000000"/>
  </r>
  <r>
    <x v="306"/>
    <x v="306"/>
    <s v="KIMBERLY TATIANA MUÑOZ LOPEZ"/>
    <n v="35308000"/>
    <n v="4345600"/>
    <n v="20098400"/>
    <n v="10864000"/>
  </r>
  <r>
    <x v="307"/>
    <x v="307"/>
    <s v="ALEXA YULIETH CAICEDO TORRES"/>
    <n v="34482500"/>
    <n v="4244000"/>
    <n v="19628500"/>
    <n v="10610000"/>
  </r>
  <r>
    <x v="308"/>
    <x v="308"/>
    <s v="LUZ ADRIANA PEÑA PEÑA"/>
    <n v="55855253"/>
    <n v="6588720"/>
    <n v="32080533"/>
    <n v="17186000"/>
  </r>
  <r>
    <x v="309"/>
    <x v="309"/>
    <s v="GLORIA VIVIANA MOSQUERA SOLARTE"/>
    <n v="34482500"/>
    <n v="4244000"/>
    <n v="19628500"/>
    <n v="10610000"/>
  </r>
  <r>
    <x v="310"/>
    <x v="310"/>
    <s v="MARIA TERESA SARMIENTO RODRIGUEZ"/>
    <n v="50388000"/>
    <n v="1959533"/>
    <n v="31632467"/>
    <n v="16796000"/>
  </r>
  <r>
    <x v="311"/>
    <x v="311"/>
    <s v="ADIELA ISABEL MENESES MANZANO"/>
    <n v="34422500"/>
    <n v="393400"/>
    <n v="22227100"/>
    <n v="11802000"/>
  </r>
  <r>
    <x v="312"/>
    <x v="312"/>
    <s v="ALEX FERNEY ESLAVA VARGAS"/>
    <n v="32500000"/>
    <n v="3833333"/>
    <n v="18666667"/>
    <n v="10000000"/>
  </r>
  <r>
    <x v="313"/>
    <x v="313"/>
    <s v="VIVIANA CAROLINA RODRIGUEZ PARRA"/>
    <n v="31827000"/>
    <n v="2298617"/>
    <n v="18919383"/>
    <n v="10609000"/>
  </r>
  <r>
    <x v="314"/>
    <x v="314"/>
    <s v="MICHELLE  VARGAS PARRA"/>
    <n v="17208000"/>
    <n v="860400"/>
    <n v="10611600"/>
    <n v="5736000"/>
  </r>
  <r>
    <x v="314"/>
    <x v="314"/>
    <s v="MICHELLE  VARGAS PARRA"/>
    <n v="21900000"/>
    <n v="1095000"/>
    <n v="13505000"/>
    <n v="7300000"/>
  </r>
  <r>
    <x v="315"/>
    <x v="315"/>
    <s v="LUZ ALEJANDRA PEDREROS SIERRA"/>
    <n v="17208000"/>
    <n v="669200"/>
    <n v="10802800"/>
    <n v="5736000"/>
  </r>
  <r>
    <x v="315"/>
    <x v="315"/>
    <s v="LUZ ALEJANDRA PEDREROS SIERRA"/>
    <n v="21900000"/>
    <n v="851667"/>
    <n v="13748333"/>
    <n v="7300000"/>
  </r>
  <r>
    <x v="316"/>
    <x v="316"/>
    <s v="CLAUDIA MARCELA DIAZ PEREZ"/>
    <n v="48384000"/>
    <n v="3225600"/>
    <n v="29030400"/>
    <n v="16128000"/>
  </r>
  <r>
    <x v="317"/>
    <x v="317"/>
    <s v="SANDRA MILENA AUSIQUE BAUTISTA"/>
    <n v="31827000"/>
    <n v="1237717"/>
    <n v="19980283"/>
    <n v="10609000"/>
  </r>
  <r>
    <x v="318"/>
    <x v="318"/>
    <s v="MARY LUZ AVILA CRISTANCHO"/>
    <n v="39108000"/>
    <n v="1955400"/>
    <n v="21074867"/>
    <n v="16077733"/>
  </r>
  <r>
    <x v="319"/>
    <x v="319"/>
    <s v="YANIRA  ESPINOSA PEREZ"/>
    <n v="47998000"/>
    <n v="290898"/>
    <n v="32580460"/>
    <n v="15126642"/>
  </r>
  <r>
    <x v="320"/>
    <x v="320"/>
    <s v="ANGIE PAOLA GONZALEZ CASTAÑEDA"/>
    <n v="17208000"/>
    <n v="1242800"/>
    <n v="10229200"/>
    <n v="5736000"/>
  </r>
  <r>
    <x v="320"/>
    <x v="320"/>
    <s v="ANGIE PAOLA GONZALEZ CASTAÑEDA"/>
    <n v="21900000"/>
    <n v="1581667"/>
    <n v="13018333"/>
    <n v="7300000"/>
  </r>
  <r>
    <x v="321"/>
    <x v="321"/>
    <s v="JHANN KARLA ORJUELA ACOSTA"/>
    <n v="17208000"/>
    <n v="860400"/>
    <n v="10611600"/>
    <n v="5736000"/>
  </r>
  <r>
    <x v="321"/>
    <x v="321"/>
    <s v="JHANN KARLA ORJUELA ACOSTA"/>
    <n v="21900000"/>
    <n v="1095000"/>
    <n v="13505000"/>
    <n v="7300000"/>
  </r>
  <r>
    <x v="322"/>
    <x v="322"/>
    <s v="VALERIA  CABRERA BERNAL"/>
    <n v="5775000"/>
    <n v="34999"/>
    <n v="3920000"/>
    <n v="1820001"/>
  </r>
  <r>
    <x v="322"/>
    <x v="322"/>
    <s v="VALERIA  CABRERA BERNAL"/>
    <n v="9625000"/>
    <n v="58334"/>
    <n v="6533333"/>
    <n v="3033333"/>
  </r>
  <r>
    <x v="322"/>
    <x v="322"/>
    <s v="VALERIA  CABRERA BERNAL"/>
    <n v="9625000"/>
    <n v="58334"/>
    <n v="6533333"/>
    <n v="3033333"/>
  </r>
  <r>
    <x v="322"/>
    <x v="322"/>
    <s v="VALERIA  CABRERA BERNAL"/>
    <n v="13475000"/>
    <n v="81667"/>
    <n v="9146667"/>
    <n v="4246666"/>
  </r>
  <r>
    <x v="323"/>
    <x v="323"/>
    <s v="MARCELA  LONDOÑO RUIZ"/>
    <n v="31827000"/>
    <n v="1591350"/>
    <n v="19626650"/>
    <n v="10609000"/>
  </r>
  <r>
    <x v="324"/>
    <x v="324"/>
    <s v="INTER NEGOCIOS SAS"/>
    <n v="23500007"/>
    <n v="0"/>
    <n v="23500007"/>
    <n v="0"/>
  </r>
  <r>
    <x v="324"/>
    <x v="324"/>
    <s v="INTER NEGOCIOS SAS"/>
    <n v="36499993"/>
    <n v="0"/>
    <n v="1499993"/>
    <n v="35000000"/>
  </r>
  <r>
    <x v="325"/>
    <x v="325"/>
    <s v="OLIMPO  MEDINA RIVERA"/>
    <n v="46409110"/>
    <n v="0"/>
    <n v="39747880"/>
    <n v="6661230"/>
  </r>
  <r>
    <x v="325"/>
    <x v="325"/>
    <s v="OLIMPO  MEDINA RIVERA"/>
    <n v="70515896"/>
    <n v="0"/>
    <n v="9936970"/>
    <n v="60578926"/>
  </r>
  <r>
    <x v="326"/>
    <x v="326"/>
    <s v="LAURA ALEJANDRA NARANJO MORENO"/>
    <n v="31827000"/>
    <n v="1591350"/>
    <n v="19626650"/>
    <n v="10609000"/>
  </r>
  <r>
    <x v="327"/>
    <x v="327"/>
    <s v="ANDREA  TORRES ROA"/>
    <n v="57000000"/>
    <n v="2533333"/>
    <n v="35466667"/>
    <n v="19000000"/>
  </r>
  <r>
    <x v="328"/>
    <x v="328"/>
    <s v="MYRIAM AMPARO RODRIGUEZ ANDRADE"/>
    <n v="32500000"/>
    <n v="3833333"/>
    <n v="18666667"/>
    <n v="10000000"/>
  </r>
  <r>
    <x v="329"/>
    <x v="329"/>
    <s v="ANYI PAOLA CASTILLO AVENDAÑO"/>
    <n v="35000000"/>
    <n v="233333"/>
    <n v="25900000"/>
    <n v="8866667"/>
  </r>
  <r>
    <x v="330"/>
    <x v="330"/>
    <s v="HELGA NATALIA BERMUDEZ PEREZ"/>
    <n v="42431667"/>
    <n v="969867"/>
    <n v="26913800"/>
    <n v="14548000"/>
  </r>
  <r>
    <x v="331"/>
    <x v="331"/>
    <s v="MARIA LUCIA DEVIA BUITRAGO"/>
    <n v="34422500"/>
    <n v="590100"/>
    <n v="22030400"/>
    <n v="11802000"/>
  </r>
  <r>
    <x v="332"/>
    <x v="332"/>
    <s v="MARTHA ISABEL MARIÑO MARTINEZ"/>
    <n v="31827000"/>
    <n v="1414533"/>
    <n v="19803467"/>
    <n v="10609000"/>
  </r>
  <r>
    <x v="333"/>
    <x v="333"/>
    <s v="JULIETH ANDREA CIFUENTES HERNANDEZ"/>
    <n v="35308000"/>
    <n v="4345600"/>
    <n v="20098400"/>
    <n v="10864000"/>
  </r>
  <r>
    <x v="334"/>
    <x v="334"/>
    <s v="ANGELICA MARIA ACEVEDO ORREGO"/>
    <n v="35308000"/>
    <n v="4345600"/>
    <n v="20098400"/>
    <n v="10864000"/>
  </r>
  <r>
    <x v="335"/>
    <x v="335"/>
    <s v="CARLOS ALBERTO MORENO PINZON"/>
    <n v="11095044"/>
    <n v="123278"/>
    <n v="10971766"/>
    <n v="0"/>
  </r>
  <r>
    <x v="336"/>
    <x v="336"/>
    <s v="ANA MARIA OCHOA TRUJILLO"/>
    <n v="35009700"/>
    <n v="1750485"/>
    <n v="21589315"/>
    <n v="11669900"/>
  </r>
  <r>
    <x v="337"/>
    <x v="337"/>
    <s v="MARIA GABRIELA GARCIA FRANCO"/>
    <n v="40284000"/>
    <n v="2685600"/>
    <n v="24170400"/>
    <n v="13428000"/>
  </r>
  <r>
    <x v="338"/>
    <x v="338"/>
    <s v="INGRID KATHERINE LEON RODRIGUEZ"/>
    <n v="34482500"/>
    <n v="4774500"/>
    <n v="19098000"/>
    <n v="10610000"/>
  </r>
  <r>
    <x v="339"/>
    <x v="339"/>
    <s v="DIANA CAROLINA VALBUENA ALTURO"/>
    <n v="22278000"/>
    <n v="1113900"/>
    <n v="13738100"/>
    <n v="7426000"/>
  </r>
  <r>
    <x v="340"/>
    <x v="340"/>
    <s v="LEIDY JOHANNA PIÑEROS PEREZ"/>
    <n v="57924000"/>
    <n v="2574400"/>
    <n v="26387600"/>
    <n v="28962000"/>
  </r>
  <r>
    <x v="341"/>
    <x v="341"/>
    <s v="LILIANA ASTRID ESCOBAR COTRINO"/>
    <n v="39108000"/>
    <n v="2824467"/>
    <n v="23247533"/>
    <n v="13036000"/>
  </r>
  <r>
    <x v="342"/>
    <x v="342"/>
    <s v="LUZ MARINA ARGUELLES ROSAS"/>
    <n v="39108000"/>
    <n v="2824467"/>
    <n v="23247533"/>
    <n v="13036000"/>
  </r>
  <r>
    <x v="343"/>
    <x v="343"/>
    <s v="MARTHA PATRICIA JIMENEZ RODRIGUEZ"/>
    <n v="7821600"/>
    <n v="391080"/>
    <n v="4823320"/>
    <n v="2607200"/>
  </r>
  <r>
    <x v="343"/>
    <x v="343"/>
    <s v="MARTHA PATRICIA JIMENEZ RODRIGUEZ"/>
    <n v="31286400"/>
    <n v="1564320"/>
    <n v="19293280"/>
    <n v="10428800"/>
  </r>
  <r>
    <x v="344"/>
    <x v="344"/>
    <s v="IVON PATRICIA MORA GONZALEZ"/>
    <n v="31827000"/>
    <n v="1591350"/>
    <n v="19626650"/>
    <n v="10609000"/>
  </r>
  <r>
    <x v="345"/>
    <x v="345"/>
    <s v="NELCY  ORJUELA HERRERA"/>
    <n v="31827000"/>
    <n v="2121800"/>
    <n v="19096200"/>
    <n v="10609000"/>
  </r>
  <r>
    <x v="346"/>
    <x v="346"/>
    <s v="GIRLESA ANDREA SANTOS MEDINA"/>
    <n v="63000000"/>
    <n v="3150000"/>
    <n v="38850000"/>
    <n v="21000000"/>
  </r>
  <r>
    <x v="347"/>
    <x v="347"/>
    <s v="ELMER RICARDO RINCON PLAZAS"/>
    <n v="63000000"/>
    <n v="3150000"/>
    <n v="28350000"/>
    <n v="31500000"/>
  </r>
  <r>
    <x v="348"/>
    <x v="348"/>
    <s v="JESSENIA  MARTINEZ LUGO"/>
    <n v="8400000"/>
    <n v="420000"/>
    <n v="5180000"/>
    <n v="2800000"/>
  </r>
  <r>
    <x v="349"/>
    <x v="349"/>
    <s v="ANA CAROLINA OSORIO OSPINA"/>
    <n v="22278000"/>
    <n v="1856500"/>
    <n v="12995500"/>
    <n v="7426000"/>
  </r>
  <r>
    <x v="350"/>
    <x v="350"/>
    <s v="KEITH  BRIÑEZ REYES"/>
    <n v="39108000"/>
    <n v="2824467"/>
    <n v="23247533"/>
    <n v="13036000"/>
  </r>
  <r>
    <x v="351"/>
    <x v="351"/>
    <s v="INGRID TATIANA MURCIA SERRANO"/>
    <n v="34422500"/>
    <n v="786800"/>
    <n v="21833700"/>
    <n v="11802000"/>
  </r>
  <r>
    <x v="352"/>
    <x v="352"/>
    <s v="ALFONSO  ALVAREZ PINTO"/>
    <n v="22750000"/>
    <n v="2800000"/>
    <n v="12950000"/>
    <n v="7000000"/>
  </r>
  <r>
    <x v="353"/>
    <x v="353"/>
    <s v="LEIDY DIANA RUIZ CARABALLO"/>
    <n v="17208000"/>
    <n v="860400"/>
    <n v="10611600"/>
    <n v="5736000"/>
  </r>
  <r>
    <x v="353"/>
    <x v="353"/>
    <s v="LEIDY DIANA RUIZ CARABALLO"/>
    <n v="21900000"/>
    <n v="1095000"/>
    <n v="13505000"/>
    <n v="7300000"/>
  </r>
  <r>
    <x v="354"/>
    <x v="354"/>
    <s v="ANDRES LEONARDO VILLAMIL DUARTE"/>
    <n v="49440000"/>
    <n v="2197333"/>
    <n v="30762667"/>
    <n v="16480000"/>
  </r>
  <r>
    <x v="355"/>
    <x v="355"/>
    <s v="DIANA ROCIO PACHON MURCIA"/>
    <n v="39108000"/>
    <n v="2607200"/>
    <n v="23464800"/>
    <n v="13036000"/>
  </r>
  <r>
    <x v="356"/>
    <x v="356"/>
    <s v="YESICA ALEJANDRA TRIANA VANEGAS"/>
    <n v="40284000"/>
    <n v="2014200"/>
    <n v="24841800"/>
    <n v="13428000"/>
  </r>
  <r>
    <x v="357"/>
    <x v="357"/>
    <s v="MONICA  RENGIFO DELGADO"/>
    <n v="40110000"/>
    <n v="2674000"/>
    <n v="24066000"/>
    <n v="13370000"/>
  </r>
  <r>
    <x v="358"/>
    <x v="358"/>
    <s v="ANGELICA MARIA ALFONSO ALFONSO"/>
    <n v="40110000"/>
    <n v="2674000"/>
    <n v="24066000"/>
    <n v="13370000"/>
  </r>
  <r>
    <x v="359"/>
    <x v="359"/>
    <s v="SANDRA CATALINA PALACIO CARDOZO"/>
    <n v="35220000"/>
    <n v="1761000"/>
    <n v="21719000"/>
    <n v="11740000"/>
  </r>
  <r>
    <x v="360"/>
    <x v="360"/>
    <s v="RAFAEL ANDRES ESPEJO GARZON"/>
    <n v="35220000"/>
    <n v="1761000"/>
    <n v="21719000"/>
    <n v="11740000"/>
  </r>
  <r>
    <x v="361"/>
    <x v="361"/>
    <s v="SHARON SLENDY FIGUEROA JAIMES"/>
    <n v="41400000"/>
    <n v="2070000"/>
    <n v="25530000"/>
    <n v="13800000"/>
  </r>
  <r>
    <x v="362"/>
    <x v="362"/>
    <s v="JANA ANDREA CARVAJAL TASCON"/>
    <n v="49590000"/>
    <n v="2479500"/>
    <n v="30580500"/>
    <n v="16530000"/>
  </r>
  <r>
    <x v="363"/>
    <x v="363"/>
    <s v="KEYLI CONSTANZA BARRIOS HINESTROZA"/>
    <n v="36252000"/>
    <n v="2416800"/>
    <n v="21751200"/>
    <n v="12084000"/>
  </r>
  <r>
    <x v="364"/>
    <x v="364"/>
    <s v="JOHN JAIRO VENTURA VELANDIA"/>
    <n v="11095044"/>
    <n v="123278"/>
    <n v="10971766"/>
    <n v="0"/>
  </r>
  <r>
    <x v="365"/>
    <x v="365"/>
    <s v="HEIDY NATHALIA POVEDA RUBIO"/>
    <n v="31827000"/>
    <n v="2298617"/>
    <n v="13614883"/>
    <n v="15913500"/>
  </r>
  <r>
    <x v="366"/>
    <x v="366"/>
    <s v="ANGIE PAOLA TRIANA TORRES"/>
    <n v="31827000"/>
    <n v="2121800"/>
    <n v="19096200"/>
    <n v="10609000"/>
  </r>
  <r>
    <x v="367"/>
    <x v="367"/>
    <s v="LISSET BRIGITTE GUTIERREZ SUAREZ"/>
    <n v="36252000"/>
    <n v="1812600"/>
    <n v="22355400"/>
    <n v="12084000"/>
  </r>
  <r>
    <x v="368"/>
    <x v="368"/>
    <s v="ANDREA LORENA RIOS MORA"/>
    <n v="31827000"/>
    <n v="1591350"/>
    <n v="14322150"/>
    <n v="15913500"/>
  </r>
  <r>
    <x v="369"/>
    <x v="369"/>
    <s v="JENNY PAOLA MIRANDA VARGAS"/>
    <n v="36252000"/>
    <n v="1812600"/>
    <n v="22355400"/>
    <n v="12084000"/>
  </r>
  <r>
    <x v="370"/>
    <x v="370"/>
    <s v="DIANA MARCELA GOMEZ ROJAS"/>
    <n v="56856000"/>
    <n v="2842800"/>
    <n v="35061200"/>
    <n v="18952000"/>
  </r>
  <r>
    <x v="371"/>
    <x v="371"/>
    <s v="SANDRA ROCIO CORREDOR CONTRERAS"/>
    <n v="31827000"/>
    <n v="2652250"/>
    <n v="19626650"/>
    <n v="9548100"/>
  </r>
  <r>
    <x v="372"/>
    <x v="372"/>
    <s v="DIANA PATRICIA APARICIO BARRERA"/>
    <n v="31827000"/>
    <n v="2652250"/>
    <n v="19626650"/>
    <n v="9548100"/>
  </r>
  <r>
    <x v="373"/>
    <x v="373"/>
    <s v="JUDY ALEXANDRA SANABRIA CASTRO"/>
    <n v="50346000"/>
    <n v="2517300"/>
    <n v="31046700"/>
    <n v="16782000"/>
  </r>
  <r>
    <x v="374"/>
    <x v="374"/>
    <s v="LUISA FERNANDA CHAPARRO PARDO"/>
    <n v="36252000"/>
    <n v="1812600"/>
    <n v="22355400"/>
    <n v="12084000"/>
  </r>
  <r>
    <x v="375"/>
    <x v="375"/>
    <s v="JACQUELINE  VALENCIA DIAZ"/>
    <n v="24752000"/>
    <n v="3427200"/>
    <n v="13708800"/>
    <n v="7616000"/>
  </r>
  <r>
    <x v="375"/>
    <x v="375"/>
    <s v="JACQUELINE  VALENCIA DIAZ"/>
    <n v="19448000"/>
    <n v="2692800"/>
    <n v="10771200"/>
    <n v="5984000"/>
  </r>
  <r>
    <x v="376"/>
    <x v="376"/>
    <s v="ANDREA DEL PILAR RODRIGUEZ CONTRERAS"/>
    <n v="50388000"/>
    <n v="3639133"/>
    <n v="29952867"/>
    <n v="16796000"/>
  </r>
  <r>
    <x v="377"/>
    <x v="377"/>
    <s v="VILMA PILAR RICO GARZON"/>
    <n v="39108000"/>
    <n v="2607200"/>
    <n v="23464800"/>
    <n v="13036000"/>
  </r>
  <r>
    <x v="378"/>
    <x v="378"/>
    <s v="JOHN STEVEN AROCA LINARES"/>
    <n v="44328000"/>
    <n v="2955200"/>
    <n v="26596800"/>
    <n v="14776000"/>
  </r>
  <r>
    <x v="379"/>
    <x v="379"/>
    <s v="LORENA SOLANYEL VERA MUNAR"/>
    <n v="50388000"/>
    <n v="3639133"/>
    <n v="29952867"/>
    <n v="16796000"/>
  </r>
  <r>
    <x v="380"/>
    <x v="380"/>
    <s v="MARIA VIRGINIA RINCON MOYA"/>
    <n v="39108000"/>
    <n v="2824467"/>
    <n v="23247533"/>
    <n v="13036000"/>
  </r>
  <r>
    <x v="381"/>
    <x v="381"/>
    <s v="NORA  CUELLAR MORA"/>
    <n v="39108000"/>
    <n v="2607200"/>
    <n v="23464800"/>
    <n v="13036000"/>
  </r>
  <r>
    <x v="382"/>
    <x v="382"/>
    <s v="YENNY ANDREA GOMEZ MENDOZA"/>
    <n v="8760000"/>
    <n v="730000"/>
    <n v="5110000"/>
    <n v="2920000"/>
  </r>
  <r>
    <x v="382"/>
    <x v="382"/>
    <s v="YENNY ANDREA GOMEZ MENDOZA"/>
    <n v="35040000"/>
    <n v="2920000"/>
    <n v="20440000"/>
    <n v="11680000"/>
  </r>
  <r>
    <x v="383"/>
    <x v="383"/>
    <s v="MABEL YOLIMA GOMEZ GONZALEZ"/>
    <n v="39108000"/>
    <n v="2607200"/>
    <n v="23464800"/>
    <n v="13036000"/>
  </r>
  <r>
    <x v="384"/>
    <x v="384"/>
    <s v="JENNY ANDREA PAJARITO VIRGUEZ"/>
    <n v="39108000"/>
    <n v="2607200"/>
    <n v="23464800"/>
    <n v="13036000"/>
  </r>
  <r>
    <x v="385"/>
    <x v="385"/>
    <s v="ANDRES ARMANDO GOMEZ"/>
    <n v="19098000"/>
    <n v="1379300"/>
    <n v="11352700"/>
    <n v="6366000"/>
  </r>
  <r>
    <x v="386"/>
    <x v="386"/>
    <s v="IVONE PAOLA LARA ROCHA"/>
    <n v="44742000"/>
    <n v="3231367"/>
    <n v="26596633"/>
    <n v="14914000"/>
  </r>
  <r>
    <x v="387"/>
    <x v="387"/>
    <s v="ELIZABETH  SALAZAR NIÑO"/>
    <n v="32592000"/>
    <n v="2353867"/>
    <n v="19374133"/>
    <n v="10864000"/>
  </r>
  <r>
    <x v="388"/>
    <x v="388"/>
    <s v="JENNIFER  TORRES CAICEDO"/>
    <n v="39108000"/>
    <n v="2607200"/>
    <n v="23464800"/>
    <n v="13036000"/>
  </r>
  <r>
    <x v="389"/>
    <x v="389"/>
    <s v="ANNIE PAOLA ALEJO MONROY"/>
    <n v="31827000"/>
    <n v="2829067"/>
    <n v="18388933"/>
    <n v="10609000"/>
  </r>
  <r>
    <x v="390"/>
    <x v="390"/>
    <s v="LINA MARIA RODRIGUEZ QUINTANA"/>
    <n v="17208000"/>
    <n v="1242800"/>
    <n v="10229200"/>
    <n v="5736000"/>
  </r>
  <r>
    <x v="390"/>
    <x v="390"/>
    <s v="LINA MARIA RODRIGUEZ QUINTANA"/>
    <n v="21900000"/>
    <n v="1581667"/>
    <n v="13018333"/>
    <n v="7300000"/>
  </r>
  <r>
    <x v="391"/>
    <x v="391"/>
    <s v="ZARETH IVANA DONCEL BARACALDO"/>
    <n v="61750000"/>
    <n v="8550000"/>
    <n v="34200000"/>
    <n v="19000000"/>
  </r>
  <r>
    <x v="392"/>
    <x v="392"/>
    <s v="SARA ESTEFANIA PRECIADO RIVERA"/>
    <n v="35245000"/>
    <n v="1611200"/>
    <n v="21549800"/>
    <n v="12084000"/>
  </r>
  <r>
    <x v="393"/>
    <x v="393"/>
    <s v="JESSICA ALEXANDRA BEJARANO TORO"/>
    <n v="39108000"/>
    <n v="2824467"/>
    <n v="23247533"/>
    <n v="13036000"/>
  </r>
  <r>
    <x v="394"/>
    <x v="394"/>
    <s v="SANDRA MILENA DIAZ AREVALO"/>
    <n v="35009700"/>
    <n v="2528478"/>
    <n v="20811322"/>
    <n v="11669900"/>
  </r>
  <r>
    <x v="395"/>
    <x v="395"/>
    <s v="ANDREA CATHERINE GONZALEZ TARAZONA"/>
    <n v="31827000"/>
    <n v="2298617"/>
    <n v="18919383"/>
    <n v="10609000"/>
  </r>
  <r>
    <x v="396"/>
    <x v="396"/>
    <s v="MARIA CAMILA ROMERO MANRIQUE"/>
    <n v="41400000"/>
    <n v="2760000"/>
    <n v="24840000"/>
    <n v="13800000"/>
  </r>
  <r>
    <x v="397"/>
    <x v="397"/>
    <s v="DAYANA LORENA MIRANDA GUTIERREZ"/>
    <n v="39108000"/>
    <n v="3259000"/>
    <n v="22813000"/>
    <n v="13036000"/>
  </r>
  <r>
    <x v="398"/>
    <x v="398"/>
    <s v="ANGELICA LIZZET BADILLO RAMIREZ"/>
    <n v="13687000"/>
    <n v="1140584"/>
    <n v="8136160"/>
    <n v="4410256"/>
  </r>
  <r>
    <x v="398"/>
    <x v="398"/>
    <s v="ANGELICA LIZZET BADILLO RAMIREZ"/>
    <n v="9777000"/>
    <n v="814750"/>
    <n v="5811883"/>
    <n v="3150367"/>
  </r>
  <r>
    <x v="398"/>
    <x v="398"/>
    <s v="ANGELICA LIZZET BADILLO RAMIREZ"/>
    <n v="5866000"/>
    <n v="488834"/>
    <n v="3487012"/>
    <n v="1890154"/>
  </r>
  <r>
    <x v="398"/>
    <x v="398"/>
    <s v="ANGELICA LIZZET BADILLO RAMIREZ"/>
    <n v="9777000"/>
    <n v="814750"/>
    <n v="5811883"/>
    <n v="3150367"/>
  </r>
  <r>
    <x v="399"/>
    <x v="399"/>
    <s v="MARIA JULIANA HEREDIA MURCIA"/>
    <n v="39108000"/>
    <n v="2824467"/>
    <n v="23247533"/>
    <n v="13036000"/>
  </r>
  <r>
    <x v="400"/>
    <x v="400"/>
    <s v="LINA PAOLA JIMENEZ ROMERO"/>
    <n v="39108000"/>
    <n v="2607200"/>
    <n v="23464800"/>
    <n v="13036000"/>
  </r>
  <r>
    <x v="401"/>
    <x v="401"/>
    <s v="ZONIA ROCIO CIFUENTES HUERTAS"/>
    <n v="2356000"/>
    <n v="196333"/>
    <n v="1400513"/>
    <n v="759154"/>
  </r>
  <r>
    <x v="401"/>
    <x v="401"/>
    <s v="ZONIA ROCIO CIFUENTES HUERTAS"/>
    <n v="5498000"/>
    <n v="458167"/>
    <n v="3268254"/>
    <n v="1771579"/>
  </r>
  <r>
    <x v="401"/>
    <x v="401"/>
    <s v="ZONIA ROCIO CIFUENTES HUERTAS"/>
    <n v="3927000"/>
    <n v="327250"/>
    <n v="2334383"/>
    <n v="1265367"/>
  </r>
  <r>
    <x v="401"/>
    <x v="401"/>
    <s v="ZONIA ROCIO CIFUENTES HUERTAS"/>
    <n v="3927000"/>
    <n v="327250"/>
    <n v="2334383"/>
    <n v="1265367"/>
  </r>
  <r>
    <x v="402"/>
    <x v="402"/>
    <s v="ANGELA ADRIANA AVILA OSPINA"/>
    <n v="19961400"/>
    <n v="1441657"/>
    <n v="11865943"/>
    <n v="6653800"/>
  </r>
  <r>
    <x v="402"/>
    <x v="402"/>
    <s v="ANGELA ADRIANA AVILA OSPINA"/>
    <n v="19374300"/>
    <n v="1399255"/>
    <n v="11516945"/>
    <n v="6458100"/>
  </r>
  <r>
    <x v="402"/>
    <x v="402"/>
    <s v="ANGELA ADRIANA AVILA OSPINA"/>
    <n v="19374300"/>
    <n v="1399255"/>
    <n v="11516945"/>
    <n v="6458100"/>
  </r>
  <r>
    <x v="403"/>
    <x v="403"/>
    <s v="GINA PATRICIA MONTEALEGRE PAEZ"/>
    <n v="49440000"/>
    <n v="3570667"/>
    <n v="29389333"/>
    <n v="16480000"/>
  </r>
  <r>
    <x v="404"/>
    <x v="404"/>
    <s v="JENNY PAOLA ROMERO CORREDOR"/>
    <n v="40284000"/>
    <n v="2909400"/>
    <n v="23946600"/>
    <n v="13428000"/>
  </r>
  <r>
    <x v="405"/>
    <x v="405"/>
    <s v="MARIA ALEJANDRA SALAS COLON"/>
    <n v="39798000"/>
    <n v="3095400"/>
    <n v="23436600"/>
    <n v="13266000"/>
  </r>
  <r>
    <x v="406"/>
    <x v="406"/>
    <s v="ERIKA  MARIN TARAZONA"/>
    <n v="35406000"/>
    <n v="2360400"/>
    <n v="21243600"/>
    <n v="11802000"/>
  </r>
  <r>
    <x v="407"/>
    <x v="407"/>
    <s v="INDIRA ROSANA MAYORGA QUEVEDO"/>
    <n v="35406000"/>
    <n v="2360400"/>
    <n v="21243600"/>
    <n v="11802000"/>
  </r>
  <r>
    <x v="408"/>
    <x v="408"/>
    <s v="GLORIA STEFANI GAVIRIA BARRAGAN"/>
    <n v="34482500"/>
    <n v="4951333"/>
    <n v="18921167"/>
    <n v="10610000"/>
  </r>
  <r>
    <x v="409"/>
    <x v="409"/>
    <s v="SONIA CAROLINA DIAZ DUARTE"/>
    <n v="39108000"/>
    <n v="3259000"/>
    <n v="22813000"/>
    <n v="13036000"/>
  </r>
  <r>
    <x v="410"/>
    <x v="410"/>
    <s v="JULIA STELLA ALVARADO FAJARDO"/>
    <n v="39108000"/>
    <n v="4128067"/>
    <n v="21943933"/>
    <n v="13036000"/>
  </r>
  <r>
    <x v="411"/>
    <x v="411"/>
    <s v="ANA JULIER FONSECA GUTIERREZ"/>
    <n v="7821600"/>
    <n v="608347"/>
    <n v="4606053"/>
    <n v="2607200"/>
  </r>
  <r>
    <x v="411"/>
    <x v="411"/>
    <s v="ANA JULIER FONSECA GUTIERREZ"/>
    <n v="31286400"/>
    <n v="2433386"/>
    <n v="18424214"/>
    <n v="10428800"/>
  </r>
  <r>
    <x v="412"/>
    <x v="412"/>
    <s v="ANDREA MARCELA HOYOS MARTINEZ"/>
    <n v="43549000"/>
    <n v="4472600"/>
    <n v="24952400"/>
    <n v="14124000"/>
  </r>
  <r>
    <x v="413"/>
    <x v="413"/>
    <s v="YURANI  CURTIDOR MENDOZA"/>
    <n v="35245000"/>
    <n v="1611200"/>
    <n v="21549800"/>
    <n v="12084000"/>
  </r>
  <r>
    <x v="414"/>
    <x v="414"/>
    <s v="SADIEL FERNANDO PINZON ORTIZ"/>
    <n v="31827000"/>
    <n v="2829067"/>
    <n v="18388933"/>
    <n v="10609000"/>
  </r>
  <r>
    <x v="415"/>
    <x v="415"/>
    <s v="MARIA CAMILA PEREZ FANDIÑO"/>
    <n v="31827000"/>
    <n v="2829067"/>
    <n v="18388933"/>
    <n v="10609000"/>
  </r>
  <r>
    <x v="416"/>
    <x v="416"/>
    <s v="GABRIELA ANDREA CORDOBA MEJIA"/>
    <n v="5362200"/>
    <n v="1"/>
    <n v="3477306"/>
    <n v="1884893"/>
  </r>
  <r>
    <x v="416"/>
    <x v="416"/>
    <s v="GABRIELA ANDREA CORDOBA MEJIA"/>
    <n v="9383850"/>
    <n v="1"/>
    <n v="6085283"/>
    <n v="3298566"/>
  </r>
  <r>
    <x v="416"/>
    <x v="416"/>
    <s v="GABRIELA ANDREA CORDOBA MEJIA"/>
    <n v="5362200"/>
    <n v="0"/>
    <n v="3477304"/>
    <n v="1884896"/>
  </r>
  <r>
    <x v="416"/>
    <x v="416"/>
    <s v="GABRIELA ANDREA CORDOBA MEJIA"/>
    <n v="4021650"/>
    <n v="0"/>
    <n v="2607979"/>
    <n v="1413671"/>
  </r>
  <r>
    <x v="416"/>
    <x v="416"/>
    <s v="GABRIELA ANDREA CORDOBA MEJIA"/>
    <n v="2681100"/>
    <n v="0"/>
    <n v="1738654"/>
    <n v="942446"/>
  </r>
  <r>
    <x v="417"/>
    <x v="417"/>
    <s v="MARIA ALEJANDRA MUÑOZ DOMINGUEZ"/>
    <n v="10350000"/>
    <n v="747500"/>
    <n v="6152500"/>
    <n v="3450000"/>
  </r>
  <r>
    <x v="417"/>
    <x v="417"/>
    <s v="MARIA ALEJANDRA MUÑOZ DOMINGUEZ"/>
    <n v="31050000"/>
    <n v="2242500"/>
    <n v="18457500"/>
    <n v="10350000"/>
  </r>
  <r>
    <x v="418"/>
    <x v="418"/>
    <s v="HERLINDA  VILLARREAL GONZALEZ"/>
    <n v="39798000"/>
    <n v="3316500"/>
    <n v="23215500"/>
    <n v="13266000"/>
  </r>
  <r>
    <x v="419"/>
    <x v="419"/>
    <s v="NICOLE  NAVAS SANCHEZ"/>
    <n v="55347200"/>
    <n v="7783200"/>
    <n v="30268000"/>
    <n v="17296000"/>
  </r>
  <r>
    <x v="420"/>
    <x v="420"/>
    <s v="NINA EMILSE OJEDA GOMEZ"/>
    <n v="35308000"/>
    <n v="6518400"/>
    <n v="17925600"/>
    <n v="10864000"/>
  </r>
  <r>
    <x v="421"/>
    <x v="421"/>
    <s v="ANGIE KARINA BOCANEGRA MARIN"/>
    <n v="40194333"/>
    <n v="4345333"/>
    <n v="22813000"/>
    <n v="13036000"/>
  </r>
  <r>
    <x v="422"/>
    <x v="422"/>
    <s v="ANA DANIELA PINEDA TOBASIA"/>
    <n v="54000000"/>
    <n v="4200000"/>
    <n v="31800000"/>
    <n v="18000000"/>
  </r>
  <r>
    <x v="423"/>
    <x v="423"/>
    <s v="MONICA EUGENIA DURAN HERNANDEZ"/>
    <n v="32592000"/>
    <n v="2716000"/>
    <n v="19012000"/>
    <n v="10864000"/>
  </r>
  <r>
    <x v="424"/>
    <x v="424"/>
    <s v="BETTY  JIMENEZ LOZANO"/>
    <n v="13687000"/>
    <n v="1064544"/>
    <n v="8060120"/>
    <n v="4562336"/>
  </r>
  <r>
    <x v="424"/>
    <x v="424"/>
    <s v="BETTY  JIMENEZ LOZANO"/>
    <n v="9777000"/>
    <n v="760434"/>
    <n v="5757567"/>
    <n v="3258999"/>
  </r>
  <r>
    <x v="424"/>
    <x v="424"/>
    <s v="BETTY  JIMENEZ LOZANO"/>
    <n v="5866000"/>
    <n v="456245"/>
    <n v="3454423"/>
    <n v="1955332"/>
  </r>
  <r>
    <x v="424"/>
    <x v="424"/>
    <s v="BETTY  JIMENEZ LOZANO"/>
    <n v="9777000"/>
    <n v="760434"/>
    <n v="5757567"/>
    <n v="3258999"/>
  </r>
  <r>
    <x v="425"/>
    <x v="425"/>
    <s v="DELMI JOANNA MARTINEZ ALBARRACIN"/>
    <n v="32592000"/>
    <n v="2716000"/>
    <n v="18649867"/>
    <n v="11226133"/>
  </r>
  <r>
    <x v="426"/>
    <x v="426"/>
    <s v="SANDRA PATRICIA MALAGON"/>
    <n v="32592000"/>
    <n v="2716000"/>
    <n v="19012000"/>
    <n v="10864000"/>
  </r>
  <r>
    <x v="427"/>
    <x v="427"/>
    <s v="ANGIE ZULEIDY OLAVE MARTINEZ"/>
    <n v="31827000"/>
    <n v="2475433"/>
    <n v="18742567"/>
    <n v="10609000"/>
  </r>
  <r>
    <x v="428"/>
    <x v="428"/>
    <s v="YENNY MARCELA SALAZAR BARRETO"/>
    <n v="13687000"/>
    <n v="1064544"/>
    <n v="8060120"/>
    <n v="4562336"/>
  </r>
  <r>
    <x v="428"/>
    <x v="428"/>
    <s v="YENNY MARCELA SALAZAR BARRETO"/>
    <n v="9777000"/>
    <n v="760434"/>
    <n v="5757567"/>
    <n v="3258999"/>
  </r>
  <r>
    <x v="428"/>
    <x v="428"/>
    <s v="YENNY MARCELA SALAZAR BARRETO"/>
    <n v="5866000"/>
    <n v="456245"/>
    <n v="3454423"/>
    <n v="1955332"/>
  </r>
  <r>
    <x v="428"/>
    <x v="428"/>
    <s v="YENNY MARCELA SALAZAR BARRETO"/>
    <n v="9777000"/>
    <n v="760434"/>
    <n v="5757567"/>
    <n v="3258999"/>
  </r>
  <r>
    <x v="429"/>
    <x v="429"/>
    <s v="LORENA  DUARTE BEDOYA"/>
    <n v="13687000"/>
    <n v="1064544"/>
    <n v="8060120"/>
    <n v="4562336"/>
  </r>
  <r>
    <x v="429"/>
    <x v="429"/>
    <s v="LORENA  DUARTE BEDOYA"/>
    <n v="5866000"/>
    <n v="456245"/>
    <n v="3454423"/>
    <n v="1955332"/>
  </r>
  <r>
    <x v="429"/>
    <x v="429"/>
    <s v="LORENA  DUARTE BEDOYA"/>
    <n v="9777000"/>
    <n v="760434"/>
    <n v="5757567"/>
    <n v="3258999"/>
  </r>
  <r>
    <x v="429"/>
    <x v="429"/>
    <s v="LORENA  DUARTE BEDOYA"/>
    <n v="9777000"/>
    <n v="760434"/>
    <n v="5757567"/>
    <n v="3258999"/>
  </r>
  <r>
    <x v="430"/>
    <x v="430"/>
    <s v="GESLLY ZARIF CARDENAS GUERRERO"/>
    <n v="35406000"/>
    <n v="2753800"/>
    <n v="20850200"/>
    <n v="11802000"/>
  </r>
  <r>
    <x v="431"/>
    <x v="431"/>
    <s v="STEPHANIA  RINCON MALAGON"/>
    <n v="35406000"/>
    <n v="2557100"/>
    <n v="21046900"/>
    <n v="11802000"/>
  </r>
  <r>
    <x v="432"/>
    <x v="432"/>
    <s v="LEYLA SHIRLEY LLANOS CASTRO"/>
    <n v="39108000"/>
    <n v="3259000"/>
    <n v="22813000"/>
    <n v="13036000"/>
  </r>
  <r>
    <x v="433"/>
    <x v="433"/>
    <s v="NATALIA PAOLA GARCIA ROSAS"/>
    <n v="39108000"/>
    <n v="4128067"/>
    <n v="21943933"/>
    <n v="13036000"/>
  </r>
  <r>
    <x v="434"/>
    <x v="434"/>
    <s v="DIANA MARCELA RODRIGUEZ RINCON"/>
    <n v="18906000"/>
    <n v="1575500"/>
    <n v="11028500"/>
    <n v="6302000"/>
  </r>
  <r>
    <x v="435"/>
    <x v="435"/>
    <s v="MIGUEL GIOVANNY GOMEZ LOPEZ"/>
    <n v="49440000"/>
    <n v="3845333"/>
    <n v="29114667"/>
    <n v="16480000"/>
  </r>
  <r>
    <x v="436"/>
    <x v="436"/>
    <s v="DIANA ESPERANZA TOVAR RODRIGUEZ"/>
    <n v="31827000"/>
    <n v="2829067"/>
    <n v="18388933"/>
    <n v="10609000"/>
  </r>
  <r>
    <x v="437"/>
    <x v="437"/>
    <s v="CAROL DAYANA QUINTERO HERNANDEZ"/>
    <n v="66836700"/>
    <n v="5569725"/>
    <n v="38988075"/>
    <n v="22278900"/>
  </r>
  <r>
    <x v="438"/>
    <x v="438"/>
    <s v="JOSE MIGUEL RUEDA VASQUEZ"/>
    <n v="73542000"/>
    <n v="6128500"/>
    <n v="30642500"/>
    <n v="36771000"/>
  </r>
  <r>
    <x v="439"/>
    <x v="439"/>
    <s v="ERIKA JOHANA RODRIGUEZ VARGAS"/>
    <n v="40194333"/>
    <n v="4128066"/>
    <n v="23030267"/>
    <n v="13036000"/>
  </r>
  <r>
    <x v="440"/>
    <x v="440"/>
    <s v="JEIMI KATHERINE ARAQUE SALDAÑA"/>
    <n v="18000000"/>
    <n v="1400000"/>
    <n v="10600000"/>
    <n v="6000000"/>
  </r>
  <r>
    <x v="441"/>
    <x v="441"/>
    <s v="MILKA ELAINE PEDROZA JACKSON"/>
    <n v="4727000"/>
    <n v="367656"/>
    <n v="1995843"/>
    <n v="2363501"/>
  </r>
  <r>
    <x v="441"/>
    <x v="441"/>
    <s v="MILKA ELAINE PEDROZA JACKSON"/>
    <n v="11029000"/>
    <n v="857811"/>
    <n v="4656690"/>
    <n v="5514499"/>
  </r>
  <r>
    <x v="441"/>
    <x v="441"/>
    <s v="MILKA ELAINE PEDROZA JACKSON"/>
    <n v="7878000"/>
    <n v="612733"/>
    <n v="3326267"/>
    <n v="3939000"/>
  </r>
  <r>
    <x v="441"/>
    <x v="441"/>
    <s v="MILKA ELAINE PEDROZA JACKSON"/>
    <n v="7878000"/>
    <n v="612733"/>
    <n v="3326267"/>
    <n v="3939000"/>
  </r>
  <r>
    <x v="442"/>
    <x v="442"/>
    <s v="KIARA JULIETH AGUDELO SANCHEZ"/>
    <n v="4727000"/>
    <n v="367656"/>
    <n v="2783676"/>
    <n v="1575668"/>
  </r>
  <r>
    <x v="442"/>
    <x v="442"/>
    <s v="KIARA JULIETH AGUDELO SANCHEZ"/>
    <n v="11029000"/>
    <n v="857811"/>
    <n v="6494857"/>
    <n v="3676332"/>
  </r>
  <r>
    <x v="442"/>
    <x v="442"/>
    <s v="KIARA JULIETH AGUDELO SANCHEZ"/>
    <n v="7878000"/>
    <n v="612733"/>
    <n v="4639267"/>
    <n v="2626000"/>
  </r>
  <r>
    <x v="442"/>
    <x v="442"/>
    <s v="KIARA JULIETH AGUDELO SANCHEZ"/>
    <n v="7878000"/>
    <n v="612733"/>
    <n v="4639267"/>
    <n v="2626000"/>
  </r>
  <r>
    <x v="443"/>
    <x v="443"/>
    <s v="SANDRA ASCENCION MEDINA BOADA"/>
    <n v="4727000"/>
    <n v="367640"/>
    <n v="2783593"/>
    <n v="1575767"/>
  </r>
  <r>
    <x v="443"/>
    <x v="443"/>
    <s v="SANDRA ASCENCION MEDINA BOADA"/>
    <n v="11029000"/>
    <n v="857827"/>
    <n v="6494940"/>
    <n v="3676233"/>
  </r>
  <r>
    <x v="443"/>
    <x v="443"/>
    <s v="SANDRA ASCENCION MEDINA BOADA"/>
    <n v="7878000"/>
    <n v="612733"/>
    <n v="4639267"/>
    <n v="2626000"/>
  </r>
  <r>
    <x v="443"/>
    <x v="443"/>
    <s v="SANDRA ASCENCION MEDINA BOADA"/>
    <n v="7878000"/>
    <n v="612733"/>
    <n v="4639267"/>
    <n v="2626000"/>
  </r>
  <r>
    <x v="444"/>
    <x v="444"/>
    <s v="PIEDAD LORENA CASTILLO VIVANCO"/>
    <n v="4727000"/>
    <n v="367656"/>
    <n v="2783676"/>
    <n v="1575668"/>
  </r>
  <r>
    <x v="444"/>
    <x v="444"/>
    <s v="PIEDAD LORENA CASTILLO VIVANCO"/>
    <n v="11029000"/>
    <n v="857811"/>
    <n v="6494857"/>
    <n v="3676332"/>
  </r>
  <r>
    <x v="444"/>
    <x v="444"/>
    <s v="PIEDAD LORENA CASTILLO VIVANCO"/>
    <n v="7878000"/>
    <n v="612733"/>
    <n v="4639267"/>
    <n v="2626000"/>
  </r>
  <r>
    <x v="444"/>
    <x v="444"/>
    <s v="PIEDAD LORENA CASTILLO VIVANCO"/>
    <n v="7878000"/>
    <n v="612733"/>
    <n v="4639267"/>
    <n v="2626000"/>
  </r>
  <r>
    <x v="445"/>
    <x v="445"/>
    <s v="LINDA KATHERINE QUIROGA NIETO"/>
    <n v="46350000"/>
    <n v="3605000"/>
    <n v="27295000"/>
    <n v="15450000"/>
  </r>
  <r>
    <x v="446"/>
    <x v="446"/>
    <s v="LUZ MERY GARCIA GONZALEZ"/>
    <n v="35308000"/>
    <n v="6337333"/>
    <n v="18106667"/>
    <n v="10864000"/>
  </r>
  <r>
    <x v="447"/>
    <x v="447"/>
    <s v="HELENA  SUAREZ RODRIGUEZ"/>
    <n v="21132000"/>
    <n v="1643600"/>
    <n v="12444400"/>
    <n v="7044000"/>
  </r>
  <r>
    <x v="447"/>
    <x v="447"/>
    <s v="HELENA  SUAREZ RODRIGUEZ"/>
    <n v="14088000"/>
    <n v="1095733"/>
    <n v="8296267"/>
    <n v="4696000"/>
  </r>
  <r>
    <x v="448"/>
    <x v="448"/>
    <s v="GERONIMO  PALOMINO CESPEDES"/>
    <n v="40284000"/>
    <n v="3357000"/>
    <n v="23499000"/>
    <n v="13428000"/>
  </r>
  <r>
    <x v="449"/>
    <x v="449"/>
    <s v="MARIA AUXY DIAZ VIDAL"/>
    <n v="35308000"/>
    <n v="6337333"/>
    <n v="18106667"/>
    <n v="10864000"/>
  </r>
  <r>
    <x v="450"/>
    <x v="450"/>
    <s v="VICTORIA CATALINA SANCHEZ CALDERON"/>
    <n v="32592000"/>
    <n v="2716000"/>
    <n v="19012000"/>
    <n v="10864000"/>
  </r>
  <r>
    <x v="451"/>
    <x v="451"/>
    <s v="KAREN ALEJANDRA TORRES MORENO"/>
    <n v="34482500"/>
    <n v="5128167"/>
    <n v="18744333"/>
    <n v="10610000"/>
  </r>
  <r>
    <x v="452"/>
    <x v="452"/>
    <s v="DANIELLA MARIA PALOMA PEÑALOSA GUEVARA"/>
    <n v="32592000"/>
    <n v="2716000"/>
    <n v="19012000"/>
    <n v="10864000"/>
  </r>
  <r>
    <x v="453"/>
    <x v="453"/>
    <s v="CLAUDIA MARCELA ARIZA RAMOS"/>
    <n v="31827000"/>
    <n v="2475433"/>
    <n v="18742567"/>
    <n v="10609000"/>
  </r>
  <r>
    <x v="454"/>
    <x v="454"/>
    <s v="MARIA ALEJANDRA PEDRAZA LLINAS"/>
    <n v="31827000"/>
    <n v="2475433"/>
    <n v="18742567"/>
    <n v="10609000"/>
  </r>
  <r>
    <x v="455"/>
    <x v="455"/>
    <s v="NATALY  ESCOBAR PRIETO"/>
    <n v="7821600"/>
    <n v="825613"/>
    <n v="4388787"/>
    <n v="2607200"/>
  </r>
  <r>
    <x v="455"/>
    <x v="455"/>
    <s v="NATALY  ESCOBAR PRIETO"/>
    <n v="31286400"/>
    <n v="3302454"/>
    <n v="17555146"/>
    <n v="10428800"/>
  </r>
  <r>
    <x v="456"/>
    <x v="456"/>
    <s v="TATIANA MILENA BAUTISTA MAYORGA"/>
    <n v="18906000"/>
    <n v="2100667"/>
    <n v="10503333"/>
    <n v="6302000"/>
  </r>
  <r>
    <x v="457"/>
    <x v="457"/>
    <s v="ANDREA PAOLA FLOREZ AVELLA"/>
    <n v="22278000"/>
    <n v="2351567"/>
    <n v="12500433"/>
    <n v="7426000"/>
  </r>
  <r>
    <x v="458"/>
    <x v="458"/>
    <s v="LIPZA MARIA NAVARRO AROCA"/>
    <n v="14340000"/>
    <n v="1195000"/>
    <n v="8365000"/>
    <n v="4780000"/>
  </r>
  <r>
    <x v="458"/>
    <x v="458"/>
    <s v="LIPZA MARIA NAVARRO AROCA"/>
    <n v="18252000"/>
    <n v="1521000"/>
    <n v="10647000"/>
    <n v="6084000"/>
  </r>
  <r>
    <x v="459"/>
    <x v="459"/>
    <s v="NANCY JULEIMY FAJARDO RODRIGUEZ"/>
    <n v="18906000"/>
    <n v="1575500"/>
    <n v="11028500"/>
    <n v="6302000"/>
  </r>
  <r>
    <x v="460"/>
    <x v="460"/>
    <s v="LEIDY XIOMARA ALBARRACIN DIAZ"/>
    <n v="14340000"/>
    <n v="1195000"/>
    <n v="8365000"/>
    <n v="4780000"/>
  </r>
  <r>
    <x v="460"/>
    <x v="460"/>
    <s v="LEIDY XIOMARA ALBARRACIN DIAZ"/>
    <n v="18252000"/>
    <n v="1521000"/>
    <n v="10647000"/>
    <n v="6084000"/>
  </r>
  <r>
    <x v="461"/>
    <x v="461"/>
    <s v="BIBIANA  RAMIREZ LOAIZA"/>
    <n v="14340000"/>
    <n v="1195000"/>
    <n v="8365000"/>
    <n v="4780000"/>
  </r>
  <r>
    <x v="461"/>
    <x v="461"/>
    <s v="BIBIANA  RAMIREZ LOAIZA"/>
    <n v="18252000"/>
    <n v="1521000"/>
    <n v="10647000"/>
    <n v="6084000"/>
  </r>
  <r>
    <x v="462"/>
    <x v="462"/>
    <s v="ALIRIO ALEXANDER JIMENEZ SANABRIA"/>
    <n v="34416360"/>
    <n v="2868030"/>
    <n v="20076210"/>
    <n v="11472120"/>
  </r>
  <r>
    <x v="462"/>
    <x v="462"/>
    <s v="ALIRIO ALEXANDER JIMENEZ SANABRIA"/>
    <n v="17729640"/>
    <n v="1477470"/>
    <n v="10342290"/>
    <n v="5909880"/>
  </r>
  <r>
    <x v="463"/>
    <x v="463"/>
    <s v="MARIA TERESA BARRANTES CASALLAS"/>
    <n v="31827000"/>
    <n v="2475433"/>
    <n v="18742567"/>
    <n v="10609000"/>
  </r>
  <r>
    <x v="464"/>
    <x v="464"/>
    <s v="SANDRA GISELLE AVENDAÑO BAUTISTA"/>
    <n v="40284000"/>
    <n v="4476000"/>
    <n v="22380000"/>
    <n v="13428000"/>
  </r>
  <r>
    <x v="465"/>
    <x v="465"/>
    <s v="ANGELA MARIA MOLINA URREGO"/>
    <n v="40284000"/>
    <n v="4476000"/>
    <n v="22380000"/>
    <n v="13428000"/>
  </r>
  <r>
    <x v="466"/>
    <x v="466"/>
    <s v="MARIA CONSTANZA LOPEZ MEJIA"/>
    <n v="12986640"/>
    <n v="1154368"/>
    <n v="7503392"/>
    <n v="4328880"/>
  </r>
  <r>
    <x v="466"/>
    <x v="466"/>
    <s v="MARIA CONSTANZA LOPEZ MEJIA"/>
    <n v="12604680"/>
    <n v="1120416"/>
    <n v="7282704"/>
    <n v="4201560"/>
  </r>
  <r>
    <x v="466"/>
    <x v="466"/>
    <s v="MARIA CONSTANZA LOPEZ MEJIA"/>
    <n v="12604680"/>
    <n v="1120416"/>
    <n v="7282704"/>
    <n v="4201560"/>
  </r>
  <r>
    <x v="467"/>
    <x v="467"/>
    <s v="NATALIA  MARTINEZ SERRATO"/>
    <n v="31827000"/>
    <n v="3536333"/>
    <n v="17681667"/>
    <n v="10609000"/>
  </r>
  <r>
    <x v="468"/>
    <x v="468"/>
    <s v="R V INMOBILIARIA S A"/>
    <n v="39163608"/>
    <n v="0"/>
    <n v="26109072"/>
    <n v="13054536"/>
  </r>
  <r>
    <x v="469"/>
    <x v="469"/>
    <s v="JOHANNA ANDREA BENAVIDES SANCHEZ"/>
    <n v="21132000"/>
    <n v="1761000"/>
    <n v="12327000"/>
    <n v="7044000"/>
  </r>
  <r>
    <x v="469"/>
    <x v="469"/>
    <s v="JOHANNA ANDREA BENAVIDES SANCHEZ"/>
    <n v="14088000"/>
    <n v="1174000"/>
    <n v="8218000"/>
    <n v="4696000"/>
  </r>
  <r>
    <x v="470"/>
    <x v="470"/>
    <s v="LAURA JIMENA SILVA LURDUY"/>
    <n v="41400000"/>
    <n v="3450000"/>
    <n v="24150000"/>
    <n v="13800000"/>
  </r>
  <r>
    <x v="471"/>
    <x v="471"/>
    <s v="MARIA JOSE CUELLAR SILVA"/>
    <n v="21132000"/>
    <n v="1761000"/>
    <n v="12327000"/>
    <n v="7044000"/>
  </r>
  <r>
    <x v="471"/>
    <x v="471"/>
    <s v="MARIA JOSE CUELLAR SILVA"/>
    <n v="14088000"/>
    <n v="1174000"/>
    <n v="8218000"/>
    <n v="4696000"/>
  </r>
  <r>
    <x v="472"/>
    <x v="472"/>
    <s v="FRANCY YASMINI BELTRAN CALCETERO"/>
    <n v="21132000"/>
    <n v="1761000"/>
    <n v="12327000"/>
    <n v="7044000"/>
  </r>
  <r>
    <x v="472"/>
    <x v="472"/>
    <s v="FRANCY YASMINI BELTRAN CALCETERO"/>
    <n v="14088000"/>
    <n v="1174000"/>
    <n v="8218000"/>
    <n v="4696000"/>
  </r>
  <r>
    <x v="473"/>
    <x v="473"/>
    <s v="ANA MARIA OSPINA PEDRAZA"/>
    <n v="21132000"/>
    <n v="1761000"/>
    <n v="12327000"/>
    <n v="7044000"/>
  </r>
  <r>
    <x v="473"/>
    <x v="473"/>
    <s v="ANA MARIA OSPINA PEDRAZA"/>
    <n v="14088000"/>
    <n v="1174000"/>
    <n v="8218000"/>
    <n v="4696000"/>
  </r>
  <r>
    <x v="474"/>
    <x v="474"/>
    <s v="JESICA PAOLA RODRIGUEZ HERNANDEZ"/>
    <n v="22290000"/>
    <n v="1981333"/>
    <n v="12878667"/>
    <n v="7430000"/>
  </r>
  <r>
    <x v="475"/>
    <x v="475"/>
    <s v="ELIZABETH  CAÑON ACOSTA"/>
    <n v="63000000"/>
    <n v="5250000"/>
    <n v="36750000"/>
    <n v="21000000"/>
  </r>
  <r>
    <x v="476"/>
    <x v="476"/>
    <s v="NATHALIA  CASTILLO CHAVERRA"/>
    <n v="4727000"/>
    <n v="420177"/>
    <n v="2731155"/>
    <n v="1575668"/>
  </r>
  <r>
    <x v="476"/>
    <x v="476"/>
    <s v="NATHALIA  CASTILLO CHAVERRA"/>
    <n v="11029000"/>
    <n v="980356"/>
    <n v="6372312"/>
    <n v="3676332"/>
  </r>
  <r>
    <x v="476"/>
    <x v="476"/>
    <s v="NATHALIA  CASTILLO CHAVERRA"/>
    <n v="7878000"/>
    <n v="700267"/>
    <n v="4551733"/>
    <n v="2626000"/>
  </r>
  <r>
    <x v="476"/>
    <x v="476"/>
    <s v="NATHALIA  CASTILLO CHAVERRA"/>
    <n v="7878000"/>
    <n v="700267"/>
    <n v="4551733"/>
    <n v="2626000"/>
  </r>
  <r>
    <x v="477"/>
    <x v="477"/>
    <s v="KAREN LILIANA TIETJE ARBELAEZ"/>
    <n v="4727000"/>
    <n v="420177"/>
    <n v="2731155"/>
    <n v="1575668"/>
  </r>
  <r>
    <x v="477"/>
    <x v="477"/>
    <s v="KAREN LILIANA TIETJE ARBELAEZ"/>
    <n v="11029000"/>
    <n v="980356"/>
    <n v="6372312"/>
    <n v="3676332"/>
  </r>
  <r>
    <x v="477"/>
    <x v="477"/>
    <s v="KAREN LILIANA TIETJE ARBELAEZ"/>
    <n v="7878000"/>
    <n v="700267"/>
    <n v="4551733"/>
    <n v="2626000"/>
  </r>
  <r>
    <x v="477"/>
    <x v="477"/>
    <s v="KAREN LILIANA TIETJE ARBELAEZ"/>
    <n v="7878000"/>
    <n v="700267"/>
    <n v="4551733"/>
    <n v="2626000"/>
  </r>
  <r>
    <x v="478"/>
    <x v="478"/>
    <s v="MARY ALEJANDRA COPETE JIMENEZ"/>
    <n v="34482500"/>
    <n v="5481833"/>
    <n v="18390667"/>
    <n v="10610000"/>
  </r>
  <r>
    <x v="479"/>
    <x v="479"/>
    <s v="ANGELA MARIA MONCADA AGUIRRE"/>
    <n v="38046000"/>
    <n v="1342800"/>
    <n v="23275200"/>
    <n v="13428000"/>
  </r>
  <r>
    <x v="480"/>
    <x v="480"/>
    <s v="YECENIA STEFANITH PUERTO NARANJO"/>
    <n v="35308000"/>
    <n v="5613067"/>
    <n v="18830933"/>
    <n v="10864000"/>
  </r>
  <r>
    <x v="481"/>
    <x v="481"/>
    <s v="DIANA CAROLINA GALEANO PABON"/>
    <n v="31827000"/>
    <n v="2829067"/>
    <n v="18388933"/>
    <n v="10609000"/>
  </r>
  <r>
    <x v="482"/>
    <x v="482"/>
    <s v="ANGIE MILENA PUENTES PAYOMA"/>
    <n v="32862500"/>
    <n v="0"/>
    <n v="20912500"/>
    <n v="11950000"/>
  </r>
  <r>
    <x v="483"/>
    <x v="483"/>
    <s v="CLAUDIA PATRICIA GALLO ESPINOSA"/>
    <n v="32862500"/>
    <n v="0"/>
    <n v="20912500"/>
    <n v="11950000"/>
  </r>
  <r>
    <x v="484"/>
    <x v="484"/>
    <s v="PAULA FERNANDA SANCHEZ SANCHEZ"/>
    <n v="10815000"/>
    <n v="961333"/>
    <n v="4506249"/>
    <n v="5347418"/>
  </r>
  <r>
    <x v="484"/>
    <x v="484"/>
    <s v="PAULA FERNANDA SANCHEZ SANCHEZ"/>
    <n v="10815000"/>
    <n v="961334"/>
    <n v="4506251"/>
    <n v="5347415"/>
  </r>
  <r>
    <x v="485"/>
    <x v="485"/>
    <s v="ADELAIDA  ROA ROA"/>
    <n v="10815000"/>
    <n v="1021416"/>
    <n v="6188583"/>
    <n v="3605001"/>
  </r>
  <r>
    <x v="485"/>
    <x v="485"/>
    <s v="ADELAIDA  ROA ROA"/>
    <n v="10815000"/>
    <n v="1021417"/>
    <n v="6188584"/>
    <n v="3604999"/>
  </r>
  <r>
    <x v="486"/>
    <x v="486"/>
    <s v="ENRRY DULFAY GONZALEZ LARA"/>
    <n v="21000000"/>
    <n v="1866667"/>
    <n v="12133333"/>
    <n v="7000000"/>
  </r>
  <r>
    <x v="487"/>
    <x v="487"/>
    <s v="DEYSI GINETH BARAJAS ARBELAEZ"/>
    <n v="31827000"/>
    <n v="2829067"/>
    <n v="18388933"/>
    <n v="10609000"/>
  </r>
  <r>
    <x v="488"/>
    <x v="488"/>
    <s v="PAULA ALEJANDRA LOPEZ MALAVER"/>
    <n v="14340000"/>
    <n v="1513667"/>
    <n v="8046333"/>
    <n v="4780000"/>
  </r>
  <r>
    <x v="488"/>
    <x v="488"/>
    <s v="PAULA ALEJANDRA LOPEZ MALAVER"/>
    <n v="18252000"/>
    <n v="1926600"/>
    <n v="10241400"/>
    <n v="6084000"/>
  </r>
  <r>
    <x v="489"/>
    <x v="489"/>
    <s v="JOSE MIGUEL DAGER MONTOYA"/>
    <n v="52152000"/>
    <n v="5504933"/>
    <n v="29263067"/>
    <n v="17384000"/>
  </r>
  <r>
    <x v="490"/>
    <x v="490"/>
    <s v="VANESSA  GIRALDO GALINDO"/>
    <n v="7821600"/>
    <n v="869067"/>
    <n v="4345333"/>
    <n v="2607200"/>
  </r>
  <r>
    <x v="490"/>
    <x v="490"/>
    <s v="VANESSA  GIRALDO GALINDO"/>
    <n v="31286400"/>
    <n v="3476266"/>
    <n v="17381334"/>
    <n v="10428800"/>
  </r>
  <r>
    <x v="491"/>
    <x v="491"/>
    <s v="JOSE FAVIAN ACEVEDO CORDOBA"/>
    <n v="44328000"/>
    <n v="4925333"/>
    <n v="24626667"/>
    <n v="14776000"/>
  </r>
  <r>
    <x v="492"/>
    <x v="492"/>
    <s v="LEIDY CAROLINA MARTINEZ CRUZ"/>
    <n v="39108000"/>
    <n v="3476267"/>
    <n v="22595733"/>
    <n v="13036000"/>
  </r>
  <r>
    <x v="493"/>
    <x v="493"/>
    <s v="KAROL MISHELLD TAUSA GARCIA"/>
    <n v="35000000"/>
    <n v="233333"/>
    <n v="24266667"/>
    <n v="10500000"/>
  </r>
  <r>
    <x v="494"/>
    <x v="494"/>
    <s v="GISETH NICOLE BEJARANO GUZMAN"/>
    <n v="32862500"/>
    <n v="995833"/>
    <n v="19916667"/>
    <n v="11950000"/>
  </r>
  <r>
    <x v="495"/>
    <x v="495"/>
    <s v="GLORIA LORENA CALDERON NIÑO"/>
    <n v="31827000"/>
    <n v="3359517"/>
    <n v="17858483"/>
    <n v="10609000"/>
  </r>
  <r>
    <x v="496"/>
    <x v="496"/>
    <s v="KAREN JULIETH GONGORA ARIAS"/>
    <n v="31827000"/>
    <n v="3359517"/>
    <n v="17858483"/>
    <n v="10609000"/>
  </r>
  <r>
    <x v="497"/>
    <x v="497"/>
    <s v="INILIDA MARIA CASSIANI CASSERES"/>
    <n v="4727000"/>
    <n v="525223"/>
    <n v="2626110"/>
    <n v="1575667"/>
  </r>
  <r>
    <x v="497"/>
    <x v="497"/>
    <s v="INILIDA MARIA CASSIANI CASSERES"/>
    <n v="11029000"/>
    <n v="1225444"/>
    <n v="6127223"/>
    <n v="3676333"/>
  </r>
  <r>
    <x v="497"/>
    <x v="497"/>
    <s v="INILIDA MARIA CASSIANI CASSERES"/>
    <n v="7878000"/>
    <n v="875333"/>
    <n v="4376667"/>
    <n v="2626000"/>
  </r>
  <r>
    <x v="497"/>
    <x v="497"/>
    <s v="INILIDA MARIA CASSIANI CASSERES"/>
    <n v="7878000"/>
    <n v="875333"/>
    <n v="4376667"/>
    <n v="2626000"/>
  </r>
  <r>
    <x v="498"/>
    <x v="498"/>
    <s v="JULIA ESTER CONTRERAS RIVAS"/>
    <n v="6856000"/>
    <n v="723690"/>
    <n v="3846975"/>
    <n v="2285335"/>
  </r>
  <r>
    <x v="498"/>
    <x v="498"/>
    <s v="JULIA ESTER CONTRERAS RIVAS"/>
    <n v="6856000"/>
    <n v="723689"/>
    <n v="3846979"/>
    <n v="2285332"/>
  </r>
  <r>
    <x v="498"/>
    <x v="498"/>
    <s v="JULIA ESTER CONTRERAS RIVAS"/>
    <n v="2285000"/>
    <n v="241195"/>
    <n v="1282138"/>
    <n v="761667"/>
  </r>
  <r>
    <x v="498"/>
    <x v="498"/>
    <s v="JULIA ESTER CONTRERAS RIVAS"/>
    <n v="6856000"/>
    <n v="723689"/>
    <n v="3846979"/>
    <n v="2285332"/>
  </r>
  <r>
    <x v="499"/>
    <x v="499"/>
    <s v="MARIA FERNANDA BOTERO CASTAÑO"/>
    <n v="44742000"/>
    <n v="5717033"/>
    <n v="24110967"/>
    <n v="14914000"/>
  </r>
  <r>
    <x v="500"/>
    <x v="500"/>
    <s v="FLOR ALBA LOPERA ZULETA"/>
    <n v="44688000"/>
    <n v="4965333"/>
    <n v="24826667"/>
    <n v="14896000"/>
  </r>
  <r>
    <x v="501"/>
    <x v="501"/>
    <s v="RUTH CAROLINA ROBAYO RODRIGUEZ"/>
    <n v="32862500"/>
    <n v="199167"/>
    <n v="20713333"/>
    <n v="11950000"/>
  </r>
  <r>
    <x v="502"/>
    <x v="502"/>
    <s v="LAURA ROCIO TORRES BETANCOURT"/>
    <n v="32862500"/>
    <n v="199167"/>
    <n v="20713333"/>
    <n v="11950000"/>
  </r>
  <r>
    <x v="503"/>
    <x v="503"/>
    <s v="MALKA CORINA MANJARRES RODRIGUEZ"/>
    <n v="32592000"/>
    <n v="3621333"/>
    <n v="18106667"/>
    <n v="10864000"/>
  </r>
  <r>
    <x v="504"/>
    <x v="504"/>
    <s v="CARMENZA  DIAZ ROSAS"/>
    <n v="31827000"/>
    <n v="3536333"/>
    <n v="17681667"/>
    <n v="10609000"/>
  </r>
  <r>
    <x v="505"/>
    <x v="505"/>
    <s v="CLAUDIA MARCELA LOPEZ SERRATO"/>
    <n v="38046000"/>
    <n v="2014200"/>
    <n v="22603800"/>
    <n v="13428000"/>
  </r>
  <r>
    <x v="506"/>
    <x v="506"/>
    <s v="VALENTINA  BARBOSA RIVERA"/>
    <n v="3328000"/>
    <n v="351288"/>
    <n v="1867379"/>
    <n v="1109333"/>
  </r>
  <r>
    <x v="506"/>
    <x v="506"/>
    <s v="VALENTINA  BARBOSA RIVERA"/>
    <n v="7766000"/>
    <n v="819745"/>
    <n v="4357588"/>
    <n v="2588667"/>
  </r>
  <r>
    <x v="506"/>
    <x v="506"/>
    <s v="VALENTINA  BARBOSA RIVERA"/>
    <n v="5547000"/>
    <n v="585517"/>
    <n v="3112483"/>
    <n v="1849000"/>
  </r>
  <r>
    <x v="506"/>
    <x v="506"/>
    <s v="VALENTINA  BARBOSA RIVERA"/>
    <n v="5547000"/>
    <n v="585517"/>
    <n v="3112483"/>
    <n v="1849000"/>
  </r>
  <r>
    <x v="507"/>
    <x v="507"/>
    <s v="JORGE ISAAC GOMEZ RANGEL"/>
    <n v="36400000"/>
    <n v="6346667"/>
    <n v="18853333"/>
    <n v="11200000"/>
  </r>
  <r>
    <x v="508"/>
    <x v="508"/>
    <s v="DAYAN ESTEFANY CAMARGO GARCIA"/>
    <n v="42372000"/>
    <n v="3766400"/>
    <n v="24481600"/>
    <n v="14124000"/>
  </r>
  <r>
    <x v="509"/>
    <x v="509"/>
    <s v="LISBETH CRISTINA URIBE JAIMES"/>
    <n v="32862500"/>
    <n v="199167"/>
    <n v="20713333"/>
    <n v="11950000"/>
  </r>
  <r>
    <x v="510"/>
    <x v="510"/>
    <s v="YENNY TATIANA VASQUEZ AREVALO"/>
    <n v="32862500"/>
    <n v="199167"/>
    <n v="20713333"/>
    <n v="11950000"/>
  </r>
  <r>
    <x v="511"/>
    <x v="511"/>
    <s v="ANGIE GERALDIN LOZANO VARGAS"/>
    <n v="27810000"/>
    <n v="3090000"/>
    <n v="15450000"/>
    <n v="9270000"/>
  </r>
  <r>
    <x v="512"/>
    <x v="512"/>
    <s v="CATERINE  ALFONSO ACOSTA"/>
    <n v="14340000"/>
    <n v="1593333"/>
    <n v="7966667"/>
    <n v="4780000"/>
  </r>
  <r>
    <x v="512"/>
    <x v="512"/>
    <s v="CATERINE  ALFONSO ACOSTA"/>
    <n v="18252000"/>
    <n v="2028000"/>
    <n v="10140000"/>
    <n v="6084000"/>
  </r>
  <r>
    <x v="513"/>
    <x v="513"/>
    <s v="JULY ASTRID RODRIGUEZ MARTINEZ"/>
    <n v="14340000"/>
    <n v="1593333"/>
    <n v="7966667"/>
    <n v="4780000"/>
  </r>
  <r>
    <x v="513"/>
    <x v="513"/>
    <s v="JULY ASTRID RODRIGUEZ MARTINEZ"/>
    <n v="18252000"/>
    <n v="2028000"/>
    <n v="10140000"/>
    <n v="6084000"/>
  </r>
  <r>
    <x v="514"/>
    <x v="514"/>
    <s v="ANGELA MARIA TOLOSA RIVERA"/>
    <n v="38046000"/>
    <n v="2014200"/>
    <n v="22603800"/>
    <n v="13428000"/>
  </r>
  <r>
    <x v="515"/>
    <x v="515"/>
    <s v="LAURA CAMILA URREGO BARBOSA"/>
    <n v="14340000"/>
    <n v="1513667"/>
    <n v="8046333"/>
    <n v="4780000"/>
  </r>
  <r>
    <x v="515"/>
    <x v="515"/>
    <s v="LAURA CAMILA URREGO BARBOSA"/>
    <n v="18252000"/>
    <n v="1926600"/>
    <n v="10241400"/>
    <n v="6084000"/>
  </r>
  <r>
    <x v="516"/>
    <x v="516"/>
    <s v="LUISA FERNANDA CRISTANCHO CASTRO"/>
    <n v="22278000"/>
    <n v="2475333"/>
    <n v="12376667"/>
    <n v="7426000"/>
  </r>
  <r>
    <x v="517"/>
    <x v="517"/>
    <s v="PAOLA SHYRLEY JIMENEZ BUITRAGO"/>
    <n v="39108000"/>
    <n v="4128067"/>
    <n v="21943933"/>
    <n v="13036000"/>
  </r>
  <r>
    <x v="518"/>
    <x v="518"/>
    <s v="JESSICA PAOLA RIVERA ROA"/>
    <n v="32862500"/>
    <n v="995833"/>
    <n v="19916667"/>
    <n v="11950000"/>
  </r>
  <r>
    <x v="519"/>
    <x v="519"/>
    <s v="EDITH LORENA SANCHEZ OCHOA"/>
    <n v="36400000"/>
    <n v="6346667"/>
    <n v="18853333"/>
    <n v="11200000"/>
  </r>
  <r>
    <x v="520"/>
    <x v="520"/>
    <s v="LUZ AMANDA NOVA GOMEZ"/>
    <n v="33600000"/>
    <n v="3546667"/>
    <n v="18853333"/>
    <n v="11200000"/>
  </r>
  <r>
    <x v="521"/>
    <x v="521"/>
    <s v="JOSE EDWIN DIAZ NUÑEZ"/>
    <n v="19800000"/>
    <n v="2090000"/>
    <n v="7810000"/>
    <n v="9900000"/>
  </r>
  <r>
    <x v="522"/>
    <x v="522"/>
    <s v="HUGO MAURICIO ZAMBRANO GALVIS"/>
    <n v="25461600"/>
    <n v="2687613"/>
    <n v="14286787"/>
    <n v="8487200"/>
  </r>
  <r>
    <x v="523"/>
    <x v="523"/>
    <s v="NESTOR  MORENO GUTIERREZ"/>
    <n v="48000000"/>
    <n v="5066667"/>
    <n v="26933333"/>
    <n v="16000000"/>
  </r>
  <r>
    <x v="524"/>
    <x v="524"/>
    <s v="BLANCA ISABEL RODRIGUEZ ROJAS"/>
    <n v="35308000"/>
    <n v="6337333"/>
    <n v="18106667"/>
    <n v="10864000"/>
  </r>
  <r>
    <x v="525"/>
    <x v="525"/>
    <s v="CARLOS ENRIQUE LEAL CABEZAS"/>
    <n v="14400000"/>
    <n v="1520000"/>
    <n v="8080000"/>
    <n v="4800000"/>
  </r>
  <r>
    <x v="526"/>
    <x v="526"/>
    <s v="LILIANA YINNETH GOMEZ PULIDO"/>
    <n v="38046000"/>
    <n v="2238000"/>
    <n v="15666000"/>
    <n v="20142000"/>
  </r>
  <r>
    <x v="527"/>
    <x v="527"/>
    <s v="ANGELA ESPERANZA REYES MONTAÑEZ"/>
    <n v="32592000"/>
    <n v="3621333"/>
    <n v="18106667"/>
    <n v="10864000"/>
  </r>
  <r>
    <x v="528"/>
    <x v="528"/>
    <s v="NATALIA  MUÑOZ FERRER"/>
    <n v="35406000"/>
    <n v="3934000"/>
    <n v="19670000"/>
    <n v="11802000"/>
  </r>
  <r>
    <x v="529"/>
    <x v="529"/>
    <s v="ANGELY JOHANNA MALPICA GARCIA"/>
    <n v="32862500"/>
    <n v="995833"/>
    <n v="19916667"/>
    <n v="11950000"/>
  </r>
  <r>
    <x v="530"/>
    <x v="530"/>
    <s v="ROXANA BELEN SEFAIR MORALES"/>
    <n v="32862500"/>
    <n v="796667"/>
    <n v="20115833"/>
    <n v="11950000"/>
  </r>
  <r>
    <x v="531"/>
    <x v="531"/>
    <s v="ALIX ANDREA BENAVIDES JIMENEZ"/>
    <n v="32862500"/>
    <n v="796667"/>
    <n v="20115833"/>
    <n v="11950000"/>
  </r>
  <r>
    <x v="532"/>
    <x v="532"/>
    <s v="LADY KATHERINE GALEANO SANCHEZ"/>
    <n v="32862500"/>
    <n v="796667"/>
    <n v="20115833"/>
    <n v="11950000"/>
  </r>
  <r>
    <x v="533"/>
    <x v="533"/>
    <s v="LAURA MARCELA PEREZ MORA"/>
    <n v="32455500"/>
    <n v="786800"/>
    <n v="19866700"/>
    <n v="11802000"/>
  </r>
  <r>
    <x v="534"/>
    <x v="534"/>
    <s v="INDY HARLET TUNTAQUIMBA PALACIOS"/>
    <n v="4727000"/>
    <n v="525223"/>
    <n v="2626110"/>
    <n v="1575667"/>
  </r>
  <r>
    <x v="534"/>
    <x v="534"/>
    <s v="INDY HARLET TUNTAQUIMBA PALACIOS"/>
    <n v="11029000"/>
    <n v="1225444"/>
    <n v="6127223"/>
    <n v="3676333"/>
  </r>
  <r>
    <x v="534"/>
    <x v="534"/>
    <s v="INDY HARLET TUNTAQUIMBA PALACIOS"/>
    <n v="7878000"/>
    <n v="875333"/>
    <n v="4376667"/>
    <n v="2626000"/>
  </r>
  <r>
    <x v="534"/>
    <x v="534"/>
    <s v="INDY HARLET TUNTAQUIMBA PALACIOS"/>
    <n v="7878000"/>
    <n v="875333"/>
    <n v="4376667"/>
    <n v="2626000"/>
  </r>
  <r>
    <x v="535"/>
    <x v="535"/>
    <s v="SARA XIMENA CASTRO ZALDUA"/>
    <n v="31827000"/>
    <n v="3889967"/>
    <n v="17328033"/>
    <n v="10609000"/>
  </r>
  <r>
    <x v="536"/>
    <x v="536"/>
    <s v="MARYELI  GUIZA GAMBOA"/>
    <n v="39108000"/>
    <n v="5866200"/>
    <n v="20205800"/>
    <n v="13036000"/>
  </r>
  <r>
    <x v="537"/>
    <x v="537"/>
    <s v="RUTH MARIA FRANCO VARGAS"/>
    <n v="29174750"/>
    <n v="884083"/>
    <n v="17681667"/>
    <n v="10609000"/>
  </r>
  <r>
    <x v="538"/>
    <x v="538"/>
    <s v="JENNY MABEL ZEA MOSQUERA"/>
    <n v="29174750"/>
    <n v="884083"/>
    <n v="17681667"/>
    <n v="10609000"/>
  </r>
  <r>
    <x v="539"/>
    <x v="539"/>
    <s v="JHOANNA ANDREA PEÑA REYES"/>
    <n v="13131250"/>
    <n v="397917"/>
    <n v="7958333"/>
    <n v="4775000"/>
  </r>
  <r>
    <x v="540"/>
    <x v="540"/>
    <s v="MARIA MAXIMINA GRANADOS LONDOÑO"/>
    <n v="13131250"/>
    <n v="397917"/>
    <n v="7958333"/>
    <n v="4775000"/>
  </r>
  <r>
    <x v="541"/>
    <x v="541"/>
    <s v="JOHANNA MARCELA RODRIGUEZ CABALLERO"/>
    <n v="7821600"/>
    <n v="1173240"/>
    <n v="4041160"/>
    <n v="2607200"/>
  </r>
  <r>
    <x v="541"/>
    <x v="541"/>
    <s v="JOHANNA MARCELA RODRIGUEZ CABALLERO"/>
    <n v="31286400"/>
    <n v="4692960"/>
    <n v="16164640"/>
    <n v="10428800"/>
  </r>
  <r>
    <x v="542"/>
    <x v="542"/>
    <s v="EDNA JOHANA MEDINA BARRETO"/>
    <n v="13687000"/>
    <n v="1520778"/>
    <n v="7603886"/>
    <n v="4562336"/>
  </r>
  <r>
    <x v="542"/>
    <x v="542"/>
    <s v="EDNA JOHANA MEDINA BARRETO"/>
    <n v="9777000"/>
    <n v="1086334"/>
    <n v="5431667"/>
    <n v="3258999"/>
  </r>
  <r>
    <x v="542"/>
    <x v="542"/>
    <s v="EDNA JOHANA MEDINA BARRETO"/>
    <n v="5866000"/>
    <n v="651778"/>
    <n v="3258890"/>
    <n v="1955332"/>
  </r>
  <r>
    <x v="542"/>
    <x v="542"/>
    <s v="EDNA JOHANA MEDINA BARRETO"/>
    <n v="9777000"/>
    <n v="1086334"/>
    <n v="5431667"/>
    <n v="3258999"/>
  </r>
  <r>
    <x v="543"/>
    <x v="543"/>
    <s v="GABRIEL GUSTAVO OJEDA PEPINOSA"/>
    <n v="34420320"/>
    <n v="3824480"/>
    <n v="19122400"/>
    <n v="11473440"/>
  </r>
  <r>
    <x v="543"/>
    <x v="543"/>
    <s v="GABRIEL GUSTAVO OJEDA PEPINOSA"/>
    <n v="17731680"/>
    <n v="1970187"/>
    <n v="9850933"/>
    <n v="5910560"/>
  </r>
  <r>
    <x v="544"/>
    <x v="544"/>
    <s v="NATALY MILDREDT SANCHEZ MURCIA"/>
    <n v="32862500"/>
    <n v="796667"/>
    <n v="20115833"/>
    <n v="11950000"/>
  </r>
  <r>
    <x v="545"/>
    <x v="545"/>
    <s v="STEFANIA  VIDAL PADILLA"/>
    <n v="36822500"/>
    <n v="1115833"/>
    <n v="22316667"/>
    <n v="13390000"/>
  </r>
  <r>
    <x v="546"/>
    <x v="546"/>
    <s v="MONICA ANDREA BRAVO BOHORQUEZ"/>
    <n v="27192000"/>
    <n v="3172400"/>
    <n v="14955600"/>
    <n v="9064000"/>
  </r>
  <r>
    <x v="547"/>
    <x v="547"/>
    <s v="CLAUDIA PATRICIA JIMENEZ TORO"/>
    <n v="27192000"/>
    <n v="3172400"/>
    <n v="14955600"/>
    <n v="9064000"/>
  </r>
  <r>
    <x v="548"/>
    <x v="548"/>
    <s v="LORENA  SANTANA GUALTEROS"/>
    <n v="32455500"/>
    <n v="983500"/>
    <n v="19670000"/>
    <n v="11802000"/>
  </r>
  <r>
    <x v="549"/>
    <x v="549"/>
    <s v="ANDREA PATRICIA MONROY CANO"/>
    <n v="32455500"/>
    <n v="983500"/>
    <n v="19670000"/>
    <n v="11802000"/>
  </r>
  <r>
    <x v="550"/>
    <x v="550"/>
    <s v="MARTHA JANNETH LIZARAZO DIAZ"/>
    <n v="38046000"/>
    <n v="2685600"/>
    <n v="21932400"/>
    <n v="13428000"/>
  </r>
  <r>
    <x v="551"/>
    <x v="551"/>
    <s v="ANA MARIA BERMUDEZ SUAREZ"/>
    <n v="38046000"/>
    <n v="2685600"/>
    <n v="21932400"/>
    <n v="13428000"/>
  </r>
  <r>
    <x v="552"/>
    <x v="552"/>
    <s v="IVONE ROCIO PEÑA CASTAÑEDA"/>
    <n v="31827000"/>
    <n v="3713150"/>
    <n v="17504850"/>
    <n v="10609000"/>
  </r>
  <r>
    <x v="553"/>
    <x v="553"/>
    <s v="NATALIA  LOAIZA MESA"/>
    <n v="32500000"/>
    <n v="6000000"/>
    <n v="16500000"/>
    <n v="10000000"/>
  </r>
  <r>
    <x v="554"/>
    <x v="554"/>
    <s v="DARLYN VANESSA ROMERO CARDENAS"/>
    <n v="31827000"/>
    <n v="3713150"/>
    <n v="17504850"/>
    <n v="10609000"/>
  </r>
  <r>
    <x v="555"/>
    <x v="555"/>
    <s v="KAREN ALEJANDRA OSORIO VILLARREAL"/>
    <n v="31827000"/>
    <n v="3713150"/>
    <n v="17504850"/>
    <n v="10609000"/>
  </r>
  <r>
    <x v="556"/>
    <x v="556"/>
    <s v="LAURA ANDREA SALGADO MARTINEZ"/>
    <n v="31827000"/>
    <n v="3713150"/>
    <n v="17504850"/>
    <n v="10609000"/>
  </r>
  <r>
    <x v="557"/>
    <x v="557"/>
    <s v="LAURA LUCIA MONTENEGRO SOLIS"/>
    <n v="31827000"/>
    <n v="3713150"/>
    <n v="17504850"/>
    <n v="10609000"/>
  </r>
  <r>
    <x v="558"/>
    <x v="558"/>
    <s v="KAREN GISSELA SALGUERO MONTOYA"/>
    <n v="31827000"/>
    <n v="3713150"/>
    <n v="17504850"/>
    <n v="10609000"/>
  </r>
  <r>
    <x v="559"/>
    <x v="559"/>
    <s v="LADY LORENA ROBAYO CARDENAS"/>
    <n v="32862500"/>
    <n v="1195000"/>
    <n v="19717500"/>
    <n v="11950000"/>
  </r>
  <r>
    <x v="560"/>
    <x v="560"/>
    <s v="DANIELA  MAHE SOTO"/>
    <n v="7821600"/>
    <n v="1173240"/>
    <n v="4041160"/>
    <n v="2607200"/>
  </r>
  <r>
    <x v="560"/>
    <x v="560"/>
    <s v="DANIELA  MAHE SOTO"/>
    <n v="31286400"/>
    <n v="4692960"/>
    <n v="16164640"/>
    <n v="10428800"/>
  </r>
  <r>
    <x v="561"/>
    <x v="561"/>
    <s v="JULIET NATALIA TOLOSA SANCHEZ"/>
    <n v="39108000"/>
    <n v="4779867"/>
    <n v="21292133"/>
    <n v="13036000"/>
  </r>
  <r>
    <x v="562"/>
    <x v="562"/>
    <s v="ROCIO  PEÑA PEÑA"/>
    <n v="32500000"/>
    <n v="6000000"/>
    <n v="11500000"/>
    <n v="15000000"/>
  </r>
  <r>
    <x v="563"/>
    <x v="563"/>
    <s v="MANUELA  TRONCOSO CASTRO"/>
    <n v="32862500"/>
    <n v="1195000"/>
    <n v="19717500"/>
    <n v="11950000"/>
  </r>
  <r>
    <x v="564"/>
    <x v="564"/>
    <s v="MARCELA INES RODRIGUEZ VERA"/>
    <n v="30000000"/>
    <n v="3500000"/>
    <n v="16500000"/>
    <n v="10000000"/>
  </r>
  <r>
    <x v="565"/>
    <x v="565"/>
    <s v="XIOMARA ALEXANDRA TABORDA TORRES"/>
    <n v="32862500"/>
    <n v="2190833"/>
    <n v="18721667"/>
    <n v="11950000"/>
  </r>
  <r>
    <x v="566"/>
    <x v="566"/>
    <s v="ANGELA MARIA BELTRAN ISAZA"/>
    <n v="31827000"/>
    <n v="3713150"/>
    <n v="17504850"/>
    <n v="10609000"/>
  </r>
  <r>
    <x v="567"/>
    <x v="567"/>
    <s v="LEXI ADRIANA CARRILLO PEÑA"/>
    <n v="40110000"/>
    <n v="4902333"/>
    <n v="21837667"/>
    <n v="13370000"/>
  </r>
  <r>
    <x v="568"/>
    <x v="568"/>
    <s v="KEIDY VIVIANA LINARES CASTILLO"/>
    <n v="31827000"/>
    <n v="3713150"/>
    <n v="17504850"/>
    <n v="10609000"/>
  </r>
  <r>
    <x v="569"/>
    <x v="569"/>
    <s v="MARIBEL  ROMERO CUBILLOS"/>
    <n v="38046000"/>
    <n v="3804600"/>
    <n v="20813400"/>
    <n v="13428000"/>
  </r>
  <r>
    <x v="570"/>
    <x v="570"/>
    <s v="SONIA PATRICIA RUIZ GALINDO"/>
    <n v="39798000"/>
    <n v="221100"/>
    <n v="21446700"/>
    <n v="18130200"/>
  </r>
  <r>
    <x v="571"/>
    <x v="571"/>
    <s v="VIKI YOHANA GUATAME GOMEZ"/>
    <n v="31827000"/>
    <n v="3889967"/>
    <n v="17328033"/>
    <n v="10609000"/>
  </r>
  <r>
    <x v="572"/>
    <x v="572"/>
    <s v="CARINA PAOLA ROMERO FORERO"/>
    <n v="44688000"/>
    <n v="6454933"/>
    <n v="23337067"/>
    <n v="14896000"/>
  </r>
  <r>
    <x v="573"/>
    <x v="573"/>
    <s v="ANA LUCERO VARGAS YEPES"/>
    <n v="35308000"/>
    <n v="6699467"/>
    <n v="17744533"/>
    <n v="10864000"/>
  </r>
  <r>
    <x v="574"/>
    <x v="574"/>
    <s v="MARIA ALEJANDRA GUZMAN VARGAS"/>
    <n v="31827000"/>
    <n v="3889967"/>
    <n v="17328033"/>
    <n v="10609000"/>
  </r>
  <r>
    <x v="575"/>
    <x v="575"/>
    <s v="ANLLY MANYERLHY AGUIRRE RODRIGUEZ"/>
    <n v="20339000"/>
    <n v="1355933"/>
    <n v="11587067"/>
    <n v="7396000"/>
  </r>
  <r>
    <x v="576"/>
    <x v="576"/>
    <s v="LAURA DANIELA GONZALEZ VELASCO"/>
    <n v="32455500"/>
    <n v="2950500"/>
    <n v="17703000"/>
    <n v="11802000"/>
  </r>
  <r>
    <x v="577"/>
    <x v="577"/>
    <s v="STEFANY  MEDINA GARZON"/>
    <n v="18906000"/>
    <n v="2730867"/>
    <n v="9873133"/>
    <n v="6302000"/>
  </r>
  <r>
    <x v="578"/>
    <x v="578"/>
    <s v="ROCIO  POVEDA PEÑA"/>
    <n v="39108000"/>
    <n v="5866200"/>
    <n v="20205800"/>
    <n v="13036000"/>
  </r>
  <r>
    <x v="579"/>
    <x v="579"/>
    <s v="ALEJANDRA  VERA POLANIA"/>
    <n v="39798000"/>
    <n v="5748600"/>
    <n v="20783400"/>
    <n v="13266000"/>
  </r>
  <r>
    <x v="580"/>
    <x v="580"/>
    <s v="JUAN CARLOS ROMERO VENEGAS"/>
    <n v="14400000"/>
    <n v="1840000"/>
    <n v="7760000"/>
    <n v="4800000"/>
  </r>
  <r>
    <x v="581"/>
    <x v="581"/>
    <s v="FROG DESIGN S.A.S"/>
    <n v="44016667"/>
    <n v="0"/>
    <n v="32937984"/>
    <n v="11078683"/>
  </r>
  <r>
    <x v="581"/>
    <x v="581"/>
    <s v="FROG DESIGN S.A.S"/>
    <n v="76755941"/>
    <n v="0"/>
    <n v="0"/>
    <n v="76755941"/>
  </r>
  <r>
    <x v="582"/>
    <x v="582"/>
    <s v="SILVANA  BACARES CAMACHO"/>
    <n v="31866667"/>
    <n v="398334"/>
    <n v="19518333"/>
    <n v="11950000"/>
  </r>
  <r>
    <x v="583"/>
    <x v="583"/>
    <s v="KENA LILIBETH RODRIGUEZ BORDA"/>
    <n v="31827000"/>
    <n v="4597233"/>
    <n v="16620767"/>
    <n v="10609000"/>
  </r>
  <r>
    <x v="584"/>
    <x v="584"/>
    <s v="CAROL ANDREA GOMEZ RUIZ"/>
    <n v="41400000"/>
    <n v="5060000"/>
    <n v="22540000"/>
    <n v="13800000"/>
  </r>
  <r>
    <x v="585"/>
    <x v="585"/>
    <s v="DIANA MILENA SAMANIEGO SERRATO"/>
    <n v="41400000"/>
    <n v="5060000"/>
    <n v="22540000"/>
    <n v="13800000"/>
  </r>
  <r>
    <x v="586"/>
    <x v="586"/>
    <s v="SONIA JULIANA MARTINEZ SILVA"/>
    <n v="31472000"/>
    <n v="393400"/>
    <n v="19276600"/>
    <n v="11802000"/>
  </r>
  <r>
    <x v="587"/>
    <x v="587"/>
    <s v="KAREN YISSEL AVILA RIOS"/>
    <n v="32455500"/>
    <n v="2950500"/>
    <n v="17703000"/>
    <n v="11802000"/>
  </r>
  <r>
    <x v="588"/>
    <x v="588"/>
    <s v="OMAIRA JIMENA TELPIZ FUELAGAN"/>
    <n v="4727000"/>
    <n v="682789"/>
    <n v="2468543"/>
    <n v="1575668"/>
  </r>
  <r>
    <x v="588"/>
    <x v="588"/>
    <s v="OMAIRA JIMENA TELPIZ FUELAGAN"/>
    <n v="11029000"/>
    <n v="1593078"/>
    <n v="5759590"/>
    <n v="3676332"/>
  </r>
  <r>
    <x v="588"/>
    <x v="588"/>
    <s v="OMAIRA JIMENA TELPIZ FUELAGAN"/>
    <n v="7878000"/>
    <n v="1137933"/>
    <n v="4114067"/>
    <n v="2626000"/>
  </r>
  <r>
    <x v="588"/>
    <x v="588"/>
    <s v="OMAIRA JIMENA TELPIZ FUELAGAN"/>
    <n v="7878000"/>
    <n v="1137933"/>
    <n v="4114067"/>
    <n v="2626000"/>
  </r>
  <r>
    <x v="589"/>
    <x v="589"/>
    <s v="SHIRLY VANESSA SANCHEZ MARTINEZ"/>
    <n v="4727000"/>
    <n v="945400"/>
    <n v="2205933"/>
    <n v="1575667"/>
  </r>
  <r>
    <x v="589"/>
    <x v="589"/>
    <s v="SHIRLY VANESSA SANCHEZ MARTINEZ"/>
    <n v="11029000"/>
    <n v="2205800"/>
    <n v="5146867"/>
    <n v="3676333"/>
  </r>
  <r>
    <x v="589"/>
    <x v="589"/>
    <s v="SHIRLY VANESSA SANCHEZ MARTINEZ"/>
    <n v="7878000"/>
    <n v="1575600"/>
    <n v="3676400"/>
    <n v="2626000"/>
  </r>
  <r>
    <x v="589"/>
    <x v="589"/>
    <s v="SHIRLY VANESSA SANCHEZ MARTINEZ"/>
    <n v="7878000"/>
    <n v="1575600"/>
    <n v="3676400"/>
    <n v="2626000"/>
  </r>
  <r>
    <x v="590"/>
    <x v="590"/>
    <s v="JOSE LUIS GUTIERREZ CRUZ"/>
    <n v="23339800"/>
    <n v="1131627"/>
    <n v="13720973"/>
    <n v="8487200"/>
  </r>
  <r>
    <x v="591"/>
    <x v="591"/>
    <s v="LAURA CAMILA DIAZ GARCIA"/>
    <n v="55000000"/>
    <n v="2333333"/>
    <n v="32666667"/>
    <n v="20000000"/>
  </r>
  <r>
    <x v="592"/>
    <x v="592"/>
    <s v="NATHALIA LUCIA DIAZ ZAFRA"/>
    <n v="11960025"/>
    <n v="579880"/>
    <n v="7031045"/>
    <n v="4349100"/>
  </r>
  <r>
    <x v="592"/>
    <x v="592"/>
    <s v="NATHALIA LUCIA DIAZ ZAFRA"/>
    <n v="8542875"/>
    <n v="414200"/>
    <n v="5022175"/>
    <n v="3106500"/>
  </r>
  <r>
    <x v="592"/>
    <x v="592"/>
    <s v="NATHALIA LUCIA DIAZ ZAFRA"/>
    <n v="5125725"/>
    <n v="248520"/>
    <n v="3013305"/>
    <n v="1863900"/>
  </r>
  <r>
    <x v="592"/>
    <x v="592"/>
    <s v="NATHALIA LUCIA DIAZ ZAFRA"/>
    <n v="8542875"/>
    <n v="414200"/>
    <n v="5022175"/>
    <n v="3106500"/>
  </r>
  <r>
    <x v="593"/>
    <x v="593"/>
    <s v="YULY MILENA GOMEZ ROMERO"/>
    <n v="13687000"/>
    <n v="1977012"/>
    <n v="7147653"/>
    <n v="4562335"/>
  </r>
  <r>
    <x v="593"/>
    <x v="593"/>
    <s v="YULY MILENA GOMEZ ROMERO"/>
    <n v="9777000"/>
    <n v="1412234"/>
    <n v="5105767"/>
    <n v="3258999"/>
  </r>
  <r>
    <x v="593"/>
    <x v="593"/>
    <s v="YULY MILENA GOMEZ ROMERO"/>
    <n v="5866000"/>
    <n v="847311"/>
    <n v="3063356"/>
    <n v="1955333"/>
  </r>
  <r>
    <x v="593"/>
    <x v="593"/>
    <s v="YULY MILENA GOMEZ ROMERO"/>
    <n v="9777000"/>
    <n v="1412234"/>
    <n v="5105767"/>
    <n v="3258999"/>
  </r>
  <r>
    <x v="594"/>
    <x v="594"/>
    <s v="DIANA PAOLA MOLANO FUENTES"/>
    <n v="2356000"/>
    <n v="340312"/>
    <n v="1230356"/>
    <n v="785332"/>
  </r>
  <r>
    <x v="594"/>
    <x v="594"/>
    <s v="DIANA PAOLA MOLANO FUENTES"/>
    <n v="5498000"/>
    <n v="794155"/>
    <n v="2871177"/>
    <n v="1832668"/>
  </r>
  <r>
    <x v="594"/>
    <x v="594"/>
    <s v="DIANA PAOLA MOLANO FUENTES"/>
    <n v="3927000"/>
    <n v="567233"/>
    <n v="2050767"/>
    <n v="1309000"/>
  </r>
  <r>
    <x v="594"/>
    <x v="594"/>
    <s v="DIANA PAOLA MOLANO FUENTES"/>
    <n v="3927000"/>
    <n v="567233"/>
    <n v="2050767"/>
    <n v="1309000"/>
  </r>
  <r>
    <x v="595"/>
    <x v="595"/>
    <s v="DIANA MAYERLY SANCHEZ GORDILLO"/>
    <n v="20432500"/>
    <n v="990667"/>
    <n v="12011833"/>
    <n v="7430000"/>
  </r>
  <r>
    <x v="596"/>
    <x v="596"/>
    <s v="ANNYI PAOLA TURRIAGO HERNANDEZ"/>
    <n v="20339000"/>
    <n v="1355933"/>
    <n v="11587067"/>
    <n v="7396000"/>
  </r>
  <r>
    <x v="597"/>
    <x v="597"/>
    <s v="SANDRA MILENA GUZMAN MARTINEZ"/>
    <n v="31866667"/>
    <n v="1195000"/>
    <n v="18721667"/>
    <n v="11950000"/>
  </r>
  <r>
    <x v="598"/>
    <x v="598"/>
    <s v="MONICA PATRICIA TENORIO QUIÑONES"/>
    <n v="5775000"/>
    <n v="385000"/>
    <n v="3290000"/>
    <n v="2100000"/>
  </r>
  <r>
    <x v="598"/>
    <x v="598"/>
    <s v="MONICA PATRICIA TENORIO QUIÑONES"/>
    <n v="9625000"/>
    <n v="641667"/>
    <n v="5483333"/>
    <n v="3500000"/>
  </r>
  <r>
    <x v="598"/>
    <x v="598"/>
    <s v="MONICA PATRICIA TENORIO QUIÑONES"/>
    <n v="9625000"/>
    <n v="641667"/>
    <n v="5483333"/>
    <n v="3500000"/>
  </r>
  <r>
    <x v="598"/>
    <x v="598"/>
    <s v="MONICA PATRICIA TENORIO QUIÑONES"/>
    <n v="13475000"/>
    <n v="898333"/>
    <n v="7676667"/>
    <n v="4900000"/>
  </r>
  <r>
    <x v="599"/>
    <x v="599"/>
    <s v="LAURA NATHALIA CRUZ QUICENO"/>
    <n v="34482500"/>
    <n v="7780667"/>
    <n v="6719666"/>
    <n v="19982167"/>
  </r>
  <r>
    <x v="600"/>
    <x v="600"/>
    <s v="KATHIA ALEJANDRA CAITA FRANCO"/>
    <n v="29174750"/>
    <n v="1944983"/>
    <n v="16620767"/>
    <n v="10609000"/>
  </r>
  <r>
    <x v="601"/>
    <x v="601"/>
    <s v="ANDREA  RESTREPO RESTREPO"/>
    <n v="36927000"/>
    <n v="3357000"/>
    <n v="20142000"/>
    <n v="13428000"/>
  </r>
  <r>
    <x v="602"/>
    <x v="602"/>
    <s v="RUBITH ENID BARRETO BEJARANO"/>
    <n v="29174750"/>
    <n v="1944983"/>
    <n v="16620767"/>
    <n v="10609000"/>
  </r>
  <r>
    <x v="603"/>
    <x v="603"/>
    <s v="HERMELINDA  MELO ESPINOZA"/>
    <n v="16731000"/>
    <n v="1115400"/>
    <n v="9531600"/>
    <n v="6084000"/>
  </r>
  <r>
    <x v="604"/>
    <x v="604"/>
    <s v="NATALIA  CADAVID PELAEZ"/>
    <n v="31472000"/>
    <n v="590100"/>
    <n v="19079900"/>
    <n v="11802000"/>
  </r>
  <r>
    <x v="605"/>
    <x v="605"/>
    <s v="DAYANA MICHELLE CASTRO CASAS"/>
    <n v="22278000"/>
    <n v="3341700"/>
    <n v="11510300"/>
    <n v="7426000"/>
  </r>
  <r>
    <x v="606"/>
    <x v="606"/>
    <s v="ANGIE TATIANA CARDOZO RODRIGUEZ"/>
    <n v="22278000"/>
    <n v="3465467"/>
    <n v="11386533"/>
    <n v="7426000"/>
  </r>
  <r>
    <x v="607"/>
    <x v="607"/>
    <s v="JULIANA ALEJANDRA SANABRIA CHAVES"/>
    <n v="22278000"/>
    <n v="3465467"/>
    <n v="11386533"/>
    <n v="7426000"/>
  </r>
  <r>
    <x v="608"/>
    <x v="608"/>
    <s v="CLAUDIA MARCELA BETANCOURT LOZANO"/>
    <n v="31827000"/>
    <n v="4597233"/>
    <n v="16620767"/>
    <n v="10609000"/>
  </r>
  <r>
    <x v="609"/>
    <x v="609"/>
    <s v="ANA MARIA PLATIN ROZO"/>
    <n v="39108000"/>
    <n v="5648933"/>
    <n v="20423067"/>
    <n v="13036000"/>
  </r>
  <r>
    <x v="610"/>
    <x v="610"/>
    <s v="MARTHA BEATRIZ FANDIÑO GONZALEZ"/>
    <n v="31827000"/>
    <n v="5127683"/>
    <n v="16090317"/>
    <n v="10609000"/>
  </r>
  <r>
    <x v="611"/>
    <x v="611"/>
    <s v="LEBEB VIVIANA INFANTE VEGA"/>
    <n v="31827000"/>
    <n v="5127683"/>
    <n v="16090317"/>
    <n v="10609000"/>
  </r>
  <r>
    <x v="612"/>
    <x v="612"/>
    <s v="KAREN  SARMIENTO MARTINEZ"/>
    <n v="31866667"/>
    <n v="1195000"/>
    <n v="18721667"/>
    <n v="11950000"/>
  </r>
  <r>
    <x v="613"/>
    <x v="613"/>
    <s v="LUISA FERNANDA RAMOS DIAZ"/>
    <n v="31472000"/>
    <n v="1376900"/>
    <n v="18293100"/>
    <n v="11802000"/>
  </r>
  <r>
    <x v="614"/>
    <x v="614"/>
    <s v="OLGA INES RODRIGUEZ SARMIENTO"/>
    <n v="14162500"/>
    <n v="944167"/>
    <n v="8068333"/>
    <n v="5150000"/>
  </r>
  <r>
    <x v="615"/>
    <x v="615"/>
    <s v="ANGELA PATRICIA SALDAÑA CONTRERAS"/>
    <n v="32455500"/>
    <n v="2950500"/>
    <n v="17703000"/>
    <n v="11802000"/>
  </r>
  <r>
    <x v="616"/>
    <x v="616"/>
    <s v="DIANA MILENA JUANIAS SUAREZ"/>
    <n v="31472000"/>
    <n v="1180200"/>
    <n v="18489800"/>
    <n v="11802000"/>
  </r>
  <r>
    <x v="617"/>
    <x v="617"/>
    <s v="DIANA PAOLA TIRIA BUITRAGO"/>
    <n v="31472000"/>
    <n v="1180200"/>
    <n v="18489800"/>
    <n v="11802000"/>
  </r>
  <r>
    <x v="618"/>
    <x v="618"/>
    <s v="PAOLA ANDREA HIGUERA MARTINEZ"/>
    <n v="31472000"/>
    <n v="1180200"/>
    <n v="18489800"/>
    <n v="11802000"/>
  </r>
  <r>
    <x v="619"/>
    <x v="619"/>
    <s v="INGRIT YOLIMA NEUTA PALACIOS"/>
    <n v="31866667"/>
    <n v="1394167"/>
    <n v="18522500"/>
    <n v="11950000"/>
  </r>
  <r>
    <x v="620"/>
    <x v="620"/>
    <s v="YENNY MILDRED MUÑOZ RODRIGUEZ"/>
    <n v="20432500"/>
    <n v="1486000"/>
    <n v="11516500"/>
    <n v="7430000"/>
  </r>
  <r>
    <x v="621"/>
    <x v="621"/>
    <s v="DIANA ROCIO BAUTISTA CAMARGO"/>
    <n v="29174750"/>
    <n v="2121800"/>
    <n v="16443950"/>
    <n v="10609000"/>
  </r>
  <r>
    <x v="622"/>
    <x v="622"/>
    <s v="LUISA FERNANDA VARON ROMERO"/>
    <n v="36927000"/>
    <n v="2685600"/>
    <n v="20813400"/>
    <n v="13428000"/>
  </r>
  <r>
    <x v="623"/>
    <x v="623"/>
    <s v="LAURA VANESA ROJAS RODRIGUEZ"/>
    <n v="20432500"/>
    <n v="1609833"/>
    <n v="11392667"/>
    <n v="7430000"/>
  </r>
  <r>
    <x v="624"/>
    <x v="624"/>
    <s v="ANGELICA MARIA RODRIGUEZ CELY"/>
    <n v="36927000"/>
    <n v="2685600"/>
    <n v="20813400"/>
    <n v="13428000"/>
  </r>
  <r>
    <x v="625"/>
    <x v="625"/>
    <s v="JULIANA  DONCEL DIAZ"/>
    <n v="32455500"/>
    <n v="2950500"/>
    <n v="17703000"/>
    <n v="11802000"/>
  </r>
  <r>
    <x v="626"/>
    <x v="626"/>
    <s v="LAURA MARCELA VIVAS BERMUDEZ"/>
    <n v="29174750"/>
    <n v="2121800"/>
    <n v="16443950"/>
    <n v="10609000"/>
  </r>
  <r>
    <x v="627"/>
    <x v="627"/>
    <s v="DANIA MARITZA MARTINEZ PIÑEROS"/>
    <n v="31472000"/>
    <n v="1967000"/>
    <n v="17703000"/>
    <n v="11802000"/>
  </r>
  <r>
    <x v="628"/>
    <x v="628"/>
    <s v="DIANA PATRICIA PULIDO MARTINEZ"/>
    <n v="13687000"/>
    <n v="2053050"/>
    <n v="7071614"/>
    <n v="4562336"/>
  </r>
  <r>
    <x v="628"/>
    <x v="628"/>
    <s v="DIANA PATRICIA PULIDO MARTINEZ"/>
    <n v="9777000"/>
    <n v="1466551"/>
    <n v="5051450"/>
    <n v="3258999"/>
  </r>
  <r>
    <x v="628"/>
    <x v="628"/>
    <s v="DIANA PATRICIA PULIDO MARTINEZ"/>
    <n v="9777000"/>
    <n v="1466551"/>
    <n v="5051450"/>
    <n v="3258999"/>
  </r>
  <r>
    <x v="628"/>
    <x v="628"/>
    <s v="DIANA PATRICIA PULIDO MARTINEZ"/>
    <n v="5866000"/>
    <n v="879900"/>
    <n v="3030768"/>
    <n v="1955332"/>
  </r>
  <r>
    <x v="629"/>
    <x v="629"/>
    <s v="NATALIA  LACERA VIVEROS"/>
    <n v="39108000"/>
    <n v="5866200"/>
    <n v="20205800"/>
    <n v="13036000"/>
  </r>
  <r>
    <x v="630"/>
    <x v="630"/>
    <s v="YAMILE  AGUILAR OCHOA"/>
    <n v="39108000"/>
    <n v="5866200"/>
    <n v="20205800"/>
    <n v="13036000"/>
  </r>
  <r>
    <x v="631"/>
    <x v="631"/>
    <s v="MAYRA JOHANA ARDILA PUENTES"/>
    <n v="39108000"/>
    <n v="0"/>
    <n v="18684933"/>
    <n v="20423067"/>
  </r>
  <r>
    <x v="632"/>
    <x v="632"/>
    <s v="WENDY NATALY SANCHEZ NARANJO"/>
    <n v="20432500"/>
    <n v="1857500"/>
    <n v="11145000"/>
    <n v="7430000"/>
  </r>
  <r>
    <x v="633"/>
    <x v="633"/>
    <s v="LAURA  UYAZAN BOJACA"/>
    <n v="20432500"/>
    <n v="1857500"/>
    <n v="11145000"/>
    <n v="7430000"/>
  </r>
  <r>
    <x v="634"/>
    <x v="634"/>
    <s v="CLAUDIA LILIANA CUERVO PEREZ"/>
    <n v="20432500"/>
    <n v="1609833"/>
    <n v="11392667"/>
    <n v="7430000"/>
  </r>
  <r>
    <x v="635"/>
    <x v="635"/>
    <s v="LUIS CARLOS VEGA BARRETO"/>
    <n v="23339800"/>
    <n v="1980347"/>
    <n v="12872253"/>
    <n v="8487200"/>
  </r>
  <r>
    <x v="636"/>
    <x v="636"/>
    <s v="JORDAN MICAELA CASTELBLANCO ZAMORA"/>
    <n v="39108000"/>
    <n v="5866200"/>
    <n v="20205800"/>
    <n v="13036000"/>
  </r>
  <r>
    <x v="637"/>
    <x v="637"/>
    <s v="YENNY PAOLA UBATE LOPEZ"/>
    <n v="29174750"/>
    <n v="2298617"/>
    <n v="16267133"/>
    <n v="10609000"/>
  </r>
  <r>
    <x v="638"/>
    <x v="638"/>
    <s v="LAURA VALENTINA GUTIERREZ TRUJILLO"/>
    <n v="42000000"/>
    <n v="6766667"/>
    <n v="21233333"/>
    <n v="14000000"/>
  </r>
  <r>
    <x v="639"/>
    <x v="639"/>
    <s v="LADY PAOLA ESCOBAR ARIAS"/>
    <n v="30488500"/>
    <n v="983500"/>
    <n v="17703000"/>
    <n v="11802000"/>
  </r>
  <r>
    <x v="640"/>
    <x v="640"/>
    <s v="DIANA CAROLINA RAMIREZ PARRA"/>
    <n v="29174750"/>
    <n v="2298617"/>
    <n v="16267133"/>
    <n v="10609000"/>
  </r>
  <r>
    <x v="641"/>
    <x v="641"/>
    <s v="JENY PAOLA FUQUENE SALAS"/>
    <n v="23339800"/>
    <n v="1980347"/>
    <n v="12872253"/>
    <n v="8487200"/>
  </r>
  <r>
    <x v="642"/>
    <x v="642"/>
    <s v="EDISSON LAUREANO PARRA CASTRO"/>
    <n v="36000000"/>
    <n v="5600000"/>
    <n v="12400000"/>
    <n v="18000000"/>
  </r>
  <r>
    <x v="643"/>
    <x v="643"/>
    <s v="ENERIET  ROCHA SEPULVEDA"/>
    <n v="44688000"/>
    <n v="7448000"/>
    <n v="22344000"/>
    <n v="14896000"/>
  </r>
  <r>
    <x v="644"/>
    <x v="644"/>
    <s v="JANETH PAOLA CORTES PIRAQUIVE"/>
    <n v="44688000"/>
    <n v="7448000"/>
    <n v="22344000"/>
    <n v="14896000"/>
  </r>
  <r>
    <x v="645"/>
    <x v="645"/>
    <s v="JOHANNA PAOLA ALARCON SANCHEZ"/>
    <n v="20432500"/>
    <n v="2352833"/>
    <n v="10649667"/>
    <n v="7430000"/>
  </r>
  <r>
    <x v="646"/>
    <x v="646"/>
    <s v="CLARIBEL  MARTINEZ HILARION"/>
    <n v="16731000"/>
    <n v="1521000"/>
    <n v="9126000"/>
    <n v="6084000"/>
  </r>
  <r>
    <x v="647"/>
    <x v="647"/>
    <s v="KAREN LORENA AVILES YOSSA"/>
    <n v="12254000"/>
    <n v="1114000"/>
    <n v="6684000"/>
    <n v="4456000"/>
  </r>
  <r>
    <x v="648"/>
    <x v="648"/>
    <s v="OLGA NATALIA RESTREPO GONZALEZ"/>
    <n v="32455500"/>
    <n v="2950500"/>
    <n v="17703000"/>
    <n v="11802000"/>
  </r>
  <r>
    <x v="649"/>
    <x v="649"/>
    <s v="MONICA LUCIA JIMENEZ GUATIBONZA"/>
    <n v="29174750"/>
    <n v="2298617"/>
    <n v="16267133"/>
    <n v="10609000"/>
  </r>
  <r>
    <x v="650"/>
    <x v="650"/>
    <s v="NATHALIE VIVIANA CONTRERAS TELLEZ"/>
    <n v="23339800"/>
    <n v="1980347"/>
    <n v="12872253"/>
    <n v="8487200"/>
  </r>
  <r>
    <x v="651"/>
    <x v="651"/>
    <s v="AURA MARIA GUEVARA VARILA"/>
    <n v="12254000"/>
    <n v="1856667"/>
    <n v="5941333"/>
    <n v="4456000"/>
  </r>
  <r>
    <x v="652"/>
    <x v="652"/>
    <s v="LAURA  MEDINA AMADO"/>
    <n v="13131250"/>
    <n v="1034583"/>
    <n v="7321667"/>
    <n v="4775000"/>
  </r>
  <r>
    <x v="653"/>
    <x v="653"/>
    <s v="NATALIA  DUARTE MEDINA"/>
    <n v="39108000"/>
    <n v="0"/>
    <n v="18684933"/>
    <n v="20423067"/>
  </r>
  <r>
    <x v="654"/>
    <x v="654"/>
    <s v="ANA LUCERO LOMBANA TIBAQUIRA"/>
    <n v="2356000"/>
    <n v="366488"/>
    <n v="1204179"/>
    <n v="785333"/>
  </r>
  <r>
    <x v="654"/>
    <x v="654"/>
    <s v="ANA LUCERO LOMBANA TIBAQUIRA"/>
    <n v="5498000"/>
    <n v="855245"/>
    <n v="2810088"/>
    <n v="1832667"/>
  </r>
  <r>
    <x v="654"/>
    <x v="654"/>
    <s v="ANA LUCERO LOMBANA TIBAQUIRA"/>
    <n v="3927000"/>
    <n v="610867"/>
    <n v="2007133"/>
    <n v="1309000"/>
  </r>
  <r>
    <x v="654"/>
    <x v="654"/>
    <s v="ANA LUCERO LOMBANA TIBAQUIRA"/>
    <n v="3927000"/>
    <n v="610867"/>
    <n v="2007133"/>
    <n v="1309000"/>
  </r>
  <r>
    <x v="655"/>
    <x v="655"/>
    <s v="LEIDY MELISSA LOPEZ GUTIERREZ"/>
    <n v="45333333"/>
    <n v="0"/>
    <n v="25500000"/>
    <n v="19833333"/>
  </r>
  <r>
    <x v="656"/>
    <x v="656"/>
    <s v="YENNY PAOLA COBOS GUERRERO"/>
    <n v="39108000"/>
    <n v="0"/>
    <n v="17381333"/>
    <n v="21726667"/>
  </r>
  <r>
    <x v="657"/>
    <x v="657"/>
    <s v="ANGIE VIVIANA SANCHEZ CADAVID"/>
    <n v="29174750"/>
    <n v="2475433"/>
    <n v="16090317"/>
    <n v="10609000"/>
  </r>
  <r>
    <x v="658"/>
    <x v="658"/>
    <s v="MIGUEL ANTONIO GUTIERREZ MARTIN"/>
    <n v="20432500"/>
    <n v="1857500"/>
    <n v="11145000"/>
    <n v="7430000"/>
  </r>
  <r>
    <x v="659"/>
    <x v="659"/>
    <s v="FRANCIS TATIANA GONZALEZ GOMEZ"/>
    <n v="29174750"/>
    <n v="2652250"/>
    <n v="15913500"/>
    <n v="10609000"/>
  </r>
  <r>
    <x v="660"/>
    <x v="660"/>
    <s v="CRISTIAN CAMILO HERNANDEZ GUTIERREZ"/>
    <n v="44971915"/>
    <n v="0"/>
    <n v="23329181"/>
    <n v="21642734"/>
  </r>
  <r>
    <x v="661"/>
    <x v="661"/>
    <s v="IVANDER LEANDRO ARENAS VASQUEZ"/>
    <n v="36206615"/>
    <n v="0"/>
    <n v="21256787"/>
    <n v="14949828"/>
  </r>
  <r>
    <x v="662"/>
    <x v="662"/>
    <s v="MARIA DEL ROCIO GUTIERREZ ARAUJO"/>
    <n v="34400000"/>
    <n v="0"/>
    <n v="25800000"/>
    <n v="8600000"/>
  </r>
  <r>
    <x v="663"/>
    <x v="663"/>
    <s v="ANDRES MAURICIO DURAN DUGLAS"/>
    <n v="38500000"/>
    <n v="4200000"/>
    <n v="20300000"/>
    <n v="14000000"/>
  </r>
  <r>
    <x v="664"/>
    <x v="664"/>
    <s v="ALBA MARIA CAMACHO RINCON"/>
    <n v="12254000"/>
    <n v="1114000"/>
    <n v="6684000"/>
    <n v="4456000"/>
  </r>
  <r>
    <x v="665"/>
    <x v="665"/>
    <s v="ANDREA  CAMARGO GUARIN"/>
    <n v="12254000"/>
    <n v="1114000"/>
    <n v="6684000"/>
    <n v="4456000"/>
  </r>
  <r>
    <x v="666"/>
    <x v="666"/>
    <s v="PAULLA NIKOLL MURILLO VELANDIA"/>
    <n v="20432500"/>
    <n v="1733667"/>
    <n v="11268833"/>
    <n v="7430000"/>
  </r>
  <r>
    <x v="667"/>
    <x v="667"/>
    <s v="ROSANA  GARZON ALARCON"/>
    <n v="12254000"/>
    <n v="1114000"/>
    <n v="6684000"/>
    <n v="4456000"/>
  </r>
  <r>
    <x v="668"/>
    <x v="668"/>
    <s v="ESMERALDA  PIÑEROS DE TALERO"/>
    <n v="12254000"/>
    <n v="1411067"/>
    <n v="6386933"/>
    <n v="4456000"/>
  </r>
  <r>
    <x v="669"/>
    <x v="669"/>
    <s v="JENNY ANDREA LIBERATO MURCIA"/>
    <n v="16731000"/>
    <n v="1521000"/>
    <n v="9126000"/>
    <n v="6084000"/>
  </r>
  <r>
    <x v="670"/>
    <x v="670"/>
    <s v="JENNY CATHERINE RICAURTE MALDONADO"/>
    <n v="29174750"/>
    <n v="2475433"/>
    <n v="16090317"/>
    <n v="10609000"/>
  </r>
  <r>
    <x v="671"/>
    <x v="671"/>
    <s v="DIANA PAOLA LOPEZ BOJACA"/>
    <n v="31157500"/>
    <n v="2832500"/>
    <n v="16995000"/>
    <n v="11330000"/>
  </r>
  <r>
    <x v="672"/>
    <x v="672"/>
    <s v="LUISA  BAUTISTA MORENO"/>
    <n v="3328000"/>
    <n v="554667"/>
    <n v="1664001"/>
    <n v="1109332"/>
  </r>
  <r>
    <x v="672"/>
    <x v="672"/>
    <s v="LUISA  BAUTISTA MORENO"/>
    <n v="7766000"/>
    <n v="1294333"/>
    <n v="3882999"/>
    <n v="2588668"/>
  </r>
  <r>
    <x v="672"/>
    <x v="672"/>
    <s v="LUISA  BAUTISTA MORENO"/>
    <n v="5547000"/>
    <n v="924500"/>
    <n v="2773500"/>
    <n v="1849000"/>
  </r>
  <r>
    <x v="672"/>
    <x v="672"/>
    <s v="LUISA  BAUTISTA MORENO"/>
    <n v="5547000"/>
    <n v="924500"/>
    <n v="2773500"/>
    <n v="1849000"/>
  </r>
  <r>
    <x v="673"/>
    <x v="673"/>
    <s v="DANNA CAMILA GARCIA CORDOBA"/>
    <n v="29174750"/>
    <n v="2475433"/>
    <n v="16090317"/>
    <n v="10609000"/>
  </r>
  <r>
    <x v="674"/>
    <x v="674"/>
    <s v="LAURA ESTEFANIA BOLIVAR LOPEZ"/>
    <n v="29174750"/>
    <n v="2475433"/>
    <n v="16090317"/>
    <n v="10609000"/>
  </r>
  <r>
    <x v="675"/>
    <x v="675"/>
    <s v="LUIS FRANCISCO GONZALEZ SILVA"/>
    <n v="37374571"/>
    <n v="0"/>
    <n v="21023196"/>
    <n v="16351375"/>
  </r>
  <r>
    <x v="676"/>
    <x v="676"/>
    <s v="LAURA MILENA RODRIGUEZ ARIAS"/>
    <n v="36927000"/>
    <n v="4028400"/>
    <n v="19470600"/>
    <n v="13428000"/>
  </r>
  <r>
    <x v="677"/>
    <x v="677"/>
    <s v="SANDRA LORENA NEIRA"/>
    <n v="29174750"/>
    <n v="3182700"/>
    <n v="15383050"/>
    <n v="10609000"/>
  </r>
  <r>
    <x v="678"/>
    <x v="678"/>
    <s v="CRISTINA ISABEL ERASO CORDOBA"/>
    <n v="29174750"/>
    <n v="2652250"/>
    <n v="15913500"/>
    <n v="10609000"/>
  </r>
  <r>
    <x v="679"/>
    <x v="679"/>
    <s v="LUZ MARY LOPEZ MURCIA"/>
    <n v="25188000"/>
    <n v="0"/>
    <n v="12174200"/>
    <n v="13013800"/>
  </r>
  <r>
    <x v="679"/>
    <x v="679"/>
    <s v="LUZ MARY LOPEZ MURCIA"/>
    <n v="25188000"/>
    <n v="0"/>
    <n v="12174200"/>
    <n v="13013800"/>
  </r>
  <r>
    <x v="680"/>
    <x v="680"/>
    <s v="LUISA FERNANDA URIBE PINEDA"/>
    <n v="39108000"/>
    <n v="7169800"/>
    <n v="18902200"/>
    <n v="13036000"/>
  </r>
  <r>
    <x v="681"/>
    <x v="681"/>
    <s v="SANDRA MILENA REINOSO RODRIGUEZ"/>
    <n v="12254000"/>
    <n v="1336800"/>
    <n v="6461200"/>
    <n v="4456000"/>
  </r>
  <r>
    <x v="682"/>
    <x v="682"/>
    <s v="SANDRA YINETH PALACIOS MORENO"/>
    <n v="29174750"/>
    <n v="0"/>
    <n v="15913500"/>
    <n v="13261250"/>
  </r>
  <r>
    <x v="683"/>
    <x v="683"/>
    <s v="SHARON DANIELLY SUAREZ ALGARRA"/>
    <n v="20432500"/>
    <n v="2476667"/>
    <n v="10525833"/>
    <n v="7430000"/>
  </r>
  <r>
    <x v="684"/>
    <x v="684"/>
    <s v="GINNA PAOLA JUYO MORALES"/>
    <n v="40410000"/>
    <n v="0"/>
    <n v="19307000"/>
    <n v="21103000"/>
  </r>
  <r>
    <x v="685"/>
    <x v="685"/>
    <s v="BLANCA LILIA GONZALEZ GARAY"/>
    <n v="50388000"/>
    <n v="0"/>
    <n v="23514400"/>
    <n v="26873600"/>
  </r>
  <r>
    <x v="686"/>
    <x v="686"/>
    <s v="IVAN ALEJANDRO DAZA BUSTAMANTE"/>
    <n v="19724523"/>
    <n v="0"/>
    <n v="11095044"/>
    <n v="8629479"/>
  </r>
  <r>
    <x v="687"/>
    <x v="687"/>
    <s v="KAREN JOHANA VELANDIA CASTRO"/>
    <n v="37374571"/>
    <n v="0"/>
    <n v="19388059"/>
    <n v="17986512"/>
  </r>
  <r>
    <x v="688"/>
    <x v="688"/>
    <s v="ANA LUCIA GARCIA PINEDA"/>
    <n v="37374571"/>
    <n v="0"/>
    <n v="20088832"/>
    <n v="17285739"/>
  </r>
  <r>
    <x v="689"/>
    <x v="689"/>
    <s v="JULIANA ANDREA TORRES GARCIA"/>
    <n v="61750000"/>
    <n v="0"/>
    <n v="4983333"/>
    <n v="56766667"/>
  </r>
  <r>
    <x v="690"/>
    <x v="690"/>
    <s v="LINA SILVANA MONGUI MILA"/>
    <n v="35308000"/>
    <n v="0"/>
    <n v="9958666"/>
    <n v="25349334"/>
  </r>
  <r>
    <x v="691"/>
    <x v="691"/>
    <s v="DANIELA ANDREA NEMPEQUE SANDOVAL"/>
    <n v="61750000"/>
    <n v="0"/>
    <n v="17983333"/>
    <n v="43766667"/>
  </r>
  <r>
    <x v="692"/>
    <x v="692"/>
    <s v="LAURA LILIANA PIZA AGUILLON"/>
    <n v="20432500"/>
    <n v="2352833"/>
    <n v="10649667"/>
    <n v="7430000"/>
  </r>
  <r>
    <x v="693"/>
    <x v="693"/>
    <s v="ANDREA DEL PILAR CARREÑO LOZANO"/>
    <n v="61750000"/>
    <n v="0"/>
    <n v="17983333"/>
    <n v="43766667"/>
  </r>
  <r>
    <x v="694"/>
    <x v="694"/>
    <s v="ROSA ISELA ORTIZ VILLAMIZAR"/>
    <n v="38046000"/>
    <n v="5371200"/>
    <n v="19246800"/>
    <n v="13428000"/>
  </r>
  <r>
    <x v="695"/>
    <x v="695"/>
    <s v="JENNIFER ANDREA ROCHA AMAYA"/>
    <n v="52250000"/>
    <n v="0"/>
    <n v="15400000"/>
    <n v="36850000"/>
  </r>
  <r>
    <x v="696"/>
    <x v="696"/>
    <s v="LIZA YOMARA GARCIA REYES"/>
    <n v="28500000"/>
    <n v="0"/>
    <n v="28500000"/>
    <n v="0"/>
  </r>
  <r>
    <x v="697"/>
    <x v="697"/>
    <s v="SINDY JHOANA TORRES ALVAREZ"/>
    <n v="14790000"/>
    <n v="394400"/>
    <n v="8479600"/>
    <n v="5916000"/>
  </r>
  <r>
    <x v="697"/>
    <x v="697"/>
    <s v="SINDY JHOANA TORRES ALVAREZ"/>
    <n v="14355000"/>
    <n v="382800"/>
    <n v="8230200"/>
    <n v="5742000"/>
  </r>
  <r>
    <x v="697"/>
    <x v="697"/>
    <s v="SINDY JHOANA TORRES ALVAREZ"/>
    <n v="14355000"/>
    <n v="382800"/>
    <n v="8230200"/>
    <n v="5742000"/>
  </r>
  <r>
    <x v="698"/>
    <x v="698"/>
    <s v="AURA MARIA PLATA MARQUEZ"/>
    <n v="27200000"/>
    <n v="0"/>
    <n v="19266667"/>
    <n v="7933333"/>
  </r>
  <r>
    <x v="699"/>
    <x v="699"/>
    <s v="JOHANA CATALINA RODRIGUEZ PABON"/>
    <n v="39108000"/>
    <n v="7604333"/>
    <n v="18467667"/>
    <n v="13036000"/>
  </r>
  <r>
    <x v="700"/>
    <x v="700"/>
    <s v="YINA FERNANDA ROBAYO CARDENAS"/>
    <n v="22278000"/>
    <n v="4331833"/>
    <n v="10520167"/>
    <n v="7426000"/>
  </r>
  <r>
    <x v="701"/>
    <x v="701"/>
    <s v="YINNETH FERNANDA VARGAS MARTINEZ"/>
    <n v="7824000"/>
    <n v="0"/>
    <n v="3694667"/>
    <n v="4129333"/>
  </r>
  <r>
    <x v="701"/>
    <x v="701"/>
    <s v="YINNETH FERNANDA VARGAS MARTINEZ"/>
    <n v="31284000"/>
    <n v="0"/>
    <n v="14773000"/>
    <n v="16511000"/>
  </r>
  <r>
    <x v="702"/>
    <x v="702"/>
    <s v="CATALINA  ANGARITA ACEVEDO"/>
    <n v="19548000"/>
    <n v="0"/>
    <n v="9231000"/>
    <n v="10317000"/>
  </r>
  <r>
    <x v="702"/>
    <x v="702"/>
    <s v="CATALINA  ANGARITA ACEVEDO"/>
    <n v="19548000"/>
    <n v="0"/>
    <n v="9231000"/>
    <n v="10317000"/>
  </r>
  <r>
    <x v="703"/>
    <x v="703"/>
    <s v="GLORIA STELLA PENAGOS VARGAS"/>
    <n v="39108000"/>
    <n v="7604333"/>
    <n v="18467667"/>
    <n v="13036000"/>
  </r>
  <r>
    <x v="704"/>
    <x v="704"/>
    <s v="JENNIFER  RUBIANO BARRIOS"/>
    <n v="11937500"/>
    <n v="318333"/>
    <n v="6844167"/>
    <n v="4775000"/>
  </r>
  <r>
    <x v="705"/>
    <x v="705"/>
    <s v="NATALIA  VALENCIA DELGADO"/>
    <n v="30250000"/>
    <n v="3483333"/>
    <n v="10266667"/>
    <n v="16500000"/>
  </r>
  <r>
    <x v="706"/>
    <x v="706"/>
    <s v="KAREN TATIANA FRANCO DIAZ"/>
    <n v="56000000"/>
    <n v="0"/>
    <n v="29050000"/>
    <n v="26950000"/>
  </r>
  <r>
    <x v="707"/>
    <x v="707"/>
    <s v="LUISA MARIA ROMERO MONTES"/>
    <n v="19548000"/>
    <n v="0"/>
    <n v="8579400"/>
    <n v="10968600"/>
  </r>
  <r>
    <x v="707"/>
    <x v="707"/>
    <s v="LUISA MARIA ROMERO MONTES"/>
    <n v="19548000"/>
    <n v="0"/>
    <n v="8579400"/>
    <n v="10968600"/>
  </r>
  <r>
    <x v="708"/>
    <x v="708"/>
    <s v="BEATRIZ HELENA ZAMORA GONZALEZ"/>
    <n v="19548000"/>
    <n v="0"/>
    <n v="8579400"/>
    <n v="10968600"/>
  </r>
  <r>
    <x v="708"/>
    <x v="708"/>
    <s v="BEATRIZ HELENA ZAMORA GONZALEZ"/>
    <n v="19548000"/>
    <n v="0"/>
    <n v="8579400"/>
    <n v="10968600"/>
  </r>
  <r>
    <x v="709"/>
    <x v="709"/>
    <s v="ANA MARIA FRANCO QUINTERO"/>
    <n v="32592000"/>
    <n v="7785867"/>
    <n v="13942133"/>
    <n v="10864000"/>
  </r>
  <r>
    <x v="710"/>
    <x v="710"/>
    <s v="RUBY AURORA CALDERON CASTELLANOS"/>
    <n v="19548000"/>
    <n v="0"/>
    <n v="8579400"/>
    <n v="10968600"/>
  </r>
  <r>
    <x v="710"/>
    <x v="710"/>
    <s v="RUBY AURORA CALDERON CASTELLANOS"/>
    <n v="19548000"/>
    <n v="0"/>
    <n v="8579400"/>
    <n v="10968600"/>
  </r>
  <r>
    <x v="711"/>
    <x v="711"/>
    <s v="M CLLISTER  GRANADOS GONZALEZ"/>
    <n v="31500000"/>
    <n v="0"/>
    <n v="12750000"/>
    <n v="18750000"/>
  </r>
  <r>
    <x v="712"/>
    <x v="712"/>
    <s v="RUBEN FELIPE VERGARA GUTIERREZ"/>
    <n v="34100000"/>
    <n v="2200000"/>
    <n v="18700000"/>
    <n v="13200000"/>
  </r>
  <r>
    <x v="713"/>
    <x v="713"/>
    <s v="NATALIA MARIA BOCANEGRA TOVAR"/>
    <n v="29174750"/>
    <n v="3889967"/>
    <n v="14675783"/>
    <n v="10609000"/>
  </r>
  <r>
    <x v="714"/>
    <x v="714"/>
    <s v="SONIA MILENA LOPEZ ROA"/>
    <n v="35000000"/>
    <n v="1400000"/>
    <n v="19600000"/>
    <n v="14000000"/>
  </r>
  <r>
    <x v="715"/>
    <x v="715"/>
    <s v="DANIELA SOFIA PRECIADO TORRES"/>
    <n v="20432500"/>
    <n v="3095833"/>
    <n v="9906667"/>
    <n v="7430000"/>
  </r>
  <r>
    <x v="716"/>
    <x v="716"/>
    <s v="JUANITA ISABEL BAZAN ALDANA"/>
    <n v="39108000"/>
    <n v="9125200"/>
    <n v="16946800"/>
    <n v="13036000"/>
  </r>
  <r>
    <x v="717"/>
    <x v="717"/>
    <s v="AURA MARIA CASTILLO LOPEZ"/>
    <n v="39108000"/>
    <n v="0"/>
    <n v="0"/>
    <n v="39108000"/>
  </r>
  <r>
    <x v="718"/>
    <x v="718"/>
    <s v="ELIANA IVONN CASTAÑEDA SAAVEDRA"/>
    <n v="35134306"/>
    <n v="0"/>
    <n v="9862261"/>
    <n v="25272045"/>
  </r>
  <r>
    <x v="719"/>
    <x v="719"/>
    <s v="FRANCELINA  VIASUS YOPASA"/>
    <n v="19250000"/>
    <n v="0"/>
    <n v="9333333"/>
    <n v="9916667"/>
  </r>
  <r>
    <x v="720"/>
    <x v="720"/>
    <s v="TOMAS  LOPEZ CALIXTO"/>
    <n v="52250000"/>
    <n v="0"/>
    <n v="15400000"/>
    <n v="36850000"/>
  </r>
  <r>
    <x v="721"/>
    <x v="721"/>
    <s v="PAULA VALENTINA PARRA LEAL"/>
    <n v="29174750"/>
    <n v="4420417"/>
    <n v="14145333"/>
    <n v="10609000"/>
  </r>
  <r>
    <x v="722"/>
    <x v="722"/>
    <s v="LADY VIVIANA ZAMBRANO QUINTERO"/>
    <n v="61750000"/>
    <n v="0"/>
    <n v="17983333"/>
    <n v="43766667"/>
  </r>
  <r>
    <x v="723"/>
    <x v="723"/>
    <s v="DIANA GISEL MUNAR BASTIDAS"/>
    <n v="19937167"/>
    <n v="2229000"/>
    <n v="10278167"/>
    <n v="7430000"/>
  </r>
  <r>
    <x v="724"/>
    <x v="724"/>
    <s v="ELIZABETH  REY MARTINEZ"/>
    <n v="29174750"/>
    <n v="3889967"/>
    <n v="14675783"/>
    <n v="10609000"/>
  </r>
  <r>
    <x v="725"/>
    <x v="725"/>
    <s v="SANDRA CARLELY HERRERA FORERO"/>
    <n v="20432500"/>
    <n v="2724333"/>
    <n v="10278167"/>
    <n v="7430000"/>
  </r>
  <r>
    <x v="726"/>
    <x v="726"/>
    <s v="DIANA TERESA SIERRA GOMEZ"/>
    <n v="14295050"/>
    <n v="1819370"/>
    <n v="7277480"/>
    <n v="5198200"/>
  </r>
  <r>
    <x v="726"/>
    <x v="726"/>
    <s v="DIANA TERESA SIERRA GOMEZ"/>
    <n v="10210750"/>
    <n v="1299550"/>
    <n v="5198200"/>
    <n v="3713000"/>
  </r>
  <r>
    <x v="726"/>
    <x v="726"/>
    <s v="DIANA TERESA SIERRA GOMEZ"/>
    <n v="6126450"/>
    <n v="779730"/>
    <n v="3118920"/>
    <n v="2227800"/>
  </r>
  <r>
    <x v="726"/>
    <x v="726"/>
    <s v="DIANA TERESA SIERRA GOMEZ"/>
    <n v="10210750"/>
    <n v="1299550"/>
    <n v="5198200"/>
    <n v="3713000"/>
  </r>
  <r>
    <x v="727"/>
    <x v="727"/>
    <s v="YOLANDA  BULLA YOPASA"/>
    <n v="26500000"/>
    <n v="1766667"/>
    <n v="14133333"/>
    <n v="10600000"/>
  </r>
  <r>
    <x v="728"/>
    <x v="728"/>
    <s v="SOFIA  AYALA SAAVEDRA"/>
    <n v="38046000"/>
    <n v="6714000"/>
    <n v="17904000"/>
    <n v="13428000"/>
  </r>
  <r>
    <x v="729"/>
    <x v="729"/>
    <s v="DANIELA  ARBELAEZ SALAZAR"/>
    <n v="17873667"/>
    <n v="739600"/>
    <n v="9738067"/>
    <n v="7396000"/>
  </r>
  <r>
    <x v="730"/>
    <x v="730"/>
    <s v="JULIETH PAOLA GARCIA FIGUEREDO"/>
    <n v="29174750"/>
    <n v="6011767"/>
    <n v="12553983"/>
    <n v="10609000"/>
  </r>
  <r>
    <x v="731"/>
    <x v="731"/>
    <s v="LAURA STEFANY CHAVARRO FAJARDO"/>
    <n v="38046000"/>
    <n v="6714000"/>
    <n v="17904000"/>
    <n v="13428000"/>
  </r>
  <r>
    <x v="732"/>
    <x v="732"/>
    <s v="SANDRA MILENA DIAZ LARA"/>
    <n v="39108000"/>
    <n v="8907933"/>
    <n v="17164067"/>
    <n v="13036000"/>
  </r>
  <r>
    <x v="733"/>
    <x v="733"/>
    <s v="ANAMARIA  TELLEZ RUBIO"/>
    <n v="24596833"/>
    <n v="848166"/>
    <n v="13570667"/>
    <n v="10178000"/>
  </r>
  <r>
    <x v="734"/>
    <x v="734"/>
    <s v="DIANA MARGARITA MEDRANO ALVAREZ"/>
    <n v="24596833"/>
    <n v="339266"/>
    <n v="14079567"/>
    <n v="10178000"/>
  </r>
  <r>
    <x v="735"/>
    <x v="735"/>
    <s v="MARIA ALEJANDRA CASTILLO MAYORGA"/>
    <n v="68495000"/>
    <n v="0"/>
    <n v="19226667"/>
    <n v="49268333"/>
  </r>
  <r>
    <x v="736"/>
    <x v="736"/>
    <s v="CRISTIAN ADRIAN VILLARREAL RINCON"/>
    <n v="40590333"/>
    <n v="1399666"/>
    <n v="22394667"/>
    <n v="16796000"/>
  </r>
  <r>
    <x v="737"/>
    <x v="737"/>
    <s v="OSCAR JULIAN MAYORGA FANDIÑO"/>
    <n v="68495000"/>
    <n v="0"/>
    <n v="19226667"/>
    <n v="49268333"/>
  </r>
  <r>
    <x v="738"/>
    <x v="738"/>
    <s v="LEIDY JOHANNA AYALA LOPEZ"/>
    <n v="20432500"/>
    <n v="3962667"/>
    <n v="5324833"/>
    <n v="11145000"/>
  </r>
  <r>
    <x v="739"/>
    <x v="739"/>
    <s v="GIAN CARLO PIRILLI SUAREZ"/>
    <n v="27200000"/>
    <n v="0"/>
    <n v="18813333"/>
    <n v="8386667"/>
  </r>
  <r>
    <x v="740"/>
    <x v="740"/>
    <s v="PAOLA ANDREA RESTREPO PORTILLA"/>
    <n v="30333500"/>
    <n v="0"/>
    <n v="8514667"/>
    <n v="21818833"/>
  </r>
  <r>
    <x v="741"/>
    <x v="741"/>
    <s v="NEYI CAROLINA PATARROYO AVILA"/>
    <n v="29174750"/>
    <n v="4420417"/>
    <n v="14145333"/>
    <n v="10609000"/>
  </r>
  <r>
    <x v="742"/>
    <x v="742"/>
    <s v="JORGE ARMANDO CANO ESPITIA"/>
    <n v="27200000"/>
    <n v="0"/>
    <n v="18133333"/>
    <n v="9066667"/>
  </r>
  <r>
    <x v="743"/>
    <x v="743"/>
    <s v="ANAMARIA  RODRIGUEZ PORRAS"/>
    <n v="36927000"/>
    <n v="5595000"/>
    <n v="17904000"/>
    <n v="13428000"/>
  </r>
  <r>
    <x v="744"/>
    <x v="744"/>
    <s v="DANIELA CAROLINA GARCIA ROJAS"/>
    <n v="40844650"/>
    <n v="6188583"/>
    <n v="19803467"/>
    <n v="14852600"/>
  </r>
  <r>
    <x v="745"/>
    <x v="745"/>
    <s v="GINNA PAOLA RUBIANO VILLAMIL"/>
    <n v="29174750"/>
    <n v="4597233"/>
    <n v="13968517"/>
    <n v="10609000"/>
  </r>
  <r>
    <x v="746"/>
    <x v="746"/>
    <s v="PAULA ANDREA CAMACHO JAIMES"/>
    <n v="29174750"/>
    <n v="4597233"/>
    <n v="13968517"/>
    <n v="10609000"/>
  </r>
  <r>
    <x v="747"/>
    <x v="747"/>
    <s v="CLAUDIA PATRICIA GONZALEZ PERLAZA"/>
    <n v="29174750"/>
    <n v="0"/>
    <n v="14145333"/>
    <n v="15029417"/>
  </r>
  <r>
    <x v="748"/>
    <x v="748"/>
    <s v="ASTRID CATLEYA SAENZ CARREÑO"/>
    <n v="22278000"/>
    <n v="5074433"/>
    <n v="9777567"/>
    <n v="7426000"/>
  </r>
  <r>
    <x v="749"/>
    <x v="749"/>
    <s v="LICET DAYANNE ALEJO GUZMAN"/>
    <n v="22278000"/>
    <n v="5074433"/>
    <n v="9777567"/>
    <n v="7426000"/>
  </r>
  <r>
    <x v="750"/>
    <x v="750"/>
    <s v="DIANA CAROLINA MENESES IBARRA"/>
    <n v="22278000"/>
    <n v="5074433"/>
    <n v="9777567"/>
    <n v="7426000"/>
  </r>
  <r>
    <x v="751"/>
    <x v="751"/>
    <s v="DIANA MIREYA HERRERA BARRERO"/>
    <n v="29203000"/>
    <n v="1208400"/>
    <n v="15910600"/>
    <n v="12084000"/>
  </r>
  <r>
    <x v="752"/>
    <x v="752"/>
    <s v="JULIANA PAOLA CLAVIJO MORA"/>
    <n v="24596833"/>
    <n v="1187433"/>
    <n v="13231400"/>
    <n v="10178000"/>
  </r>
  <r>
    <x v="753"/>
    <x v="753"/>
    <s v="KELLY JOHANNA MONTIEL BONILLA"/>
    <n v="2625625"/>
    <n v="175042"/>
    <n v="1400334"/>
    <n v="1050249"/>
  </r>
  <r>
    <x v="753"/>
    <x v="753"/>
    <s v="KELLY JOHANNA MONTIEL BONILLA"/>
    <n v="6126458"/>
    <n v="408430"/>
    <n v="3267445"/>
    <n v="2450583"/>
  </r>
  <r>
    <x v="753"/>
    <x v="753"/>
    <s v="KELLY JOHANNA MONTIEL BONILLA"/>
    <n v="4376041"/>
    <n v="291736"/>
    <n v="2333888"/>
    <n v="1750417"/>
  </r>
  <r>
    <x v="753"/>
    <x v="753"/>
    <s v="KELLY JOHANNA MONTIEL BONILLA"/>
    <n v="4376041"/>
    <n v="291736"/>
    <n v="2333888"/>
    <n v="1750417"/>
  </r>
  <r>
    <x v="754"/>
    <x v="754"/>
    <s v="JERLY JOHANNA LOZANO CHOCONTA"/>
    <n v="20432500"/>
    <n v="3219667"/>
    <n v="9782833"/>
    <n v="7430000"/>
  </r>
  <r>
    <x v="755"/>
    <x v="755"/>
    <s v="MARIANA  BOTERO RUGE"/>
    <n v="29203000"/>
    <n v="1611200"/>
    <n v="15507800"/>
    <n v="12084000"/>
  </r>
  <r>
    <x v="756"/>
    <x v="756"/>
    <s v="NATALIA  GOMEZ MEZA"/>
    <n v="31827000"/>
    <n v="8310383"/>
    <n v="12907617"/>
    <n v="10609000"/>
  </r>
  <r>
    <x v="757"/>
    <x v="383"/>
    <s v="MABEL YOLIMA GOMEZ GONZALEZ"/>
    <n v="22848000"/>
    <n v="0"/>
    <n v="9773866"/>
    <n v="13074134"/>
  </r>
  <r>
    <x v="757"/>
    <x v="383"/>
    <s v="MABEL YOLIMA GOMEZ GONZALEZ"/>
    <n v="17952000"/>
    <n v="0"/>
    <n v="7679467"/>
    <n v="10272533"/>
  </r>
  <r>
    <x v="758"/>
    <x v="757"/>
    <s v="VIVIAN DAYANA LETRADO HURTADO"/>
    <n v="24596833"/>
    <n v="1187433"/>
    <n v="13231400"/>
    <n v="10178000"/>
  </r>
  <r>
    <x v="759"/>
    <x v="758"/>
    <s v="DANIELA MARIA RICO MIRANDA"/>
    <n v="27200000"/>
    <n v="0"/>
    <n v="17453333"/>
    <n v="9746667"/>
  </r>
  <r>
    <x v="760"/>
    <x v="759"/>
    <s v="EILEN DANIELA JAIMES FONTECHA"/>
    <n v="23409400"/>
    <n v="169633"/>
    <n v="13061767"/>
    <n v="10178000"/>
  </r>
  <r>
    <x v="761"/>
    <x v="760"/>
    <s v="CAROL MAYERLY MOJICA GOMEZ"/>
    <n v="12254000"/>
    <n v="2079467"/>
    <n v="5718533"/>
    <n v="4456000"/>
  </r>
  <r>
    <x v="762"/>
    <x v="761"/>
    <s v="FELIPE  ROJAS BARRERA"/>
    <n v="23339800"/>
    <n v="4667960"/>
    <n v="10184640"/>
    <n v="8487200"/>
  </r>
  <r>
    <x v="763"/>
    <x v="762"/>
    <s v="LEIDY TATIANA SUAZA ROJAS"/>
    <n v="22278000"/>
    <n v="5817033"/>
    <n v="9034967"/>
    <n v="7426000"/>
  </r>
  <r>
    <x v="764"/>
    <x v="763"/>
    <s v="JUAN PABLO DAZA PULIDO"/>
    <n v="71250000"/>
    <n v="0"/>
    <n v="19250000"/>
    <n v="52000000"/>
  </r>
  <r>
    <x v="765"/>
    <x v="764"/>
    <s v="ANA CAROLINA PINZON CASTAÑEDA"/>
    <n v="23750000"/>
    <n v="0"/>
    <n v="6416667"/>
    <n v="17333333"/>
  </r>
  <r>
    <x v="766"/>
    <x v="765"/>
    <s v="YEIMY ALEXANDRA USECHE TRIANA"/>
    <n v="7821600"/>
    <n v="2129213"/>
    <n v="3085187"/>
    <n v="2607200"/>
  </r>
  <r>
    <x v="766"/>
    <x v="765"/>
    <s v="YEIMY ALEXANDRA USECHE TRIANA"/>
    <n v="31286400"/>
    <n v="8516854"/>
    <n v="12340746"/>
    <n v="10428800"/>
  </r>
  <r>
    <x v="767"/>
    <x v="766"/>
    <s v="DANIELA  VERGARA MORENO"/>
    <n v="41400000"/>
    <n v="10120000"/>
    <n v="17480000"/>
    <n v="13800000"/>
  </r>
  <r>
    <x v="768"/>
    <x v="767"/>
    <s v="JESSICA ANDREA LOPEZ LEIVA"/>
    <n v="23409400"/>
    <n v="169633"/>
    <n v="13061767"/>
    <n v="10178000"/>
  </r>
  <r>
    <x v="769"/>
    <x v="768"/>
    <s v="MARIA ANGELICA HERNANDEZ CESPEDES"/>
    <n v="23409400"/>
    <n v="169633"/>
    <n v="13061767"/>
    <n v="10178000"/>
  </r>
  <r>
    <x v="770"/>
    <x v="769"/>
    <s v="CLAUDIA PATRICIA SUAREZ MENDOZA"/>
    <n v="29174750"/>
    <n v="5127683"/>
    <n v="13438067"/>
    <n v="10609000"/>
  </r>
  <r>
    <x v="771"/>
    <x v="770"/>
    <s v="ANDRES FELIPE GARZON MARTINEZ"/>
    <n v="50593419"/>
    <n v="1"/>
    <n v="13491578"/>
    <n v="37101840"/>
  </r>
  <r>
    <x v="772"/>
    <x v="771"/>
    <s v="YULI ANDREA ALFONSO AVILA"/>
    <n v="20432500"/>
    <n v="3962667"/>
    <n v="9039833"/>
    <n v="7430000"/>
  </r>
  <r>
    <x v="773"/>
    <x v="772"/>
    <s v="YULY MILENA GUEVARA SANCHEZ"/>
    <n v="39108000"/>
    <n v="0"/>
    <n v="15860467"/>
    <n v="23247533"/>
  </r>
  <r>
    <x v="774"/>
    <x v="773"/>
    <s v="INGRID JULIETH GUALTEROS PATIÑO"/>
    <n v="22278000"/>
    <n v="6064567"/>
    <n v="8787433"/>
    <n v="7426000"/>
  </r>
  <r>
    <x v="775"/>
    <x v="774"/>
    <s v="JUAN FREDY ROZO BELLON"/>
    <n v="23339800"/>
    <n v="4667960"/>
    <n v="5941040"/>
    <n v="12730800"/>
  </r>
  <r>
    <x v="776"/>
    <x v="775"/>
    <s v="ANGIE ALEJANDRA SEPULVEDA CAMACHO"/>
    <n v="7700000"/>
    <n v="0"/>
    <n v="3266667"/>
    <n v="4433333"/>
  </r>
  <r>
    <x v="777"/>
    <x v="776"/>
    <s v="LAURA ANDREA CORREA AREVALO"/>
    <n v="12000000"/>
    <n v="1360000"/>
    <n v="5840000"/>
    <n v="4800000"/>
  </r>
  <r>
    <x v="778"/>
    <x v="777"/>
    <s v="NATALIA  CUELLAR BARON"/>
    <n v="23339800"/>
    <n v="4667960"/>
    <n v="10184640"/>
    <n v="8487200"/>
  </r>
  <r>
    <x v="779"/>
    <x v="778"/>
    <s v="DANIELA ALEJANDRA LOPEZ RENDON"/>
    <n v="36300000"/>
    <n v="6380000"/>
    <n v="16720000"/>
    <n v="13200000"/>
  </r>
  <r>
    <x v="780"/>
    <x v="779"/>
    <s v="SEBASTIAN  YAÑEZ TRUJILLO"/>
    <n v="12000000"/>
    <n v="1360000"/>
    <n v="5840000"/>
    <n v="4800000"/>
  </r>
  <r>
    <x v="781"/>
    <x v="780"/>
    <s v="DIANA MARCELA ZAMBRANO LUCUMI"/>
    <n v="25890750"/>
    <n v="383567"/>
    <n v="14000183"/>
    <n v="11507000"/>
  </r>
  <r>
    <x v="782"/>
    <x v="781"/>
    <s v="CLAUDIA ALEXANDRA BARRANCO SABOGAL"/>
    <n v="23409400"/>
    <n v="848167"/>
    <n v="12383233"/>
    <n v="10178000"/>
  </r>
  <r>
    <x v="783"/>
    <x v="782"/>
    <s v="MONICA PATRICIA HOYOS ROBAYO"/>
    <n v="35308000"/>
    <n v="12855733"/>
    <n v="11588267"/>
    <n v="10864000"/>
  </r>
  <r>
    <x v="784"/>
    <x v="783"/>
    <s v="LEIDY JANETH CARDENAS MONTAÑEZ"/>
    <n v="12254000"/>
    <n v="2450800"/>
    <n v="5347200"/>
    <n v="4456000"/>
  </r>
  <r>
    <x v="785"/>
    <x v="784"/>
    <s v="KAREN ELENA LOPEZ"/>
    <n v="29174750"/>
    <n v="6011767"/>
    <n v="12553983"/>
    <n v="10609000"/>
  </r>
  <r>
    <x v="786"/>
    <x v="785"/>
    <s v="NELCY MABEL MUÑOZ CASTRO"/>
    <n v="12254000"/>
    <n v="2450800"/>
    <n v="5347200"/>
    <n v="4456000"/>
  </r>
  <r>
    <x v="787"/>
    <x v="786"/>
    <s v="DIANA CAROLINA BAQUERO MARTINEZ"/>
    <n v="31827000"/>
    <n v="8487200"/>
    <n v="12730800"/>
    <n v="10609000"/>
  </r>
  <r>
    <x v="788"/>
    <x v="787"/>
    <s v="MARIA PAULA HERNANDEZ MORENO"/>
    <n v="23409400"/>
    <n v="1357067"/>
    <n v="11874333"/>
    <n v="10178000"/>
  </r>
  <r>
    <x v="789"/>
    <x v="788"/>
    <s v="CATALINA  ARANGO SALGADO"/>
    <n v="3545100"/>
    <n v="78780"/>
    <n v="1890720"/>
    <n v="1575600"/>
  </r>
  <r>
    <x v="789"/>
    <x v="788"/>
    <s v="CATALINA  ARANGO SALGADO"/>
    <n v="8271900"/>
    <n v="183820"/>
    <n v="4411680"/>
    <n v="3676400"/>
  </r>
  <r>
    <x v="789"/>
    <x v="788"/>
    <s v="CATALINA  ARANGO SALGADO"/>
    <n v="5908500"/>
    <n v="131300"/>
    <n v="3151200"/>
    <n v="2626000"/>
  </r>
  <r>
    <x v="789"/>
    <x v="788"/>
    <s v="CATALINA  ARANGO SALGADO"/>
    <n v="5908500"/>
    <n v="131300"/>
    <n v="3151200"/>
    <n v="2626000"/>
  </r>
  <r>
    <x v="790"/>
    <x v="789"/>
    <s v="YENIFER CATERINE GUTIERREZ GONZALEZ"/>
    <n v="12672000"/>
    <n v="3379200"/>
    <n v="5068800"/>
    <n v="4224000"/>
  </r>
  <r>
    <x v="790"/>
    <x v="789"/>
    <s v="YENIFER CATERINE GUTIERREZ GONZALEZ"/>
    <n v="38016000"/>
    <n v="10137600"/>
    <n v="15206400"/>
    <n v="12672000"/>
  </r>
  <r>
    <x v="791"/>
    <x v="790"/>
    <s v="LINA MILENA MARIN PEÑA"/>
    <n v="19937167"/>
    <n v="3715000"/>
    <n v="8792167"/>
    <n v="7430000"/>
  </r>
  <r>
    <x v="792"/>
    <x v="791"/>
    <s v="JOHANNA ANDREA RUA RUEDA"/>
    <n v="17873667"/>
    <n v="1849000"/>
    <n v="8628667"/>
    <n v="7396000"/>
  </r>
  <r>
    <x v="793"/>
    <x v="792"/>
    <s v="MARIA PAULA SOLER LOPEZ"/>
    <n v="7821600"/>
    <n v="0"/>
    <n v="2607200"/>
    <n v="5214400"/>
  </r>
  <r>
    <x v="793"/>
    <x v="792"/>
    <s v="MARIA PAULA SOLER LOPEZ"/>
    <n v="31286400"/>
    <n v="0"/>
    <n v="10428800"/>
    <n v="20857600"/>
  </r>
  <r>
    <x v="794"/>
    <x v="793"/>
    <s v="YANETH  URIBE FONSECA"/>
    <n v="12254000"/>
    <n v="2673600"/>
    <n v="5124400"/>
    <n v="4456000"/>
  </r>
  <r>
    <x v="795"/>
    <x v="794"/>
    <s v="SANDRA VIVIANA ALHIPPIO SERRANO"/>
    <n v="29174750"/>
    <n v="0"/>
    <n v="10609000"/>
    <n v="18565750"/>
  </r>
  <r>
    <x v="796"/>
    <x v="795"/>
    <s v="JULIANA  ACOSTA RIOS"/>
    <n v="29174750"/>
    <n v="0"/>
    <n v="12200350"/>
    <n v="16974400"/>
  </r>
  <r>
    <x v="797"/>
    <x v="796"/>
    <s v="DAYANA YISETH GUTIERREZ TUNJO"/>
    <n v="13791700"/>
    <n v="0"/>
    <n v="6365400"/>
    <n v="7426300"/>
  </r>
  <r>
    <x v="798"/>
    <x v="797"/>
    <s v="LUZ MERY PIEDRAHITA PINEDA"/>
    <n v="14404500"/>
    <n v="0"/>
    <n v="5238000"/>
    <n v="9166500"/>
  </r>
  <r>
    <x v="799"/>
    <x v="798"/>
    <s v="DERLY LILIANA ARIAS PEREZ"/>
    <n v="29174750"/>
    <n v="0"/>
    <n v="12377167"/>
    <n v="16797583"/>
  </r>
  <r>
    <x v="800"/>
    <x v="799"/>
    <s v="ELIZABETH  DIAZ ABRIL"/>
    <n v="23870250"/>
    <n v="1768167"/>
    <n v="11493083"/>
    <n v="10609000"/>
  </r>
  <r>
    <x v="801"/>
    <x v="800"/>
    <s v="LEIDY VIVIANA ORDUZ DUCUARA"/>
    <n v="22000000"/>
    <n v="0"/>
    <n v="4000000"/>
    <n v="18000000"/>
  </r>
  <r>
    <x v="802"/>
    <x v="801"/>
    <s v="ANGIE LORENA TRIANA VILLALBA"/>
    <n v="32500000"/>
    <n v="0"/>
    <n v="12350000"/>
    <n v="20150000"/>
  </r>
  <r>
    <x v="803"/>
    <x v="802"/>
    <s v="ANLLY YISETH HURTADO AGUILAR"/>
    <n v="20432500"/>
    <n v="0"/>
    <n v="6934667"/>
    <n v="13497833"/>
  </r>
  <r>
    <x v="804"/>
    <x v="803"/>
    <s v="ANDRES ORLANDO ORTEGON OCAMPO"/>
    <n v="12978000"/>
    <n v="0"/>
    <n v="6248667"/>
    <n v="6729333"/>
  </r>
  <r>
    <x v="804"/>
    <x v="803"/>
    <s v="ANDRES ORLANDO ORTEGON OCAMPO"/>
    <n v="9270000"/>
    <n v="0"/>
    <n v="4463333"/>
    <n v="4806667"/>
  </r>
  <r>
    <x v="804"/>
    <x v="803"/>
    <s v="ANDRES ORLANDO ORTEGON OCAMPO"/>
    <n v="5562000"/>
    <n v="0"/>
    <n v="2678000"/>
    <n v="2884000"/>
  </r>
  <r>
    <x v="804"/>
    <x v="803"/>
    <s v="ANDRES ORLANDO ORTEGON OCAMPO"/>
    <n v="9270000"/>
    <n v="0"/>
    <n v="4463333"/>
    <n v="4806667"/>
  </r>
  <r>
    <x v="805"/>
    <x v="804"/>
    <s v="LEIDY DANIELA BARRERO GUASCA"/>
    <n v="24750000"/>
    <n v="0"/>
    <n v="9750000"/>
    <n v="15000000"/>
  </r>
  <r>
    <x v="806"/>
    <x v="805"/>
    <s v="YENY CONSUELO ALVAREZ CUENCA"/>
    <n v="20432500"/>
    <n v="0"/>
    <n v="6934667"/>
    <n v="13497833"/>
  </r>
  <r>
    <x v="807"/>
    <x v="806"/>
    <s v="ANA CAROLINA BUCHELI OLMOS"/>
    <n v="61266975"/>
    <n v="0"/>
    <n v="12624710"/>
    <n v="48642265"/>
  </r>
  <r>
    <x v="808"/>
    <x v="807"/>
    <s v="LAURA MARCELA ESPINOSA TELLEZ"/>
    <n v="31200000"/>
    <n v="0"/>
    <n v="10400000"/>
    <n v="20800000"/>
  </r>
  <r>
    <x v="809"/>
    <x v="808"/>
    <s v="DORYS ANDREA CASTRO CANTOR"/>
    <n v="28600000"/>
    <n v="0"/>
    <n v="10226667"/>
    <n v="18373333"/>
  </r>
  <r>
    <x v="810"/>
    <x v="809"/>
    <s v="LEYDI PAOLA MURCIA FRANCO"/>
    <n v="35308000"/>
    <n v="12855733"/>
    <n v="11588267"/>
    <n v="10864000"/>
  </r>
  <r>
    <x v="811"/>
    <x v="810"/>
    <s v="LIZ ALEXANDRA GARCIA APARICIO"/>
    <n v="7700000"/>
    <n v="0"/>
    <n v="2800000"/>
    <n v="4900000"/>
  </r>
  <r>
    <x v="812"/>
    <x v="811"/>
    <s v="ANDREA MARCELA SANCHEZ GUERRERO"/>
    <n v="22000000"/>
    <n v="0"/>
    <n v="4000000"/>
    <n v="18000000"/>
  </r>
  <r>
    <x v="813"/>
    <x v="812"/>
    <s v="SANDRA MILENA BUITRAGO LONDOÑO"/>
    <n v="22000000"/>
    <n v="0"/>
    <n v="3733333"/>
    <n v="18266667"/>
  </r>
  <r>
    <x v="814"/>
    <x v="813"/>
    <s v="MARIA ALEJANDRA MILLAN"/>
    <n v="24506790"/>
    <n v="0"/>
    <n v="11669900"/>
    <n v="12836890"/>
  </r>
  <r>
    <x v="815"/>
    <x v="814"/>
    <s v="GERALDINE LIZETH CASTELLANOS ROZO"/>
    <n v="22278000"/>
    <n v="0"/>
    <n v="7178467"/>
    <n v="15099533"/>
  </r>
  <r>
    <x v="816"/>
    <x v="815"/>
    <s v="LEIDY TATIANA RODRIGUEZ MIRANDA"/>
    <n v="28244667"/>
    <n v="2607200"/>
    <n v="12601467"/>
    <n v="13036000"/>
  </r>
  <r>
    <x v="817"/>
    <x v="816"/>
    <s v="PAULA ANDREA RINCON ARMENTERO"/>
    <n v="22278000"/>
    <n v="0"/>
    <n v="7054700"/>
    <n v="15223300"/>
  </r>
  <r>
    <x v="818"/>
    <x v="817"/>
    <s v="SERVICIOS POSTALES NACIONALES S.A.S."/>
    <n v="70000000"/>
    <n v="0"/>
    <n v="0"/>
    <n v="70000000"/>
  </r>
  <r>
    <x v="819"/>
    <x v="818"/>
    <s v="CARMEN ELENA PINO ORDOÑEZ"/>
    <n v="20356000"/>
    <n v="1187433"/>
    <n v="8990567"/>
    <n v="10178000"/>
  </r>
  <r>
    <x v="820"/>
    <x v="819"/>
    <s v="UNION TEMPORAL SOFT IG.3"/>
    <n v="769746333"/>
    <n v="0"/>
    <n v="769746333"/>
    <n v="0"/>
  </r>
  <r>
    <x v="820"/>
    <x v="819"/>
    <s v="UNION TEMPORAL SOFT IG.3"/>
    <n v="27467512"/>
    <n v="0"/>
    <n v="27467512"/>
    <n v="0"/>
  </r>
  <r>
    <x v="820"/>
    <x v="819"/>
    <s v="UNION TEMPORAL SOFT IG.3"/>
    <n v="53263690"/>
    <n v="0"/>
    <n v="53263690"/>
    <n v="0"/>
  </r>
  <r>
    <x v="820"/>
    <x v="819"/>
    <s v="UNION TEMPORAL SOFT IG.3"/>
    <n v="220972036"/>
    <n v="0"/>
    <n v="220972036"/>
    <n v="0"/>
  </r>
  <r>
    <x v="820"/>
    <x v="819"/>
    <s v="UNION TEMPORAL SOFT IG.3"/>
    <n v="184943734"/>
    <n v="0"/>
    <n v="184943734"/>
    <n v="0"/>
  </r>
  <r>
    <x v="820"/>
    <x v="819"/>
    <s v="UNION TEMPORAL SOFT IG.3"/>
    <n v="154650637"/>
    <n v="0"/>
    <n v="154650637"/>
    <n v="0"/>
  </r>
  <r>
    <x v="820"/>
    <x v="819"/>
    <s v="UNION TEMPORAL SOFT IG.3"/>
    <n v="26554852"/>
    <n v="0"/>
    <n v="26554852"/>
    <n v="0"/>
  </r>
  <r>
    <x v="820"/>
    <x v="819"/>
    <s v="UNION TEMPORAL SOFT IG.3"/>
    <n v="100405407"/>
    <n v="0"/>
    <n v="100405407"/>
    <n v="0"/>
  </r>
  <r>
    <x v="820"/>
    <x v="819"/>
    <s v="UNION TEMPORAL SOFT IG.3"/>
    <n v="100405407"/>
    <n v="0"/>
    <n v="100405407"/>
    <n v="0"/>
  </r>
  <r>
    <x v="820"/>
    <x v="819"/>
    <s v="UNION TEMPORAL SOFT IG.3"/>
    <n v="21562746"/>
    <n v="0"/>
    <n v="21562746"/>
    <n v="0"/>
  </r>
  <r>
    <x v="820"/>
    <x v="819"/>
    <s v="UNION TEMPORAL SOFT IG.3"/>
    <n v="21562746"/>
    <n v="0"/>
    <n v="21562746"/>
    <n v="0"/>
  </r>
  <r>
    <x v="820"/>
    <x v="819"/>
    <s v="UNION TEMPORAL SOFT IG.3"/>
    <n v="13892102"/>
    <n v="0"/>
    <n v="13892102"/>
    <n v="0"/>
  </r>
  <r>
    <x v="820"/>
    <x v="819"/>
    <s v="UNION TEMPORAL SOFT IG.3"/>
    <n v="41676305"/>
    <n v="0"/>
    <n v="41676305"/>
    <n v="0"/>
  </r>
  <r>
    <x v="820"/>
    <x v="819"/>
    <s v="UNION TEMPORAL SOFT IG.3"/>
    <n v="17365127"/>
    <n v="0"/>
    <n v="17365127"/>
    <n v="0"/>
  </r>
  <r>
    <x v="820"/>
    <x v="819"/>
    <s v="UNION TEMPORAL SOFT IG.3"/>
    <n v="13892102"/>
    <n v="0"/>
    <n v="13892102"/>
    <n v="0"/>
  </r>
  <r>
    <x v="821"/>
    <x v="820"/>
    <s v="MARTA YADIRA TORRES RODRIGUEZ"/>
    <n v="23342000"/>
    <n v="0"/>
    <n v="7356267"/>
    <n v="15985733"/>
  </r>
  <r>
    <x v="820"/>
    <x v="819"/>
    <s v="UNION TEMPORAL SOFT IG.3"/>
    <n v="88535826"/>
    <n v="0"/>
    <n v="88535826"/>
    <n v="0"/>
  </r>
  <r>
    <x v="820"/>
    <x v="819"/>
    <s v="UNION TEMPORAL SOFT IG.3"/>
    <n v="22145524"/>
    <n v="0"/>
    <n v="22145524"/>
    <n v="0"/>
  </r>
  <r>
    <x v="822"/>
    <x v="821"/>
    <s v="LAURA LYSSETH AGUDELO VELASQUEZ"/>
    <n v="15600000"/>
    <n v="0"/>
    <n v="4160000"/>
    <n v="11440000"/>
  </r>
  <r>
    <x v="823"/>
    <x v="822"/>
    <s v="JUAN SEBASTIAN MARTINEZ TORRES"/>
    <n v="40844650"/>
    <n v="0"/>
    <n v="12872253"/>
    <n v="27972397"/>
  </r>
  <r>
    <x v="824"/>
    <x v="823"/>
    <s v="LUZ HELENA SERRANO DURAN"/>
    <n v="23342000"/>
    <n v="0"/>
    <n v="2970800"/>
    <n v="20371200"/>
  </r>
  <r>
    <x v="825"/>
    <x v="824"/>
    <s v="DARLIN MONICA KURY RENTERIA"/>
    <n v="19168567"/>
    <n v="1526700"/>
    <n v="2374867"/>
    <n v="15267000"/>
  </r>
  <r>
    <x v="826"/>
    <x v="825"/>
    <s v="MAILIN CELENE LONDOÑO PORTOCARRERO"/>
    <n v="19168567"/>
    <n v="508900"/>
    <n v="3392667"/>
    <n v="15267000"/>
  </r>
  <r>
    <x v="827"/>
    <x v="826"/>
    <s v="EVELIN MAYERLI POVEDA CASTRO"/>
    <n v="19168567"/>
    <n v="508900"/>
    <n v="8481667"/>
    <n v="10178000"/>
  </r>
  <r>
    <x v="828"/>
    <x v="827"/>
    <s v="SIDNEY MIGUEL ACUÑA ROJAS"/>
    <n v="33285132"/>
    <n v="0"/>
    <n v="2342287"/>
    <n v="30942845"/>
  </r>
  <r>
    <x v="829"/>
    <x v="828"/>
    <s v="SANDRA PATRICIA BELLO SANABRIA"/>
    <n v="15600000"/>
    <n v="0"/>
    <n v="3920000"/>
    <n v="11680000"/>
  </r>
  <r>
    <x v="830"/>
    <x v="829"/>
    <s v="VANNESA ALEXANDRA RODRIGUEZ GOMEZ"/>
    <n v="20432500"/>
    <n v="0"/>
    <n v="6067833"/>
    <n v="14364667"/>
  </r>
  <r>
    <x v="831"/>
    <x v="830"/>
    <s v="JUAN DAVID CORTES GONZALEZ"/>
    <n v="33000000"/>
    <n v="0"/>
    <n v="4800000"/>
    <n v="28200000"/>
  </r>
  <r>
    <x v="832"/>
    <x v="831"/>
    <s v="SANDRA PATRICIA PRIETO ROJAS"/>
    <n v="23342000"/>
    <n v="0"/>
    <n v="6507467"/>
    <n v="16834533"/>
  </r>
  <r>
    <x v="833"/>
    <x v="832"/>
    <s v="SONIA JEANNETTE RODRIGUEZ HAMON"/>
    <n v="20432500"/>
    <n v="0"/>
    <n v="0"/>
    <n v="20432500"/>
  </r>
  <r>
    <x v="834"/>
    <x v="833"/>
    <s v="ZUNNY YANETH QUINTO MOSQUERA"/>
    <n v="7700000"/>
    <n v="0"/>
    <n v="2100000"/>
    <n v="5600000"/>
  </r>
  <r>
    <x v="835"/>
    <x v="834"/>
    <s v="LAURA DANIELA TORRES MELGAREJO"/>
    <n v="19847100"/>
    <n v="1357067"/>
    <n v="8312033"/>
    <n v="10178000"/>
  </r>
  <r>
    <x v="836"/>
    <x v="835"/>
    <s v="ALISSON JULLIETTE RODRIGUEZ HURTADO"/>
    <n v="22278000"/>
    <n v="0"/>
    <n v="5693267"/>
    <n v="16584733"/>
  </r>
  <r>
    <x v="837"/>
    <x v="836"/>
    <s v="YORI KATHERINE ESPINOSA CACERES"/>
    <n v="18659667"/>
    <n v="1017800"/>
    <n v="7463867"/>
    <n v="10178000"/>
  </r>
  <r>
    <x v="838"/>
    <x v="837"/>
    <s v="LIZETH CATALINA ALVARADO ESCOBAR"/>
    <n v="18659667"/>
    <n v="1017800"/>
    <n v="5937167"/>
    <n v="11704700"/>
  </r>
  <r>
    <x v="839"/>
    <x v="838"/>
    <s v="JACKELINNE  CERQUERA CASTILLO"/>
    <n v="39655000"/>
    <n v="0"/>
    <n v="0"/>
    <n v="39655000"/>
  </r>
  <r>
    <x v="840"/>
    <x v="839"/>
    <s v="YENIFER CATERIN CONTRERAS CAIPA"/>
    <n v="31827000"/>
    <n v="0"/>
    <n v="7956750"/>
    <n v="23870250"/>
  </r>
  <r>
    <x v="841"/>
    <x v="840"/>
    <s v="YANITH ZULAY PORRAS NEIRA"/>
    <n v="18659667"/>
    <n v="0"/>
    <n v="0"/>
    <n v="18659667"/>
  </r>
  <r>
    <x v="842"/>
    <x v="841"/>
    <s v="KELY NILLYRED BELTRAN CONTRERAS"/>
    <n v="18659667"/>
    <n v="0"/>
    <n v="0"/>
    <n v="18659667"/>
  </r>
  <r>
    <x v="843"/>
    <x v="842"/>
    <s v="ANDREA  GUATAVITA GARZON"/>
    <n v="20260100"/>
    <n v="1180200"/>
    <n v="7277900"/>
    <n v="11802000"/>
  </r>
  <r>
    <x v="844"/>
    <x v="843"/>
    <s v="JULIETH  CUBIDES BARRETO"/>
    <n v="16000000"/>
    <n v="0"/>
    <n v="5200000"/>
    <n v="10800000"/>
  </r>
  <r>
    <x v="50"/>
    <x v="50"/>
    <s v="CARLOS ARTURO LOPEZ OSPINA"/>
    <n v="8148000"/>
    <n v="0"/>
    <n v="7604800"/>
    <n v="543200"/>
  </r>
  <r>
    <x v="845"/>
    <x v="844"/>
    <s v="LAURA MELISSA HERNANDEZ GARZON"/>
    <n v="22278000"/>
    <n v="0"/>
    <n v="4703133"/>
    <n v="17574867"/>
  </r>
  <r>
    <x v="846"/>
    <x v="845"/>
    <s v="CAJA DE COMPENSACION FAMILIAR COMPENSAR"/>
    <n v="381087367"/>
    <n v="0"/>
    <n v="0"/>
    <n v="381087367"/>
  </r>
  <r>
    <x v="847"/>
    <x v="846"/>
    <s v="MARIA ALEJANDRA PARRA CAICEDO"/>
    <n v="20260100"/>
    <n v="1180200"/>
    <n v="7277900"/>
    <n v="11802000"/>
  </r>
  <r>
    <x v="848"/>
    <x v="847"/>
    <s v="WILMER ANDRES NIETO MAHECHA"/>
    <n v="16000000"/>
    <n v="0"/>
    <n v="4933333"/>
    <n v="11066667"/>
  </r>
  <r>
    <x v="849"/>
    <x v="848"/>
    <s v="DARLY ZULEY DIAZ LATORRE"/>
    <n v="7821600"/>
    <n v="0"/>
    <n v="1564320"/>
    <n v="6257280"/>
  </r>
  <r>
    <x v="849"/>
    <x v="848"/>
    <s v="DARLY ZULEY DIAZ LATORRE"/>
    <n v="31286400"/>
    <n v="0"/>
    <n v="6257280"/>
    <n v="25029120"/>
  </r>
  <r>
    <x v="850"/>
    <x v="849"/>
    <s v="ANA MARIA GRANDA MORENO"/>
    <n v="29174750"/>
    <n v="0"/>
    <n v="6719033"/>
    <n v="22455717"/>
  </r>
  <r>
    <x v="851"/>
    <x v="93"/>
    <s v="PAOLA YISSELLY MORENO BULLA"/>
    <n v="71890000"/>
    <n v="0"/>
    <n v="9706667"/>
    <n v="62183333"/>
  </r>
  <r>
    <x v="852"/>
    <x v="850"/>
    <s v="DIANA VANESSA PULIDO ROMERO"/>
    <n v="29174750"/>
    <n v="0"/>
    <n v="5481317"/>
    <n v="23693433"/>
  </r>
  <r>
    <x v="853"/>
    <x v="851"/>
    <s v="ANGELA CRISTINA CASTRO NUVAN"/>
    <n v="16284800"/>
    <n v="1187433"/>
    <n v="4919367"/>
    <n v="10178000"/>
  </r>
  <r>
    <x v="854"/>
    <x v="852"/>
    <s v="MARIA ANGELA DE LA TORRE ROJAS"/>
    <n v="7352400"/>
    <n v="0"/>
    <n v="2079467"/>
    <n v="5272933"/>
  </r>
  <r>
    <x v="855"/>
    <x v="853"/>
    <s v="ANA JULIA DOMINGUEZ MANJARRES"/>
    <n v="16284800"/>
    <n v="2035600"/>
    <n v="4071200"/>
    <n v="10178000"/>
  </r>
  <r>
    <x v="856"/>
    <x v="135"/>
    <s v="LAURA ESTEFANIA GOMEZ MUÑOZ"/>
    <n v="59416666"/>
    <n v="0"/>
    <n v="7491667"/>
    <n v="51924999"/>
  </r>
  <r>
    <x v="857"/>
    <x v="854"/>
    <s v="EMPRESA DE TELECOMUNICACIONES DE BOGOTÁ S.A. E.S.P. - ETB S.A. ESP"/>
    <n v="132234840"/>
    <n v="0"/>
    <n v="12623834"/>
    <n v="119611006"/>
  </r>
  <r>
    <x v="857"/>
    <x v="854"/>
    <s v="EMPRESA DE TELECOMUNICACIONES DE BOGOTÁ S.A. E.S.P. - ETB S.A. ESP"/>
    <n v="75230350"/>
    <n v="0"/>
    <n v="6198068"/>
    <n v="69032282"/>
  </r>
  <r>
    <x v="857"/>
    <x v="854"/>
    <s v="EMPRESA DE TELECOMUNICACIONES DE BOGOTÁ S.A. E.S.P. - ETB S.A. ESP"/>
    <n v="24857790"/>
    <n v="0"/>
    <n v="2485779"/>
    <n v="22372011"/>
  </r>
  <r>
    <x v="857"/>
    <x v="854"/>
    <s v="EMPRESA DE TELECOMUNICACIONES DE BOGOTÁ S.A. E.S.P. - ETB S.A. ESP"/>
    <n v="622447"/>
    <n v="0"/>
    <n v="61941"/>
    <n v="560506"/>
  </r>
  <r>
    <x v="857"/>
    <x v="854"/>
    <s v="EMPRESA DE TELECOMUNICACIONES DE BOGOTÁ S.A. E.S.P. - ETB S.A. ESP"/>
    <n v="14316279"/>
    <n v="0"/>
    <n v="0"/>
    <n v="14316279"/>
  </r>
  <r>
    <x v="857"/>
    <x v="854"/>
    <s v="EMPRESA DE TELECOMUNICACIONES DE BOGOTÁ S.A. E.S.P. - ETB S.A. ESP"/>
    <n v="4357129"/>
    <n v="0"/>
    <n v="1486577"/>
    <n v="2870552"/>
  </r>
  <r>
    <x v="857"/>
    <x v="854"/>
    <s v="EMPRESA DE TELECOMUNICACIONES DE BOGOTÁ S.A. E.S.P. - ETB S.A. ESP"/>
    <n v="472887766"/>
    <n v="0"/>
    <n v="21444041"/>
    <n v="451443725"/>
  </r>
  <r>
    <x v="857"/>
    <x v="854"/>
    <s v="EMPRESA DE TELECOMUNICACIONES DE BOGOTÁ S.A. E.S.P. - ETB S.A. ESP"/>
    <n v="26775000"/>
    <n v="0"/>
    <n v="0"/>
    <n v="26775000"/>
  </r>
  <r>
    <x v="857"/>
    <x v="854"/>
    <s v="EMPRESA DE TELECOMUNICACIONES DE BOGOTÁ S.A. E.S.P. - ETB S.A. ESP"/>
    <n v="33000000"/>
    <n v="0"/>
    <n v="0"/>
    <n v="33000000"/>
  </r>
  <r>
    <x v="857"/>
    <x v="854"/>
    <s v="EMPRESA DE TELECOMUNICACIONES DE BOGOTÁ S.A. E.S.P. - ETB S.A. ESP"/>
    <n v="46962824"/>
    <n v="0"/>
    <n v="9009765"/>
    <n v="37953059"/>
  </r>
  <r>
    <x v="857"/>
    <x v="854"/>
    <s v="EMPRESA DE TELECOMUNICACIONES DE BOGOTÁ S.A. E.S.P. - ETB S.A. ESP"/>
    <n v="87216886"/>
    <n v="0"/>
    <n v="0"/>
    <n v="87216886"/>
  </r>
  <r>
    <x v="857"/>
    <x v="854"/>
    <s v="EMPRESA DE TELECOMUNICACIONES DE BOGOTÁ S.A. E.S.P. - ETB S.A. ESP"/>
    <n v="44719874"/>
    <n v="0"/>
    <n v="3660416"/>
    <n v="41059458"/>
  </r>
  <r>
    <x v="857"/>
    <x v="854"/>
    <s v="EMPRESA DE TELECOMUNICACIONES DE BOGOTÁ S.A. E.S.P. - ETB S.A. ESP"/>
    <n v="16183619"/>
    <n v="0"/>
    <n v="1238814"/>
    <n v="14944805"/>
  </r>
  <r>
    <x v="857"/>
    <x v="854"/>
    <s v="EMPRESA DE TELECOMUNICACIONES DE BOGOTÁ S.A. E.S.P. - ETB S.A. ESP"/>
    <n v="16769953"/>
    <n v="0"/>
    <n v="1830208"/>
    <n v="14939745"/>
  </r>
  <r>
    <x v="857"/>
    <x v="854"/>
    <s v="EMPRESA DE TELECOMUNICACIONES DE BOGOTÁ S.A. E.S.P. - ETB S.A. ESP"/>
    <n v="17428513"/>
    <n v="0"/>
    <n v="2105983"/>
    <n v="15322530"/>
  </r>
  <r>
    <x v="857"/>
    <x v="854"/>
    <s v="EMPRESA DE TELECOMUNICACIONES DE BOGOTÁ S.A. E.S.P. - ETB S.A. ESP"/>
    <n v="362654123"/>
    <n v="0"/>
    <n v="20925207"/>
    <n v="341728916"/>
  </r>
  <r>
    <x v="857"/>
    <x v="854"/>
    <s v="EMPRESA DE TELECOMUNICACIONES DE BOGOTÁ S.A. E.S.P. - ETB S.A. ESP"/>
    <n v="40459049"/>
    <n v="0"/>
    <n v="2787331"/>
    <n v="37671718"/>
  </r>
  <r>
    <x v="857"/>
    <x v="854"/>
    <s v="EMPRESA DE TELECOMUNICACIONES DE BOGOTÁ S.A. E.S.P. - ETB S.A. ESP"/>
    <n v="7355250"/>
    <n v="0"/>
    <n v="735525"/>
    <n v="6619725"/>
  </r>
  <r>
    <x v="857"/>
    <x v="854"/>
    <s v="EMPRESA DE TELECOMUNICACIONES DE BOGOTÁ S.A. E.S.P. - ETB S.A. ESP"/>
    <n v="107100"/>
    <n v="0"/>
    <n v="0"/>
    <n v="107100"/>
  </r>
  <r>
    <x v="857"/>
    <x v="854"/>
    <s v="EMPRESA DE TELECOMUNICACIONES DE BOGOTÁ S.A. E.S.P. - ETB S.A. ESP"/>
    <n v="1244894"/>
    <n v="0"/>
    <n v="123881"/>
    <n v="1121013"/>
  </r>
  <r>
    <x v="857"/>
    <x v="854"/>
    <s v="EMPRESA DE TELECOMUNICACIONES DE BOGOTÁ S.A. E.S.P. - ETB S.A. ESP"/>
    <n v="20405031"/>
    <n v="0"/>
    <n v="2040503"/>
    <n v="18364528"/>
  </r>
  <r>
    <x v="126"/>
    <x v="126"/>
    <s v="LEILA MILENA DURAN SANCHEZ"/>
    <n v="11733333"/>
    <n v="0"/>
    <n v="8000000"/>
    <n v="3733333"/>
  </r>
  <r>
    <x v="858"/>
    <x v="855"/>
    <s v="MARIA CAROLINA GARZON MARTINEZ"/>
    <n v="14500000"/>
    <n v="2755000"/>
    <n v="3045000"/>
    <n v="8700000"/>
  </r>
  <r>
    <x v="859"/>
    <x v="224"/>
    <s v="JORGE IVAN ESCALANTE RUBIO"/>
    <n v="28354001"/>
    <n v="0"/>
    <n v="0"/>
    <n v="28354001"/>
  </r>
  <r>
    <x v="860"/>
    <x v="162"/>
    <s v="SIRLEY YESSENIA QUEVEDO RODRIGUEZ"/>
    <n v="58658322"/>
    <n v="0"/>
    <n v="6348303"/>
    <n v="52310019"/>
  </r>
  <r>
    <x v="861"/>
    <x v="134"/>
    <s v="LUZ ANGELA ANDRADE AREVALO"/>
    <n v="28107445"/>
    <n v="0"/>
    <n v="3081957"/>
    <n v="25025488"/>
  </r>
  <r>
    <x v="862"/>
    <x v="856"/>
    <s v="LILIANA MARCELA LAMPREA ALBARRACIN"/>
    <n v="16284800"/>
    <n v="1357067"/>
    <n v="4749733"/>
    <n v="10178000"/>
  </r>
  <r>
    <x v="863"/>
    <x v="857"/>
    <s v="JUANITA  TORRES GARAVITO"/>
    <n v="39108000"/>
    <n v="0"/>
    <n v="5214400"/>
    <n v="33893600"/>
  </r>
  <r>
    <x v="864"/>
    <x v="234"/>
    <s v="MICHAEL DAVID GIL MUÑOZ"/>
    <n v="65351609"/>
    <n v="0"/>
    <n v="7072685"/>
    <n v="58278924"/>
  </r>
  <r>
    <x v="865"/>
    <x v="159"/>
    <s v="CINDY ROCIO LOPEZ VILLANUEVA"/>
    <n v="65351609"/>
    <n v="0"/>
    <n v="7072685"/>
    <n v="58278924"/>
  </r>
  <r>
    <x v="866"/>
    <x v="136"/>
    <s v="LIDA CONSTANZA CUBILLOS HERNANDEZ"/>
    <n v="65351609"/>
    <n v="0"/>
    <n v="7072685"/>
    <n v="58278924"/>
  </r>
  <r>
    <x v="867"/>
    <x v="164"/>
    <s v="ANDREA PAOLA BELLO VARGAS"/>
    <n v="76307359"/>
    <n v="0"/>
    <n v="8032354"/>
    <n v="68275005"/>
  </r>
  <r>
    <x v="868"/>
    <x v="295"/>
    <s v="FABIAN  PUENTES LOPEZ"/>
    <n v="32032642"/>
    <n v="0"/>
    <n v="3289066"/>
    <n v="28743576"/>
  </r>
  <r>
    <x v="869"/>
    <x v="304"/>
    <s v="OSCAR JAVIER CARVAJAL BERNAL"/>
    <n v="27860888"/>
    <n v="0"/>
    <n v="2835400"/>
    <n v="25025488"/>
  </r>
  <r>
    <x v="870"/>
    <x v="263"/>
    <s v="GIOVANNY  BENITEZ MORALES"/>
    <n v="58641666"/>
    <n v="0"/>
    <n v="5941667"/>
    <n v="52699999"/>
  </r>
  <r>
    <x v="871"/>
    <x v="262"/>
    <s v="GLEIDY JENIFFER JEREZ MAYORGA"/>
    <n v="63413264"/>
    <n v="0"/>
    <n v="6453562"/>
    <n v="56959702"/>
  </r>
  <r>
    <x v="872"/>
    <x v="858"/>
    <s v="ANGELA ANDREA BARON LEAL"/>
    <n v="61226666"/>
    <n v="0"/>
    <n v="3006667"/>
    <n v="58219999"/>
  </r>
  <r>
    <x v="873"/>
    <x v="859"/>
    <s v="JENNYS MARCELA MOLINA MORALES"/>
    <n v="16284800"/>
    <n v="2544500"/>
    <n v="3562300"/>
    <n v="10178000"/>
  </r>
  <r>
    <x v="874"/>
    <x v="335"/>
    <s v="CARLOS ALBERTO MORENO PINZON"/>
    <n v="27614331"/>
    <n v="0"/>
    <n v="2588844"/>
    <n v="25025487"/>
  </r>
  <r>
    <x v="875"/>
    <x v="860"/>
    <s v="ADRIANA MARIA CRUZ RIVERA"/>
    <n v="67627500"/>
    <n v="0"/>
    <n v="6612467"/>
    <n v="61015033"/>
  </r>
  <r>
    <x v="876"/>
    <x v="364"/>
    <s v="JOHN JAIRO VENTURA VELANDIA"/>
    <n v="27614332"/>
    <n v="0"/>
    <n v="2219009"/>
    <n v="25395323"/>
  </r>
  <r>
    <x v="877"/>
    <x v="861"/>
    <s v="JENNY ALEXANDRA OCAMPO CASTAÑO"/>
    <n v="16284800"/>
    <n v="3731933"/>
    <n v="2374867"/>
    <n v="10178000"/>
  </r>
  <r>
    <x v="878"/>
    <x v="862"/>
    <s v="YESSICA JOHANA CRISTO LOMBANA"/>
    <n v="14404500"/>
    <n v="0"/>
    <n v="1396800"/>
    <n v="13007700"/>
  </r>
  <r>
    <x v="879"/>
    <x v="863"/>
    <s v="MARIA CAMILA FARFAN LEYVA"/>
    <n v="21000000"/>
    <n v="0"/>
    <n v="3733333"/>
    <n v="17266667"/>
  </r>
  <r>
    <x v="880"/>
    <x v="864"/>
    <s v="YESSICA LILIANA ROMERO BOHORQUEZ"/>
    <n v="39108000"/>
    <n v="0"/>
    <n v="3259000"/>
    <n v="35849000"/>
  </r>
  <r>
    <x v="881"/>
    <x v="865"/>
    <s v="KAREN LORENA NEIRA BEJARANO"/>
    <n v="13766667"/>
    <n v="0"/>
    <n v="816667"/>
    <n v="12950000"/>
  </r>
  <r>
    <x v="881"/>
    <x v="865"/>
    <s v="KAREN LORENA NEIRA BEJARANO"/>
    <n v="9833333"/>
    <n v="0"/>
    <n v="583333"/>
    <n v="9250000"/>
  </r>
  <r>
    <x v="881"/>
    <x v="865"/>
    <s v="KAREN LORENA NEIRA BEJARANO"/>
    <n v="9833333"/>
    <n v="0"/>
    <n v="583333"/>
    <n v="9250000"/>
  </r>
  <r>
    <x v="881"/>
    <x v="865"/>
    <s v="KAREN LORENA NEIRA BEJARANO"/>
    <n v="5900000"/>
    <n v="0"/>
    <n v="350000"/>
    <n v="5550000"/>
  </r>
  <r>
    <x v="882"/>
    <x v="866"/>
    <s v="LAURA DANIELA GUTIERREZ RODRIGUEZ"/>
    <n v="39108000"/>
    <n v="0"/>
    <n v="0"/>
    <n v="39108000"/>
  </r>
  <r>
    <x v="883"/>
    <x v="867"/>
    <s v="CRISTIAN CAMILO CALDERON TAPIA"/>
    <n v="64402324"/>
    <n v="0"/>
    <n v="3134626"/>
    <n v="61267698"/>
  </r>
  <r>
    <x v="884"/>
    <x v="868"/>
    <s v="NEFOX SAS"/>
    <n v="1008000"/>
    <n v="0"/>
    <n v="0"/>
    <n v="1008000"/>
  </r>
  <r>
    <x v="885"/>
    <x v="869"/>
    <s v="MARIA CAMILA LOPEZ LOPEZ"/>
    <n v="28107445"/>
    <n v="0"/>
    <n v="1232783"/>
    <n v="26874662"/>
  </r>
  <r>
    <x v="886"/>
    <x v="303"/>
    <s v="LAURA VANESSA GAMBA ELIAS"/>
    <n v="44557800"/>
    <n v="0"/>
    <n v="1980347"/>
    <n v="42577453"/>
  </r>
  <r>
    <x v="887"/>
    <x v="870"/>
    <s v="DANIEL EDUARDO LOPEZ RONCANCIO"/>
    <n v="31827000"/>
    <n v="0"/>
    <n v="1237717"/>
    <n v="30589283"/>
  </r>
  <r>
    <x v="888"/>
    <x v="871"/>
    <s v="INSTITUTO COLOMBIANO PARA LA EVALUACION DE LA EDUCACION - ICFES"/>
    <n v="52150674"/>
    <n v="0"/>
    <n v="0"/>
    <n v="52150674"/>
  </r>
  <r>
    <x v="889"/>
    <x v="872"/>
    <s v="ANA MARIA MONGUA LUCERO"/>
    <n v="16295000"/>
    <n v="2607200"/>
    <n v="651800"/>
    <n v="13036000"/>
  </r>
  <r>
    <x v="890"/>
    <x v="873"/>
    <s v="LUISA ALEJANDRA CADENA PEÑUELA"/>
    <n v="15208667"/>
    <n v="1955400"/>
    <n v="217267"/>
    <n v="13036000"/>
  </r>
  <r>
    <x v="891"/>
    <x v="854"/>
    <s v="EMPRESA DE TELECOMUNICACIONES DE BOGOTÁ S.A. E.S.P. - ETB S.A. ESP"/>
    <n v="8421517748"/>
    <n v="0"/>
    <n v="0"/>
    <n v="8421517748"/>
  </r>
  <r>
    <x v="892"/>
    <x v="874"/>
    <s v="MARIA PAULA GABRIELA CARVAJAL PLATA"/>
    <n v="11874333"/>
    <n v="1357066"/>
    <n v="0"/>
    <n v="10517267"/>
  </r>
  <r>
    <x v="696"/>
    <x v="696"/>
    <s v="LIZA YOMARA GARCIA REYES"/>
    <n v="3483333"/>
    <n v="0"/>
    <n v="3483333"/>
    <n v="0"/>
  </r>
  <r>
    <x v="711"/>
    <x v="711"/>
    <s v="M CLLISTER  GRANADOS GONZALEZ"/>
    <n v="12750000"/>
    <n v="0"/>
    <n v="0"/>
    <n v="12750000"/>
  </r>
  <r>
    <x v="893"/>
    <x v="875"/>
    <s v="BMIND S.A.S."/>
    <n v="215200000"/>
    <n v="0"/>
    <n v="0"/>
    <n v="215200000"/>
  </r>
  <r>
    <x v="894"/>
    <x v="876"/>
    <s v="ANDREA PATRICIA FUENTES GUERRERO"/>
    <n v="64890000"/>
    <n v="0"/>
    <n v="0"/>
    <n v="64890000"/>
  </r>
  <r>
    <x v="895"/>
    <x v="877"/>
    <s v="CESAR AUGUSTO MARTINEZ CARDENAS"/>
    <n v="45000000"/>
    <n v="0"/>
    <n v="0"/>
    <n v="45000000"/>
  </r>
  <r>
    <x v="120"/>
    <x v="120"/>
    <s v="DIANA CAROLINA HERNANDEZ SANCHEZ"/>
    <n v="27052950"/>
    <n v="0"/>
    <n v="0"/>
    <n v="27052950"/>
  </r>
  <r>
    <x v="896"/>
    <x v="878"/>
    <s v="TRANSPORTES CSC S.A.S - EN REORGANIZACIO N"/>
    <n v="224194398"/>
    <n v="0"/>
    <n v="0"/>
    <n v="224194398"/>
  </r>
  <r>
    <x v="896"/>
    <x v="878"/>
    <s v="TRANSPORTES CSC S.A.S - EN REORGANIZACIO N"/>
    <n v="274306578"/>
    <n v="0"/>
    <n v="0"/>
    <n v="274306578"/>
  </r>
  <r>
    <x v="896"/>
    <x v="878"/>
    <s v="TRANSPORTES CSC S.A.S - EN REORGANIZACIO N"/>
    <n v="60872751"/>
    <n v="0"/>
    <n v="0"/>
    <n v="60872751"/>
  </r>
  <r>
    <x v="896"/>
    <x v="878"/>
    <s v="TRANSPORTES CSC S.A.S - EN REORGANIZACIO N"/>
    <n v="38166316"/>
    <n v="0"/>
    <n v="0"/>
    <n v="38166316"/>
  </r>
  <r>
    <x v="896"/>
    <x v="878"/>
    <s v="TRANSPORTES CSC S.A.S - EN REORGANIZACIO N"/>
    <n v="8178496"/>
    <n v="0"/>
    <n v="0"/>
    <n v="8178496"/>
  </r>
  <r>
    <x v="896"/>
    <x v="878"/>
    <s v="TRANSPORTES CSC S.A.S - EN REORGANIZACIO N"/>
    <n v="8178496"/>
    <n v="0"/>
    <n v="0"/>
    <n v="8178496"/>
  </r>
  <r>
    <x v="896"/>
    <x v="878"/>
    <s v="TRANSPORTES CSC S.A.S - EN REORGANIZACIO N"/>
    <n v="5559682"/>
    <n v="0"/>
    <n v="0"/>
    <n v="5559682"/>
  </r>
  <r>
    <x v="896"/>
    <x v="878"/>
    <s v="TRANSPORTES CSC S.A.S - EN REORGANIZACIO N"/>
    <n v="28469377"/>
    <n v="0"/>
    <n v="0"/>
    <n v="28469377"/>
  </r>
  <r>
    <x v="896"/>
    <x v="878"/>
    <s v="TRANSPORTES CSC S.A.S - EN REORGANIZACIO N"/>
    <n v="28469377"/>
    <n v="0"/>
    <n v="0"/>
    <n v="28469377"/>
  </r>
  <r>
    <x v="897"/>
    <x v="879"/>
    <s v="FEZ INVERSIONES SAS"/>
    <n v="961333177"/>
    <n v="0"/>
    <n v="0"/>
    <n v="961333177"/>
  </r>
  <r>
    <x v="898"/>
    <x v="880"/>
    <s v="CORPORACION ORIENTAR PARA CRECER"/>
    <n v="1497307014"/>
    <n v="0"/>
    <n v="0"/>
    <n v="1497307014"/>
  </r>
  <r>
    <x v="899"/>
    <x v="881"/>
    <s v="EDIFICIO CONDOMINIO PARQUE SANTANDER P.H"/>
    <n v="56095625"/>
    <n v="0"/>
    <n v="0"/>
    <n v="56095625"/>
  </r>
  <r>
    <x v="899"/>
    <x v="882"/>
    <s v="CARLOS ALFREDO RODRIGUEZ ACOSTA ADMINIST RADORES Y CIA SCS SOCIEDAD ENCOMANDITA S IMPLE"/>
    <n v="21779783"/>
    <n v="0"/>
    <n v="0"/>
    <n v="21779783"/>
  </r>
  <r>
    <x v="899"/>
    <x v="883"/>
    <s v="CUESTA DUQUE SCS SOCIEDAD EN COMANDITA S IMPLE"/>
    <n v="21779783"/>
    <n v="0"/>
    <n v="0"/>
    <n v="21779783"/>
  </r>
  <r>
    <x v="899"/>
    <x v="884"/>
    <s v="NURY CONSUELO MARIA ACOSTA DE RODRIGUEZ"/>
    <n v="21779778"/>
    <n v="0"/>
    <n v="0"/>
    <n v="21779778"/>
  </r>
  <r>
    <x v="900"/>
    <x v="885"/>
    <s v="ABSICOL SAS"/>
    <n v="22079504"/>
    <n v="0"/>
    <n v="0"/>
    <n v="22079504"/>
  </r>
  <r>
    <x v="901"/>
    <x v="854"/>
    <s v="EMPRESA DE TELECOMUNICACIONES DE BOGOTÁ S.A. E.S.P. - ETB S.A. ESP"/>
    <n v="80000000"/>
    <n v="0"/>
    <n v="0"/>
    <n v="80000000"/>
  </r>
  <r>
    <x v="901"/>
    <x v="854"/>
    <s v="EMPRESA DE TELECOMUNICACIONES DE BOGOTÁ S.A. E.S.P. - ETB S.A. ESP"/>
    <n v="276607000"/>
    <n v="0"/>
    <n v="0"/>
    <n v="276607000"/>
  </r>
  <r>
    <x v="902"/>
    <x v="886"/>
    <s v="PEDRO JOSE HEREDIA PULIDO"/>
    <n v="37938177"/>
    <n v="0"/>
    <n v="0"/>
    <n v="37938177"/>
  </r>
  <r>
    <x v="902"/>
    <x v="887"/>
    <s v="PATRICIA  HEREDIA PULIDO"/>
    <n v="37938186"/>
    <n v="0"/>
    <n v="0"/>
    <n v="37938186"/>
  </r>
  <r>
    <x v="903"/>
    <x v="888"/>
    <s v="JUAN FELIPE OGLIASTRI TURRIAGO"/>
    <n v="27000000"/>
    <n v="0"/>
    <n v="0"/>
    <n v="27000000"/>
  </r>
  <r>
    <x v="904"/>
    <x v="889"/>
    <s v="MARIA STELLA CASTILLO DE ROJAS"/>
    <n v="94680881"/>
    <n v="0"/>
    <n v="0"/>
    <n v="94680881"/>
  </r>
  <r>
    <x v="905"/>
    <x v="890"/>
    <s v="SERVICIOS &amp; BIENES INTERNACIONALES INMOB ILIARIOS S A S"/>
    <n v="69602904"/>
    <n v="0"/>
    <n v="0"/>
    <n v="69602904"/>
  </r>
  <r>
    <x v="906"/>
    <x v="891"/>
    <s v="SERVICIOS INTEGRALES EN FINCA RAIZ SIFRA SAS"/>
    <n v="65780795"/>
    <n v="0"/>
    <n v="0"/>
    <n v="65780795"/>
  </r>
  <r>
    <x v="907"/>
    <x v="892"/>
    <s v="LEONOR  POVEDA VIUDA DE NAVAS"/>
    <n v="96367250"/>
    <n v="0"/>
    <n v="0"/>
    <n v="96367250"/>
  </r>
  <r>
    <x v="908"/>
    <x v="893"/>
    <s v="CAROLINA  GUTIERREZ CORDERO"/>
    <n v="103983333"/>
    <n v="0"/>
    <n v="0"/>
    <n v="103983333"/>
  </r>
  <r>
    <x v="909"/>
    <x v="894"/>
    <s v="YAQUELINE  DIRGUA"/>
    <n v="13435274"/>
    <n v="0"/>
    <n v="0"/>
    <n v="13435274"/>
  </r>
  <r>
    <x v="910"/>
    <x v="895"/>
    <s v="HECTOR JOSE ROZO HERRERA"/>
    <n v="76037192"/>
    <n v="0"/>
    <n v="0"/>
    <n v="76037192"/>
  </r>
  <r>
    <x v="911"/>
    <x v="896"/>
    <s v="GAB NUB LTDA"/>
    <n v="64095445"/>
    <n v="0"/>
    <n v="0"/>
    <n v="64095445"/>
  </r>
  <r>
    <x v="912"/>
    <x v="897"/>
    <s v="SANDRA PATRICIA PIARPUSSAN OBREGON"/>
    <n v="97627126"/>
    <n v="0"/>
    <n v="0"/>
    <n v="97627126"/>
  </r>
  <r>
    <x v="913"/>
    <x v="898"/>
    <s v="LUIS CARLOS MARENTES MONROY"/>
    <n v="62813904"/>
    <n v="0"/>
    <n v="0"/>
    <n v="62813904"/>
  </r>
  <r>
    <x v="914"/>
    <x v="899"/>
    <s v="MAURICIO  MORENO NOSSA"/>
    <n v="89364091"/>
    <n v="0"/>
    <n v="0"/>
    <n v="89364091"/>
  </r>
  <r>
    <x v="915"/>
    <x v="900"/>
    <s v="TRANSPORTADORES ASOCIADOS DEL NORTE SA"/>
    <n v="66588872"/>
    <n v="0"/>
    <n v="0"/>
    <n v="66588872"/>
  </r>
  <r>
    <x v="916"/>
    <x v="901"/>
    <s v="DANIEL ALEJANDRO RIVERA PINILLA"/>
    <n v="4800000"/>
    <n v="0"/>
    <n v="0"/>
    <n v="4800000"/>
  </r>
  <r>
    <x v="917"/>
    <x v="902"/>
    <s v="AQSERV S A S"/>
    <n v="22910947"/>
    <n v="0"/>
    <n v="0"/>
    <n v="22910947"/>
  </r>
  <r>
    <x v="918"/>
    <x v="903"/>
    <s v="PSICOLOGOS ESPECIALISTAS ASOCIADOS SAS"/>
    <n v="10099860"/>
    <n v="0"/>
    <n v="0"/>
    <n v="10099860"/>
  </r>
  <r>
    <x v="919"/>
    <x v="904"/>
    <s v="SOLUCIONES SUPERINTEGRALES SI S.A.S."/>
    <n v="87266667"/>
    <n v="0"/>
    <n v="0"/>
    <n v="87266667"/>
  </r>
  <r>
    <x v="920"/>
    <x v="905"/>
    <s v="SEBASTIAN GILBERTO COY BAQUERO"/>
    <n v="69367592"/>
    <n v="0"/>
    <n v="0"/>
    <n v="69367592"/>
  </r>
  <r>
    <x v="921"/>
    <x v="906"/>
    <s v="DORIS  CEPEDA SUPELANO"/>
    <n v="60915944"/>
    <n v="0"/>
    <n v="0"/>
    <n v="60915944"/>
  </r>
  <r>
    <x v="922"/>
    <x v="907"/>
    <s v="CONSORCIO KIOS"/>
    <n v="18055000"/>
    <n v="0"/>
    <n v="0"/>
    <n v="18055000"/>
  </r>
  <r>
    <x v="922"/>
    <x v="907"/>
    <s v="CONSORCIO KIOS"/>
    <n v="37226119"/>
    <n v="0"/>
    <n v="0"/>
    <n v="37226119"/>
  </r>
  <r>
    <x v="922"/>
    <x v="907"/>
    <s v="CONSORCIO KIOS"/>
    <n v="9672739"/>
    <n v="0"/>
    <n v="0"/>
    <n v="9672739"/>
  </r>
  <r>
    <x v="922"/>
    <x v="907"/>
    <s v="CONSORCIO KIOS"/>
    <n v="1459971"/>
    <n v="0"/>
    <n v="0"/>
    <n v="1459971"/>
  </r>
  <r>
    <x v="922"/>
    <x v="907"/>
    <s v="CONSORCIO KIOS"/>
    <n v="1500000"/>
    <n v="0"/>
    <n v="0"/>
    <n v="1500000"/>
  </r>
  <r>
    <x v="922"/>
    <x v="907"/>
    <s v="CONSORCIO KIOS"/>
    <n v="980000"/>
    <n v="0"/>
    <n v="0"/>
    <n v="980000"/>
  </r>
  <r>
    <x v="922"/>
    <x v="907"/>
    <s v="CONSORCIO KIOS"/>
    <n v="9122239"/>
    <n v="0"/>
    <n v="0"/>
    <n v="9122239"/>
  </r>
  <r>
    <x v="922"/>
    <x v="907"/>
    <s v="CONSORCIO KIOS"/>
    <n v="55042598"/>
    <n v="0"/>
    <n v="0"/>
    <n v="55042598"/>
  </r>
  <r>
    <x v="922"/>
    <x v="907"/>
    <s v="CONSORCIO KIOS"/>
    <n v="88118307"/>
    <n v="0"/>
    <n v="0"/>
    <n v="88118307"/>
  </r>
  <r>
    <x v="922"/>
    <x v="907"/>
    <s v="CONSORCIO KIOS"/>
    <n v="11342830"/>
    <n v="0"/>
    <n v="0"/>
    <n v="11342830"/>
  </r>
  <r>
    <x v="922"/>
    <x v="907"/>
    <s v="CONSORCIO KIOS"/>
    <n v="383298070"/>
    <n v="0"/>
    <n v="0"/>
    <n v="383298070"/>
  </r>
  <r>
    <x v="922"/>
    <x v="907"/>
    <s v="CONSORCIO KIOS"/>
    <n v="118331301"/>
    <n v="0"/>
    <n v="0"/>
    <n v="118331301"/>
  </r>
  <r>
    <x v="922"/>
    <x v="907"/>
    <s v="CONSORCIO KIOS"/>
    <n v="16795793"/>
    <n v="0"/>
    <n v="0"/>
    <n v="16795793"/>
  </r>
  <r>
    <x v="923"/>
    <x v="908"/>
    <s v="TUSALUD LABORAL IPS S.A.S"/>
    <n v="30035500"/>
    <n v="0"/>
    <n v="0"/>
    <n v="30035500"/>
  </r>
  <r>
    <x v="924"/>
    <x v="909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2537F6-2372-486A-B25D-0EA38BE9A14F}" name="TablaDinámica2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A3:G933" firstHeaderRow="0" firstDataRow="1" firstDataCol="2"/>
  <pivotFields count="7">
    <pivotField axis="axisRow" compact="0" outline="0" showAll="0" defaultSubtotal="0">
      <items count="925">
        <item x="5"/>
        <item x="0"/>
        <item x="1"/>
        <item x="13"/>
        <item x="9"/>
        <item x="4"/>
        <item x="11"/>
        <item x="10"/>
        <item x="7"/>
        <item x="2"/>
        <item x="6"/>
        <item x="12"/>
        <item x="8"/>
        <item x="3"/>
        <item x="16"/>
        <item x="15"/>
        <item x="23"/>
        <item x="22"/>
        <item x="21"/>
        <item x="18"/>
        <item x="19"/>
        <item x="14"/>
        <item x="17"/>
        <item x="20"/>
        <item x="24"/>
        <item x="25"/>
        <item x="34"/>
        <item x="26"/>
        <item x="27"/>
        <item x="32"/>
        <item x="35"/>
        <item x="36"/>
        <item x="28"/>
        <item x="29"/>
        <item x="30"/>
        <item x="33"/>
        <item x="31"/>
        <item x="49"/>
        <item x="51"/>
        <item x="41"/>
        <item x="40"/>
        <item x="38"/>
        <item x="45"/>
        <item x="37"/>
        <item x="48"/>
        <item x="47"/>
        <item x="50"/>
        <item x="42"/>
        <item x="43"/>
        <item x="39"/>
        <item x="44"/>
        <item x="46"/>
        <item x="52"/>
        <item x="55"/>
        <item x="57"/>
        <item x="56"/>
        <item x="53"/>
        <item x="54"/>
        <item x="63"/>
        <item x="58"/>
        <item x="59"/>
        <item x="61"/>
        <item x="60"/>
        <item x="62"/>
        <item x="64"/>
        <item x="66"/>
        <item x="65"/>
        <item x="67"/>
        <item x="68"/>
        <item x="69"/>
        <item x="70"/>
        <item x="71"/>
        <item x="72"/>
        <item x="73"/>
        <item x="74"/>
        <item x="76"/>
        <item x="78"/>
        <item x="79"/>
        <item x="83"/>
        <item x="80"/>
        <item x="81"/>
        <item x="82"/>
        <item x="75"/>
        <item x="77"/>
        <item x="84"/>
        <item x="85"/>
        <item x="86"/>
        <item x="87"/>
        <item x="88"/>
        <item x="89"/>
        <item x="90"/>
        <item x="91"/>
        <item x="94"/>
        <item x="95"/>
        <item x="96"/>
        <item x="93"/>
        <item x="97"/>
        <item x="92"/>
        <item x="104"/>
        <item x="105"/>
        <item x="109"/>
        <item x="103"/>
        <item x="99"/>
        <item x="98"/>
        <item x="102"/>
        <item x="116"/>
        <item x="115"/>
        <item x="100"/>
        <item x="101"/>
        <item x="110"/>
        <item x="111"/>
        <item x="107"/>
        <item x="114"/>
        <item x="108"/>
        <item x="106"/>
        <item x="112"/>
        <item x="113"/>
        <item x="125"/>
        <item x="129"/>
        <item x="119"/>
        <item x="120"/>
        <item x="124"/>
        <item x="118"/>
        <item x="117"/>
        <item x="121"/>
        <item x="122"/>
        <item x="127"/>
        <item x="123"/>
        <item x="158"/>
        <item x="126"/>
        <item x="128"/>
        <item x="131"/>
        <item x="130"/>
        <item x="133"/>
        <item x="144"/>
        <item x="138"/>
        <item x="134"/>
        <item x="135"/>
        <item x="136"/>
        <item x="139"/>
        <item x="140"/>
        <item x="141"/>
        <item x="142"/>
        <item x="132"/>
        <item x="137"/>
        <item x="143"/>
        <item x="155"/>
        <item x="146"/>
        <item x="165"/>
        <item x="147"/>
        <item x="148"/>
        <item x="152"/>
        <item x="211"/>
        <item x="153"/>
        <item x="163"/>
        <item x="157"/>
        <item x="145"/>
        <item x="154"/>
        <item x="160"/>
        <item x="151"/>
        <item x="149"/>
        <item x="150"/>
        <item x="156"/>
        <item x="159"/>
        <item x="164"/>
        <item x="162"/>
        <item x="161"/>
        <item x="193"/>
        <item x="186"/>
        <item x="168"/>
        <item x="166"/>
        <item x="167"/>
        <item x="196"/>
        <item x="195"/>
        <item x="197"/>
        <item x="170"/>
        <item x="194"/>
        <item x="198"/>
        <item x="171"/>
        <item x="172"/>
        <item x="173"/>
        <item x="174"/>
        <item x="175"/>
        <item x="185"/>
        <item x="176"/>
        <item x="207"/>
        <item x="206"/>
        <item x="205"/>
        <item x="208"/>
        <item x="209"/>
        <item x="210"/>
        <item x="179"/>
        <item x="178"/>
        <item x="180"/>
        <item x="188"/>
        <item x="181"/>
        <item x="183"/>
        <item x="191"/>
        <item x="192"/>
        <item x="189"/>
        <item x="240"/>
        <item x="190"/>
        <item x="199"/>
        <item x="200"/>
        <item x="187"/>
        <item x="182"/>
        <item x="177"/>
        <item x="184"/>
        <item x="201"/>
        <item x="204"/>
        <item x="202"/>
        <item x="203"/>
        <item x="169"/>
        <item x="213"/>
        <item x="212"/>
        <item x="218"/>
        <item x="216"/>
        <item x="223"/>
        <item x="220"/>
        <item x="221"/>
        <item x="229"/>
        <item x="214"/>
        <item x="219"/>
        <item x="217"/>
        <item x="215"/>
        <item x="230"/>
        <item x="225"/>
        <item x="235"/>
        <item x="236"/>
        <item x="237"/>
        <item x="227"/>
        <item x="226"/>
        <item x="238"/>
        <item x="232"/>
        <item x="239"/>
        <item x="224"/>
        <item x="234"/>
        <item x="222"/>
        <item x="231"/>
        <item x="228"/>
        <item x="233"/>
        <item x="242"/>
        <item x="269"/>
        <item x="270"/>
        <item x="243"/>
        <item x="244"/>
        <item x="245"/>
        <item x="255"/>
        <item x="267"/>
        <item x="241"/>
        <item x="284"/>
        <item x="250"/>
        <item x="251"/>
        <item x="268"/>
        <item x="265"/>
        <item x="266"/>
        <item x="256"/>
        <item x="257"/>
        <item x="273"/>
        <item x="247"/>
        <item x="252"/>
        <item x="271"/>
        <item x="246"/>
        <item x="262"/>
        <item x="263"/>
        <item x="248"/>
        <item x="253"/>
        <item x="264"/>
        <item x="249"/>
        <item x="258"/>
        <item x="259"/>
        <item x="260"/>
        <item x="272"/>
        <item x="254"/>
        <item x="261"/>
        <item x="274"/>
        <item x="290"/>
        <item x="292"/>
        <item x="291"/>
        <item x="277"/>
        <item x="278"/>
        <item x="279"/>
        <item x="275"/>
        <item x="276"/>
        <item x="299"/>
        <item x="293"/>
        <item x="303"/>
        <item x="302"/>
        <item x="301"/>
        <item x="280"/>
        <item x="283"/>
        <item x="286"/>
        <item x="282"/>
        <item x="295"/>
        <item x="281"/>
        <item x="298"/>
        <item x="296"/>
        <item x="297"/>
        <item x="288"/>
        <item x="294"/>
        <item x="328"/>
        <item x="285"/>
        <item x="289"/>
        <item x="287"/>
        <item x="305"/>
        <item x="310"/>
        <item x="306"/>
        <item x="307"/>
        <item x="309"/>
        <item x="300"/>
        <item x="319"/>
        <item x="322"/>
        <item x="348"/>
        <item x="320"/>
        <item x="353"/>
        <item x="321"/>
        <item x="312"/>
        <item x="304"/>
        <item x="326"/>
        <item x="354"/>
        <item x="323"/>
        <item x="315"/>
        <item x="314"/>
        <item x="318"/>
        <item x="316"/>
        <item x="313"/>
        <item x="308"/>
        <item x="317"/>
        <item x="311"/>
        <item x="368"/>
        <item x="329"/>
        <item x="327"/>
        <item x="338"/>
        <item x="325"/>
        <item x="335"/>
        <item x="344"/>
        <item x="345"/>
        <item x="347"/>
        <item x="324"/>
        <item x="352"/>
        <item x="346"/>
        <item x="463"/>
        <item x="341"/>
        <item x="342"/>
        <item x="343"/>
        <item x="339"/>
        <item x="330"/>
        <item x="331"/>
        <item x="332"/>
        <item x="390"/>
        <item x="393"/>
        <item x="350"/>
        <item x="355"/>
        <item x="349"/>
        <item x="378"/>
        <item x="337"/>
        <item x="351"/>
        <item x="333"/>
        <item x="334"/>
        <item x="340"/>
        <item x="336"/>
        <item x="373"/>
        <item x="357"/>
        <item x="358"/>
        <item x="366"/>
        <item x="387"/>
        <item x="356"/>
        <item x="391"/>
        <item x="375"/>
        <item x="388"/>
        <item x="383"/>
        <item x="363"/>
        <item x="365"/>
        <item x="384"/>
        <item x="359"/>
        <item x="360"/>
        <item x="361"/>
        <item x="371"/>
        <item x="386"/>
        <item x="362"/>
        <item x="381"/>
        <item x="377"/>
        <item x="382"/>
        <item x="379"/>
        <item x="380"/>
        <item x="376"/>
        <item x="395"/>
        <item x="364"/>
        <item x="372"/>
        <item x="367"/>
        <item x="370"/>
        <item x="389"/>
        <item x="369"/>
        <item x="385"/>
        <item x="374"/>
        <item x="416"/>
        <item x="408"/>
        <item x="392"/>
        <item x="415"/>
        <item x="414"/>
        <item x="413"/>
        <item x="398"/>
        <item x="412"/>
        <item x="401"/>
        <item x="404"/>
        <item x="394"/>
        <item x="410"/>
        <item x="409"/>
        <item x="411"/>
        <item x="417"/>
        <item x="403"/>
        <item x="397"/>
        <item x="399"/>
        <item x="400"/>
        <item x="396"/>
        <item x="402"/>
        <item x="405"/>
        <item x="406"/>
        <item x="407"/>
        <item x="424"/>
        <item x="428"/>
        <item x="429"/>
        <item x="427"/>
        <item x="435"/>
        <item x="418"/>
        <item x="426"/>
        <item x="425"/>
        <item x="436"/>
        <item x="438"/>
        <item x="437"/>
        <item x="420"/>
        <item x="421"/>
        <item x="423"/>
        <item x="432"/>
        <item x="433"/>
        <item x="434"/>
        <item x="422"/>
        <item x="419"/>
        <item x="430"/>
        <item x="431"/>
        <item x="440"/>
        <item x="493"/>
        <item x="439"/>
        <item x="441"/>
        <item x="442"/>
        <item x="443"/>
        <item x="444"/>
        <item x="458"/>
        <item x="459"/>
        <item x="453"/>
        <item x="454"/>
        <item x="448"/>
        <item x="455"/>
        <item x="449"/>
        <item x="452"/>
        <item x="467"/>
        <item x="457"/>
        <item x="456"/>
        <item x="462"/>
        <item x="451"/>
        <item x="450"/>
        <item x="446"/>
        <item x="460"/>
        <item x="461"/>
        <item x="445"/>
        <item x="447"/>
        <item x="468"/>
        <item x="473"/>
        <item x="471"/>
        <item x="469"/>
        <item x="472"/>
        <item x="470"/>
        <item x="476"/>
        <item x="477"/>
        <item x="485"/>
        <item x="474"/>
        <item x="484"/>
        <item x="475"/>
        <item x="519"/>
        <item x="466"/>
        <item x="488"/>
        <item x="489"/>
        <item x="490"/>
        <item x="491"/>
        <item x="478"/>
        <item x="479"/>
        <item x="487"/>
        <item x="465"/>
        <item x="464"/>
        <item x="486"/>
        <item x="483"/>
        <item x="482"/>
        <item x="480"/>
        <item x="494"/>
        <item x="492"/>
        <item x="481"/>
        <item x="497"/>
        <item x="498"/>
        <item x="506"/>
        <item x="520"/>
        <item x="521"/>
        <item x="511"/>
        <item x="512"/>
        <item x="513"/>
        <item x="515"/>
        <item x="495"/>
        <item x="496"/>
        <item x="523"/>
        <item x="507"/>
        <item x="510"/>
        <item x="509"/>
        <item x="508"/>
        <item x="514"/>
        <item x="504"/>
        <item x="518"/>
        <item x="503"/>
        <item x="500"/>
        <item x="499"/>
        <item x="501"/>
        <item x="502"/>
        <item x="516"/>
        <item x="517"/>
        <item x="522"/>
        <item x="505"/>
        <item x="535"/>
        <item x="574"/>
        <item x="564"/>
        <item x="525"/>
        <item x="526"/>
        <item x="527"/>
        <item x="558"/>
        <item x="528"/>
        <item x="529"/>
        <item x="524"/>
        <item x="544"/>
        <item x="534"/>
        <item x="542"/>
        <item x="539"/>
        <item x="540"/>
        <item x="537"/>
        <item x="538"/>
        <item x="531"/>
        <item x="536"/>
        <item x="543"/>
        <item x="541"/>
        <item x="609"/>
        <item x="530"/>
        <item x="532"/>
        <item x="533"/>
        <item x="563"/>
        <item x="554"/>
        <item x="550"/>
        <item x="561"/>
        <item x="560"/>
        <item x="562"/>
        <item x="557"/>
        <item x="551"/>
        <item x="608"/>
        <item x="555"/>
        <item x="547"/>
        <item x="546"/>
        <item x="553"/>
        <item x="545"/>
        <item x="596"/>
        <item x="549"/>
        <item x="548"/>
        <item x="636"/>
        <item x="552"/>
        <item x="556"/>
        <item x="565"/>
        <item x="559"/>
        <item x="569"/>
        <item x="573"/>
        <item x="567"/>
        <item x="566"/>
        <item x="571"/>
        <item x="576"/>
        <item x="568"/>
        <item x="572"/>
        <item x="570"/>
        <item x="575"/>
        <item x="629"/>
        <item x="578"/>
        <item x="577"/>
        <item x="579"/>
        <item x="583"/>
        <item x="581"/>
        <item x="590"/>
        <item x="580"/>
        <item x="588"/>
        <item x="592"/>
        <item x="589"/>
        <item x="584"/>
        <item x="585"/>
        <item x="595"/>
        <item x="582"/>
        <item x="586"/>
        <item x="587"/>
        <item x="591"/>
        <item x="610"/>
        <item x="611"/>
        <item x="594"/>
        <item x="593"/>
        <item x="598"/>
        <item x="601"/>
        <item x="599"/>
        <item x="597"/>
        <item x="612"/>
        <item x="605"/>
        <item x="606"/>
        <item x="607"/>
        <item x="603"/>
        <item x="600"/>
        <item x="602"/>
        <item x="604"/>
        <item x="632"/>
        <item x="650"/>
        <item x="635"/>
        <item x="634"/>
        <item x="633"/>
        <item x="621"/>
        <item x="619"/>
        <item x="613"/>
        <item x="615"/>
        <item x="620"/>
        <item x="623"/>
        <item x="614"/>
        <item x="628"/>
        <item x="627"/>
        <item x="617"/>
        <item x="618"/>
        <item x="616"/>
        <item x="624"/>
        <item x="646"/>
        <item x="626"/>
        <item x="625"/>
        <item x="622"/>
        <item x="630"/>
        <item x="631"/>
        <item x="644"/>
        <item x="637"/>
        <item x="641"/>
        <item x="640"/>
        <item x="638"/>
        <item x="642"/>
        <item x="648"/>
        <item x="663"/>
        <item x="645"/>
        <item x="643"/>
        <item x="647"/>
        <item x="651"/>
        <item x="665"/>
        <item x="654"/>
        <item x="649"/>
        <item x="639"/>
        <item x="653"/>
        <item x="656"/>
        <item x="655"/>
        <item x="657"/>
        <item x="658"/>
        <item x="677"/>
        <item x="666"/>
        <item x="659"/>
        <item x="662"/>
        <item x="660"/>
        <item x="661"/>
        <item x="667"/>
        <item x="652"/>
        <item x="664"/>
        <item x="673"/>
        <item x="674"/>
        <item x="670"/>
        <item x="681"/>
        <item x="679"/>
        <item x="680"/>
        <item x="668"/>
        <item x="678"/>
        <item x="672"/>
        <item x="671"/>
        <item x="669"/>
        <item x="700"/>
        <item x="676"/>
        <item x="675"/>
        <item x="682"/>
        <item x="685"/>
        <item x="684"/>
        <item x="683"/>
        <item x="686"/>
        <item x="701"/>
        <item x="702"/>
        <item x="703"/>
        <item x="699"/>
        <item x="695"/>
        <item x="692"/>
        <item x="687"/>
        <item x="688"/>
        <item x="694"/>
        <item x="690"/>
        <item x="697"/>
        <item x="698"/>
        <item x="689"/>
        <item x="693"/>
        <item x="691"/>
        <item x="696"/>
        <item x="725"/>
        <item x="719"/>
        <item x="713"/>
        <item x="721"/>
        <item x="706"/>
        <item x="705"/>
        <item x="718"/>
        <item x="707"/>
        <item x="708"/>
        <item x="710"/>
        <item x="712"/>
        <item x="704"/>
        <item x="716"/>
        <item x="717"/>
        <item x="709"/>
        <item x="711"/>
        <item x="744"/>
        <item x="715"/>
        <item x="731"/>
        <item x="714"/>
        <item x="732"/>
        <item x="720"/>
        <item x="724"/>
        <item x="723"/>
        <item x="729"/>
        <item x="722"/>
        <item x="726"/>
        <item x="728"/>
        <item x="727"/>
        <item x="749"/>
        <item x="750"/>
        <item x="730"/>
        <item x="733"/>
        <item x="734"/>
        <item x="738"/>
        <item x="748"/>
        <item x="752"/>
        <item x="743"/>
        <item x="740"/>
        <item x="741"/>
        <item x="736"/>
        <item x="754"/>
        <item x="735"/>
        <item x="737"/>
        <item x="739"/>
        <item x="742"/>
        <item x="753"/>
        <item x="758"/>
        <item x="751"/>
        <item x="759"/>
        <item x="746"/>
        <item x="745"/>
        <item x="747"/>
        <item x="762"/>
        <item x="756"/>
        <item x="757"/>
        <item x="763"/>
        <item x="755"/>
        <item x="761"/>
        <item x="770"/>
        <item x="760"/>
        <item x="764"/>
        <item x="765"/>
        <item x="766"/>
        <item x="768"/>
        <item x="769"/>
        <item x="779"/>
        <item x="775"/>
        <item x="776"/>
        <item x="767"/>
        <item x="778"/>
        <item x="772"/>
        <item x="771"/>
        <item x="789"/>
        <item x="781"/>
        <item x="773"/>
        <item x="782"/>
        <item x="780"/>
        <item x="777"/>
        <item x="774"/>
        <item x="788"/>
        <item x="785"/>
        <item x="787"/>
        <item x="786"/>
        <item x="784"/>
        <item x="793"/>
        <item x="783"/>
        <item x="790"/>
        <item x="791"/>
        <item x="792"/>
        <item x="795"/>
        <item x="794"/>
        <item x="810"/>
        <item x="806"/>
        <item x="809"/>
        <item x="801"/>
        <item x="797"/>
        <item x="800"/>
        <item x="799"/>
        <item x="798"/>
        <item x="796"/>
        <item x="805"/>
        <item x="802"/>
        <item x="803"/>
        <item x="804"/>
        <item x="807"/>
        <item x="811"/>
        <item x="808"/>
        <item x="813"/>
        <item x="812"/>
        <item x="815"/>
        <item x="814"/>
        <item x="820"/>
        <item x="817"/>
        <item x="816"/>
        <item x="818"/>
        <item x="819"/>
        <item x="836"/>
        <item x="821"/>
        <item x="824"/>
        <item x="822"/>
        <item x="823"/>
        <item x="834"/>
        <item x="826"/>
        <item x="827"/>
        <item x="825"/>
        <item x="829"/>
        <item x="828"/>
        <item x="830"/>
        <item x="835"/>
        <item x="831"/>
        <item x="832"/>
        <item x="833"/>
        <item x="837"/>
        <item x="838"/>
        <item x="839"/>
        <item x="846"/>
        <item x="840"/>
        <item x="842"/>
        <item x="841"/>
        <item x="844"/>
        <item x="843"/>
        <item x="845"/>
        <item x="858"/>
        <item x="850"/>
        <item x="848"/>
        <item x="847"/>
        <item x="849"/>
        <item x="852"/>
        <item x="860"/>
        <item x="851"/>
        <item x="854"/>
        <item x="855"/>
        <item x="856"/>
        <item x="853"/>
        <item x="862"/>
        <item x="857"/>
        <item x="859"/>
        <item x="861"/>
        <item x="863"/>
        <item x="865"/>
        <item x="864"/>
        <item x="866"/>
        <item x="867"/>
        <item x="871"/>
        <item x="869"/>
        <item x="868"/>
        <item x="870"/>
        <item x="872"/>
        <item x="874"/>
        <item x="876"/>
        <item x="875"/>
        <item x="873"/>
        <item x="877"/>
        <item x="878"/>
        <item x="888"/>
        <item x="879"/>
        <item x="884"/>
        <item x="882"/>
        <item x="880"/>
        <item x="881"/>
        <item x="883"/>
        <item x="885"/>
        <item x="886"/>
        <item x="887"/>
        <item x="913"/>
        <item x="890"/>
        <item x="889"/>
        <item x="891"/>
        <item x="892"/>
        <item x="893"/>
        <item x="895"/>
        <item x="894"/>
        <item x="900"/>
        <item x="904"/>
        <item x="902"/>
        <item x="920"/>
        <item x="901"/>
        <item x="908"/>
        <item x="909"/>
        <item x="899"/>
        <item x="907"/>
        <item x="906"/>
        <item x="919"/>
        <item x="905"/>
        <item x="903"/>
        <item x="896"/>
        <item x="917"/>
        <item x="897"/>
        <item x="898"/>
        <item x="910"/>
        <item x="921"/>
        <item x="911"/>
        <item x="912"/>
        <item x="914"/>
        <item x="915"/>
        <item x="916"/>
        <item x="918"/>
        <item x="922"/>
        <item x="923"/>
        <item x="924"/>
      </items>
    </pivotField>
    <pivotField axis="axisRow" compact="0" outline="0" showAll="0" defaultSubtotal="0">
      <items count="910">
        <item x="300"/>
        <item x="246"/>
        <item x="32"/>
        <item x="55"/>
        <item x="521"/>
        <item x="877"/>
        <item x="116"/>
        <item x="803"/>
        <item x="898"/>
        <item x="895"/>
        <item x="325"/>
        <item x="892"/>
        <item x="889"/>
        <item x="253"/>
        <item x="108"/>
        <item x="76"/>
        <item x="797"/>
        <item x="7"/>
        <item x="244"/>
        <item x="316"/>
        <item x="91"/>
        <item x="547"/>
        <item x="267"/>
        <item x="342"/>
        <item x="74"/>
        <item x="89"/>
        <item x="553"/>
        <item x="323"/>
        <item x="277"/>
        <item x="610"/>
        <item x="15"/>
        <item x="69"/>
        <item x="274"/>
        <item x="685"/>
        <item x="410"/>
        <item x="614"/>
        <item x="668"/>
        <item x="703"/>
        <item x="682"/>
        <item x="824"/>
        <item x="80"/>
        <item x="418"/>
        <item x="132"/>
        <item x="150"/>
        <item x="4"/>
        <item x="398"/>
        <item x="2"/>
        <item x="138"/>
        <item x="34"/>
        <item x="141"/>
        <item x="117"/>
        <item x="105"/>
        <item x="537"/>
        <item x="906"/>
        <item x="724"/>
        <item x="520"/>
        <item x="603"/>
        <item x="894"/>
        <item x="170"/>
        <item x="884"/>
        <item x="254"/>
        <item x="140"/>
        <item x="343"/>
        <item x="152"/>
        <item x="667"/>
        <item x="499"/>
        <item x="375"/>
        <item x="13"/>
        <item x="500"/>
        <item x="251"/>
        <item x="446"/>
        <item x="332"/>
        <item x="820"/>
        <item x="156"/>
        <item x="26"/>
        <item x="84"/>
        <item x="14"/>
        <item x="134"/>
        <item x="381"/>
        <item x="664"/>
        <item x="273"/>
        <item x="823"/>
        <item x="46"/>
        <item x="125"/>
        <item x="443"/>
        <item x="82"/>
        <item x="33"/>
        <item x="651"/>
        <item x="22"/>
        <item x="29"/>
        <item x="225"/>
        <item x="897"/>
        <item x="289"/>
        <item x="94"/>
        <item x="296"/>
        <item x="654"/>
        <item x="373"/>
        <item x="793"/>
        <item x="102"/>
        <item x="710"/>
        <item x="77"/>
        <item x="53"/>
        <item x="852"/>
        <item x="321"/>
        <item x="732"/>
        <item x="694"/>
        <item x="791"/>
        <item x="344"/>
        <item x="63"/>
        <item x="52"/>
        <item x="662"/>
        <item x="79"/>
        <item x="424"/>
        <item x="484"/>
        <item x="718"/>
        <item x="578"/>
        <item x="833"/>
        <item x="319"/>
        <item x="748"/>
        <item x="70"/>
        <item x="59"/>
        <item x="192"/>
        <item x="527"/>
        <item x="399"/>
        <item x="202"/>
        <item x="564"/>
        <item x="58"/>
        <item x="805"/>
        <item x="725"/>
        <item x="860"/>
        <item x="394"/>
        <item x="362"/>
        <item x="291"/>
        <item x="601"/>
        <item x="887"/>
        <item x="401"/>
        <item x="107"/>
        <item x="195"/>
        <item x="505"/>
        <item x="285"/>
        <item x="719"/>
        <item x="465"/>
        <item x="858"/>
        <item x="550"/>
        <item x="743"/>
        <item x="646"/>
        <item x="828"/>
        <item x="727"/>
        <item x="334"/>
        <item x="717"/>
        <item x="423"/>
        <item x="377"/>
        <item x="31"/>
        <item x="361"/>
        <item x="681"/>
        <item x="741"/>
        <item x="428"/>
        <item x="145"/>
        <item x="526"/>
        <item x="538"/>
        <item x="178"/>
        <item x="593"/>
        <item x="842"/>
        <item x="216"/>
        <item x="785"/>
        <item x="262"/>
        <item x="872"/>
        <item x="229"/>
        <item x="706"/>
        <item x="690"/>
        <item x="136"/>
        <item x="214"/>
        <item x="597"/>
        <item x="402"/>
        <item x="571"/>
        <item x="35"/>
        <item x="380"/>
        <item x="536"/>
        <item x="464"/>
        <item x="575"/>
        <item x="740"/>
        <item x="327"/>
        <item x="665"/>
        <item x="552"/>
        <item x="794"/>
        <item x="865"/>
        <item x="481"/>
        <item x="247"/>
        <item x="551"/>
        <item x="893"/>
        <item x="570"/>
        <item x="213"/>
        <item x="130"/>
        <item x="286"/>
        <item x="397"/>
        <item x="726"/>
        <item x="406"/>
        <item x="645"/>
        <item x="133"/>
        <item x="708"/>
        <item x="358"/>
        <item x="185"/>
        <item x="765"/>
        <item x="199"/>
        <item x="123"/>
        <item x="696"/>
        <item x="104"/>
        <item x="568"/>
        <item x="503"/>
        <item x="318"/>
        <item x="302"/>
        <item x="220"/>
        <item x="51"/>
        <item x="355"/>
        <item x="61"/>
        <item x="624"/>
        <item x="367"/>
        <item x="549"/>
        <item x="453"/>
        <item x="813"/>
        <item x="165"/>
        <item x="370"/>
        <item x="531"/>
        <item x="126"/>
        <item x="510"/>
        <item x="513"/>
        <item x="189"/>
        <item x="567"/>
        <item x="461"/>
        <item x="112"/>
        <item x="372"/>
        <item x="382"/>
        <item x="42"/>
        <item x="9"/>
        <item x="17"/>
        <item x="693"/>
        <item x="137"/>
        <item x="142"/>
        <item x="789"/>
        <item x="288"/>
        <item x="232"/>
        <item x="810"/>
        <item x="475"/>
        <item x="413"/>
        <item x="345"/>
        <item x="269"/>
        <item x="48"/>
        <item x="330"/>
        <item x="735"/>
        <item x="483"/>
        <item x="800"/>
        <item x="811"/>
        <item x="457"/>
        <item x="328"/>
        <item x="308"/>
        <item x="407"/>
        <item x="639"/>
        <item x="829"/>
        <item x="349"/>
        <item x="477"/>
        <item x="607"/>
        <item x="569"/>
        <item x="630"/>
        <item x="634"/>
        <item x="450"/>
        <item x="39"/>
        <item x="114"/>
        <item x="773"/>
        <item x="386"/>
        <item x="376"/>
        <item x="426"/>
        <item x="832"/>
        <item x="30"/>
        <item x="93"/>
        <item x="404"/>
        <item x="81"/>
        <item x="64"/>
        <item x="463"/>
        <item x="473"/>
        <item x="649"/>
        <item x="812"/>
        <item x="346"/>
        <item x="699"/>
        <item x="357"/>
        <item x="540"/>
        <item x="586"/>
        <item x="310"/>
        <item x="769"/>
        <item x="266"/>
        <item x="103"/>
        <item x="78"/>
        <item x="498"/>
        <item x="16"/>
        <item x="751"/>
        <item x="622"/>
        <item x="602"/>
        <item x="36"/>
        <item x="28"/>
        <item x="543"/>
        <item x="525"/>
        <item x="580"/>
        <item x="293"/>
        <item x="886"/>
        <item x="224"/>
        <item x="352"/>
        <item x="774"/>
        <item x="131"/>
        <item x="888"/>
        <item x="191"/>
        <item x="364"/>
        <item x="263"/>
        <item x="143"/>
        <item x="304"/>
        <item x="737"/>
        <item x="899"/>
        <item x="523"/>
        <item x="486"/>
        <item x="292"/>
        <item x="264"/>
        <item x="151"/>
        <item x="271"/>
        <item x="160"/>
        <item x="43"/>
        <item x="739"/>
        <item x="385"/>
        <item x="462"/>
        <item x="128"/>
        <item x="270"/>
        <item x="378"/>
        <item x="830"/>
        <item x="255"/>
        <item x="429"/>
        <item x="234"/>
        <item x="50"/>
        <item x="335"/>
        <item x="491"/>
        <item x="770"/>
        <item x="686"/>
        <item x="827"/>
        <item x="675"/>
        <item x="581"/>
        <item x="902"/>
        <item x="324"/>
        <item x="891"/>
        <item x="871"/>
        <item x="903"/>
        <item x="881"/>
        <item x="468"/>
        <item x="845"/>
        <item x="896"/>
        <item x="854"/>
        <item x="817"/>
        <item x="900"/>
        <item x="880"/>
        <item x="883"/>
        <item x="875"/>
        <item x="882"/>
        <item x="890"/>
        <item x="878"/>
        <item x="885"/>
        <item x="904"/>
        <item x="868"/>
        <item x="819"/>
        <item x="908"/>
        <item x="879"/>
        <item x="907"/>
        <item x="444"/>
        <item x="704"/>
        <item x="338"/>
        <item x="425"/>
        <item x="395"/>
        <item x="679"/>
        <item x="106"/>
        <item x="182"/>
        <item x="86"/>
        <item x="388"/>
        <item x="479"/>
        <item x="594"/>
        <item x="118"/>
        <item x="502"/>
        <item x="121"/>
        <item x="203"/>
        <item x="6"/>
        <item x="676"/>
        <item x="279"/>
        <item x="339"/>
        <item x="294"/>
        <item x="85"/>
        <item x="487"/>
        <item x="98"/>
        <item x="299"/>
        <item x="866"/>
        <item x="530"/>
        <item x="90"/>
        <item x="306"/>
        <item x="836"/>
        <item x="25"/>
        <item x="555"/>
        <item x="115"/>
        <item x="851"/>
        <item x="721"/>
        <item x="62"/>
        <item x="638"/>
        <item x="71"/>
        <item x="787"/>
        <item x="574"/>
        <item x="280"/>
        <item x="692"/>
        <item x="371"/>
        <item x="250"/>
        <item x="167"/>
        <item x="542"/>
        <item x="595"/>
        <item x="200"/>
        <item x="867"/>
        <item x="154"/>
        <item x="198"/>
        <item x="517"/>
        <item x="683"/>
        <item x="583"/>
        <item x="11"/>
        <item x="821"/>
        <item x="135"/>
        <item x="211"/>
        <item x="689"/>
        <item x="317"/>
        <item x="480"/>
        <item x="501"/>
        <item x="353"/>
        <item x="612"/>
        <item x="711"/>
        <item x="762"/>
        <item x="427"/>
        <item x="644"/>
        <item x="166"/>
        <item x="204"/>
        <item x="626"/>
        <item x="257"/>
        <item x="760"/>
        <item x="419"/>
        <item x="873"/>
        <item x="119"/>
        <item x="233"/>
        <item x="411"/>
        <item x="781"/>
        <item x="303"/>
        <item x="754"/>
        <item x="201"/>
        <item x="350"/>
        <item x="628"/>
        <item x="27"/>
        <item x="432"/>
        <item x="808"/>
        <item x="548"/>
        <item x="173"/>
        <item x="518"/>
        <item x="650"/>
        <item x="496"/>
        <item x="109"/>
        <item x="72"/>
        <item x="674"/>
        <item x="242"/>
        <item x="566"/>
        <item x="482"/>
        <item x="354"/>
        <item x="329"/>
        <item x="691"/>
        <item x="83"/>
        <item x="172"/>
        <item x="522"/>
        <item x="252"/>
        <item x="714"/>
        <item x="556"/>
        <item x="240"/>
        <item x="558"/>
        <item x="210"/>
        <item x="659"/>
        <item x="495"/>
        <item x="435"/>
        <item x="742"/>
        <item x="839"/>
        <item x="68"/>
        <item x="492"/>
        <item x="695"/>
        <item x="562"/>
        <item x="139"/>
        <item x="258"/>
        <item x="181"/>
        <item x="315"/>
        <item x="460"/>
        <item x="219"/>
        <item x="618"/>
        <item x="171"/>
        <item x="848"/>
        <item x="146"/>
        <item x="451"/>
        <item x="389"/>
        <item x="45"/>
        <item x="576"/>
        <item x="243"/>
        <item x="314"/>
        <item x="516"/>
        <item x="221"/>
        <item x="144"/>
        <item x="572"/>
        <item x="687"/>
        <item x="831"/>
        <item x="272"/>
        <item x="541"/>
        <item x="648"/>
        <item x="75"/>
        <item x="96"/>
        <item x="707"/>
        <item x="369"/>
        <item x="825"/>
        <item x="437"/>
        <item x="44"/>
        <item x="209"/>
        <item x="441"/>
        <item x="391"/>
        <item x="18"/>
        <item x="374"/>
        <item x="235"/>
        <item x="212"/>
        <item x="655"/>
        <item x="783"/>
        <item x="490"/>
        <item x="843"/>
        <item x="276"/>
        <item x="237"/>
        <item x="684"/>
        <item x="745"/>
        <item x="8"/>
        <item x="846"/>
        <item x="180"/>
        <item x="174"/>
        <item x="701"/>
        <item x="874"/>
        <item x="249"/>
        <item x="680"/>
        <item x="733"/>
        <item x="589"/>
        <item x="605"/>
        <item x="834"/>
        <item x="169"/>
        <item x="467"/>
        <item x="749"/>
        <item x="535"/>
        <item x="702"/>
        <item x="677"/>
        <item x="826"/>
        <item x="261"/>
        <item x="901"/>
        <item x="764"/>
        <item x="164"/>
        <item x="633"/>
        <item x="290"/>
        <item x="414"/>
        <item x="333"/>
        <item x="127"/>
        <item x="305"/>
        <item x="730"/>
        <item x="613"/>
        <item x="474"/>
        <item x="763"/>
        <item x="844"/>
        <item x="390"/>
        <item x="129"/>
        <item x="795"/>
        <item x="840"/>
        <item x="631"/>
        <item x="359"/>
        <item x="47"/>
        <item x="688"/>
        <item x="57"/>
        <item x="905"/>
        <item x="37"/>
        <item x="452"/>
        <item x="504"/>
        <item x="360"/>
        <item x="41"/>
        <item x="403"/>
        <item x="100"/>
        <item x="87"/>
        <item x="19"/>
        <item x="248"/>
        <item x="713"/>
        <item x="417"/>
        <item x="23"/>
        <item x="758"/>
        <item x="331"/>
        <item x="454"/>
        <item x="438"/>
        <item x="470"/>
        <item x="265"/>
        <item x="322"/>
        <item x="755"/>
        <item x="469"/>
        <item x="788"/>
        <item x="337"/>
        <item x="857"/>
        <item x="779"/>
        <item x="534"/>
        <item x="782"/>
        <item x="205"/>
        <item x="363"/>
        <item x="620"/>
        <item x="5"/>
        <item x="606"/>
        <item x="807"/>
        <item x="207"/>
        <item x="20"/>
        <item x="416"/>
        <item x="806"/>
        <item x="604"/>
        <item x="168"/>
        <item x="147"/>
        <item x="617"/>
        <item x="238"/>
        <item x="766"/>
        <item x="652"/>
        <item x="835"/>
        <item x="658"/>
        <item x="757"/>
        <item x="434"/>
        <item x="472"/>
        <item x="512"/>
        <item x="529"/>
        <item x="672"/>
        <item x="669"/>
        <item x="747"/>
        <item x="775"/>
        <item x="656"/>
        <item x="176"/>
        <item x="772"/>
        <item x="436"/>
        <item x="524"/>
        <item x="282"/>
        <item x="295"/>
        <item x="226"/>
        <item x="356"/>
        <item x="208"/>
        <item x="287"/>
        <item x="752"/>
        <item x="459"/>
        <item x="623"/>
        <item x="771"/>
        <item x="619"/>
        <item x="790"/>
        <item x="365"/>
        <item x="193"/>
        <item x="259"/>
        <item x="815"/>
        <item x="228"/>
        <item x="157"/>
        <item x="573"/>
        <item x="245"/>
        <item x="348"/>
        <item x="657"/>
        <item x="838"/>
        <item x="227"/>
        <item x="1"/>
        <item x="478"/>
        <item x="230"/>
        <item x="122"/>
        <item x="697"/>
        <item x="445"/>
        <item x="421"/>
        <item x="599"/>
        <item x="384"/>
        <item x="608"/>
        <item x="241"/>
        <item x="38"/>
        <item x="190"/>
        <item x="124"/>
        <item x="366"/>
        <item x="637"/>
        <item x="561"/>
        <item x="609"/>
        <item x="163"/>
        <item x="629"/>
        <item x="670"/>
        <item x="508"/>
        <item x="162"/>
        <item x="642"/>
        <item x="849"/>
        <item x="396"/>
        <item x="159"/>
        <item x="268"/>
        <item x="409"/>
        <item x="442"/>
        <item x="577"/>
        <item x="301"/>
        <item x="799"/>
        <item x="379"/>
        <item x="647"/>
        <item x="231"/>
        <item x="281"/>
        <item x="584"/>
        <item x="750"/>
        <item x="186"/>
        <item x="340"/>
        <item x="218"/>
        <item x="641"/>
        <item x="260"/>
        <item x="627"/>
        <item x="476"/>
        <item x="307"/>
        <item x="862"/>
        <item x="222"/>
        <item x="456"/>
        <item x="515"/>
        <item x="326"/>
        <item x="809"/>
        <item x="723"/>
        <item x="431"/>
        <item x="798"/>
        <item x="560"/>
        <item x="802"/>
        <item x="554"/>
        <item x="796"/>
        <item x="841"/>
        <item x="559"/>
        <item x="217"/>
        <item x="183"/>
        <item x="621"/>
        <item x="528"/>
        <item x="312"/>
        <item x="705"/>
        <item x="588"/>
        <item x="56"/>
        <item x="753"/>
        <item x="494"/>
        <item x="587"/>
        <item x="635"/>
        <item x="532"/>
        <item x="611"/>
        <item x="596"/>
        <item x="67"/>
        <item x="256"/>
        <item x="663"/>
        <item x="565"/>
        <item x="65"/>
        <item x="736"/>
        <item x="488"/>
        <item x="275"/>
        <item x="298"/>
        <item x="408"/>
        <item x="439"/>
        <item x="837"/>
        <item x="660"/>
        <item x="585"/>
        <item x="722"/>
        <item x="412"/>
        <item x="666"/>
        <item x="177"/>
        <item x="215"/>
        <item x="720"/>
        <item x="320"/>
        <item x="818"/>
        <item x="284"/>
        <item x="448"/>
        <item x="729"/>
        <item x="278"/>
        <item x="148"/>
        <item x="313"/>
        <item x="653"/>
        <item x="194"/>
        <item x="863"/>
        <item x="592"/>
        <item x="728"/>
        <item x="591"/>
        <item x="777"/>
        <item x="816"/>
        <item x="54"/>
        <item x="870"/>
        <item x="21"/>
        <item x="700"/>
        <item x="712"/>
        <item x="383"/>
        <item x="440"/>
        <item x="864"/>
        <item x="514"/>
        <item x="97"/>
        <item x="149"/>
        <item x="539"/>
        <item x="392"/>
        <item x="600"/>
        <item x="632"/>
        <item x="511"/>
        <item x="636"/>
        <item x="776"/>
        <item x="625"/>
        <item x="497"/>
        <item x="507"/>
        <item x="433"/>
        <item x="184"/>
        <item x="767"/>
        <item x="49"/>
        <item x="744"/>
        <item x="850"/>
        <item x="92"/>
        <item x="640"/>
        <item x="544"/>
        <item x="709"/>
        <item x="73"/>
        <item x="447"/>
        <item x="161"/>
        <item x="66"/>
        <item x="12"/>
        <item x="347"/>
        <item x="780"/>
        <item x="40"/>
        <item x="113"/>
        <item x="859"/>
        <item x="853"/>
        <item x="509"/>
        <item x="734"/>
        <item x="489"/>
        <item x="449"/>
        <item x="801"/>
        <item x="120"/>
        <item x="716"/>
        <item x="778"/>
        <item x="485"/>
        <item x="661"/>
        <item x="206"/>
        <item x="187"/>
        <item x="615"/>
        <item x="493"/>
        <item x="582"/>
        <item x="814"/>
        <item x="671"/>
        <item x="60"/>
        <item x="792"/>
        <item x="351"/>
        <item x="715"/>
        <item x="673"/>
        <item x="155"/>
        <item x="95"/>
        <item x="24"/>
        <item x="197"/>
        <item x="297"/>
        <item x="731"/>
        <item x="471"/>
        <item x="175"/>
        <item x="804"/>
        <item x="110"/>
        <item x="847"/>
        <item x="188"/>
        <item x="466"/>
        <item x="678"/>
        <item x="557"/>
        <item x="420"/>
        <item x="368"/>
        <item x="861"/>
        <item x="415"/>
        <item x="311"/>
        <item x="876"/>
        <item x="393"/>
        <item x="10"/>
        <item x="519"/>
        <item x="738"/>
        <item x="579"/>
        <item x="430"/>
        <item x="179"/>
        <item x="546"/>
        <item x="422"/>
        <item x="698"/>
        <item x="746"/>
        <item x="759"/>
        <item x="387"/>
        <item x="0"/>
        <item x="196"/>
        <item x="458"/>
        <item x="768"/>
        <item x="400"/>
        <item x="563"/>
        <item x="545"/>
        <item x="158"/>
        <item x="239"/>
        <item x="506"/>
        <item x="309"/>
        <item x="643"/>
        <item x="336"/>
        <item x="3"/>
        <item x="856"/>
        <item x="111"/>
        <item x="786"/>
        <item x="236"/>
        <item x="616"/>
        <item x="533"/>
        <item x="784"/>
        <item x="341"/>
        <item x="101"/>
        <item x="855"/>
        <item x="223"/>
        <item x="455"/>
        <item x="598"/>
        <item x="822"/>
        <item x="405"/>
        <item x="283"/>
        <item x="590"/>
        <item x="153"/>
        <item x="99"/>
        <item x="88"/>
        <item x="756"/>
        <item x="869"/>
        <item x="761"/>
        <item x="909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930">
    <i>
      <x/>
      <x v="607"/>
    </i>
    <i>
      <x v="1"/>
      <x v="872"/>
    </i>
    <i>
      <x v="2"/>
      <x v="661"/>
    </i>
    <i>
      <x v="3"/>
      <x v="67"/>
    </i>
    <i>
      <x v="4"/>
      <x v="233"/>
    </i>
    <i>
      <x v="5"/>
      <x v="44"/>
    </i>
    <i>
      <x v="6"/>
      <x v="420"/>
    </i>
    <i>
      <x v="7"/>
      <x v="860"/>
    </i>
    <i>
      <x v="8"/>
      <x v="17"/>
    </i>
    <i>
      <x v="9"/>
      <x v="46"/>
    </i>
    <i>
      <x v="10"/>
      <x v="382"/>
    </i>
    <i>
      <x v="11"/>
      <x v="809"/>
    </i>
    <i>
      <x v="12"/>
      <x v="532"/>
    </i>
    <i>
      <x v="13"/>
      <x v="885"/>
    </i>
    <i>
      <x v="14"/>
      <x v="292"/>
    </i>
    <i>
      <x v="15"/>
      <x v="30"/>
    </i>
    <i>
      <x v="16"/>
      <x v="588"/>
    </i>
    <i>
      <x v="17"/>
      <x v="88"/>
    </i>
    <i>
      <x v="18"/>
      <x v="776"/>
    </i>
    <i>
      <x v="19"/>
      <x v="520"/>
    </i>
    <i>
      <x v="20"/>
      <x v="584"/>
    </i>
    <i>
      <x v="21"/>
      <x v="76"/>
    </i>
    <i>
      <x v="22"/>
      <x v="234"/>
    </i>
    <i>
      <x v="23"/>
      <x v="611"/>
    </i>
    <i>
      <x v="24"/>
      <x v="840"/>
    </i>
    <i>
      <x v="25"/>
      <x v="396"/>
    </i>
    <i>
      <x v="26"/>
      <x v="48"/>
    </i>
    <i>
      <x v="27"/>
      <x v="74"/>
    </i>
    <i>
      <x v="28"/>
      <x v="450"/>
    </i>
    <i>
      <x v="29"/>
      <x v="2"/>
    </i>
    <i>
      <x v="30"/>
      <x v="175"/>
    </i>
    <i>
      <x v="31"/>
      <x v="296"/>
    </i>
    <i>
      <x v="32"/>
      <x v="297"/>
    </i>
    <i>
      <x v="33"/>
      <x v="89"/>
    </i>
    <i>
      <x v="34"/>
      <x v="272"/>
    </i>
    <i>
      <x v="35"/>
      <x v="86"/>
    </i>
    <i>
      <x v="36"/>
      <x v="152"/>
    </i>
    <i>
      <x v="37"/>
      <x v="798"/>
    </i>
    <i>
      <x v="38"/>
      <x v="212"/>
    </i>
    <i>
      <x v="39"/>
      <x v="580"/>
    </i>
    <i>
      <x v="40"/>
      <x v="812"/>
    </i>
    <i>
      <x v="41"/>
      <x v="672"/>
    </i>
    <i>
      <x v="42"/>
      <x v="497"/>
    </i>
    <i>
      <x v="43"/>
      <x v="576"/>
    </i>
    <i>
      <x v="44"/>
      <x v="246"/>
    </i>
    <i>
      <x v="45"/>
      <x v="572"/>
    </i>
    <i>
      <x v="46"/>
      <x v="333"/>
    </i>
    <i>
      <x v="47"/>
      <x v="232"/>
    </i>
    <i>
      <x v="48"/>
      <x v="322"/>
    </i>
    <i>
      <x v="49"/>
      <x v="265"/>
    </i>
    <i>
      <x v="50"/>
      <x v="516"/>
    </i>
    <i>
      <x v="51"/>
      <x v="82"/>
    </i>
    <i>
      <x v="52"/>
      <x v="109"/>
    </i>
    <i>
      <x v="53"/>
      <x v="3"/>
    </i>
    <i>
      <x v="54"/>
      <x v="574"/>
    </i>
    <i>
      <x v="55"/>
      <x v="730"/>
    </i>
    <i>
      <x v="56"/>
      <x v="101"/>
    </i>
    <i>
      <x v="57"/>
      <x v="774"/>
    </i>
    <i>
      <x v="58"/>
      <x v="108"/>
    </i>
    <i>
      <x v="59"/>
      <x v="126"/>
    </i>
    <i>
      <x v="60"/>
      <x v="120"/>
    </i>
    <i>
      <x v="61"/>
      <x v="214"/>
    </i>
    <i>
      <x v="62"/>
      <x v="833"/>
    </i>
    <i>
      <x v="63"/>
      <x v="401"/>
    </i>
    <i>
      <x v="64"/>
      <x v="276"/>
    </i>
    <i>
      <x v="65"/>
      <x v="808"/>
    </i>
    <i>
      <x v="66"/>
      <x v="742"/>
    </i>
    <i>
      <x v="67"/>
      <x v="738"/>
    </i>
    <i>
      <x v="68"/>
      <x v="481"/>
    </i>
    <i>
      <x v="69"/>
      <x v="31"/>
    </i>
    <i>
      <x v="70"/>
      <x v="119"/>
    </i>
    <i>
      <x v="71"/>
      <x v="403"/>
    </i>
    <i>
      <x v="72"/>
      <x v="459"/>
    </i>
    <i>
      <x v="73"/>
      <x v="805"/>
    </i>
    <i>
      <x v="74"/>
      <x v="24"/>
    </i>
    <i>
      <x v="75"/>
      <x v="15"/>
    </i>
    <i>
      <x v="76"/>
      <x v="290"/>
    </i>
    <i>
      <x v="77"/>
      <x v="111"/>
    </i>
    <i>
      <x v="78"/>
      <x v="467"/>
    </i>
    <i>
      <x v="79"/>
      <x v="40"/>
    </i>
    <i>
      <x v="80"/>
      <x v="275"/>
    </i>
    <i>
      <x v="81"/>
      <x v="85"/>
    </i>
    <i>
      <x v="82"/>
      <x v="510"/>
    </i>
    <i>
      <x v="83"/>
      <x v="100"/>
    </i>
    <i>
      <x v="84"/>
      <x v="75"/>
    </i>
    <i>
      <x v="85"/>
      <x v="387"/>
    </i>
    <i>
      <x v="86"/>
      <x v="374"/>
    </i>
    <i>
      <x v="87"/>
      <x v="583"/>
    </i>
    <i>
      <x v="88"/>
      <x v="905"/>
    </i>
    <i>
      <x v="89"/>
      <x v="25"/>
    </i>
    <i>
      <x v="90"/>
      <x v="393"/>
    </i>
    <i>
      <x v="91"/>
      <x v="20"/>
    </i>
    <i>
      <x v="92"/>
      <x v="93"/>
    </i>
    <i>
      <x v="93"/>
      <x v="839"/>
    </i>
    <i>
      <x v="94"/>
      <x v="511"/>
    </i>
    <i>
      <x v="95"/>
      <x v="273"/>
    </i>
    <i>
      <x v="96"/>
      <x v="783"/>
    </i>
    <i>
      <x v="97"/>
      <x v="801"/>
    </i>
    <i>
      <x v="98"/>
      <x v="206"/>
    </i>
    <i>
      <x v="99"/>
      <x v="51"/>
    </i>
    <i>
      <x v="100"/>
      <x v="458"/>
    </i>
    <i>
      <x v="101"/>
      <x v="289"/>
    </i>
    <i>
      <x v="102"/>
      <x v="904"/>
    </i>
    <i>
      <x v="103"/>
      <x v="389"/>
    </i>
    <i>
      <x v="104"/>
      <x v="98"/>
    </i>
    <i>
      <x v="105"/>
      <x v="6"/>
    </i>
    <i>
      <x v="106"/>
      <x v="398"/>
    </i>
    <i>
      <x v="107"/>
      <x v="582"/>
    </i>
    <i>
      <x v="108"/>
      <x v="894"/>
    </i>
    <i>
      <x v="109"/>
      <x v="847"/>
    </i>
    <i>
      <x v="110"/>
      <x v="887"/>
    </i>
    <i>
      <x v="111"/>
      <x v="136"/>
    </i>
    <i>
      <x v="112"/>
      <x v="266"/>
    </i>
    <i>
      <x v="113"/>
      <x v="14"/>
    </i>
    <i>
      <x v="114"/>
      <x v="372"/>
    </i>
    <i>
      <x v="115"/>
      <x v="229"/>
    </i>
    <i>
      <x v="116"/>
      <x v="813"/>
    </i>
    <i>
      <x v="117"/>
      <x v="83"/>
    </i>
    <i>
      <x v="118"/>
      <x v="567"/>
    </i>
    <i>
      <x v="119"/>
      <x v="441"/>
    </i>
    <i>
      <x v="120"/>
      <x v="821"/>
    </i>
    <i>
      <x v="121"/>
      <x v="674"/>
    </i>
    <i>
      <x v="122"/>
      <x v="378"/>
    </i>
    <i>
      <x v="123"/>
      <x v="50"/>
    </i>
    <i>
      <x v="124"/>
      <x v="380"/>
    </i>
    <i>
      <x v="125"/>
      <x v="664"/>
    </i>
    <i>
      <x v="126"/>
      <x v="559"/>
    </i>
    <i>
      <x v="127"/>
      <x v="204"/>
    </i>
    <i>
      <x v="128"/>
      <x v="879"/>
    </i>
    <i>
      <x v="129"/>
      <x v="223"/>
    </i>
    <i>
      <x v="130"/>
      <x v="326"/>
    </i>
    <i>
      <x v="131"/>
      <x v="306"/>
    </i>
    <i>
      <x v="132"/>
      <x v="192"/>
    </i>
    <i>
      <x v="133"/>
      <x v="198"/>
    </i>
    <i>
      <x v="134"/>
      <x v="503"/>
    </i>
    <i>
      <x v="135"/>
      <x v="47"/>
    </i>
    <i>
      <x v="136"/>
      <x v="77"/>
    </i>
    <i>
      <x v="137"/>
      <x v="422"/>
    </i>
    <i>
      <x v="138"/>
      <x v="170"/>
    </i>
    <i>
      <x v="139"/>
      <x v="485"/>
    </i>
    <i>
      <x v="140"/>
      <x v="61"/>
    </i>
    <i>
      <x v="141"/>
      <x v="49"/>
    </i>
    <i>
      <x v="142"/>
      <x v="237"/>
    </i>
    <i>
      <x v="143"/>
      <x v="42"/>
    </i>
    <i>
      <x v="144"/>
      <x v="236"/>
    </i>
    <i>
      <x v="145"/>
      <x v="311"/>
    </i>
    <i>
      <x v="146"/>
      <x v="838"/>
    </i>
    <i>
      <x v="147"/>
      <x v="494"/>
    </i>
    <i>
      <x v="148"/>
      <x v="220"/>
    </i>
    <i>
      <x v="149"/>
      <x v="616"/>
    </i>
    <i>
      <x v="150"/>
      <x v="764"/>
    </i>
    <i>
      <x v="151"/>
      <x v="63"/>
    </i>
    <i>
      <x v="152"/>
      <x v="423"/>
    </i>
    <i>
      <x v="153"/>
      <x v="903"/>
    </i>
    <i>
      <x v="154"/>
      <x v="679"/>
    </i>
    <i>
      <x v="155"/>
      <x v="654"/>
    </i>
    <i>
      <x v="156"/>
      <x v="157"/>
    </i>
    <i>
      <x v="157"/>
      <x v="415"/>
    </i>
    <i>
      <x v="158"/>
      <x v="321"/>
    </i>
    <i>
      <x v="159"/>
      <x v="319"/>
    </i>
    <i>
      <x v="160"/>
      <x v="784"/>
    </i>
    <i>
      <x v="161"/>
      <x v="43"/>
    </i>
    <i>
      <x v="162"/>
      <x v="73"/>
    </i>
    <i>
      <x v="163"/>
      <x v="687"/>
    </i>
    <i>
      <x v="164"/>
      <x v="554"/>
    </i>
    <i>
      <x v="165"/>
      <x v="683"/>
    </i>
    <i>
      <x v="166"/>
      <x v="807"/>
    </i>
    <i>
      <x v="167"/>
      <x v="650"/>
    </i>
    <i>
      <x v="168"/>
      <x v="700"/>
    </i>
    <i>
      <x v="169"/>
      <x v="615"/>
    </i>
    <i>
      <x v="170"/>
      <x v="434"/>
    </i>
    <i>
      <x v="171"/>
      <x v="410"/>
    </i>
    <i>
      <x v="172"/>
      <x v="873"/>
    </i>
    <i>
      <x v="173"/>
      <x v="137"/>
    </i>
    <i>
      <x v="174"/>
      <x v="841"/>
    </i>
    <i>
      <x v="175"/>
      <x v="58"/>
    </i>
    <i>
      <x v="176"/>
      <x v="767"/>
    </i>
    <i>
      <x v="177"/>
      <x v="416"/>
    </i>
    <i>
      <x v="178"/>
      <x v="492"/>
    </i>
    <i>
      <x v="179"/>
      <x v="468"/>
    </i>
    <i>
      <x v="180"/>
      <x v="454"/>
    </i>
    <i>
      <x v="181"/>
      <x v="535"/>
    </i>
    <i>
      <x v="182"/>
      <x v="845"/>
    </i>
    <i>
      <x v="183"/>
      <x v="201"/>
    </i>
    <i>
      <x v="184"/>
      <x v="633"/>
    </i>
    <i>
      <x v="185"/>
      <x v="610"/>
    </i>
    <i>
      <x v="186"/>
      <x v="826"/>
    </i>
    <i>
      <x v="187"/>
      <x v="604"/>
    </i>
    <i>
      <x v="188"/>
      <x v="641"/>
    </i>
    <i>
      <x v="189"/>
      <x v="517"/>
    </i>
    <i>
      <x v="190"/>
      <x v="475"/>
    </i>
    <i>
      <x v="191"/>
      <x v="865"/>
    </i>
    <i>
      <x v="192"/>
      <x v="160"/>
    </i>
    <i>
      <x v="193"/>
      <x v="534"/>
    </i>
    <i>
      <x v="194"/>
      <x v="849"/>
    </i>
    <i>
      <x v="195"/>
      <x v="487"/>
    </i>
    <i>
      <x v="196"/>
      <x v="724"/>
    </i>
    <i>
      <x v="197"/>
      <x v="308"/>
    </i>
    <i>
      <x v="198"/>
      <x v="121"/>
    </i>
    <i>
      <x v="199"/>
      <x v="226"/>
    </i>
    <i>
      <x v="200"/>
      <x v="473"/>
    </i>
    <i>
      <x v="201"/>
      <x v="673"/>
    </i>
    <i>
      <x v="202"/>
      <x v="203"/>
    </i>
    <i>
      <x v="203"/>
      <x v="413"/>
    </i>
    <i>
      <x v="204"/>
      <x v="827"/>
    </i>
    <i>
      <x v="205"/>
      <x v="373"/>
    </i>
    <i>
      <x v="206"/>
      <x v="755"/>
    </i>
    <i>
      <x v="207"/>
      <x v="796"/>
    </i>
    <i>
      <x v="208"/>
      <x v="447"/>
    </i>
    <i>
      <x v="209"/>
      <x v="435"/>
    </i>
    <i>
      <x v="210"/>
      <x v="124"/>
    </i>
    <i>
      <x v="211"/>
      <x v="381"/>
    </i>
    <i>
      <x v="212"/>
      <x v="544"/>
    </i>
    <i>
      <x v="213"/>
      <x v="191"/>
    </i>
    <i>
      <x v="214"/>
      <x v="523"/>
    </i>
    <i>
      <x v="215"/>
      <x v="702"/>
    </i>
    <i>
      <x v="216"/>
      <x v="163"/>
    </i>
    <i>
      <x v="217"/>
      <x v="896"/>
    </i>
    <i>
      <x v="218"/>
      <x v="211"/>
    </i>
    <i>
      <x v="219"/>
      <x v="502"/>
    </i>
    <i>
      <x v="220"/>
      <x v="167"/>
    </i>
    <i>
      <x v="221"/>
      <x v="171"/>
    </i>
    <i>
      <x v="222"/>
      <x v="490"/>
    </i>
    <i>
      <x v="223"/>
      <x v="723"/>
    </i>
    <i>
      <x v="224"/>
      <x v="756"/>
    </i>
    <i>
      <x v="225"/>
      <x v="663"/>
    </i>
    <i>
      <x v="226"/>
      <x v="90"/>
    </i>
    <i>
      <x v="227"/>
      <x v="522"/>
    </i>
    <i>
      <x v="228"/>
      <x v="889"/>
    </i>
    <i>
      <x v="229"/>
      <x v="529"/>
    </i>
    <i>
      <x v="230"/>
      <x v="660"/>
    </i>
    <i>
      <x v="231"/>
      <x v="639"/>
    </i>
    <i>
      <x v="232"/>
      <x v="618"/>
    </i>
    <i>
      <x v="233"/>
      <x v="240"/>
    </i>
    <i>
      <x v="234"/>
      <x v="880"/>
    </i>
    <i>
      <x v="235"/>
      <x v="303"/>
    </i>
    <i>
      <x v="236"/>
      <x v="332"/>
    </i>
    <i>
      <x v="237"/>
      <x v="709"/>
    </i>
    <i>
      <x v="238"/>
      <x v="696"/>
    </i>
    <i>
      <x v="239"/>
      <x v="653"/>
    </i>
    <i>
      <x v="240"/>
      <x v="442"/>
    </i>
    <i>
      <x v="241"/>
      <x v="461"/>
    </i>
    <i>
      <x v="242"/>
      <x v="245"/>
    </i>
    <i>
      <x v="243"/>
      <x v="327"/>
    </i>
    <i>
      <x v="244"/>
      <x v="499"/>
    </i>
    <i>
      <x v="245"/>
      <x v="18"/>
    </i>
    <i>
      <x v="246"/>
      <x v="656"/>
    </i>
    <i>
      <x v="247"/>
      <x v="330"/>
    </i>
    <i>
      <x v="248"/>
      <x v="22"/>
    </i>
    <i>
      <x v="249"/>
      <x v="671"/>
    </i>
    <i>
      <x v="250"/>
      <x v="760"/>
    </i>
    <i>
      <x v="251"/>
      <x v="409"/>
    </i>
    <i>
      <x v="252"/>
      <x v="69"/>
    </i>
    <i>
      <x v="253"/>
      <x v="688"/>
    </i>
    <i>
      <x v="254"/>
      <x v="594"/>
    </i>
    <i>
      <x v="255"/>
      <x v="288"/>
    </i>
    <i>
      <x v="256"/>
      <x v="739"/>
    </i>
    <i>
      <x v="257"/>
      <x v="437"/>
    </i>
    <i>
      <x v="258"/>
      <x v="80"/>
    </i>
    <i>
      <x v="259"/>
      <x v="187"/>
    </i>
    <i>
      <x v="260"/>
      <x v="470"/>
    </i>
    <i>
      <x v="261"/>
      <x v="320"/>
    </i>
    <i>
      <x v="262"/>
      <x v="1"/>
    </i>
    <i>
      <x v="263"/>
      <x v="165"/>
    </i>
    <i>
      <x v="264"/>
      <x v="310"/>
    </i>
    <i>
      <x v="265"/>
      <x v="585"/>
    </i>
    <i>
      <x v="266"/>
      <x v="13"/>
    </i>
    <i>
      <x v="267"/>
      <x v="318"/>
    </i>
    <i>
      <x v="268"/>
      <x v="538"/>
    </i>
    <i>
      <x v="269"/>
      <x v="486"/>
    </i>
    <i>
      <x v="270"/>
      <x v="651"/>
    </i>
    <i>
      <x v="271"/>
      <x v="704"/>
    </i>
    <i>
      <x v="272"/>
      <x v="507"/>
    </i>
    <i>
      <x v="273"/>
      <x v="60"/>
    </i>
    <i>
      <x v="274"/>
      <x v="551"/>
    </i>
    <i>
      <x v="275"/>
      <x v="32"/>
    </i>
    <i>
      <x v="276"/>
      <x v="556"/>
    </i>
    <i>
      <x v="277"/>
      <x v="317"/>
    </i>
    <i>
      <x v="278"/>
      <x v="132"/>
    </i>
    <i>
      <x v="279"/>
      <x v="28"/>
    </i>
    <i>
      <x v="280"/>
      <x v="763"/>
    </i>
    <i>
      <x v="281"/>
      <x v="384"/>
    </i>
    <i>
      <x v="282"/>
      <x v="745"/>
    </i>
    <i>
      <x v="283"/>
      <x v="528"/>
    </i>
    <i>
      <x v="284"/>
      <x v="390"/>
    </i>
    <i>
      <x v="285"/>
      <x v="301"/>
    </i>
    <i>
      <x v="286"/>
      <x v="445"/>
    </i>
    <i>
      <x v="287"/>
      <x v="210"/>
    </i>
    <i>
      <x v="288"/>
      <x v="692"/>
    </i>
    <i>
      <x v="289"/>
      <x v="406"/>
    </i>
    <i>
      <x v="290"/>
      <x v="901"/>
    </i>
    <i>
      <x v="291"/>
      <x v="193"/>
    </i>
    <i>
      <x v="292"/>
      <x v="637"/>
    </i>
    <i>
      <x v="293"/>
      <x v="638"/>
    </i>
    <i>
      <x v="294"/>
      <x v="697"/>
    </i>
    <i>
      <x v="295"/>
      <x v="746"/>
    </i>
    <i>
      <x v="296"/>
      <x v="94"/>
    </i>
    <i>
      <x v="297"/>
      <x v="842"/>
    </i>
    <i>
      <x v="298"/>
      <x v="239"/>
    </i>
    <i>
      <x v="299"/>
      <x v="386"/>
    </i>
    <i>
      <x v="300"/>
      <x v="253"/>
    </i>
    <i>
      <x v="301"/>
      <x v="139"/>
    </i>
    <i>
      <x v="302"/>
      <x v="92"/>
    </i>
    <i>
      <x v="303"/>
      <x v="642"/>
    </i>
    <i>
      <x v="304"/>
      <x v="560"/>
    </i>
    <i>
      <x v="305"/>
      <x v="286"/>
    </i>
    <i>
      <x v="306"/>
      <x v="394"/>
    </i>
    <i>
      <x v="307"/>
      <x v="707"/>
    </i>
    <i>
      <x v="308"/>
      <x v="882"/>
    </i>
    <i>
      <x v="309"/>
      <x/>
    </i>
    <i>
      <x v="310"/>
      <x v="117"/>
    </i>
    <i>
      <x v="311"/>
      <x v="595"/>
    </i>
    <i>
      <x v="312"/>
      <x v="657"/>
    </i>
    <i>
      <x v="313"/>
      <x v="758"/>
    </i>
    <i>
      <x v="314"/>
      <x v="428"/>
    </i>
    <i>
      <x v="315"/>
      <x v="103"/>
    </i>
    <i>
      <x v="316"/>
      <x v="727"/>
    </i>
    <i>
      <x v="317"/>
      <x v="312"/>
    </i>
    <i>
      <x v="318"/>
      <x v="712"/>
    </i>
    <i>
      <x v="319"/>
      <x v="464"/>
    </i>
    <i>
      <x v="320"/>
      <x v="27"/>
    </i>
    <i>
      <x v="321"/>
      <x v="488"/>
    </i>
    <i>
      <x v="322"/>
      <x v="500"/>
    </i>
    <i>
      <x v="323"/>
      <x v="209"/>
    </i>
    <i>
      <x v="324"/>
      <x v="19"/>
    </i>
    <i>
      <x v="325"/>
      <x v="765"/>
    </i>
    <i>
      <x v="326"/>
      <x v="254"/>
    </i>
    <i>
      <x v="327"/>
      <x v="425"/>
    </i>
    <i>
      <x v="328"/>
      <x v="857"/>
    </i>
    <i>
      <x v="329"/>
      <x v="854"/>
    </i>
    <i>
      <x v="330"/>
      <x v="465"/>
    </i>
    <i>
      <x v="331"/>
      <x v="181"/>
    </i>
    <i>
      <x v="332"/>
      <x v="368"/>
    </i>
    <i>
      <x v="333"/>
      <x v="10"/>
    </i>
    <i>
      <x v="334"/>
      <x v="334"/>
    </i>
    <i>
      <x v="335"/>
      <x v="107"/>
    </i>
    <i>
      <x v="336"/>
      <x v="244"/>
    </i>
    <i>
      <x v="337"/>
      <x v="810"/>
    </i>
    <i>
      <x v="338"/>
      <x v="342"/>
    </i>
    <i>
      <x v="339"/>
      <x v="304"/>
    </i>
    <i>
      <x v="340"/>
      <x v="281"/>
    </i>
    <i>
      <x v="341"/>
      <x v="277"/>
    </i>
    <i>
      <x v="342"/>
      <x v="893"/>
    </i>
    <i>
      <x v="343"/>
      <x v="23"/>
    </i>
    <i>
      <x v="344"/>
      <x v="62"/>
    </i>
    <i>
      <x v="345"/>
      <x v="385"/>
    </i>
    <i>
      <x v="346"/>
      <x v="247"/>
    </i>
    <i>
      <x v="347"/>
      <x v="590"/>
    </i>
    <i>
      <x v="348"/>
      <x v="71"/>
    </i>
    <i>
      <x v="349"/>
      <x v="566"/>
    </i>
    <i>
      <x v="350"/>
      <x v="859"/>
    </i>
    <i>
      <x v="351"/>
      <x v="448"/>
    </i>
    <i>
      <x v="352"/>
      <x v="213"/>
    </i>
    <i>
      <x v="353"/>
      <x v="258"/>
    </i>
    <i>
      <x v="354"/>
      <x v="328"/>
    </i>
    <i>
      <x v="355"/>
      <x v="599"/>
    </i>
    <i>
      <x v="356"/>
      <x v="835"/>
    </i>
    <i>
      <x v="357"/>
      <x v="558"/>
    </i>
    <i>
      <x v="358"/>
      <x v="148"/>
    </i>
    <i>
      <x v="359"/>
      <x v="701"/>
    </i>
    <i>
      <x v="360"/>
      <x v="884"/>
    </i>
    <i>
      <x v="361"/>
      <x v="96"/>
    </i>
    <i>
      <x v="362"/>
      <x v="283"/>
    </i>
    <i>
      <x v="363"/>
      <x v="200"/>
    </i>
    <i>
      <x v="364"/>
      <x v="675"/>
    </i>
    <i>
      <x v="365"/>
      <x v="871"/>
    </i>
    <i>
      <x v="366"/>
      <x v="640"/>
    </i>
    <i>
      <x v="367"/>
      <x v="519"/>
    </i>
    <i>
      <x v="368"/>
      <x v="66"/>
    </i>
    <i>
      <x v="369"/>
      <x v="375"/>
    </i>
    <i>
      <x v="370"/>
      <x v="779"/>
    </i>
    <i>
      <x v="371"/>
      <x v="605"/>
    </i>
    <i>
      <x v="372"/>
      <x v="649"/>
    </i>
    <i>
      <x v="373"/>
      <x v="669"/>
    </i>
    <i>
      <x v="374"/>
      <x v="571"/>
    </i>
    <i>
      <x v="375"/>
      <x v="579"/>
    </i>
    <i>
      <x v="376"/>
      <x v="153"/>
    </i>
    <i>
      <x v="377"/>
      <x v="408"/>
    </i>
    <i>
      <x v="378"/>
      <x v="268"/>
    </i>
    <i>
      <x v="379"/>
      <x v="131"/>
    </i>
    <i>
      <x v="380"/>
      <x v="78"/>
    </i>
    <i>
      <x v="381"/>
      <x v="151"/>
    </i>
    <i>
      <x v="382"/>
      <x v="231"/>
    </i>
    <i>
      <x v="383"/>
      <x v="694"/>
    </i>
    <i>
      <x v="384"/>
      <x v="176"/>
    </i>
    <i>
      <x v="385"/>
      <x v="269"/>
    </i>
    <i>
      <x v="386"/>
      <x v="370"/>
    </i>
    <i>
      <x v="387"/>
      <x v="309"/>
    </i>
    <i>
      <x v="388"/>
      <x v="230"/>
    </i>
    <i>
      <x v="389"/>
      <x v="216"/>
    </i>
    <i>
      <x v="390"/>
      <x v="221"/>
    </i>
    <i>
      <x v="391"/>
      <x v="496"/>
    </i>
    <i>
      <x v="392"/>
      <x v="513"/>
    </i>
    <i>
      <x v="393"/>
      <x v="324"/>
    </i>
    <i>
      <x v="394"/>
      <x v="521"/>
    </i>
    <i>
      <x v="395"/>
      <x v="612"/>
    </i>
    <i>
      <x v="396"/>
      <x v="747"/>
    </i>
    <i>
      <x v="397"/>
      <x v="786"/>
    </i>
    <i>
      <x v="398"/>
      <x v="856"/>
    </i>
    <i>
      <x v="399"/>
      <x v="557"/>
    </i>
    <i>
      <x v="400"/>
      <x v="243"/>
    </i>
    <i>
      <x v="401"/>
      <x v="45"/>
    </i>
    <i>
      <x v="402"/>
      <x v="753"/>
    </i>
    <i>
      <x v="403"/>
      <x v="135"/>
    </i>
    <i>
      <x v="404"/>
      <x v="274"/>
    </i>
    <i>
      <x v="405"/>
      <x v="130"/>
    </i>
    <i>
      <x v="406"/>
      <x v="34"/>
    </i>
    <i>
      <x v="407"/>
      <x v="689"/>
    </i>
    <i>
      <x v="408"/>
      <x v="443"/>
    </i>
    <i>
      <x v="409"/>
      <x v="587"/>
    </i>
    <i>
      <x v="410"/>
      <x v="581"/>
    </i>
    <i>
      <x v="411"/>
      <x v="194"/>
    </i>
    <i>
      <x v="412"/>
      <x v="123"/>
    </i>
    <i>
      <x v="413"/>
      <x v="876"/>
    </i>
    <i>
      <x v="414"/>
      <x v="686"/>
    </i>
    <i>
      <x v="415"/>
      <x v="173"/>
    </i>
    <i>
      <x v="416"/>
      <x v="900"/>
    </i>
    <i>
      <x v="417"/>
      <x v="196"/>
    </i>
    <i>
      <x v="418"/>
      <x v="255"/>
    </i>
    <i>
      <x v="419"/>
      <x v="112"/>
    </i>
    <i>
      <x v="420"/>
      <x v="156"/>
    </i>
    <i>
      <x v="421"/>
      <x v="331"/>
    </i>
    <i>
      <x v="422"/>
      <x v="432"/>
    </i>
    <i>
      <x v="423"/>
      <x v="478"/>
    </i>
    <i>
      <x v="424"/>
      <x v="41"/>
    </i>
    <i>
      <x v="425"/>
      <x v="270"/>
    </i>
    <i>
      <x v="426"/>
      <x v="369"/>
    </i>
    <i>
      <x v="427"/>
      <x v="635"/>
    </i>
    <i>
      <x v="428"/>
      <x v="592"/>
    </i>
    <i>
      <x v="429"/>
      <x v="515"/>
    </i>
    <i>
      <x v="430"/>
      <x v="853"/>
    </i>
    <i>
      <x v="431"/>
      <x v="667"/>
    </i>
    <i>
      <x v="432"/>
      <x v="150"/>
    </i>
    <i>
      <x v="433"/>
      <x v="451"/>
    </i>
    <i>
      <x v="434"/>
      <x v="795"/>
    </i>
    <i>
      <x v="435"/>
      <x v="624"/>
    </i>
    <i>
      <x v="436"/>
      <x v="867"/>
    </i>
    <i>
      <x v="437"/>
      <x v="439"/>
    </i>
    <i>
      <x v="438"/>
      <x v="864"/>
    </i>
    <i>
      <x v="439"/>
      <x v="715"/>
    </i>
    <i>
      <x v="440"/>
      <x v="780"/>
    </i>
    <i>
      <x v="441"/>
      <x v="829"/>
    </i>
    <i>
      <x v="442"/>
      <x v="748"/>
    </i>
    <i>
      <x v="443"/>
      <x v="518"/>
    </i>
    <i>
      <x v="444"/>
      <x v="690"/>
    </i>
    <i>
      <x v="445"/>
      <x v="84"/>
    </i>
    <i>
      <x v="446"/>
      <x v="366"/>
    </i>
    <i>
      <x v="447"/>
      <x v="874"/>
    </i>
    <i>
      <x v="448"/>
      <x v="644"/>
    </i>
    <i>
      <x v="449"/>
      <x v="218"/>
    </i>
    <i>
      <x v="450"/>
      <x v="591"/>
    </i>
    <i>
      <x v="451"/>
      <x v="761"/>
    </i>
    <i>
      <x v="452"/>
      <x v="897"/>
    </i>
    <i>
      <x v="453"/>
      <x v="819"/>
    </i>
    <i>
      <x v="454"/>
      <x v="577"/>
    </i>
    <i>
      <x v="455"/>
      <x v="545"/>
    </i>
    <i>
      <x v="456"/>
      <x v="252"/>
    </i>
    <i>
      <x v="457"/>
      <x v="710"/>
    </i>
    <i>
      <x v="458"/>
      <x v="325"/>
    </i>
    <i>
      <x v="459"/>
      <x v="495"/>
    </i>
    <i>
      <x v="460"/>
      <x v="264"/>
    </i>
    <i>
      <x v="461"/>
      <x v="70"/>
    </i>
    <i>
      <x v="462"/>
      <x v="489"/>
    </i>
    <i>
      <x v="463"/>
      <x v="228"/>
    </i>
    <i>
      <x v="464"/>
      <x v="666"/>
    </i>
    <i>
      <x v="465"/>
      <x v="806"/>
    </i>
    <i>
      <x v="466"/>
      <x v="347"/>
    </i>
    <i>
      <x v="467"/>
      <x v="278"/>
    </i>
    <i>
      <x v="468"/>
      <x v="844"/>
    </i>
    <i>
      <x v="469"/>
      <x v="597"/>
    </i>
    <i>
      <x v="470"/>
      <x v="625"/>
    </i>
    <i>
      <x v="471"/>
      <x v="593"/>
    </i>
    <i>
      <x v="472"/>
      <x v="706"/>
    </i>
    <i>
      <x v="473"/>
      <x v="259"/>
    </i>
    <i>
      <x v="474"/>
      <x v="824"/>
    </i>
    <i>
      <x v="475"/>
      <x v="563"/>
    </i>
    <i>
      <x v="476"/>
      <x v="113"/>
    </i>
    <i>
      <x v="477"/>
      <x v="242"/>
    </i>
    <i>
      <x v="478"/>
      <x v="861"/>
    </i>
    <i>
      <x v="479"/>
      <x v="850"/>
    </i>
    <i>
      <x v="480"/>
      <x v="744"/>
    </i>
    <i>
      <x v="481"/>
      <x v="818"/>
    </i>
    <i>
      <x v="482"/>
      <x v="526"/>
    </i>
    <i>
      <x v="483"/>
      <x v="335"/>
    </i>
    <i>
      <x v="484"/>
      <x v="662"/>
    </i>
    <i>
      <x v="485"/>
      <x v="376"/>
    </i>
    <i>
      <x v="486"/>
      <x v="388"/>
    </i>
    <i>
      <x v="487"/>
      <x v="141"/>
    </i>
    <i>
      <x v="488"/>
      <x v="178"/>
    </i>
    <i>
      <x v="489"/>
      <x v="316"/>
    </i>
    <i>
      <x v="490"/>
      <x v="249"/>
    </i>
    <i>
      <x v="491"/>
      <x v="463"/>
    </i>
    <i>
      <x v="492"/>
      <x v="426"/>
    </i>
    <i>
      <x v="493"/>
      <x v="732"/>
    </i>
    <i>
      <x v="494"/>
      <x v="482"/>
    </i>
    <i>
      <x v="495"/>
      <x v="186"/>
    </i>
    <i>
      <x v="496"/>
      <x v="793"/>
    </i>
    <i>
      <x v="497"/>
      <x v="291"/>
    </i>
    <i>
      <x v="498"/>
      <x v="881"/>
    </i>
    <i>
      <x v="499"/>
      <x v="55"/>
    </i>
    <i>
      <x v="500"/>
      <x v="4"/>
    </i>
    <i>
      <x v="501"/>
      <x v="789"/>
    </i>
    <i>
      <x v="502"/>
      <x v="626"/>
    </i>
    <i>
      <x v="503"/>
      <x v="225"/>
    </i>
    <i>
      <x v="504"/>
      <x v="711"/>
    </i>
    <i>
      <x v="505"/>
      <x v="477"/>
    </i>
    <i>
      <x v="506"/>
      <x v="457"/>
    </i>
    <i>
      <x v="507"/>
      <x v="315"/>
    </i>
    <i>
      <x v="508"/>
      <x v="794"/>
    </i>
    <i>
      <x v="509"/>
      <x v="224"/>
    </i>
    <i>
      <x v="510"/>
      <x v="816"/>
    </i>
    <i>
      <x v="511"/>
      <x v="682"/>
    </i>
    <i>
      <x v="512"/>
      <x v="782"/>
    </i>
    <i>
      <x v="513"/>
      <x v="578"/>
    </i>
    <i>
      <x v="514"/>
      <x v="455"/>
    </i>
    <i>
      <x v="515"/>
      <x v="208"/>
    </i>
    <i>
      <x v="516"/>
      <x v="68"/>
    </i>
    <i>
      <x v="517"/>
      <x v="65"/>
    </i>
    <i>
      <x v="518"/>
      <x v="427"/>
    </i>
    <i>
      <x v="519"/>
      <x v="379"/>
    </i>
    <i>
      <x v="520"/>
      <x v="501"/>
    </i>
    <i>
      <x v="521"/>
      <x v="417"/>
    </i>
    <i>
      <x v="522"/>
      <x v="469"/>
    </i>
    <i>
      <x v="523"/>
      <x v="138"/>
    </i>
    <i>
      <x v="524"/>
      <x v="547"/>
    </i>
    <i>
      <x v="525"/>
      <x v="405"/>
    </i>
    <i>
      <x v="526"/>
      <x v="125"/>
    </i>
    <i>
      <x v="527"/>
      <x v="299"/>
    </i>
    <i>
      <x v="528"/>
      <x v="158"/>
    </i>
    <i>
      <x v="529"/>
      <x v="122"/>
    </i>
    <i>
      <x v="530"/>
      <x v="474"/>
    </i>
    <i>
      <x v="531"/>
      <x v="726"/>
    </i>
    <i>
      <x v="532"/>
      <x v="627"/>
    </i>
    <i>
      <x v="533"/>
      <x v="636"/>
    </i>
    <i>
      <x v="534"/>
      <x v="803"/>
    </i>
    <i>
      <x v="535"/>
      <x v="602"/>
    </i>
    <i>
      <x v="536"/>
      <x v="411"/>
    </i>
    <i>
      <x v="537"/>
      <x v="785"/>
    </i>
    <i>
      <x v="538"/>
      <x v="284"/>
    </i>
    <i>
      <x v="539"/>
      <x v="52"/>
    </i>
    <i>
      <x v="540"/>
      <x v="159"/>
    </i>
    <i>
      <x v="541"/>
      <x v="222"/>
    </i>
    <i>
      <x v="542"/>
      <x v="177"/>
    </i>
    <i>
      <x v="543"/>
      <x v="298"/>
    </i>
    <i>
      <x v="544"/>
      <x v="508"/>
    </i>
    <i>
      <x v="545"/>
      <x v="678"/>
    </i>
    <i>
      <x v="546"/>
      <x v="392"/>
    </i>
    <i>
      <x v="547"/>
      <x v="735"/>
    </i>
    <i>
      <x v="548"/>
      <x v="891"/>
    </i>
    <i>
      <x v="549"/>
      <x v="877"/>
    </i>
    <i>
      <x v="550"/>
      <x v="719"/>
    </i>
    <i>
      <x v="551"/>
      <x v="143"/>
    </i>
    <i>
      <x v="552"/>
      <x v="677"/>
    </i>
    <i>
      <x v="553"/>
      <x v="717"/>
    </i>
    <i>
      <x v="554"/>
      <x v="484"/>
    </i>
    <i>
      <x v="555"/>
      <x v="852"/>
    </i>
    <i>
      <x v="556"/>
      <x v="188"/>
    </i>
    <i>
      <x v="557"/>
      <x v="670"/>
    </i>
    <i>
      <x v="558"/>
      <x v="397"/>
    </i>
    <i>
      <x v="559"/>
      <x v="21"/>
    </i>
    <i>
      <x v="560"/>
      <x v="866"/>
    </i>
    <i>
      <x v="561"/>
      <x v="26"/>
    </i>
    <i>
      <x v="562"/>
      <x v="878"/>
    </i>
    <i>
      <x v="563"/>
      <x v="737"/>
    </i>
    <i>
      <x v="564"/>
      <x v="217"/>
    </i>
    <i>
      <x v="565"/>
      <x v="453"/>
    </i>
    <i>
      <x v="566"/>
      <x v="790"/>
    </i>
    <i>
      <x v="567"/>
      <x v="183"/>
    </i>
    <i>
      <x v="568"/>
      <x v="472"/>
    </i>
    <i>
      <x v="569"/>
      <x v="741"/>
    </i>
    <i>
      <x v="570"/>
      <x v="722"/>
    </i>
    <i>
      <x v="571"/>
      <x v="261"/>
    </i>
    <i>
      <x v="572"/>
      <x v="655"/>
    </i>
    <i>
      <x v="573"/>
      <x v="227"/>
    </i>
    <i>
      <x v="574"/>
      <x v="462"/>
    </i>
    <i>
      <x v="575"/>
      <x v="174"/>
    </i>
    <i>
      <x v="576"/>
      <x v="498"/>
    </i>
    <i>
      <x v="577"/>
      <x v="207"/>
    </i>
    <i>
      <x v="578"/>
      <x v="504"/>
    </i>
    <i>
      <x v="579"/>
      <x v="190"/>
    </i>
    <i>
      <x v="580"/>
      <x v="179"/>
    </i>
    <i>
      <x v="581"/>
      <x v="680"/>
    </i>
    <i>
      <x v="582"/>
      <x v="115"/>
    </i>
    <i>
      <x v="583"/>
      <x v="691"/>
    </i>
    <i>
      <x v="584"/>
      <x v="863"/>
    </i>
    <i>
      <x v="585"/>
      <x v="419"/>
    </i>
    <i>
      <x v="586"/>
      <x v="340"/>
    </i>
    <i>
      <x v="587"/>
      <x v="902"/>
    </i>
    <i>
      <x v="588"/>
      <x v="300"/>
    </i>
    <i>
      <x v="589"/>
      <x v="729"/>
    </i>
    <i>
      <x v="590"/>
      <x v="769"/>
    </i>
    <i>
      <x v="591"/>
      <x v="541"/>
    </i>
    <i>
      <x v="592"/>
      <x v="698"/>
    </i>
    <i>
      <x v="593"/>
      <x v="751"/>
    </i>
    <i>
      <x v="594"/>
      <x v="412"/>
    </i>
    <i>
      <x v="595"/>
      <x v="830"/>
    </i>
    <i>
      <x v="596"/>
      <x v="285"/>
    </i>
    <i>
      <x v="597"/>
      <x v="733"/>
    </i>
    <i>
      <x v="598"/>
      <x v="771"/>
    </i>
    <i>
      <x v="599"/>
      <x v="29"/>
    </i>
    <i>
      <x v="600"/>
      <x v="736"/>
    </i>
    <i>
      <x v="601"/>
      <x v="377"/>
    </i>
    <i>
      <x v="602"/>
      <x v="161"/>
    </i>
    <i>
      <x v="603"/>
      <x v="898"/>
    </i>
    <i>
      <x v="604"/>
      <x v="133"/>
    </i>
    <i>
      <x v="605"/>
      <x v="668"/>
    </i>
    <i>
      <x v="606"/>
      <x v="172"/>
    </i>
    <i>
      <x v="607"/>
      <x v="429"/>
    </i>
    <i>
      <x v="608"/>
      <x v="542"/>
    </i>
    <i>
      <x v="609"/>
      <x v="608"/>
    </i>
    <i>
      <x v="610"/>
      <x v="260"/>
    </i>
    <i>
      <x v="611"/>
      <x v="56"/>
    </i>
    <i>
      <x v="612"/>
      <x v="787"/>
    </i>
    <i>
      <x v="613"/>
      <x v="295"/>
    </i>
    <i>
      <x v="614"/>
      <x v="614"/>
    </i>
    <i>
      <x v="615"/>
      <x v="788"/>
    </i>
    <i>
      <x v="616"/>
      <x v="456"/>
    </i>
    <i>
      <x v="617"/>
      <x v="734"/>
    </i>
    <i>
      <x v="618"/>
      <x v="263"/>
    </i>
    <i>
      <x v="619"/>
      <x v="555"/>
    </i>
    <i>
      <x v="620"/>
      <x v="725"/>
    </i>
    <i>
      <x v="621"/>
      <x v="647"/>
    </i>
    <i>
      <x v="622"/>
      <x v="562"/>
    </i>
    <i>
      <x v="623"/>
      <x v="828"/>
    </i>
    <i>
      <x v="624"/>
      <x v="606"/>
    </i>
    <i>
      <x v="625"/>
      <x v="645"/>
    </i>
    <i>
      <x v="626"/>
      <x v="35"/>
    </i>
    <i>
      <x v="627"/>
      <x v="449"/>
    </i>
    <i>
      <x v="628"/>
      <x v="705"/>
    </i>
    <i>
      <x v="629"/>
      <x v="617"/>
    </i>
    <i>
      <x v="630"/>
      <x v="491"/>
    </i>
    <i>
      <x v="631"/>
      <x v="890"/>
    </i>
    <i>
      <x v="632"/>
      <x v="215"/>
    </i>
    <i>
      <x v="633"/>
      <x v="145"/>
    </i>
    <i>
      <x v="634"/>
      <x v="436"/>
    </i>
    <i>
      <x v="635"/>
      <x v="792"/>
    </i>
    <i>
      <x v="636"/>
      <x v="294"/>
    </i>
    <i>
      <x v="637"/>
      <x v="262"/>
    </i>
    <i>
      <x v="638"/>
      <x v="570"/>
    </i>
    <i>
      <x v="639"/>
      <x v="433"/>
    </i>
    <i>
      <x v="640"/>
      <x v="676"/>
    </i>
    <i>
      <x v="641"/>
      <x v="703"/>
    </i>
    <i>
      <x v="642"/>
      <x v="802"/>
    </i>
    <i>
      <x v="643"/>
      <x v="402"/>
    </i>
    <i>
      <x v="644"/>
      <x v="684"/>
    </i>
    <i>
      <x v="645"/>
      <x v="509"/>
    </i>
    <i>
      <x v="646"/>
      <x v="740"/>
    </i>
    <i>
      <x v="647"/>
      <x v="197"/>
    </i>
    <i>
      <x v="648"/>
      <x v="883"/>
    </i>
    <i>
      <x v="649"/>
      <x v="695"/>
    </i>
    <i>
      <x v="650"/>
      <x v="87"/>
    </i>
    <i>
      <x v="651"/>
      <x v="182"/>
    </i>
    <i>
      <x v="652"/>
      <x v="95"/>
    </i>
    <i>
      <x v="653"/>
      <x v="279"/>
    </i>
    <i>
      <x v="654"/>
      <x v="256"/>
    </i>
    <i>
      <x v="655"/>
      <x v="766"/>
    </i>
    <i>
      <x v="656"/>
      <x v="632"/>
    </i>
    <i>
      <x v="657"/>
      <x v="524"/>
    </i>
    <i>
      <x v="658"/>
      <x v="658"/>
    </i>
    <i>
      <x v="659"/>
      <x v="622"/>
    </i>
    <i>
      <x v="660"/>
      <x v="549"/>
    </i>
    <i>
      <x v="661"/>
      <x v="754"/>
    </i>
    <i>
      <x v="662"/>
      <x v="476"/>
    </i>
    <i>
      <x v="663"/>
      <x v="110"/>
    </i>
    <i>
      <x v="664"/>
      <x v="750"/>
    </i>
    <i>
      <x v="665"/>
      <x v="825"/>
    </i>
    <i>
      <x v="666"/>
      <x v="64"/>
    </i>
    <i>
      <x v="667"/>
      <x v="620"/>
    </i>
    <i>
      <x v="668"/>
      <x v="79"/>
    </i>
    <i>
      <x v="669"/>
      <x v="837"/>
    </i>
    <i>
      <x v="670"/>
      <x v="460"/>
    </i>
    <i>
      <x v="671"/>
      <x v="681"/>
    </i>
    <i>
      <x v="672"/>
      <x v="154"/>
    </i>
    <i>
      <x v="673"/>
      <x v="371"/>
    </i>
    <i>
      <x v="674"/>
      <x v="539"/>
    </i>
    <i>
      <x v="675"/>
      <x v="36"/>
    </i>
    <i>
      <x v="676"/>
      <x v="851"/>
    </i>
    <i>
      <x v="677"/>
      <x v="628"/>
    </i>
    <i>
      <x v="678"/>
      <x v="832"/>
    </i>
    <i>
      <x v="679"/>
      <x v="629"/>
    </i>
    <i>
      <x v="680"/>
      <x v="777"/>
    </i>
    <i>
      <x v="681"/>
      <x v="383"/>
    </i>
    <i>
      <x v="682"/>
      <x v="339"/>
    </i>
    <i>
      <x v="683"/>
      <x v="38"/>
    </i>
    <i>
      <x v="684"/>
      <x v="33"/>
    </i>
    <i>
      <x v="685"/>
      <x v="530"/>
    </i>
    <i>
      <x v="686"/>
      <x v="418"/>
    </i>
    <i>
      <x v="687"/>
      <x v="337"/>
    </i>
    <i>
      <x v="688"/>
      <x v="536"/>
    </i>
    <i>
      <x v="689"/>
      <x v="548"/>
    </i>
    <i>
      <x v="690"/>
      <x v="37"/>
    </i>
    <i>
      <x v="691"/>
      <x v="282"/>
    </i>
    <i>
      <x v="692"/>
      <x v="483"/>
    </i>
    <i>
      <x v="693"/>
      <x v="407"/>
    </i>
    <i>
      <x v="694"/>
      <x v="505"/>
    </i>
    <i>
      <x v="695"/>
      <x v="573"/>
    </i>
    <i>
      <x v="696"/>
      <x v="105"/>
    </i>
    <i>
      <x v="697"/>
      <x v="169"/>
    </i>
    <i>
      <x v="698"/>
      <x v="665"/>
    </i>
    <i>
      <x v="699"/>
      <x v="868"/>
    </i>
    <i>
      <x v="700"/>
      <x v="424"/>
    </i>
    <i>
      <x v="701"/>
      <x v="235"/>
    </i>
    <i>
      <x v="702"/>
      <x v="466"/>
    </i>
    <i>
      <x v="703"/>
      <x v="205"/>
    </i>
    <i>
      <x v="704"/>
      <x v="128"/>
    </i>
    <i>
      <x v="705"/>
      <x v="140"/>
    </i>
    <i>
      <x v="706"/>
      <x v="586"/>
    </i>
    <i>
      <x v="707"/>
      <x v="400"/>
    </i>
    <i>
      <x v="708"/>
      <x v="168"/>
    </i>
    <i>
      <x v="709"/>
      <x v="728"/>
    </i>
    <i>
      <x v="710"/>
      <x v="114"/>
    </i>
    <i>
      <x v="711"/>
      <x v="512"/>
    </i>
    <i>
      <x v="712"/>
      <x v="199"/>
    </i>
    <i>
      <x v="713"/>
      <x v="99"/>
    </i>
    <i>
      <x v="714"/>
      <x v="778"/>
    </i>
    <i>
      <x v="715"/>
      <x v="367"/>
    </i>
    <i>
      <x v="716"/>
      <x v="822"/>
    </i>
    <i>
      <x v="717"/>
      <x v="149"/>
    </i>
    <i>
      <x v="718"/>
      <x v="804"/>
    </i>
    <i>
      <x v="719"/>
      <x v="430"/>
    </i>
    <i>
      <x v="720"/>
      <x v="799"/>
    </i>
    <i>
      <x v="721"/>
      <x v="836"/>
    </i>
    <i>
      <x v="722"/>
      <x v="843"/>
    </i>
    <i>
      <x v="723"/>
      <x v="471"/>
    </i>
    <i>
      <x v="724"/>
      <x v="104"/>
    </i>
    <i>
      <x v="725"/>
      <x v="757"/>
    </i>
    <i>
      <x v="726"/>
      <x v="54"/>
    </i>
    <i>
      <x v="727"/>
      <x v="714"/>
    </i>
    <i>
      <x v="728"/>
      <x v="762"/>
    </i>
    <i>
      <x v="729"/>
      <x v="752"/>
    </i>
    <i>
      <x v="730"/>
      <x v="195"/>
    </i>
    <i>
      <x v="731"/>
      <x v="770"/>
    </i>
    <i>
      <x v="732"/>
      <x v="147"/>
    </i>
    <i>
      <x v="733"/>
      <x v="546"/>
    </i>
    <i>
      <x v="734"/>
      <x v="699"/>
    </i>
    <i>
      <x v="735"/>
      <x v="561"/>
    </i>
    <i>
      <x v="736"/>
      <x v="540"/>
    </i>
    <i>
      <x v="737"/>
      <x v="817"/>
    </i>
    <i>
      <x v="738"/>
      <x v="862"/>
    </i>
    <i>
      <x v="739"/>
      <x v="118"/>
    </i>
    <i>
      <x v="740"/>
      <x v="643"/>
    </i>
    <i>
      <x v="741"/>
      <x v="144"/>
    </i>
    <i>
      <x v="742"/>
      <x v="180"/>
    </i>
    <i>
      <x v="743"/>
      <x v="155"/>
    </i>
    <i>
      <x v="744"/>
      <x v="743"/>
    </i>
    <i>
      <x v="745"/>
      <x v="446"/>
    </i>
    <i>
      <x v="746"/>
      <x v="248"/>
    </i>
    <i>
      <x v="747"/>
      <x v="313"/>
    </i>
    <i>
      <x v="748"/>
      <x v="323"/>
    </i>
    <i>
      <x v="749"/>
      <x v="479"/>
    </i>
    <i>
      <x v="750"/>
      <x v="731"/>
    </i>
    <i>
      <x v="751"/>
      <x v="623"/>
    </i>
    <i>
      <x v="752"/>
      <x v="293"/>
    </i>
    <i>
      <x v="753"/>
      <x v="589"/>
    </i>
    <i>
      <x v="754"/>
      <x v="869"/>
    </i>
    <i>
      <x v="755"/>
      <x v="531"/>
    </i>
    <i>
      <x v="756"/>
      <x v="630"/>
    </i>
    <i>
      <x v="757"/>
      <x v="908"/>
    </i>
    <i>
      <x v="758"/>
      <x v="906"/>
    </i>
    <i>
      <x v="759"/>
      <x v="779"/>
    </i>
    <i>
      <x v="760"/>
      <x v="431"/>
    </i>
    <i>
      <x v="761"/>
      <x v="596"/>
    </i>
    <i>
      <x v="762"/>
      <x v="438"/>
    </i>
    <i>
      <x v="763"/>
      <x v="287"/>
    </i>
    <i>
      <x v="764"/>
      <x v="870"/>
    </i>
    <i>
      <x v="765"/>
      <x v="564"/>
    </i>
    <i>
      <x v="766"/>
      <x v="553"/>
    </i>
    <i>
      <x v="767"/>
      <x v="202"/>
    </i>
    <i>
      <x v="768"/>
      <x v="797"/>
    </i>
    <i>
      <x v="769"/>
      <x v="875"/>
    </i>
    <i>
      <x v="770"/>
      <x v="823"/>
    </i>
    <i>
      <x v="771"/>
      <x v="305"/>
    </i>
    <i>
      <x v="772"/>
      <x v="631"/>
    </i>
    <i>
      <x v="773"/>
      <x v="619"/>
    </i>
    <i>
      <x v="774"/>
      <x v="772"/>
    </i>
    <i>
      <x v="775"/>
      <x v="646"/>
    </i>
    <i>
      <x v="776"/>
      <x v="336"/>
    </i>
    <i>
      <x v="777"/>
      <x v="598"/>
    </i>
    <i>
      <x v="778"/>
      <x v="811"/>
    </i>
    <i>
      <x v="779"/>
      <x v="634"/>
    </i>
    <i>
      <x v="780"/>
      <x v="444"/>
    </i>
    <i>
      <x v="781"/>
      <x v="601"/>
    </i>
    <i>
      <x v="782"/>
      <x v="791"/>
    </i>
    <i>
      <x v="783"/>
      <x v="267"/>
    </i>
    <i>
      <x v="784"/>
      <x v="404"/>
    </i>
    <i>
      <x v="785"/>
      <x v="892"/>
    </i>
    <i>
      <x v="786"/>
      <x v="888"/>
    </i>
    <i>
      <x v="787"/>
      <x v="164"/>
    </i>
    <i>
      <x v="788"/>
      <x v="525"/>
    </i>
    <i>
      <x v="789"/>
      <x v="834"/>
    </i>
    <i>
      <x v="790"/>
      <x v="603"/>
    </i>
    <i>
      <x v="791"/>
      <x v="238"/>
    </i>
    <i>
      <x v="792"/>
      <x v="648"/>
    </i>
    <i>
      <x v="793"/>
      <x v="106"/>
    </i>
    <i>
      <x v="794"/>
      <x v="184"/>
    </i>
    <i>
      <x v="795"/>
      <x v="97"/>
    </i>
    <i>
      <x v="796"/>
      <x v="713"/>
    </i>
    <i>
      <x v="797"/>
      <x v="127"/>
    </i>
    <i>
      <x v="798"/>
      <x v="452"/>
    </i>
    <i>
      <x v="799"/>
      <x v="250"/>
    </i>
    <i>
      <x v="800"/>
      <x v="720"/>
    </i>
    <i>
      <x v="801"/>
      <x v="693"/>
    </i>
    <i>
      <x v="802"/>
      <x v="716"/>
    </i>
    <i>
      <x v="803"/>
      <x v="16"/>
    </i>
    <i>
      <x v="804"/>
      <x v="568"/>
    </i>
    <i>
      <x v="805"/>
      <x v="846"/>
    </i>
    <i>
      <x v="806"/>
      <x v="820"/>
    </i>
    <i>
      <x v="807"/>
      <x v="718"/>
    </i>
    <i>
      <x v="808"/>
      <x v="7"/>
    </i>
    <i>
      <x v="809"/>
      <x v="613"/>
    </i>
    <i>
      <x v="810"/>
      <x v="241"/>
    </i>
    <i>
      <x v="811"/>
      <x v="609"/>
    </i>
    <i>
      <x v="812"/>
      <x v="280"/>
    </i>
    <i>
      <x v="813"/>
      <x v="251"/>
    </i>
    <i>
      <x v="814"/>
      <x v="831"/>
    </i>
    <i>
      <x v="815"/>
      <x v="219"/>
    </i>
    <i>
      <x v="816"/>
      <x v="362"/>
    </i>
    <i>
      <x v="817"/>
      <x v="773"/>
    </i>
    <i>
      <x v="818"/>
      <x v="652"/>
    </i>
    <i>
      <x v="819"/>
      <x v="351"/>
    </i>
    <i>
      <x v="820"/>
      <x v="759"/>
    </i>
    <i>
      <x v="821"/>
      <x v="621"/>
    </i>
    <i>
      <x v="822"/>
      <x v="72"/>
    </i>
    <i>
      <x v="823"/>
      <x v="81"/>
    </i>
    <i>
      <x v="824"/>
      <x v="421"/>
    </i>
    <i>
      <x v="825"/>
      <x v="899"/>
    </i>
    <i>
      <x v="826"/>
      <x v="116"/>
    </i>
    <i>
      <x v="827"/>
      <x v="514"/>
    </i>
    <i>
      <x v="828"/>
      <x v="550"/>
    </i>
    <i>
      <x v="829"/>
      <x v="39"/>
    </i>
    <i>
      <x v="830"/>
      <x v="146"/>
    </i>
    <i>
      <x v="831"/>
      <x v="338"/>
    </i>
    <i>
      <x v="832"/>
      <x v="257"/>
    </i>
    <i>
      <x v="833"/>
      <x v="543"/>
    </i>
    <i>
      <x v="834"/>
      <x v="329"/>
    </i>
    <i>
      <x v="835"/>
      <x v="506"/>
    </i>
    <i>
      <x v="836"/>
      <x v="271"/>
    </i>
    <i>
      <x v="837"/>
      <x v="395"/>
    </i>
    <i>
      <x v="838"/>
      <x v="749"/>
    </i>
    <i>
      <x v="839"/>
      <x v="659"/>
    </i>
    <i>
      <x v="840"/>
      <x v="348"/>
    </i>
    <i>
      <x v="841"/>
      <x v="480"/>
    </i>
    <i>
      <x v="842"/>
      <x v="721"/>
    </i>
    <i>
      <x v="843"/>
      <x v="569"/>
    </i>
    <i>
      <x v="844"/>
      <x v="527"/>
    </i>
    <i>
      <x v="845"/>
      <x v="162"/>
    </i>
    <i>
      <x v="846"/>
      <x v="565"/>
    </i>
    <i>
      <x v="847"/>
      <x v="895"/>
    </i>
    <i>
      <x v="848"/>
      <x v="685"/>
    </i>
    <i>
      <x v="849"/>
      <x v="848"/>
    </i>
    <i>
      <x v="850"/>
      <x v="533"/>
    </i>
    <i>
      <x v="851"/>
      <x v="493"/>
    </i>
    <i>
      <x v="852"/>
      <x v="800"/>
    </i>
    <i>
      <x v="853"/>
      <x v="683"/>
    </i>
    <i>
      <x v="854"/>
      <x v="273"/>
    </i>
    <i>
      <x v="855"/>
      <x v="102"/>
    </i>
    <i>
      <x v="856"/>
      <x v="815"/>
    </i>
    <i>
      <x v="857"/>
      <x v="422"/>
    </i>
    <i>
      <x v="858"/>
      <x v="399"/>
    </i>
    <i>
      <x v="859"/>
      <x v="886"/>
    </i>
    <i>
      <x v="860"/>
      <x v="350"/>
    </i>
    <i>
      <x v="861"/>
      <x v="303"/>
    </i>
    <i>
      <x v="862"/>
      <x v="77"/>
    </i>
    <i>
      <x v="863"/>
      <x v="600"/>
    </i>
    <i>
      <x v="864"/>
      <x v="687"/>
    </i>
    <i>
      <x v="865"/>
      <x v="332"/>
    </i>
    <i>
      <x v="866"/>
      <x v="170"/>
    </i>
    <i>
      <x v="867"/>
      <x v="554"/>
    </i>
    <i>
      <x v="868"/>
      <x v="165"/>
    </i>
    <i>
      <x v="869"/>
      <x v="312"/>
    </i>
    <i>
      <x v="870"/>
      <x v="638"/>
    </i>
    <i>
      <x v="871"/>
      <x v="310"/>
    </i>
    <i>
      <x v="872"/>
      <x v="142"/>
    </i>
    <i>
      <x v="873"/>
      <x v="334"/>
    </i>
    <i>
      <x v="874"/>
      <x v="309"/>
    </i>
    <i>
      <x v="875"/>
      <x v="129"/>
    </i>
    <i>
      <x v="876"/>
      <x v="814"/>
    </i>
    <i>
      <x v="877"/>
      <x v="855"/>
    </i>
    <i>
      <x v="878"/>
      <x v="708"/>
    </i>
    <i>
      <x v="879"/>
      <x v="344"/>
    </i>
    <i>
      <x v="880"/>
      <x v="768"/>
    </i>
    <i>
      <x v="881"/>
      <x v="361"/>
    </i>
    <i>
      <x v="882"/>
      <x v="391"/>
    </i>
    <i>
      <x v="883"/>
      <x v="781"/>
    </i>
    <i>
      <x v="884"/>
      <x v="185"/>
    </i>
    <i>
      <x v="885"/>
      <x v="414"/>
    </i>
    <i>
      <x v="886"/>
      <x v="907"/>
    </i>
    <i>
      <x v="887"/>
      <x v="445"/>
    </i>
    <i>
      <x v="888"/>
      <x v="775"/>
    </i>
    <i>
      <x v="889"/>
      <x v="8"/>
    </i>
    <i>
      <x v="890"/>
      <x v="440"/>
    </i>
    <i>
      <x v="891"/>
      <x v="166"/>
    </i>
    <i>
      <x v="892"/>
      <x v="350"/>
    </i>
    <i>
      <x v="893"/>
      <x v="537"/>
    </i>
    <i>
      <x v="894"/>
      <x v="355"/>
    </i>
    <i>
      <x v="895"/>
      <x v="5"/>
    </i>
    <i>
      <x v="896"/>
      <x v="858"/>
    </i>
    <i>
      <x v="897"/>
      <x v="359"/>
    </i>
    <i>
      <x v="898"/>
      <x v="12"/>
    </i>
    <i>
      <x v="899"/>
      <x v="134"/>
    </i>
    <i r="1">
      <x v="302"/>
    </i>
    <i>
      <x v="900"/>
      <x v="575"/>
    </i>
    <i>
      <x v="901"/>
      <x v="350"/>
    </i>
    <i>
      <x v="902"/>
      <x v="189"/>
    </i>
    <i>
      <x v="903"/>
      <x v="57"/>
    </i>
    <i>
      <x v="904"/>
      <x v="59"/>
    </i>
    <i r="1">
      <x v="346"/>
    </i>
    <i r="1">
      <x v="354"/>
    </i>
    <i r="1">
      <x v="356"/>
    </i>
    <i>
      <x v="905"/>
      <x v="11"/>
    </i>
    <i>
      <x v="906"/>
      <x v="343"/>
    </i>
    <i>
      <x v="907"/>
      <x v="360"/>
    </i>
    <i>
      <x v="908"/>
      <x v="357"/>
    </i>
    <i>
      <x v="909"/>
      <x v="307"/>
    </i>
    <i>
      <x v="910"/>
      <x v="358"/>
    </i>
    <i>
      <x v="911"/>
      <x v="341"/>
    </i>
    <i>
      <x v="912"/>
      <x v="364"/>
    </i>
    <i>
      <x v="913"/>
      <x v="353"/>
    </i>
    <i>
      <x v="914"/>
      <x v="9"/>
    </i>
    <i>
      <x v="915"/>
      <x v="53"/>
    </i>
    <i>
      <x v="916"/>
      <x v="349"/>
    </i>
    <i>
      <x v="917"/>
      <x v="91"/>
    </i>
    <i>
      <x v="918"/>
      <x v="314"/>
    </i>
    <i>
      <x v="919"/>
      <x v="352"/>
    </i>
    <i>
      <x v="920"/>
      <x v="552"/>
    </i>
    <i>
      <x v="921"/>
      <x v="345"/>
    </i>
    <i>
      <x v="922"/>
      <x v="365"/>
    </i>
    <i>
      <x v="923"/>
      <x v="363"/>
    </i>
    <i>
      <x v="924"/>
      <x v="90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a de Com.Sin.Aut.Giro" fld="6" baseField="0" baseItem="0"/>
    <dataField name="Cuenta de Nombre BP Beneficiario" fld="2" subtotal="count" baseField="0" baseItem="0"/>
    <dataField name="Suma de Autorizacion giro" fld="5" baseField="0" baseItem="0"/>
    <dataField name="Suma de Anulaciones" fld="4" baseField="0" baseItem="0"/>
    <dataField name="Suma de Valor CRP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community.secop.gov.co/Public/Tendering/OpportunityDetail/Index?noticeUID=CO1.NTC.5465120&amp;isFromPublicArea=True&amp;isModal=Fal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community.secop.gov.co/Public/Tendering/OpportunityDetail/Index?noticeUID=CO1.NTC.5432849&amp;isFromPublicArea=True&amp;isModal=False" TargetMode="External"/><Relationship Id="rId1" Type="http://schemas.openxmlformats.org/officeDocument/2006/relationships/hyperlink" Target="https://community.secop.gov.co/Public/Tendering/OpportunityDetail/Index?noticeUID=CO1.NTC.5427343&amp;isFromPublicArea=True&amp;isModal=False" TargetMode="External"/><Relationship Id="rId6" Type="http://schemas.openxmlformats.org/officeDocument/2006/relationships/hyperlink" Target="https://www.contratos.gov.co/consultas/detalleProceso.do?numConstancia=24-22-94050" TargetMode="External"/><Relationship Id="rId5" Type="http://schemas.openxmlformats.org/officeDocument/2006/relationships/hyperlink" Target="https://community.secop.gov.co/Public/Tendering/OpportunityDetail/Index?noticeUID=CO1.NTC.5613462&amp;isFromPublicArea=True&amp;isModal=False" TargetMode="External"/><Relationship Id="rId4" Type="http://schemas.openxmlformats.org/officeDocument/2006/relationships/hyperlink" Target="https://community.secop.gov.co/Public/Tendering/OpportunityDetail/Index?noticeUID=CO1.NTC.5560126&amp;isFromPublicArea=True&amp;isModal=Fals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community.secop.gov.co/Public/Tendering/OpportunityDetail/Index?noticeUID=CO1.NTC.5465120&amp;isFromPublicArea=True&amp;isModal=False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community.secop.gov.co/Public/Tendering/OpportunityDetail/Index?noticeUID=CO1.NTC.5432849&amp;isFromPublicArea=True&amp;isModal=False" TargetMode="External"/><Relationship Id="rId1" Type="http://schemas.openxmlformats.org/officeDocument/2006/relationships/hyperlink" Target="https://community.secop.gov.co/Public/Tendering/OpportunityDetail/Index?noticeUID=CO1.NTC.5427343&amp;isFromPublicArea=True&amp;isModal=False" TargetMode="External"/><Relationship Id="rId6" Type="http://schemas.openxmlformats.org/officeDocument/2006/relationships/hyperlink" Target="https://www.contratos.gov.co/consultas/detalleProceso.do?numConstancia=24-22-94050" TargetMode="External"/><Relationship Id="rId5" Type="http://schemas.openxmlformats.org/officeDocument/2006/relationships/hyperlink" Target="https://community.secop.gov.co/Public/Tendering/OpportunityDetail/Index?noticeUID=CO1.NTC.5613462&amp;isFromPublicArea=True&amp;isModal=False" TargetMode="External"/><Relationship Id="rId4" Type="http://schemas.openxmlformats.org/officeDocument/2006/relationships/hyperlink" Target="https://community.secop.gov.co/Public/Tendering/OpportunityDetail/Index?noticeUID=CO1.NTC.5560126&amp;isFromPublicArea=True&amp;isModal=Fals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community.secop.gov.co/Public/Tendering/OpportunityDetail/Index?noticeUID=CO1.NTC.5465120&amp;isFromPublicArea=True&amp;isModal=False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community.secop.gov.co/Public/Tendering/OpportunityDetail/Index?noticeUID=CO1.NTC.5432849&amp;isFromPublicArea=True&amp;isModal=False" TargetMode="External"/><Relationship Id="rId1" Type="http://schemas.openxmlformats.org/officeDocument/2006/relationships/hyperlink" Target="https://community.secop.gov.co/Public/Tendering/OpportunityDetail/Index?noticeUID=CO1.NTC.5427343&amp;isFromPublicArea=True&amp;isModal=False" TargetMode="External"/><Relationship Id="rId6" Type="http://schemas.openxmlformats.org/officeDocument/2006/relationships/hyperlink" Target="https://community.secop.gov.co/Public/Tendering/OpportunityDetail/Index?noticeUID=CO1.NTC.5618759&amp;isFromPublicArea=True&amp;isModal=true&amp;asPopupView=true" TargetMode="External"/><Relationship Id="rId5" Type="http://schemas.openxmlformats.org/officeDocument/2006/relationships/hyperlink" Target="https://community.secop.gov.co/Public/Tendering/OpportunityDetail/Index?noticeUID=CO1.NTC.5613462&amp;isFromPublicArea=True&amp;isModal=False" TargetMode="External"/><Relationship Id="rId4" Type="http://schemas.openxmlformats.org/officeDocument/2006/relationships/hyperlink" Target="https://community.secop.gov.co/Public/Tendering/OpportunityDetail/Index?noticeUID=CO1.NTC.5560126&amp;isFromPublicArea=True&amp;isModal=Fals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C2479-B5F1-468D-99A2-AB4CFB1EFD54}">
  <dimension ref="A1:W1721"/>
  <sheetViews>
    <sheetView tabSelected="1" zoomScale="70" zoomScaleNormal="7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G1140" sqref="G1140"/>
    </sheetView>
  </sheetViews>
  <sheetFormatPr baseColWidth="10" defaultColWidth="10.81640625" defaultRowHeight="14" x14ac:dyDescent="0.35"/>
  <cols>
    <col min="1" max="1" width="13.26953125" style="22" customWidth="1"/>
    <col min="2" max="2" width="15" style="22" customWidth="1"/>
    <col min="3" max="3" width="20.54296875" style="22" bestFit="1" customWidth="1"/>
    <col min="4" max="4" width="46.453125" style="22" customWidth="1"/>
    <col min="5" max="5" width="23.1796875" style="23" customWidth="1"/>
    <col min="6" max="6" width="69.1796875" style="22" customWidth="1"/>
    <col min="7" max="7" width="29.453125" style="60" customWidth="1"/>
    <col min="8" max="8" width="33.1796875" style="61" customWidth="1"/>
    <col min="9" max="9" width="16.453125" style="22" customWidth="1"/>
    <col min="10" max="10" width="15.453125" style="22" customWidth="1"/>
    <col min="11" max="11" width="18.81640625" style="22" customWidth="1"/>
    <col min="12" max="12" width="18.81640625" style="25" customWidth="1"/>
    <col min="13" max="16" width="22.1796875" style="22" customWidth="1"/>
    <col min="17" max="19" width="16.26953125" style="22" customWidth="1"/>
    <col min="20" max="20" width="20.453125" style="26" customWidth="1"/>
    <col min="21" max="22" width="16.26953125" style="25" customWidth="1"/>
    <col min="23" max="23" width="50" style="22" customWidth="1"/>
    <col min="24" max="16384" width="10.81640625" style="22"/>
  </cols>
  <sheetData>
    <row r="1" spans="1:23" s="1" customFormat="1" x14ac:dyDescent="0.35">
      <c r="A1" s="63" t="s">
        <v>0</v>
      </c>
      <c r="B1" s="63"/>
      <c r="C1" s="63"/>
      <c r="D1" s="63"/>
      <c r="E1" s="63"/>
      <c r="F1" s="63"/>
      <c r="G1" s="64"/>
      <c r="H1" s="64"/>
      <c r="L1" s="2"/>
      <c r="Q1" s="3"/>
      <c r="R1" s="3"/>
      <c r="S1" s="4"/>
      <c r="T1" s="3"/>
      <c r="U1" s="2"/>
      <c r="V1" s="2"/>
      <c r="W1" s="5"/>
    </row>
    <row r="2" spans="1:23" s="1" customFormat="1" ht="15.5" x14ac:dyDescent="0.35">
      <c r="A2" s="65" t="s">
        <v>1</v>
      </c>
      <c r="B2" s="65"/>
      <c r="C2" s="65"/>
      <c r="D2" s="65"/>
      <c r="E2" s="65"/>
      <c r="F2" s="65"/>
      <c r="G2" s="66"/>
      <c r="H2" s="66"/>
      <c r="I2" s="6"/>
      <c r="J2" s="7"/>
      <c r="K2" s="7"/>
      <c r="L2" s="8"/>
      <c r="Q2" s="3"/>
      <c r="R2" s="3"/>
      <c r="S2" s="4"/>
      <c r="T2" s="3"/>
      <c r="U2" s="2"/>
      <c r="V2" s="2"/>
      <c r="W2" s="5"/>
    </row>
    <row r="3" spans="1:23" s="1" customFormat="1" ht="15.5" x14ac:dyDescent="0.35">
      <c r="A3" s="65" t="s">
        <v>2</v>
      </c>
      <c r="B3" s="65"/>
      <c r="C3" s="65"/>
      <c r="D3" s="65"/>
      <c r="E3" s="65"/>
      <c r="F3" s="65"/>
      <c r="G3" s="66"/>
      <c r="H3" s="66"/>
      <c r="I3" s="6"/>
      <c r="J3" s="7"/>
      <c r="K3" s="7"/>
      <c r="L3" s="8"/>
      <c r="Q3" s="3"/>
      <c r="R3" s="3"/>
      <c r="S3" s="4"/>
      <c r="T3" s="3"/>
      <c r="U3" s="2"/>
      <c r="V3" s="2"/>
      <c r="W3" s="5"/>
    </row>
    <row r="4" spans="1:23" s="1" customFormat="1" ht="15.5" x14ac:dyDescent="0.35">
      <c r="A4" s="7"/>
      <c r="B4" s="8"/>
      <c r="C4" s="7"/>
      <c r="D4" s="6"/>
      <c r="E4" s="21"/>
      <c r="F4" s="6"/>
      <c r="G4" s="56"/>
      <c r="H4" s="56"/>
      <c r="I4" s="6"/>
      <c r="J4" s="7"/>
      <c r="K4" s="7"/>
      <c r="L4" s="8"/>
      <c r="Q4" s="3"/>
      <c r="R4" s="3"/>
      <c r="S4" s="4"/>
      <c r="T4" s="3"/>
      <c r="U4" s="14"/>
      <c r="V4" s="14"/>
      <c r="W4" s="5"/>
    </row>
    <row r="5" spans="1:23" s="1" customFormat="1" ht="15.5" x14ac:dyDescent="0.35">
      <c r="A5" s="67" t="s">
        <v>3</v>
      </c>
      <c r="B5" s="67"/>
      <c r="C5" s="67"/>
      <c r="D5" s="67"/>
      <c r="E5" s="67"/>
      <c r="F5" s="67"/>
      <c r="G5" s="68"/>
      <c r="H5" s="68"/>
      <c r="I5" s="67"/>
      <c r="J5" s="67"/>
      <c r="K5" s="67"/>
      <c r="L5" s="67"/>
      <c r="M5" s="69" t="s">
        <v>4</v>
      </c>
      <c r="N5" s="69"/>
      <c r="O5" s="69"/>
      <c r="P5" s="69"/>
      <c r="Q5" s="9"/>
      <c r="R5" s="9"/>
      <c r="S5" s="10"/>
      <c r="T5" s="13"/>
      <c r="U5" s="15"/>
      <c r="V5" s="15"/>
      <c r="W5" s="5"/>
    </row>
    <row r="6" spans="1:23" s="18" customFormat="1" ht="95.25" customHeight="1" x14ac:dyDescent="0.35">
      <c r="A6" s="32" t="s">
        <v>5</v>
      </c>
      <c r="B6" s="32" t="s">
        <v>6</v>
      </c>
      <c r="C6" s="32" t="s">
        <v>7</v>
      </c>
      <c r="D6" s="33" t="s">
        <v>8</v>
      </c>
      <c r="E6" s="34" t="s">
        <v>9</v>
      </c>
      <c r="F6" s="33" t="s">
        <v>10</v>
      </c>
      <c r="G6" s="57" t="s">
        <v>11</v>
      </c>
      <c r="H6" s="57" t="s">
        <v>12</v>
      </c>
      <c r="I6" s="32" t="s">
        <v>13</v>
      </c>
      <c r="J6" s="32" t="s">
        <v>14</v>
      </c>
      <c r="K6" s="32" t="s">
        <v>15</v>
      </c>
      <c r="L6" s="35" t="s">
        <v>16</v>
      </c>
      <c r="M6" s="17" t="s">
        <v>17</v>
      </c>
      <c r="N6" s="17" t="s">
        <v>18</v>
      </c>
      <c r="O6" s="17" t="s">
        <v>19</v>
      </c>
      <c r="P6" s="17" t="s">
        <v>20</v>
      </c>
      <c r="Q6" s="11" t="s">
        <v>21</v>
      </c>
      <c r="R6" s="11" t="s">
        <v>22</v>
      </c>
      <c r="S6" s="12" t="s">
        <v>23</v>
      </c>
      <c r="T6" s="11" t="s">
        <v>24</v>
      </c>
      <c r="U6" s="16" t="s">
        <v>25</v>
      </c>
      <c r="V6" s="16" t="s">
        <v>26</v>
      </c>
      <c r="W6" s="37" t="s">
        <v>27</v>
      </c>
    </row>
    <row r="7" spans="1:23" s="28" customFormat="1" ht="43.5" x14ac:dyDescent="0.35">
      <c r="A7" s="20">
        <v>1</v>
      </c>
      <c r="B7" s="28">
        <v>2024</v>
      </c>
      <c r="C7" s="19" t="s">
        <v>28</v>
      </c>
      <c r="D7" s="19" t="s">
        <v>29</v>
      </c>
      <c r="E7" s="19">
        <v>1022370407</v>
      </c>
      <c r="F7" s="19" t="s">
        <v>30</v>
      </c>
      <c r="G7" s="19" t="s">
        <v>31</v>
      </c>
      <c r="H7" s="19" t="s">
        <v>32</v>
      </c>
      <c r="I7" s="27">
        <v>45303</v>
      </c>
      <c r="J7" s="27">
        <v>45306</v>
      </c>
      <c r="K7" s="27">
        <v>45502</v>
      </c>
      <c r="L7" s="29">
        <v>42367000</v>
      </c>
      <c r="M7" s="36">
        <v>1</v>
      </c>
      <c r="N7" s="31">
        <v>42367000</v>
      </c>
      <c r="O7" s="31">
        <v>0</v>
      </c>
      <c r="P7" s="31">
        <v>0</v>
      </c>
      <c r="T7" s="30">
        <v>45502</v>
      </c>
      <c r="U7" s="31"/>
      <c r="V7" s="31">
        <v>42367000</v>
      </c>
      <c r="W7" s="28" t="s">
        <v>33</v>
      </c>
    </row>
    <row r="8" spans="1:23" s="28" customFormat="1" ht="43.5" x14ac:dyDescent="0.35">
      <c r="A8" s="20">
        <v>2</v>
      </c>
      <c r="B8" s="28">
        <v>2024</v>
      </c>
      <c r="C8" s="19" t="s">
        <v>34</v>
      </c>
      <c r="D8" s="19" t="s">
        <v>35</v>
      </c>
      <c r="E8" s="19">
        <v>1100542273</v>
      </c>
      <c r="F8" s="19" t="s">
        <v>36</v>
      </c>
      <c r="G8" s="19" t="s">
        <v>37</v>
      </c>
      <c r="H8" s="19" t="s">
        <v>38</v>
      </c>
      <c r="I8" s="27">
        <v>45303</v>
      </c>
      <c r="J8" s="27">
        <v>45306</v>
      </c>
      <c r="K8" s="27">
        <v>45504</v>
      </c>
      <c r="L8" s="29">
        <v>54109333</v>
      </c>
      <c r="M8" s="36">
        <v>1</v>
      </c>
      <c r="N8" s="31">
        <v>53834667</v>
      </c>
      <c r="O8" s="31">
        <v>274666</v>
      </c>
      <c r="P8" s="31">
        <v>0</v>
      </c>
      <c r="T8" s="30">
        <v>45504</v>
      </c>
      <c r="U8" s="31"/>
      <c r="V8" s="31">
        <v>54109333</v>
      </c>
      <c r="W8" s="28" t="s">
        <v>39</v>
      </c>
    </row>
    <row r="9" spans="1:23" s="28" customFormat="1" ht="43.5" x14ac:dyDescent="0.35">
      <c r="A9" s="20">
        <v>3</v>
      </c>
      <c r="B9" s="28">
        <v>2024</v>
      </c>
      <c r="C9" s="19" t="s">
        <v>40</v>
      </c>
      <c r="D9" s="19" t="s">
        <v>41</v>
      </c>
      <c r="E9" s="19">
        <v>1026252836</v>
      </c>
      <c r="F9" s="19" t="s">
        <v>42</v>
      </c>
      <c r="G9" s="19" t="s">
        <v>37</v>
      </c>
      <c r="H9" s="19" t="s">
        <v>38</v>
      </c>
      <c r="I9" s="27">
        <v>45303</v>
      </c>
      <c r="J9" s="27">
        <v>45306</v>
      </c>
      <c r="K9" s="27">
        <v>45504</v>
      </c>
      <c r="L9" s="29">
        <v>54109333</v>
      </c>
      <c r="M9" s="36">
        <v>1</v>
      </c>
      <c r="N9" s="31">
        <v>53834667</v>
      </c>
      <c r="O9" s="31">
        <v>274666</v>
      </c>
      <c r="P9" s="31">
        <v>0</v>
      </c>
      <c r="T9" s="30">
        <v>45504</v>
      </c>
      <c r="U9" s="31"/>
      <c r="V9" s="31">
        <v>54109333</v>
      </c>
      <c r="W9" s="28" t="s">
        <v>39</v>
      </c>
    </row>
    <row r="10" spans="1:23" s="28" customFormat="1" ht="43.5" x14ac:dyDescent="0.35">
      <c r="A10" s="20">
        <v>4</v>
      </c>
      <c r="B10" s="28">
        <v>2024</v>
      </c>
      <c r="C10" s="19" t="s">
        <v>43</v>
      </c>
      <c r="D10" s="19" t="s">
        <v>44</v>
      </c>
      <c r="E10" s="19">
        <v>42140222</v>
      </c>
      <c r="F10" s="19" t="s">
        <v>45</v>
      </c>
      <c r="G10" s="19" t="s">
        <v>31</v>
      </c>
      <c r="H10" s="19" t="s">
        <v>32</v>
      </c>
      <c r="I10" s="27">
        <v>45303</v>
      </c>
      <c r="J10" s="27">
        <v>45307</v>
      </c>
      <c r="K10" s="27">
        <v>45503</v>
      </c>
      <c r="L10" s="29">
        <v>62400000</v>
      </c>
      <c r="M10" s="36">
        <v>1</v>
      </c>
      <c r="N10" s="31">
        <v>62400000</v>
      </c>
      <c r="O10" s="31">
        <v>0</v>
      </c>
      <c r="P10" s="31">
        <v>0</v>
      </c>
      <c r="T10" s="30">
        <v>45503</v>
      </c>
      <c r="U10" s="31"/>
      <c r="V10" s="31">
        <v>62400000</v>
      </c>
      <c r="W10" s="28" t="s">
        <v>33</v>
      </c>
    </row>
    <row r="11" spans="1:23" s="28" customFormat="1" ht="43.5" x14ac:dyDescent="0.35">
      <c r="A11" s="20">
        <v>5</v>
      </c>
      <c r="B11" s="28">
        <v>2024</v>
      </c>
      <c r="C11" s="19" t="s">
        <v>46</v>
      </c>
      <c r="D11" s="19" t="s">
        <v>47</v>
      </c>
      <c r="E11" s="19">
        <v>53007260</v>
      </c>
      <c r="F11" s="19" t="s">
        <v>48</v>
      </c>
      <c r="G11" s="19" t="s">
        <v>31</v>
      </c>
      <c r="H11" s="19" t="s">
        <v>32</v>
      </c>
      <c r="I11" s="27">
        <v>45303</v>
      </c>
      <c r="J11" s="27">
        <v>45306</v>
      </c>
      <c r="K11" s="27">
        <v>45502</v>
      </c>
      <c r="L11" s="29">
        <v>42367000</v>
      </c>
      <c r="M11" s="36">
        <v>1</v>
      </c>
      <c r="N11" s="31">
        <v>42367000</v>
      </c>
      <c r="O11" s="31">
        <v>0</v>
      </c>
      <c r="P11" s="31">
        <v>0</v>
      </c>
      <c r="T11" s="30">
        <v>45502</v>
      </c>
      <c r="U11" s="31"/>
      <c r="V11" s="31">
        <v>42367000</v>
      </c>
      <c r="W11" s="28" t="s">
        <v>33</v>
      </c>
    </row>
    <row r="12" spans="1:23" s="28" customFormat="1" ht="43.5" x14ac:dyDescent="0.35">
      <c r="A12" s="20">
        <v>6</v>
      </c>
      <c r="B12" s="28">
        <v>2024</v>
      </c>
      <c r="C12" s="19" t="s">
        <v>49</v>
      </c>
      <c r="D12" s="19" t="s">
        <v>50</v>
      </c>
      <c r="E12" s="19">
        <v>37729988</v>
      </c>
      <c r="F12" s="19" t="s">
        <v>51</v>
      </c>
      <c r="G12" s="19" t="s">
        <v>31</v>
      </c>
      <c r="H12" s="19" t="s">
        <v>32</v>
      </c>
      <c r="I12" s="27">
        <v>45303</v>
      </c>
      <c r="J12" s="27">
        <v>45306</v>
      </c>
      <c r="K12" s="27">
        <v>45502</v>
      </c>
      <c r="L12" s="29">
        <v>42367000</v>
      </c>
      <c r="M12" s="36">
        <v>1</v>
      </c>
      <c r="N12" s="31">
        <v>42367000</v>
      </c>
      <c r="O12" s="31">
        <v>0</v>
      </c>
      <c r="P12" s="31">
        <v>0</v>
      </c>
      <c r="T12" s="30">
        <v>45502</v>
      </c>
      <c r="U12" s="31"/>
      <c r="V12" s="31">
        <v>42367000</v>
      </c>
      <c r="W12" s="28" t="s">
        <v>33</v>
      </c>
    </row>
    <row r="13" spans="1:23" s="28" customFormat="1" ht="29" x14ac:dyDescent="0.35">
      <c r="A13" s="20">
        <v>7</v>
      </c>
      <c r="B13" s="28">
        <v>2024</v>
      </c>
      <c r="C13" s="19" t="s">
        <v>52</v>
      </c>
      <c r="D13" s="19" t="s">
        <v>53</v>
      </c>
      <c r="E13" s="19">
        <v>1012458653</v>
      </c>
      <c r="F13" s="19" t="s">
        <v>54</v>
      </c>
      <c r="G13" s="19" t="s">
        <v>31</v>
      </c>
      <c r="H13" s="19" t="s">
        <v>32</v>
      </c>
      <c r="I13" s="27">
        <v>45303</v>
      </c>
      <c r="J13" s="27">
        <v>45306</v>
      </c>
      <c r="K13" s="27">
        <v>45502</v>
      </c>
      <c r="L13" s="29">
        <v>42367000</v>
      </c>
      <c r="M13" s="36">
        <v>1</v>
      </c>
      <c r="N13" s="31">
        <v>42367000</v>
      </c>
      <c r="O13" s="31">
        <v>0</v>
      </c>
      <c r="P13" s="31">
        <v>0</v>
      </c>
      <c r="T13" s="30">
        <v>45502</v>
      </c>
      <c r="U13" s="31"/>
      <c r="V13" s="31">
        <v>42367000</v>
      </c>
      <c r="W13" s="28" t="s">
        <v>33</v>
      </c>
    </row>
    <row r="14" spans="1:23" s="28" customFormat="1" ht="43.5" x14ac:dyDescent="0.35">
      <c r="A14" s="20">
        <v>8</v>
      </c>
      <c r="B14" s="28">
        <v>2024</v>
      </c>
      <c r="C14" s="19" t="s">
        <v>55</v>
      </c>
      <c r="D14" s="19" t="s">
        <v>56</v>
      </c>
      <c r="E14" s="19">
        <v>1094267829</v>
      </c>
      <c r="F14" s="19" t="s">
        <v>57</v>
      </c>
      <c r="G14" s="19" t="s">
        <v>31</v>
      </c>
      <c r="H14" s="19" t="s">
        <v>32</v>
      </c>
      <c r="I14" s="27">
        <v>45303</v>
      </c>
      <c r="J14" s="27">
        <v>45307</v>
      </c>
      <c r="K14" s="27">
        <v>45503</v>
      </c>
      <c r="L14" s="29">
        <v>42367000</v>
      </c>
      <c r="M14" s="36">
        <v>1</v>
      </c>
      <c r="N14" s="31">
        <v>42367000</v>
      </c>
      <c r="O14" s="31">
        <v>0</v>
      </c>
      <c r="P14" s="31">
        <v>0</v>
      </c>
      <c r="T14" s="30">
        <v>45503</v>
      </c>
      <c r="U14" s="31"/>
      <c r="V14" s="31">
        <v>42367000</v>
      </c>
      <c r="W14" s="28" t="s">
        <v>33</v>
      </c>
    </row>
    <row r="15" spans="1:23" s="28" customFormat="1" ht="43.5" x14ac:dyDescent="0.35">
      <c r="A15" s="20">
        <v>9</v>
      </c>
      <c r="B15" s="28">
        <v>2024</v>
      </c>
      <c r="C15" s="19" t="s">
        <v>58</v>
      </c>
      <c r="D15" s="19" t="s">
        <v>59</v>
      </c>
      <c r="E15" s="19">
        <v>22581570</v>
      </c>
      <c r="F15" s="19" t="s">
        <v>60</v>
      </c>
      <c r="G15" s="19" t="s">
        <v>31</v>
      </c>
      <c r="H15" s="19" t="s">
        <v>32</v>
      </c>
      <c r="I15" s="27">
        <v>45303</v>
      </c>
      <c r="J15" s="27">
        <v>45306</v>
      </c>
      <c r="K15" s="27">
        <v>45502</v>
      </c>
      <c r="L15" s="29">
        <v>42367000</v>
      </c>
      <c r="M15" s="36">
        <v>1</v>
      </c>
      <c r="N15" s="31">
        <v>42367000</v>
      </c>
      <c r="O15" s="31">
        <v>0</v>
      </c>
      <c r="P15" s="31">
        <v>0</v>
      </c>
      <c r="T15" s="30">
        <v>45502</v>
      </c>
      <c r="U15" s="31"/>
      <c r="V15" s="31">
        <v>42367000</v>
      </c>
      <c r="W15" s="28" t="s">
        <v>33</v>
      </c>
    </row>
    <row r="16" spans="1:23" s="28" customFormat="1" ht="43.5" x14ac:dyDescent="0.35">
      <c r="A16" s="20">
        <v>10</v>
      </c>
      <c r="B16" s="28">
        <v>2024</v>
      </c>
      <c r="C16" s="19" t="s">
        <v>61</v>
      </c>
      <c r="D16" s="19" t="s">
        <v>62</v>
      </c>
      <c r="E16" s="19">
        <v>37942949</v>
      </c>
      <c r="F16" s="19" t="s">
        <v>63</v>
      </c>
      <c r="G16" s="19" t="s">
        <v>31</v>
      </c>
      <c r="H16" s="19" t="s">
        <v>32</v>
      </c>
      <c r="I16" s="27">
        <v>45303</v>
      </c>
      <c r="J16" s="27">
        <v>45306</v>
      </c>
      <c r="K16" s="27">
        <v>45502</v>
      </c>
      <c r="L16" s="29">
        <v>54574000</v>
      </c>
      <c r="M16" s="36">
        <v>1</v>
      </c>
      <c r="N16" s="31">
        <v>54574000</v>
      </c>
      <c r="O16" s="31">
        <v>0</v>
      </c>
      <c r="P16" s="31">
        <v>0</v>
      </c>
      <c r="T16" s="30">
        <v>45502</v>
      </c>
      <c r="U16" s="31"/>
      <c r="V16" s="31">
        <v>54574000</v>
      </c>
      <c r="W16" s="28" t="s">
        <v>33</v>
      </c>
    </row>
    <row r="17" spans="1:23" s="28" customFormat="1" ht="29" x14ac:dyDescent="0.35">
      <c r="A17" s="20">
        <v>11</v>
      </c>
      <c r="B17" s="28">
        <v>2024</v>
      </c>
      <c r="C17" s="19" t="s">
        <v>64</v>
      </c>
      <c r="D17" s="19" t="s">
        <v>65</v>
      </c>
      <c r="E17" s="19">
        <v>1010192442</v>
      </c>
      <c r="F17" s="19" t="s">
        <v>66</v>
      </c>
      <c r="G17" s="19" t="s">
        <v>31</v>
      </c>
      <c r="H17" s="19" t="s">
        <v>32</v>
      </c>
      <c r="I17" s="27">
        <v>45303</v>
      </c>
      <c r="J17" s="27">
        <v>45306</v>
      </c>
      <c r="K17" s="27">
        <v>45502</v>
      </c>
      <c r="L17" s="29">
        <v>42367000</v>
      </c>
      <c r="M17" s="36">
        <v>1</v>
      </c>
      <c r="N17" s="31">
        <v>42367000</v>
      </c>
      <c r="O17" s="31">
        <v>0</v>
      </c>
      <c r="P17" s="31">
        <v>0</v>
      </c>
      <c r="T17" s="30">
        <v>45502</v>
      </c>
      <c r="U17" s="31"/>
      <c r="V17" s="31">
        <v>42367000</v>
      </c>
      <c r="W17" s="28" t="s">
        <v>33</v>
      </c>
    </row>
    <row r="18" spans="1:23" s="28" customFormat="1" ht="43.5" x14ac:dyDescent="0.35">
      <c r="A18" s="20">
        <v>12</v>
      </c>
      <c r="B18" s="28">
        <v>2024</v>
      </c>
      <c r="C18" s="19" t="s">
        <v>67</v>
      </c>
      <c r="D18" s="19" t="s">
        <v>68</v>
      </c>
      <c r="E18" s="19">
        <v>1057515441</v>
      </c>
      <c r="F18" s="19" t="s">
        <v>69</v>
      </c>
      <c r="G18" s="19" t="s">
        <v>31</v>
      </c>
      <c r="H18" s="19" t="s">
        <v>32</v>
      </c>
      <c r="I18" s="27">
        <v>45303</v>
      </c>
      <c r="J18" s="27">
        <v>45306</v>
      </c>
      <c r="K18" s="27">
        <v>45502</v>
      </c>
      <c r="L18" s="29">
        <v>35308000</v>
      </c>
      <c r="M18" s="36">
        <v>1</v>
      </c>
      <c r="N18" s="31">
        <v>35308000</v>
      </c>
      <c r="O18" s="31">
        <v>0</v>
      </c>
      <c r="P18" s="31">
        <v>0</v>
      </c>
      <c r="T18" s="30">
        <v>45502</v>
      </c>
      <c r="U18" s="31"/>
      <c r="V18" s="31">
        <v>35308000</v>
      </c>
      <c r="W18" s="28" t="s">
        <v>33</v>
      </c>
    </row>
    <row r="19" spans="1:23" s="28" customFormat="1" ht="29" x14ac:dyDescent="0.35">
      <c r="A19" s="20">
        <v>14</v>
      </c>
      <c r="B19" s="28">
        <v>2024</v>
      </c>
      <c r="C19" s="19" t="s">
        <v>70</v>
      </c>
      <c r="D19" s="19" t="s">
        <v>71</v>
      </c>
      <c r="E19" s="19">
        <v>1018472399</v>
      </c>
      <c r="F19" s="19" t="s">
        <v>72</v>
      </c>
      <c r="G19" s="19" t="s">
        <v>31</v>
      </c>
      <c r="H19" s="19" t="s">
        <v>32</v>
      </c>
      <c r="I19" s="27">
        <v>45303</v>
      </c>
      <c r="J19" s="27">
        <v>45306</v>
      </c>
      <c r="K19" s="27">
        <v>45502</v>
      </c>
      <c r="L19" s="29">
        <v>35308000</v>
      </c>
      <c r="M19" s="36">
        <v>1</v>
      </c>
      <c r="N19" s="31">
        <v>35308000</v>
      </c>
      <c r="O19" s="31">
        <v>0</v>
      </c>
      <c r="P19" s="31">
        <v>0</v>
      </c>
      <c r="T19" s="30">
        <v>45502</v>
      </c>
      <c r="U19" s="31"/>
      <c r="V19" s="31">
        <v>35308000</v>
      </c>
      <c r="W19" s="28" t="s">
        <v>33</v>
      </c>
    </row>
    <row r="20" spans="1:23" s="28" customFormat="1" ht="43.5" x14ac:dyDescent="0.35">
      <c r="A20" s="20">
        <v>15</v>
      </c>
      <c r="B20" s="28">
        <v>2024</v>
      </c>
      <c r="C20" s="19" t="s">
        <v>73</v>
      </c>
      <c r="D20" s="19" t="s">
        <v>74</v>
      </c>
      <c r="E20" s="19">
        <v>1117546634</v>
      </c>
      <c r="F20" s="19" t="s">
        <v>75</v>
      </c>
      <c r="G20" s="19" t="s">
        <v>31</v>
      </c>
      <c r="H20" s="19" t="s">
        <v>32</v>
      </c>
      <c r="I20" s="27">
        <v>45303</v>
      </c>
      <c r="J20" s="27">
        <v>45306</v>
      </c>
      <c r="K20" s="27">
        <v>45502</v>
      </c>
      <c r="L20" s="29">
        <v>42367000</v>
      </c>
      <c r="M20" s="36">
        <v>1</v>
      </c>
      <c r="N20" s="31">
        <v>42367000</v>
      </c>
      <c r="O20" s="31">
        <v>0</v>
      </c>
      <c r="P20" s="31">
        <v>0</v>
      </c>
      <c r="T20" s="30">
        <v>45502</v>
      </c>
      <c r="U20" s="31"/>
      <c r="V20" s="31">
        <v>42367000</v>
      </c>
      <c r="W20" s="28" t="s">
        <v>33</v>
      </c>
    </row>
    <row r="21" spans="1:23" s="28" customFormat="1" ht="29" x14ac:dyDescent="0.35">
      <c r="A21" s="20">
        <v>16</v>
      </c>
      <c r="B21" s="28">
        <v>2024</v>
      </c>
      <c r="C21" s="19" t="s">
        <v>76</v>
      </c>
      <c r="D21" s="19" t="s">
        <v>77</v>
      </c>
      <c r="E21" s="19">
        <v>65589582</v>
      </c>
      <c r="F21" s="19" t="s">
        <v>78</v>
      </c>
      <c r="G21" s="19" t="s">
        <v>37</v>
      </c>
      <c r="H21" s="19" t="s">
        <v>38</v>
      </c>
      <c r="I21" s="27">
        <v>45306</v>
      </c>
      <c r="J21" s="27">
        <v>45307</v>
      </c>
      <c r="K21" s="27">
        <v>45504</v>
      </c>
      <c r="L21" s="29">
        <v>50212500</v>
      </c>
      <c r="M21" s="36">
        <v>1</v>
      </c>
      <c r="N21" s="31">
        <v>50212500</v>
      </c>
      <c r="O21" s="31">
        <v>0</v>
      </c>
      <c r="P21" s="31">
        <v>0</v>
      </c>
      <c r="T21" s="30">
        <v>45504</v>
      </c>
      <c r="U21" s="31"/>
      <c r="V21" s="31">
        <v>50212500</v>
      </c>
      <c r="W21" s="28" t="s">
        <v>39</v>
      </c>
    </row>
    <row r="22" spans="1:23" s="28" customFormat="1" ht="29" x14ac:dyDescent="0.35">
      <c r="A22" s="20">
        <v>17</v>
      </c>
      <c r="B22" s="28">
        <v>2024</v>
      </c>
      <c r="C22" s="19" t="s">
        <v>79</v>
      </c>
      <c r="D22" s="19" t="s">
        <v>80</v>
      </c>
      <c r="E22" s="19">
        <v>33377852</v>
      </c>
      <c r="F22" s="19" t="s">
        <v>81</v>
      </c>
      <c r="G22" s="19" t="s">
        <v>37</v>
      </c>
      <c r="H22" s="19" t="s">
        <v>38</v>
      </c>
      <c r="I22" s="27">
        <v>45306</v>
      </c>
      <c r="J22" s="27">
        <v>45307</v>
      </c>
      <c r="K22" s="27">
        <v>45504</v>
      </c>
      <c r="L22" s="29">
        <v>58916000</v>
      </c>
      <c r="M22" s="36">
        <v>1</v>
      </c>
      <c r="N22" s="31">
        <v>58916000</v>
      </c>
      <c r="O22" s="31">
        <v>0</v>
      </c>
      <c r="P22" s="31">
        <v>0</v>
      </c>
      <c r="T22" s="30">
        <v>45504</v>
      </c>
      <c r="U22" s="31"/>
      <c r="V22" s="31">
        <v>58916000</v>
      </c>
      <c r="W22" s="28" t="s">
        <v>39</v>
      </c>
    </row>
    <row r="23" spans="1:23" s="28" customFormat="1" ht="43.5" x14ac:dyDescent="0.35">
      <c r="A23" s="20">
        <v>18</v>
      </c>
      <c r="B23" s="28">
        <v>2024</v>
      </c>
      <c r="C23" s="19" t="s">
        <v>82</v>
      </c>
      <c r="D23" s="19" t="s">
        <v>83</v>
      </c>
      <c r="E23" s="19">
        <v>1020762400</v>
      </c>
      <c r="F23" s="19" t="s">
        <v>84</v>
      </c>
      <c r="G23" s="19" t="s">
        <v>31</v>
      </c>
      <c r="H23" s="19" t="s">
        <v>32</v>
      </c>
      <c r="I23" s="27">
        <v>45306</v>
      </c>
      <c r="J23" s="27">
        <v>45307</v>
      </c>
      <c r="K23" s="27">
        <v>45503</v>
      </c>
      <c r="L23" s="29">
        <v>42367000</v>
      </c>
      <c r="M23" s="36">
        <v>1</v>
      </c>
      <c r="N23" s="31">
        <v>42367000</v>
      </c>
      <c r="O23" s="31">
        <v>0</v>
      </c>
      <c r="P23" s="31">
        <v>0</v>
      </c>
      <c r="T23" s="30">
        <v>45503</v>
      </c>
      <c r="U23" s="31"/>
      <c r="V23" s="31">
        <v>42367000</v>
      </c>
      <c r="W23" s="28" t="s">
        <v>33</v>
      </c>
    </row>
    <row r="24" spans="1:23" s="28" customFormat="1" ht="43.5" x14ac:dyDescent="0.35">
      <c r="A24" s="20">
        <v>19</v>
      </c>
      <c r="B24" s="28">
        <v>2024</v>
      </c>
      <c r="C24" s="19" t="s">
        <v>85</v>
      </c>
      <c r="D24" s="19" t="s">
        <v>86</v>
      </c>
      <c r="E24" s="19">
        <v>51838267</v>
      </c>
      <c r="F24" s="19" t="s">
        <v>87</v>
      </c>
      <c r="G24" s="19" t="s">
        <v>31</v>
      </c>
      <c r="H24" s="19" t="s">
        <v>32</v>
      </c>
      <c r="I24" s="27">
        <v>45306</v>
      </c>
      <c r="J24" s="27">
        <v>45315</v>
      </c>
      <c r="K24" s="27">
        <v>45504</v>
      </c>
      <c r="L24" s="29">
        <v>42367000</v>
      </c>
      <c r="M24" s="36">
        <v>1</v>
      </c>
      <c r="N24" s="31">
        <v>40628867</v>
      </c>
      <c r="O24" s="31">
        <v>1738133</v>
      </c>
      <c r="P24" s="31">
        <v>0</v>
      </c>
      <c r="T24" s="30">
        <v>45504</v>
      </c>
      <c r="U24" s="31"/>
      <c r="V24" s="31">
        <v>42367000</v>
      </c>
      <c r="W24" s="28" t="s">
        <v>33</v>
      </c>
    </row>
    <row r="25" spans="1:23" s="28" customFormat="1" ht="29" x14ac:dyDescent="0.35">
      <c r="A25" s="20">
        <v>20</v>
      </c>
      <c r="B25" s="28">
        <v>2024</v>
      </c>
      <c r="C25" s="19" t="s">
        <v>88</v>
      </c>
      <c r="D25" s="19" t="s">
        <v>89</v>
      </c>
      <c r="E25" s="19">
        <v>1032505182</v>
      </c>
      <c r="F25" s="19" t="s">
        <v>90</v>
      </c>
      <c r="G25" s="19" t="s">
        <v>31</v>
      </c>
      <c r="H25" s="19" t="s">
        <v>32</v>
      </c>
      <c r="I25" s="27">
        <v>45306</v>
      </c>
      <c r="J25" s="27">
        <v>45307</v>
      </c>
      <c r="K25" s="27">
        <v>45503</v>
      </c>
      <c r="L25" s="29">
        <v>20488000</v>
      </c>
      <c r="M25" s="36">
        <v>1</v>
      </c>
      <c r="N25" s="31">
        <v>20488000</v>
      </c>
      <c r="O25" s="31">
        <v>0</v>
      </c>
      <c r="P25" s="31">
        <v>0</v>
      </c>
      <c r="T25" s="30">
        <v>45503</v>
      </c>
      <c r="U25" s="31"/>
      <c r="V25" s="31">
        <v>20488000</v>
      </c>
      <c r="W25" s="28" t="s">
        <v>33</v>
      </c>
    </row>
    <row r="26" spans="1:23" s="28" customFormat="1" ht="43.5" x14ac:dyDescent="0.35">
      <c r="A26" s="20">
        <v>21</v>
      </c>
      <c r="B26" s="28">
        <v>2024</v>
      </c>
      <c r="C26" s="19" t="s">
        <v>91</v>
      </c>
      <c r="D26" s="19" t="s">
        <v>92</v>
      </c>
      <c r="E26" s="19">
        <v>1018445491</v>
      </c>
      <c r="F26" s="19" t="s">
        <v>93</v>
      </c>
      <c r="G26" s="19" t="s">
        <v>37</v>
      </c>
      <c r="H26" s="19" t="s">
        <v>38</v>
      </c>
      <c r="I26" s="27">
        <v>45306</v>
      </c>
      <c r="J26" s="27">
        <v>45308</v>
      </c>
      <c r="K26" s="27">
        <v>45504</v>
      </c>
      <c r="L26" s="29">
        <v>54109333</v>
      </c>
      <c r="M26" s="36">
        <v>1</v>
      </c>
      <c r="N26" s="31">
        <v>53285333</v>
      </c>
      <c r="O26" s="31">
        <v>824000</v>
      </c>
      <c r="P26" s="31">
        <v>0</v>
      </c>
      <c r="T26" s="30">
        <v>45504</v>
      </c>
      <c r="U26" s="31"/>
      <c r="V26" s="31">
        <v>54109333</v>
      </c>
      <c r="W26" s="28" t="s">
        <v>39</v>
      </c>
    </row>
    <row r="27" spans="1:23" s="28" customFormat="1" ht="43.5" x14ac:dyDescent="0.35">
      <c r="A27" s="20">
        <v>22</v>
      </c>
      <c r="B27" s="28">
        <v>2024</v>
      </c>
      <c r="C27" s="19" t="s">
        <v>94</v>
      </c>
      <c r="D27" s="19" t="s">
        <v>95</v>
      </c>
      <c r="E27" s="19">
        <v>1020749871</v>
      </c>
      <c r="F27" s="19" t="s">
        <v>96</v>
      </c>
      <c r="G27" s="19" t="s">
        <v>37</v>
      </c>
      <c r="H27" s="19" t="s">
        <v>38</v>
      </c>
      <c r="I27" s="27">
        <v>45306</v>
      </c>
      <c r="J27" s="27">
        <v>45307</v>
      </c>
      <c r="K27" s="27">
        <v>45504</v>
      </c>
      <c r="L27" s="29">
        <v>21324090</v>
      </c>
      <c r="M27" s="36">
        <v>1</v>
      </c>
      <c r="N27" s="31">
        <v>20687550</v>
      </c>
      <c r="O27" s="31">
        <v>636540</v>
      </c>
      <c r="P27" s="31">
        <v>0</v>
      </c>
      <c r="T27" s="30">
        <v>45504</v>
      </c>
      <c r="U27" s="31"/>
      <c r="V27" s="31">
        <v>21324090</v>
      </c>
      <c r="W27" s="28" t="s">
        <v>39</v>
      </c>
    </row>
    <row r="28" spans="1:23" s="28" customFormat="1" ht="43.5" x14ac:dyDescent="0.35">
      <c r="A28" s="20">
        <v>23</v>
      </c>
      <c r="B28" s="28">
        <v>2024</v>
      </c>
      <c r="C28" s="19" t="s">
        <v>97</v>
      </c>
      <c r="D28" s="19" t="s">
        <v>98</v>
      </c>
      <c r="E28" s="19">
        <v>50972364</v>
      </c>
      <c r="F28" s="19" t="s">
        <v>99</v>
      </c>
      <c r="G28" s="19" t="s">
        <v>37</v>
      </c>
      <c r="H28" s="19" t="s">
        <v>38</v>
      </c>
      <c r="I28" s="27">
        <v>45306</v>
      </c>
      <c r="J28" s="27">
        <v>45308</v>
      </c>
      <c r="K28" s="27">
        <v>45504</v>
      </c>
      <c r="L28" s="29">
        <v>63700000</v>
      </c>
      <c r="M28" s="36">
        <v>1</v>
      </c>
      <c r="N28" s="31">
        <v>63373333</v>
      </c>
      <c r="O28" s="31">
        <v>326667</v>
      </c>
      <c r="P28" s="31">
        <v>0</v>
      </c>
      <c r="T28" s="30">
        <v>45504</v>
      </c>
      <c r="U28" s="31"/>
      <c r="V28" s="31">
        <v>63700000</v>
      </c>
      <c r="W28" s="28" t="s">
        <v>39</v>
      </c>
    </row>
    <row r="29" spans="1:23" s="28" customFormat="1" ht="43.5" x14ac:dyDescent="0.35">
      <c r="A29" s="20">
        <v>24</v>
      </c>
      <c r="B29" s="28">
        <v>2024</v>
      </c>
      <c r="C29" s="19" t="s">
        <v>100</v>
      </c>
      <c r="D29" s="19" t="s">
        <v>101</v>
      </c>
      <c r="E29" s="19">
        <v>53009230</v>
      </c>
      <c r="F29" s="19" t="s">
        <v>102</v>
      </c>
      <c r="G29" s="19" t="s">
        <v>37</v>
      </c>
      <c r="H29" s="19" t="s">
        <v>38</v>
      </c>
      <c r="I29" s="27">
        <v>45306</v>
      </c>
      <c r="J29" s="27">
        <v>45308</v>
      </c>
      <c r="K29" s="27">
        <v>45504</v>
      </c>
      <c r="L29" s="29">
        <v>54109333</v>
      </c>
      <c r="M29" s="36">
        <v>1</v>
      </c>
      <c r="N29" s="31">
        <v>53285333</v>
      </c>
      <c r="O29" s="31">
        <v>824000</v>
      </c>
      <c r="P29" s="31">
        <v>0</v>
      </c>
      <c r="T29" s="30">
        <v>45504</v>
      </c>
      <c r="U29" s="31"/>
      <c r="V29" s="31">
        <v>54109333</v>
      </c>
      <c r="W29" s="28" t="s">
        <v>39</v>
      </c>
    </row>
    <row r="30" spans="1:23" s="28" customFormat="1" ht="43.5" x14ac:dyDescent="0.35">
      <c r="A30" s="20">
        <v>25</v>
      </c>
      <c r="B30" s="28">
        <v>2024</v>
      </c>
      <c r="C30" s="19" t="s">
        <v>103</v>
      </c>
      <c r="D30" s="19" t="s">
        <v>104</v>
      </c>
      <c r="E30" s="19">
        <v>1022385776</v>
      </c>
      <c r="F30" s="19" t="s">
        <v>105</v>
      </c>
      <c r="G30" s="19" t="s">
        <v>37</v>
      </c>
      <c r="H30" s="19" t="s">
        <v>38</v>
      </c>
      <c r="I30" s="27">
        <v>45306</v>
      </c>
      <c r="J30" s="27">
        <v>45308</v>
      </c>
      <c r="K30" s="27">
        <v>45504</v>
      </c>
      <c r="L30" s="29">
        <v>58916000</v>
      </c>
      <c r="M30" s="36">
        <v>1</v>
      </c>
      <c r="N30" s="31">
        <v>58613867</v>
      </c>
      <c r="O30" s="31">
        <v>302133</v>
      </c>
      <c r="P30" s="31">
        <v>0</v>
      </c>
      <c r="T30" s="30">
        <v>45504</v>
      </c>
      <c r="U30" s="31"/>
      <c r="V30" s="31">
        <v>58916000</v>
      </c>
      <c r="W30" s="28" t="s">
        <v>39</v>
      </c>
    </row>
    <row r="31" spans="1:23" s="28" customFormat="1" ht="43.5" x14ac:dyDescent="0.35">
      <c r="A31" s="20">
        <v>26</v>
      </c>
      <c r="B31" s="28">
        <v>2024</v>
      </c>
      <c r="C31" s="19" t="s">
        <v>106</v>
      </c>
      <c r="D31" s="19" t="s">
        <v>107</v>
      </c>
      <c r="E31" s="19">
        <v>1073669705</v>
      </c>
      <c r="F31" s="19" t="s">
        <v>108</v>
      </c>
      <c r="G31" s="19" t="s">
        <v>37</v>
      </c>
      <c r="H31" s="19" t="s">
        <v>38</v>
      </c>
      <c r="I31" s="27">
        <v>45307</v>
      </c>
      <c r="J31" s="27">
        <v>45308</v>
      </c>
      <c r="K31" s="27">
        <v>45504</v>
      </c>
      <c r="L31" s="29">
        <v>33475000</v>
      </c>
      <c r="M31" s="36">
        <v>1</v>
      </c>
      <c r="N31" s="31">
        <v>33303333</v>
      </c>
      <c r="O31" s="31">
        <v>171667</v>
      </c>
      <c r="P31" s="31">
        <v>0</v>
      </c>
      <c r="T31" s="30">
        <v>45504</v>
      </c>
      <c r="U31" s="31"/>
      <c r="V31" s="31">
        <v>33475000</v>
      </c>
      <c r="W31" s="28" t="s">
        <v>39</v>
      </c>
    </row>
    <row r="32" spans="1:23" s="28" customFormat="1" ht="43.5" x14ac:dyDescent="0.35">
      <c r="A32" s="20">
        <v>27</v>
      </c>
      <c r="B32" s="28">
        <v>2024</v>
      </c>
      <c r="C32" s="19" t="s">
        <v>109</v>
      </c>
      <c r="D32" s="19" t="s">
        <v>110</v>
      </c>
      <c r="E32" s="19">
        <v>1010221484</v>
      </c>
      <c r="F32" s="19" t="s">
        <v>111</v>
      </c>
      <c r="G32" s="19" t="s">
        <v>31</v>
      </c>
      <c r="H32" s="19" t="s">
        <v>32</v>
      </c>
      <c r="I32" s="27">
        <v>45307</v>
      </c>
      <c r="J32" s="27">
        <v>45308</v>
      </c>
      <c r="K32" s="27">
        <v>45504</v>
      </c>
      <c r="L32" s="29">
        <v>42367000</v>
      </c>
      <c r="M32" s="36">
        <v>1</v>
      </c>
      <c r="N32" s="31">
        <v>42149733</v>
      </c>
      <c r="O32" s="31">
        <v>217267</v>
      </c>
      <c r="P32" s="31">
        <v>0</v>
      </c>
      <c r="T32" s="30">
        <v>45504</v>
      </c>
      <c r="U32" s="31"/>
      <c r="V32" s="31">
        <v>42367000</v>
      </c>
      <c r="W32" s="28" t="s">
        <v>33</v>
      </c>
    </row>
    <row r="33" spans="1:23" s="28" customFormat="1" ht="29" x14ac:dyDescent="0.35">
      <c r="A33" s="20">
        <v>28</v>
      </c>
      <c r="B33" s="28">
        <v>2024</v>
      </c>
      <c r="C33" s="19" t="s">
        <v>112</v>
      </c>
      <c r="D33" s="19" t="s">
        <v>113</v>
      </c>
      <c r="E33" s="19">
        <v>38364328</v>
      </c>
      <c r="F33" s="19" t="s">
        <v>114</v>
      </c>
      <c r="G33" s="19" t="s">
        <v>31</v>
      </c>
      <c r="H33" s="19" t="s">
        <v>32</v>
      </c>
      <c r="I33" s="27">
        <v>45307</v>
      </c>
      <c r="J33" s="27">
        <v>45308</v>
      </c>
      <c r="K33" s="27">
        <v>45504</v>
      </c>
      <c r="L33" s="29">
        <v>42367000</v>
      </c>
      <c r="M33" s="36">
        <v>1</v>
      </c>
      <c r="N33" s="31">
        <v>42149733</v>
      </c>
      <c r="O33" s="31">
        <v>217267</v>
      </c>
      <c r="P33" s="31">
        <v>0</v>
      </c>
      <c r="T33" s="30">
        <v>45504</v>
      </c>
      <c r="U33" s="31"/>
      <c r="V33" s="31">
        <v>42367000</v>
      </c>
      <c r="W33" s="28" t="s">
        <v>33</v>
      </c>
    </row>
    <row r="34" spans="1:23" s="28" customFormat="1" ht="43.5" x14ac:dyDescent="0.35">
      <c r="A34" s="20">
        <v>29</v>
      </c>
      <c r="B34" s="28">
        <v>2024</v>
      </c>
      <c r="C34" s="19" t="s">
        <v>115</v>
      </c>
      <c r="D34" s="19" t="s">
        <v>116</v>
      </c>
      <c r="E34" s="19">
        <v>49717557</v>
      </c>
      <c r="F34" s="19" t="s">
        <v>117</v>
      </c>
      <c r="G34" s="19" t="s">
        <v>31</v>
      </c>
      <c r="H34" s="19" t="s">
        <v>32</v>
      </c>
      <c r="I34" s="27">
        <v>45307</v>
      </c>
      <c r="J34" s="27">
        <v>45308</v>
      </c>
      <c r="K34" s="27">
        <v>45504</v>
      </c>
      <c r="L34" s="29">
        <v>42367000</v>
      </c>
      <c r="M34" s="36">
        <v>1</v>
      </c>
      <c r="N34" s="31">
        <v>42149733</v>
      </c>
      <c r="O34" s="31">
        <v>217267</v>
      </c>
      <c r="P34" s="31">
        <v>0</v>
      </c>
      <c r="T34" s="30">
        <v>45504</v>
      </c>
      <c r="U34" s="31"/>
      <c r="V34" s="31">
        <v>42367000</v>
      </c>
      <c r="W34" s="28" t="s">
        <v>33</v>
      </c>
    </row>
    <row r="35" spans="1:23" s="28" customFormat="1" ht="43.5" x14ac:dyDescent="0.35">
      <c r="A35" s="20">
        <v>30</v>
      </c>
      <c r="B35" s="28">
        <v>2024</v>
      </c>
      <c r="C35" s="19" t="s">
        <v>118</v>
      </c>
      <c r="D35" s="19" t="s">
        <v>119</v>
      </c>
      <c r="E35" s="19">
        <v>1014215771</v>
      </c>
      <c r="F35" s="19" t="s">
        <v>120</v>
      </c>
      <c r="G35" s="19" t="s">
        <v>31</v>
      </c>
      <c r="H35" s="19" t="s">
        <v>32</v>
      </c>
      <c r="I35" s="27">
        <v>45307</v>
      </c>
      <c r="J35" s="27">
        <v>45308</v>
      </c>
      <c r="K35" s="27">
        <v>45504</v>
      </c>
      <c r="L35" s="29">
        <v>42367000</v>
      </c>
      <c r="M35" s="36">
        <v>1</v>
      </c>
      <c r="N35" s="31">
        <v>42149733</v>
      </c>
      <c r="O35" s="31">
        <v>217267</v>
      </c>
      <c r="P35" s="31">
        <v>0</v>
      </c>
      <c r="T35" s="30">
        <v>45504</v>
      </c>
      <c r="U35" s="31"/>
      <c r="V35" s="31">
        <v>42367000</v>
      </c>
      <c r="W35" s="28" t="s">
        <v>33</v>
      </c>
    </row>
    <row r="36" spans="1:23" s="28" customFormat="1" ht="43.5" x14ac:dyDescent="0.35">
      <c r="A36" s="20">
        <v>31</v>
      </c>
      <c r="B36" s="28">
        <v>2024</v>
      </c>
      <c r="C36" s="19" t="s">
        <v>121</v>
      </c>
      <c r="D36" s="19" t="s">
        <v>122</v>
      </c>
      <c r="E36" s="19">
        <v>5996309</v>
      </c>
      <c r="F36" s="19" t="s">
        <v>123</v>
      </c>
      <c r="G36" s="19" t="s">
        <v>124</v>
      </c>
      <c r="H36" s="19" t="s">
        <v>125</v>
      </c>
      <c r="I36" s="27">
        <v>45307</v>
      </c>
      <c r="J36" s="27">
        <v>45308</v>
      </c>
      <c r="K36" s="27">
        <v>45504</v>
      </c>
      <c r="L36" s="29">
        <v>60600000</v>
      </c>
      <c r="M36" s="36">
        <v>1</v>
      </c>
      <c r="N36" s="31">
        <v>58200000</v>
      </c>
      <c r="O36" s="31">
        <v>2400000</v>
      </c>
      <c r="P36" s="31">
        <v>0</v>
      </c>
      <c r="T36" s="30">
        <v>45504</v>
      </c>
      <c r="U36" s="31"/>
      <c r="V36" s="31">
        <v>60600000</v>
      </c>
      <c r="W36" s="28" t="s">
        <v>126</v>
      </c>
    </row>
    <row r="37" spans="1:23" s="28" customFormat="1" ht="29" x14ac:dyDescent="0.35">
      <c r="A37" s="20">
        <v>32</v>
      </c>
      <c r="B37" s="28">
        <v>2024</v>
      </c>
      <c r="C37" s="19" t="s">
        <v>127</v>
      </c>
      <c r="D37" s="19" t="s">
        <v>128</v>
      </c>
      <c r="E37" s="19">
        <v>52741098</v>
      </c>
      <c r="F37" s="19" t="s">
        <v>129</v>
      </c>
      <c r="G37" s="19" t="s">
        <v>31</v>
      </c>
      <c r="H37" s="19" t="s">
        <v>32</v>
      </c>
      <c r="I37" s="27">
        <v>45307</v>
      </c>
      <c r="J37" s="27">
        <v>45309</v>
      </c>
      <c r="K37" s="27">
        <v>45504</v>
      </c>
      <c r="L37" s="29">
        <v>42367000</v>
      </c>
      <c r="M37" s="36">
        <v>1</v>
      </c>
      <c r="N37" s="31">
        <v>41932467</v>
      </c>
      <c r="O37" s="31">
        <v>434533</v>
      </c>
      <c r="P37" s="31">
        <v>0</v>
      </c>
      <c r="T37" s="30">
        <v>45504</v>
      </c>
      <c r="U37" s="31"/>
      <c r="V37" s="31">
        <v>42367000</v>
      </c>
      <c r="W37" s="28" t="s">
        <v>33</v>
      </c>
    </row>
    <row r="38" spans="1:23" s="28" customFormat="1" ht="43.5" x14ac:dyDescent="0.35">
      <c r="A38" s="20">
        <v>33</v>
      </c>
      <c r="B38" s="28">
        <v>2024</v>
      </c>
      <c r="C38" s="19" t="s">
        <v>130</v>
      </c>
      <c r="D38" s="19" t="s">
        <v>131</v>
      </c>
      <c r="E38" s="19">
        <v>66986015</v>
      </c>
      <c r="F38" s="19" t="s">
        <v>132</v>
      </c>
      <c r="G38" s="19" t="s">
        <v>31</v>
      </c>
      <c r="H38" s="19" t="s">
        <v>32</v>
      </c>
      <c r="I38" s="27">
        <v>45307</v>
      </c>
      <c r="J38" s="27">
        <v>45309</v>
      </c>
      <c r="K38" s="27">
        <v>45504</v>
      </c>
      <c r="L38" s="29">
        <v>42367000</v>
      </c>
      <c r="M38" s="36">
        <v>1</v>
      </c>
      <c r="N38" s="31">
        <v>41932467</v>
      </c>
      <c r="O38" s="31">
        <v>434533</v>
      </c>
      <c r="P38" s="31">
        <v>0</v>
      </c>
      <c r="T38" s="30">
        <v>45504</v>
      </c>
      <c r="U38" s="31"/>
      <c r="V38" s="31">
        <v>42367000</v>
      </c>
      <c r="W38" s="28" t="s">
        <v>33</v>
      </c>
    </row>
    <row r="39" spans="1:23" s="28" customFormat="1" ht="43.5" x14ac:dyDescent="0.35">
      <c r="A39" s="20">
        <v>34</v>
      </c>
      <c r="B39" s="28">
        <v>2024</v>
      </c>
      <c r="C39" s="19" t="s">
        <v>133</v>
      </c>
      <c r="D39" s="19" t="s">
        <v>134</v>
      </c>
      <c r="E39" s="19">
        <v>67026914</v>
      </c>
      <c r="F39" s="19" t="s">
        <v>135</v>
      </c>
      <c r="G39" s="19" t="s">
        <v>31</v>
      </c>
      <c r="H39" s="19" t="s">
        <v>32</v>
      </c>
      <c r="I39" s="27">
        <v>45307</v>
      </c>
      <c r="J39" s="27">
        <v>45308</v>
      </c>
      <c r="K39" s="27">
        <v>45504</v>
      </c>
      <c r="L39" s="29">
        <v>42367000</v>
      </c>
      <c r="M39" s="36">
        <v>1</v>
      </c>
      <c r="N39" s="31">
        <v>42149733</v>
      </c>
      <c r="O39" s="31">
        <v>217267</v>
      </c>
      <c r="P39" s="31">
        <v>0</v>
      </c>
      <c r="T39" s="30">
        <v>45504</v>
      </c>
      <c r="U39" s="31"/>
      <c r="V39" s="31">
        <v>42367000</v>
      </c>
      <c r="W39" s="28" t="s">
        <v>33</v>
      </c>
    </row>
    <row r="40" spans="1:23" s="28" customFormat="1" ht="43.5" x14ac:dyDescent="0.35">
      <c r="A40" s="20">
        <v>35</v>
      </c>
      <c r="B40" s="28">
        <v>2024</v>
      </c>
      <c r="C40" s="19" t="s">
        <v>136</v>
      </c>
      <c r="D40" s="19" t="s">
        <v>137</v>
      </c>
      <c r="E40" s="19">
        <v>51850676</v>
      </c>
      <c r="F40" s="19" t="s">
        <v>138</v>
      </c>
      <c r="G40" s="19" t="s">
        <v>31</v>
      </c>
      <c r="H40" s="19" t="s">
        <v>32</v>
      </c>
      <c r="I40" s="27">
        <v>45307</v>
      </c>
      <c r="J40" s="27">
        <v>45308</v>
      </c>
      <c r="K40" s="27">
        <v>45504</v>
      </c>
      <c r="L40" s="29">
        <v>42367000</v>
      </c>
      <c r="M40" s="36">
        <v>1</v>
      </c>
      <c r="N40" s="31">
        <v>42149733</v>
      </c>
      <c r="O40" s="31">
        <v>217267</v>
      </c>
      <c r="P40" s="31">
        <v>0</v>
      </c>
      <c r="T40" s="30">
        <v>45504</v>
      </c>
      <c r="U40" s="31"/>
      <c r="V40" s="31">
        <v>42367000</v>
      </c>
      <c r="W40" s="28" t="s">
        <v>33</v>
      </c>
    </row>
    <row r="41" spans="1:23" s="28" customFormat="1" ht="43.5" x14ac:dyDescent="0.35">
      <c r="A41" s="20">
        <v>36</v>
      </c>
      <c r="B41" s="28">
        <v>2024</v>
      </c>
      <c r="C41" s="19" t="s">
        <v>139</v>
      </c>
      <c r="D41" s="19" t="s">
        <v>140</v>
      </c>
      <c r="E41" s="19">
        <v>53140254</v>
      </c>
      <c r="F41" s="19" t="s">
        <v>141</v>
      </c>
      <c r="G41" s="19" t="s">
        <v>31</v>
      </c>
      <c r="H41" s="19" t="s">
        <v>32</v>
      </c>
      <c r="I41" s="27">
        <v>45307</v>
      </c>
      <c r="J41" s="27">
        <v>45309</v>
      </c>
      <c r="K41" s="27">
        <v>45504</v>
      </c>
      <c r="L41" s="29">
        <v>42367000</v>
      </c>
      <c r="M41" s="36">
        <v>1</v>
      </c>
      <c r="N41" s="31">
        <v>41932467</v>
      </c>
      <c r="O41" s="31">
        <v>434533</v>
      </c>
      <c r="P41" s="31">
        <v>0</v>
      </c>
      <c r="T41" s="30">
        <v>45504</v>
      </c>
      <c r="U41" s="31"/>
      <c r="V41" s="31">
        <v>42367000</v>
      </c>
      <c r="W41" s="28" t="s">
        <v>33</v>
      </c>
    </row>
    <row r="42" spans="1:23" s="28" customFormat="1" ht="43.5" x14ac:dyDescent="0.35">
      <c r="A42" s="20">
        <v>37</v>
      </c>
      <c r="B42" s="28">
        <v>2024</v>
      </c>
      <c r="C42" s="19" t="s">
        <v>142</v>
      </c>
      <c r="D42" s="19" t="s">
        <v>143</v>
      </c>
      <c r="E42" s="19">
        <v>51789632</v>
      </c>
      <c r="F42" s="19" t="s">
        <v>144</v>
      </c>
      <c r="G42" s="19" t="s">
        <v>31</v>
      </c>
      <c r="H42" s="19" t="s">
        <v>32</v>
      </c>
      <c r="I42" s="27">
        <v>45307</v>
      </c>
      <c r="J42" s="27">
        <v>45309</v>
      </c>
      <c r="K42" s="27">
        <v>45504</v>
      </c>
      <c r="L42" s="29">
        <v>42367000</v>
      </c>
      <c r="M42" s="36">
        <v>1</v>
      </c>
      <c r="N42" s="31">
        <v>41932467</v>
      </c>
      <c r="O42" s="31">
        <v>434533</v>
      </c>
      <c r="P42" s="31">
        <v>0</v>
      </c>
      <c r="T42" s="30">
        <v>45504</v>
      </c>
      <c r="U42" s="31"/>
      <c r="V42" s="31">
        <v>42367000</v>
      </c>
      <c r="W42" s="28" t="s">
        <v>33</v>
      </c>
    </row>
    <row r="43" spans="1:23" s="28" customFormat="1" ht="43.5" x14ac:dyDescent="0.35">
      <c r="A43" s="20">
        <v>38</v>
      </c>
      <c r="B43" s="28">
        <v>2024</v>
      </c>
      <c r="C43" s="19" t="s">
        <v>145</v>
      </c>
      <c r="D43" s="19" t="s">
        <v>146</v>
      </c>
      <c r="E43" s="19">
        <v>52444527</v>
      </c>
      <c r="F43" s="19" t="s">
        <v>147</v>
      </c>
      <c r="G43" s="19" t="s">
        <v>31</v>
      </c>
      <c r="H43" s="19" t="s">
        <v>32</v>
      </c>
      <c r="I43" s="27">
        <v>45307</v>
      </c>
      <c r="J43" s="27">
        <v>45309</v>
      </c>
      <c r="K43" s="27">
        <v>45504</v>
      </c>
      <c r="L43" s="29">
        <v>42367000</v>
      </c>
      <c r="M43" s="36">
        <v>1</v>
      </c>
      <c r="N43" s="31">
        <v>41932467</v>
      </c>
      <c r="O43" s="31">
        <v>434533</v>
      </c>
      <c r="P43" s="31">
        <v>0</v>
      </c>
      <c r="T43" s="30">
        <v>45504</v>
      </c>
      <c r="U43" s="31"/>
      <c r="V43" s="31">
        <v>42367000</v>
      </c>
      <c r="W43" s="28" t="s">
        <v>33</v>
      </c>
    </row>
    <row r="44" spans="1:23" s="28" customFormat="1" ht="43.5" x14ac:dyDescent="0.35">
      <c r="A44" s="20">
        <v>39</v>
      </c>
      <c r="B44" s="28">
        <v>2024</v>
      </c>
      <c r="C44" s="19" t="s">
        <v>148</v>
      </c>
      <c r="D44" s="19" t="s">
        <v>149</v>
      </c>
      <c r="E44" s="19">
        <v>1049635138</v>
      </c>
      <c r="F44" s="19" t="s">
        <v>150</v>
      </c>
      <c r="G44" s="19" t="s">
        <v>31</v>
      </c>
      <c r="H44" s="19" t="s">
        <v>32</v>
      </c>
      <c r="I44" s="27">
        <v>45308</v>
      </c>
      <c r="J44" s="27">
        <v>45309</v>
      </c>
      <c r="K44" s="27">
        <v>45504</v>
      </c>
      <c r="L44" s="29">
        <v>52000000</v>
      </c>
      <c r="M44" s="36">
        <v>1</v>
      </c>
      <c r="N44" s="31">
        <v>51466667</v>
      </c>
      <c r="O44" s="31">
        <v>533333</v>
      </c>
      <c r="P44" s="31">
        <v>0</v>
      </c>
      <c r="T44" s="30">
        <v>45504</v>
      </c>
      <c r="U44" s="31"/>
      <c r="V44" s="31">
        <v>52000000</v>
      </c>
      <c r="W44" s="28" t="s">
        <v>33</v>
      </c>
    </row>
    <row r="45" spans="1:23" s="28" customFormat="1" ht="43.5" x14ac:dyDescent="0.35">
      <c r="A45" s="20">
        <v>40</v>
      </c>
      <c r="B45" s="28">
        <v>2024</v>
      </c>
      <c r="C45" s="19" t="s">
        <v>151</v>
      </c>
      <c r="D45" s="19" t="s">
        <v>152</v>
      </c>
      <c r="E45" s="19">
        <v>52950437</v>
      </c>
      <c r="F45" s="19" t="s">
        <v>153</v>
      </c>
      <c r="G45" s="19" t="s">
        <v>154</v>
      </c>
      <c r="H45" s="19" t="s">
        <v>155</v>
      </c>
      <c r="I45" s="27">
        <v>45308</v>
      </c>
      <c r="J45" s="27">
        <v>45310</v>
      </c>
      <c r="K45" s="27">
        <v>45506</v>
      </c>
      <c r="L45" s="29">
        <v>62062000</v>
      </c>
      <c r="M45" s="36">
        <v>1</v>
      </c>
      <c r="N45" s="31">
        <v>61743733</v>
      </c>
      <c r="O45" s="31">
        <v>318267</v>
      </c>
      <c r="P45" s="31">
        <v>0</v>
      </c>
      <c r="T45" s="30">
        <v>45506</v>
      </c>
      <c r="U45" s="31"/>
      <c r="V45" s="31">
        <v>62062000</v>
      </c>
      <c r="W45" s="28" t="s">
        <v>156</v>
      </c>
    </row>
    <row r="46" spans="1:23" s="28" customFormat="1" ht="43.5" x14ac:dyDescent="0.35">
      <c r="A46" s="20">
        <v>41</v>
      </c>
      <c r="B46" s="28">
        <v>2024</v>
      </c>
      <c r="C46" s="19" t="s">
        <v>157</v>
      </c>
      <c r="D46" s="19" t="s">
        <v>158</v>
      </c>
      <c r="E46" s="19">
        <v>1020739089</v>
      </c>
      <c r="F46" s="19" t="s">
        <v>159</v>
      </c>
      <c r="G46" s="19" t="s">
        <v>154</v>
      </c>
      <c r="H46" s="19" t="s">
        <v>155</v>
      </c>
      <c r="I46" s="27">
        <v>45308</v>
      </c>
      <c r="J46" s="27">
        <v>45310</v>
      </c>
      <c r="K46" s="27">
        <v>45506</v>
      </c>
      <c r="L46" s="29">
        <v>45903000</v>
      </c>
      <c r="M46" s="36">
        <v>1</v>
      </c>
      <c r="N46" s="31">
        <v>45667600</v>
      </c>
      <c r="O46" s="31">
        <v>235400</v>
      </c>
      <c r="P46" s="31">
        <v>0</v>
      </c>
      <c r="T46" s="30">
        <v>45506</v>
      </c>
      <c r="U46" s="31"/>
      <c r="V46" s="31">
        <v>45903000</v>
      </c>
      <c r="W46" s="28" t="s">
        <v>156</v>
      </c>
    </row>
    <row r="47" spans="1:23" s="28" customFormat="1" ht="43.5" x14ac:dyDescent="0.35">
      <c r="A47" s="20">
        <v>42</v>
      </c>
      <c r="B47" s="28">
        <v>2024</v>
      </c>
      <c r="C47" s="19" t="s">
        <v>160</v>
      </c>
      <c r="D47" s="19" t="s">
        <v>161</v>
      </c>
      <c r="E47" s="19">
        <v>1061707223</v>
      </c>
      <c r="F47" s="19" t="s">
        <v>162</v>
      </c>
      <c r="G47" s="19" t="s">
        <v>37</v>
      </c>
      <c r="H47" s="19" t="s">
        <v>38</v>
      </c>
      <c r="I47" s="27">
        <v>45308</v>
      </c>
      <c r="J47" s="27">
        <v>45309</v>
      </c>
      <c r="K47" s="27">
        <v>45504</v>
      </c>
      <c r="L47" s="29">
        <v>63700000</v>
      </c>
      <c r="M47" s="36">
        <v>1</v>
      </c>
      <c r="N47" s="31">
        <v>63046667</v>
      </c>
      <c r="O47" s="31">
        <v>653333</v>
      </c>
      <c r="P47" s="31">
        <v>0</v>
      </c>
      <c r="T47" s="30">
        <v>45504</v>
      </c>
      <c r="U47" s="31"/>
      <c r="V47" s="31">
        <v>63700000</v>
      </c>
      <c r="W47" s="28" t="s">
        <v>39</v>
      </c>
    </row>
    <row r="48" spans="1:23" s="28" customFormat="1" ht="43.5" x14ac:dyDescent="0.35">
      <c r="A48" s="20">
        <v>43</v>
      </c>
      <c r="B48" s="28">
        <v>2024</v>
      </c>
      <c r="C48" s="19" t="s">
        <v>163</v>
      </c>
      <c r="D48" s="19" t="s">
        <v>164</v>
      </c>
      <c r="E48" s="19">
        <v>1026279711</v>
      </c>
      <c r="F48" s="19" t="s">
        <v>165</v>
      </c>
      <c r="G48" s="19" t="s">
        <v>37</v>
      </c>
      <c r="H48" s="19" t="s">
        <v>38</v>
      </c>
      <c r="I48" s="27">
        <v>45308</v>
      </c>
      <c r="J48" s="27">
        <v>45310</v>
      </c>
      <c r="K48" s="27">
        <v>45504</v>
      </c>
      <c r="L48" s="29">
        <v>43517500</v>
      </c>
      <c r="M48" s="36">
        <v>1</v>
      </c>
      <c r="N48" s="31">
        <v>42848000</v>
      </c>
      <c r="O48" s="31">
        <v>669500</v>
      </c>
      <c r="P48" s="31">
        <v>0</v>
      </c>
      <c r="T48" s="30">
        <v>45504</v>
      </c>
      <c r="U48" s="31"/>
      <c r="V48" s="31">
        <v>43517500</v>
      </c>
      <c r="W48" s="28" t="s">
        <v>39</v>
      </c>
    </row>
    <row r="49" spans="1:23" s="28" customFormat="1" ht="43.5" x14ac:dyDescent="0.35">
      <c r="A49" s="20">
        <v>44</v>
      </c>
      <c r="B49" s="28">
        <v>2024</v>
      </c>
      <c r="C49" s="19" t="s">
        <v>166</v>
      </c>
      <c r="D49" s="19" t="s">
        <v>167</v>
      </c>
      <c r="E49" s="19">
        <v>1016080339</v>
      </c>
      <c r="F49" s="19" t="s">
        <v>168</v>
      </c>
      <c r="G49" s="19" t="s">
        <v>37</v>
      </c>
      <c r="H49" s="19" t="s">
        <v>38</v>
      </c>
      <c r="I49" s="27">
        <v>45308</v>
      </c>
      <c r="J49" s="27">
        <v>45310</v>
      </c>
      <c r="K49" s="27">
        <v>45504</v>
      </c>
      <c r="L49" s="29">
        <v>43517500</v>
      </c>
      <c r="M49" s="36">
        <v>1</v>
      </c>
      <c r="N49" s="31">
        <v>42848000</v>
      </c>
      <c r="O49" s="31">
        <v>669500</v>
      </c>
      <c r="P49" s="31">
        <v>0</v>
      </c>
      <c r="T49" s="30">
        <v>45504</v>
      </c>
      <c r="U49" s="31"/>
      <c r="V49" s="31">
        <v>43517500</v>
      </c>
      <c r="W49" s="28" t="s">
        <v>39</v>
      </c>
    </row>
    <row r="50" spans="1:23" s="28" customFormat="1" ht="43.5" x14ac:dyDescent="0.35">
      <c r="A50" s="20">
        <v>45</v>
      </c>
      <c r="B50" s="28">
        <v>2024</v>
      </c>
      <c r="C50" s="19" t="s">
        <v>169</v>
      </c>
      <c r="D50" s="19" t="s">
        <v>170</v>
      </c>
      <c r="E50" s="19">
        <v>1020730532</v>
      </c>
      <c r="F50" s="19" t="s">
        <v>171</v>
      </c>
      <c r="G50" s="19" t="s">
        <v>31</v>
      </c>
      <c r="H50" s="19" t="s">
        <v>32</v>
      </c>
      <c r="I50" s="27">
        <v>45308</v>
      </c>
      <c r="J50" s="27">
        <v>45309</v>
      </c>
      <c r="K50" s="27">
        <v>45504</v>
      </c>
      <c r="L50" s="29">
        <v>42367000</v>
      </c>
      <c r="M50" s="36">
        <v>1</v>
      </c>
      <c r="N50" s="31">
        <v>41932467</v>
      </c>
      <c r="O50" s="31">
        <v>434533</v>
      </c>
      <c r="P50" s="31">
        <v>0</v>
      </c>
      <c r="T50" s="30">
        <v>45504</v>
      </c>
      <c r="U50" s="31"/>
      <c r="V50" s="31">
        <v>42367000</v>
      </c>
      <c r="W50" s="28" t="s">
        <v>33</v>
      </c>
    </row>
    <row r="51" spans="1:23" s="28" customFormat="1" ht="43.5" x14ac:dyDescent="0.35">
      <c r="A51" s="20">
        <v>46</v>
      </c>
      <c r="B51" s="28">
        <v>2024</v>
      </c>
      <c r="C51" s="19" t="s">
        <v>172</v>
      </c>
      <c r="D51" s="19" t="s">
        <v>173</v>
      </c>
      <c r="E51" s="19">
        <v>53064906</v>
      </c>
      <c r="F51" s="19" t="s">
        <v>174</v>
      </c>
      <c r="G51" s="19" t="s">
        <v>124</v>
      </c>
      <c r="H51" s="19" t="s">
        <v>125</v>
      </c>
      <c r="I51" s="27">
        <v>45308</v>
      </c>
      <c r="J51" s="27">
        <v>45309</v>
      </c>
      <c r="K51" s="27">
        <v>45504</v>
      </c>
      <c r="L51" s="29">
        <v>62418000</v>
      </c>
      <c r="M51" s="36">
        <v>1</v>
      </c>
      <c r="N51" s="31">
        <v>59637000</v>
      </c>
      <c r="O51" s="31">
        <v>2781000</v>
      </c>
      <c r="P51" s="31">
        <v>0</v>
      </c>
      <c r="T51" s="30">
        <v>45504</v>
      </c>
      <c r="U51" s="31"/>
      <c r="V51" s="31">
        <v>62418000</v>
      </c>
      <c r="W51" s="28" t="s">
        <v>126</v>
      </c>
    </row>
    <row r="52" spans="1:23" s="28" customFormat="1" ht="43.5" x14ac:dyDescent="0.35">
      <c r="A52" s="20">
        <v>47</v>
      </c>
      <c r="B52" s="28">
        <v>2024</v>
      </c>
      <c r="C52" s="19" t="s">
        <v>175</v>
      </c>
      <c r="D52" s="19" t="s">
        <v>176</v>
      </c>
      <c r="E52" s="19">
        <v>1020717338</v>
      </c>
      <c r="F52" s="19" t="s">
        <v>177</v>
      </c>
      <c r="G52" s="19" t="s">
        <v>124</v>
      </c>
      <c r="H52" s="19" t="s">
        <v>125</v>
      </c>
      <c r="I52" s="27">
        <v>45308</v>
      </c>
      <c r="J52" s="27">
        <v>45309</v>
      </c>
      <c r="K52" s="27">
        <v>45504</v>
      </c>
      <c r="L52" s="29">
        <v>62418000</v>
      </c>
      <c r="M52" s="36">
        <v>1</v>
      </c>
      <c r="N52" s="31">
        <v>59637000</v>
      </c>
      <c r="O52" s="31">
        <v>2781000</v>
      </c>
      <c r="P52" s="31">
        <v>0</v>
      </c>
      <c r="T52" s="30">
        <v>45504</v>
      </c>
      <c r="U52" s="31"/>
      <c r="V52" s="31">
        <v>62418000</v>
      </c>
      <c r="W52" s="28" t="s">
        <v>126</v>
      </c>
    </row>
    <row r="53" spans="1:23" s="28" customFormat="1" ht="43.5" x14ac:dyDescent="0.35">
      <c r="A53" s="20">
        <v>48</v>
      </c>
      <c r="B53" s="28">
        <v>2024</v>
      </c>
      <c r="C53" s="19" t="s">
        <v>178</v>
      </c>
      <c r="D53" s="19" t="s">
        <v>179</v>
      </c>
      <c r="E53" s="19">
        <v>80547349</v>
      </c>
      <c r="F53" s="19" t="s">
        <v>180</v>
      </c>
      <c r="G53" s="19" t="s">
        <v>154</v>
      </c>
      <c r="H53" s="19" t="s">
        <v>155</v>
      </c>
      <c r="I53" s="27">
        <v>45308</v>
      </c>
      <c r="J53" s="27">
        <v>45310</v>
      </c>
      <c r="K53" s="27">
        <v>45400</v>
      </c>
      <c r="L53" s="29">
        <v>16296000</v>
      </c>
      <c r="M53" s="36">
        <v>1</v>
      </c>
      <c r="N53" s="31">
        <v>24444000</v>
      </c>
      <c r="O53" s="31">
        <v>0</v>
      </c>
      <c r="P53" s="31">
        <v>0</v>
      </c>
      <c r="Q53" s="39">
        <v>45399</v>
      </c>
      <c r="R53" s="39">
        <v>45399</v>
      </c>
      <c r="S53" s="38">
        <v>46</v>
      </c>
      <c r="T53" s="40">
        <v>45446</v>
      </c>
      <c r="U53" s="31">
        <v>8148000</v>
      </c>
      <c r="V53" s="31">
        <v>24444000</v>
      </c>
      <c r="W53" s="28" t="s">
        <v>156</v>
      </c>
    </row>
    <row r="54" spans="1:23" s="28" customFormat="1" ht="43.5" x14ac:dyDescent="0.35">
      <c r="A54" s="20">
        <v>49</v>
      </c>
      <c r="B54" s="28">
        <v>2024</v>
      </c>
      <c r="C54" s="19" t="s">
        <v>181</v>
      </c>
      <c r="D54" s="19" t="s">
        <v>182</v>
      </c>
      <c r="E54" s="19">
        <v>53006723</v>
      </c>
      <c r="F54" s="19" t="s">
        <v>183</v>
      </c>
      <c r="G54" s="19" t="s">
        <v>37</v>
      </c>
      <c r="H54" s="19" t="s">
        <v>38</v>
      </c>
      <c r="I54" s="27">
        <v>45308</v>
      </c>
      <c r="J54" s="27">
        <v>45309</v>
      </c>
      <c r="K54" s="27">
        <v>45504</v>
      </c>
      <c r="L54" s="29">
        <v>43517500</v>
      </c>
      <c r="M54" s="36">
        <v>1</v>
      </c>
      <c r="N54" s="31">
        <v>43071167</v>
      </c>
      <c r="O54" s="31">
        <v>446333</v>
      </c>
      <c r="P54" s="31">
        <v>0</v>
      </c>
      <c r="T54" s="30">
        <v>45504</v>
      </c>
      <c r="U54" s="31"/>
      <c r="V54" s="31">
        <v>43517500</v>
      </c>
      <c r="W54" s="28" t="s">
        <v>39</v>
      </c>
    </row>
    <row r="55" spans="1:23" s="28" customFormat="1" ht="43.5" x14ac:dyDescent="0.35">
      <c r="A55" s="20">
        <v>50</v>
      </c>
      <c r="B55" s="28">
        <v>2024</v>
      </c>
      <c r="C55" s="19" t="s">
        <v>184</v>
      </c>
      <c r="D55" s="19" t="s">
        <v>185</v>
      </c>
      <c r="E55" s="19">
        <v>80135868</v>
      </c>
      <c r="F55" s="19" t="s">
        <v>186</v>
      </c>
      <c r="G55" s="19" t="s">
        <v>154</v>
      </c>
      <c r="H55" s="19" t="s">
        <v>155</v>
      </c>
      <c r="I55" s="27">
        <v>45308</v>
      </c>
      <c r="J55" s="27">
        <v>45309</v>
      </c>
      <c r="K55" s="27">
        <v>45505</v>
      </c>
      <c r="L55" s="29">
        <v>62751000</v>
      </c>
      <c r="M55" s="36">
        <v>1</v>
      </c>
      <c r="N55" s="31">
        <v>62429200</v>
      </c>
      <c r="O55" s="31">
        <v>321800</v>
      </c>
      <c r="P55" s="31">
        <v>0</v>
      </c>
      <c r="T55" s="30">
        <v>45505</v>
      </c>
      <c r="U55" s="31"/>
      <c r="V55" s="31">
        <v>62751000</v>
      </c>
      <c r="W55" s="28" t="s">
        <v>156</v>
      </c>
    </row>
    <row r="56" spans="1:23" s="28" customFormat="1" ht="43.5" x14ac:dyDescent="0.35">
      <c r="A56" s="20">
        <v>51</v>
      </c>
      <c r="B56" s="28">
        <v>2024</v>
      </c>
      <c r="C56" s="19" t="s">
        <v>187</v>
      </c>
      <c r="D56" s="19" t="s">
        <v>188</v>
      </c>
      <c r="E56" s="19">
        <v>53106551</v>
      </c>
      <c r="F56" s="19" t="s">
        <v>189</v>
      </c>
      <c r="G56" s="19" t="s">
        <v>154</v>
      </c>
      <c r="H56" s="19" t="s">
        <v>155</v>
      </c>
      <c r="I56" s="27">
        <v>45308</v>
      </c>
      <c r="J56" s="27">
        <v>45310</v>
      </c>
      <c r="K56" s="27">
        <v>45506</v>
      </c>
      <c r="L56" s="29">
        <v>62062000</v>
      </c>
      <c r="M56" s="36">
        <v>0.98974359511456289</v>
      </c>
      <c r="N56" s="31">
        <v>61107200</v>
      </c>
      <c r="O56" s="31">
        <v>318267</v>
      </c>
      <c r="P56" s="31">
        <v>636533</v>
      </c>
      <c r="T56" s="30">
        <v>45506</v>
      </c>
      <c r="U56" s="31"/>
      <c r="V56" s="31">
        <v>62062000</v>
      </c>
      <c r="W56" s="28" t="s">
        <v>156</v>
      </c>
    </row>
    <row r="57" spans="1:23" s="28" customFormat="1" ht="43.5" x14ac:dyDescent="0.35">
      <c r="A57" s="20">
        <v>52</v>
      </c>
      <c r="B57" s="28">
        <v>2024</v>
      </c>
      <c r="C57" s="19" t="s">
        <v>190</v>
      </c>
      <c r="D57" s="19" t="s">
        <v>191</v>
      </c>
      <c r="E57" s="19">
        <v>1018431069</v>
      </c>
      <c r="F57" s="19" t="s">
        <v>192</v>
      </c>
      <c r="G57" s="19" t="s">
        <v>154</v>
      </c>
      <c r="H57" s="19" t="s">
        <v>155</v>
      </c>
      <c r="I57" s="27">
        <v>45308</v>
      </c>
      <c r="J57" s="27">
        <v>45309</v>
      </c>
      <c r="K57" s="27">
        <v>45505</v>
      </c>
      <c r="L57" s="29">
        <v>54588950</v>
      </c>
      <c r="M57" s="36">
        <v>1</v>
      </c>
      <c r="N57" s="31">
        <v>54309006</v>
      </c>
      <c r="O57" s="31">
        <v>279944</v>
      </c>
      <c r="P57" s="31">
        <v>0</v>
      </c>
      <c r="T57" s="30">
        <v>45505</v>
      </c>
      <c r="U57" s="31"/>
      <c r="V57" s="31">
        <v>54588950</v>
      </c>
      <c r="W57" s="28" t="s">
        <v>156</v>
      </c>
    </row>
    <row r="58" spans="1:23" s="28" customFormat="1" ht="43.5" x14ac:dyDescent="0.35">
      <c r="A58" s="20">
        <v>53</v>
      </c>
      <c r="B58" s="28">
        <v>2024</v>
      </c>
      <c r="C58" s="19" t="s">
        <v>193</v>
      </c>
      <c r="D58" s="19" t="s">
        <v>194</v>
      </c>
      <c r="E58" s="19">
        <v>51705761</v>
      </c>
      <c r="F58" s="19" t="s">
        <v>195</v>
      </c>
      <c r="G58" s="19" t="s">
        <v>124</v>
      </c>
      <c r="H58" s="19" t="s">
        <v>125</v>
      </c>
      <c r="I58" s="27">
        <v>45308</v>
      </c>
      <c r="J58" s="27">
        <v>45309</v>
      </c>
      <c r="K58" s="27">
        <v>45490</v>
      </c>
      <c r="L58" s="29">
        <v>55620000</v>
      </c>
      <c r="M58" s="36">
        <v>1</v>
      </c>
      <c r="N58" s="31">
        <v>55620000</v>
      </c>
      <c r="O58" s="31">
        <v>0</v>
      </c>
      <c r="P58" s="31">
        <v>0</v>
      </c>
      <c r="T58" s="30">
        <v>45490</v>
      </c>
      <c r="U58" s="31"/>
      <c r="V58" s="31">
        <v>55620000</v>
      </c>
      <c r="W58" s="28" t="s">
        <v>126</v>
      </c>
    </row>
    <row r="59" spans="1:23" s="28" customFormat="1" ht="43.5" x14ac:dyDescent="0.35">
      <c r="A59" s="20">
        <v>54</v>
      </c>
      <c r="B59" s="28">
        <v>2024</v>
      </c>
      <c r="C59" s="19" t="s">
        <v>196</v>
      </c>
      <c r="D59" s="19" t="s">
        <v>197</v>
      </c>
      <c r="E59" s="19">
        <v>52133832</v>
      </c>
      <c r="F59" s="19" t="s">
        <v>198</v>
      </c>
      <c r="G59" s="19" t="s">
        <v>124</v>
      </c>
      <c r="H59" s="19" t="s">
        <v>125</v>
      </c>
      <c r="I59" s="27">
        <v>45309</v>
      </c>
      <c r="J59" s="27">
        <v>45310</v>
      </c>
      <c r="K59" s="27">
        <v>45491</v>
      </c>
      <c r="L59" s="29">
        <v>55620000</v>
      </c>
      <c r="M59" s="36">
        <v>1</v>
      </c>
      <c r="N59" s="31">
        <v>55620000</v>
      </c>
      <c r="O59" s="31">
        <v>0</v>
      </c>
      <c r="P59" s="31">
        <v>0</v>
      </c>
      <c r="T59" s="30">
        <v>45491</v>
      </c>
      <c r="U59" s="31"/>
      <c r="V59" s="31">
        <v>55620000</v>
      </c>
      <c r="W59" s="28" t="s">
        <v>126</v>
      </c>
    </row>
    <row r="60" spans="1:23" s="28" customFormat="1" ht="43.5" x14ac:dyDescent="0.35">
      <c r="A60" s="20">
        <v>55</v>
      </c>
      <c r="B60" s="28">
        <v>2024</v>
      </c>
      <c r="C60" s="19" t="s">
        <v>199</v>
      </c>
      <c r="D60" s="19" t="s">
        <v>200</v>
      </c>
      <c r="E60" s="19">
        <v>11227432</v>
      </c>
      <c r="F60" s="19" t="s">
        <v>201</v>
      </c>
      <c r="G60" s="19" t="s">
        <v>124</v>
      </c>
      <c r="H60" s="19" t="s">
        <v>125</v>
      </c>
      <c r="I60" s="27">
        <v>45309</v>
      </c>
      <c r="J60" s="27">
        <v>45310</v>
      </c>
      <c r="K60" s="27">
        <v>45504</v>
      </c>
      <c r="L60" s="29">
        <v>46865000</v>
      </c>
      <c r="M60" s="36">
        <v>1</v>
      </c>
      <c r="N60" s="31">
        <v>46144000</v>
      </c>
      <c r="O60" s="31">
        <v>721000</v>
      </c>
      <c r="P60" s="31">
        <v>0</v>
      </c>
      <c r="T60" s="30">
        <v>45504</v>
      </c>
      <c r="U60" s="31"/>
      <c r="V60" s="31">
        <v>46865000</v>
      </c>
      <c r="W60" s="28" t="s">
        <v>126</v>
      </c>
    </row>
    <row r="61" spans="1:23" s="28" customFormat="1" ht="43.5" x14ac:dyDescent="0.35">
      <c r="A61" s="20">
        <v>56</v>
      </c>
      <c r="B61" s="28">
        <v>2024</v>
      </c>
      <c r="C61" s="19" t="s">
        <v>202</v>
      </c>
      <c r="D61" s="19" t="s">
        <v>203</v>
      </c>
      <c r="E61" s="19">
        <v>1020721300</v>
      </c>
      <c r="F61" s="19" t="s">
        <v>204</v>
      </c>
      <c r="G61" s="19" t="s">
        <v>154</v>
      </c>
      <c r="H61" s="19" t="s">
        <v>155</v>
      </c>
      <c r="I61" s="27">
        <v>45309</v>
      </c>
      <c r="J61" s="27">
        <v>45313</v>
      </c>
      <c r="K61" s="27">
        <v>45504</v>
      </c>
      <c r="L61" s="29">
        <v>45903000</v>
      </c>
      <c r="M61" s="36">
        <v>1</v>
      </c>
      <c r="N61" s="31">
        <v>44490600</v>
      </c>
      <c r="O61" s="31">
        <v>1412400</v>
      </c>
      <c r="P61" s="31">
        <v>0</v>
      </c>
      <c r="T61" s="30">
        <v>45504</v>
      </c>
      <c r="U61" s="31"/>
      <c r="V61" s="31">
        <v>45903000</v>
      </c>
      <c r="W61" s="28" t="s">
        <v>156</v>
      </c>
    </row>
    <row r="62" spans="1:23" s="28" customFormat="1" ht="43.5" x14ac:dyDescent="0.35">
      <c r="A62" s="20">
        <v>57</v>
      </c>
      <c r="B62" s="28">
        <v>2024</v>
      </c>
      <c r="C62" s="19" t="s">
        <v>205</v>
      </c>
      <c r="D62" s="19" t="s">
        <v>206</v>
      </c>
      <c r="E62" s="19">
        <v>1032366030</v>
      </c>
      <c r="F62" s="19" t="s">
        <v>207</v>
      </c>
      <c r="G62" s="19" t="s">
        <v>154</v>
      </c>
      <c r="H62" s="19" t="s">
        <v>155</v>
      </c>
      <c r="I62" s="27">
        <v>45309</v>
      </c>
      <c r="J62" s="27">
        <v>45313</v>
      </c>
      <c r="K62" s="27">
        <v>45504</v>
      </c>
      <c r="L62" s="29">
        <v>49504000</v>
      </c>
      <c r="M62" s="36">
        <v>1</v>
      </c>
      <c r="N62" s="31">
        <v>47980800</v>
      </c>
      <c r="O62" s="31">
        <v>1523200</v>
      </c>
      <c r="P62" s="31">
        <v>0</v>
      </c>
      <c r="T62" s="30">
        <v>45504</v>
      </c>
      <c r="U62" s="31"/>
      <c r="V62" s="31">
        <v>49504000</v>
      </c>
      <c r="W62" s="28" t="s">
        <v>156</v>
      </c>
    </row>
    <row r="63" spans="1:23" s="28" customFormat="1" ht="43.5" x14ac:dyDescent="0.35">
      <c r="A63" s="20">
        <v>58</v>
      </c>
      <c r="B63" s="28">
        <v>2024</v>
      </c>
      <c r="C63" s="19" t="s">
        <v>208</v>
      </c>
      <c r="D63" s="19" t="s">
        <v>209</v>
      </c>
      <c r="E63" s="19">
        <v>52045284</v>
      </c>
      <c r="F63" s="19" t="s">
        <v>210</v>
      </c>
      <c r="G63" s="19" t="s">
        <v>124</v>
      </c>
      <c r="H63" s="19" t="s">
        <v>125</v>
      </c>
      <c r="I63" s="27">
        <v>45309</v>
      </c>
      <c r="J63" s="27">
        <v>45310</v>
      </c>
      <c r="K63" s="27">
        <v>45504</v>
      </c>
      <c r="L63" s="29">
        <v>60255000</v>
      </c>
      <c r="M63" s="36">
        <v>1</v>
      </c>
      <c r="N63" s="31">
        <v>59328000</v>
      </c>
      <c r="O63" s="31">
        <v>927000</v>
      </c>
      <c r="P63" s="31">
        <v>0</v>
      </c>
      <c r="T63" s="30">
        <v>45504</v>
      </c>
      <c r="U63" s="31"/>
      <c r="V63" s="31">
        <v>60255000</v>
      </c>
      <c r="W63" s="28" t="s">
        <v>126</v>
      </c>
    </row>
    <row r="64" spans="1:23" s="28" customFormat="1" ht="43.5" x14ac:dyDescent="0.35">
      <c r="A64" s="20">
        <v>59</v>
      </c>
      <c r="B64" s="28">
        <v>2024</v>
      </c>
      <c r="C64" s="19" t="s">
        <v>211</v>
      </c>
      <c r="D64" s="19" t="s">
        <v>212</v>
      </c>
      <c r="E64" s="19">
        <v>1032499220</v>
      </c>
      <c r="F64" s="19" t="s">
        <v>213</v>
      </c>
      <c r="G64" s="19" t="s">
        <v>124</v>
      </c>
      <c r="H64" s="19" t="s">
        <v>125</v>
      </c>
      <c r="I64" s="27">
        <v>45309</v>
      </c>
      <c r="J64" s="27">
        <v>45310</v>
      </c>
      <c r="K64" s="27">
        <v>45504</v>
      </c>
      <c r="L64" s="29">
        <v>27885000</v>
      </c>
      <c r="M64" s="36">
        <v>1</v>
      </c>
      <c r="N64" s="31">
        <v>27456000</v>
      </c>
      <c r="O64" s="31">
        <v>429000</v>
      </c>
      <c r="P64" s="31">
        <v>0</v>
      </c>
      <c r="T64" s="30">
        <v>45504</v>
      </c>
      <c r="U64" s="31"/>
      <c r="V64" s="31">
        <v>27885000</v>
      </c>
      <c r="W64" s="28" t="s">
        <v>126</v>
      </c>
    </row>
    <row r="65" spans="1:23" s="28" customFormat="1" ht="29" x14ac:dyDescent="0.35">
      <c r="A65" s="20">
        <v>60</v>
      </c>
      <c r="B65" s="28">
        <v>2024</v>
      </c>
      <c r="C65" s="19" t="s">
        <v>214</v>
      </c>
      <c r="D65" s="19" t="s">
        <v>215</v>
      </c>
      <c r="E65" s="19">
        <v>52111077</v>
      </c>
      <c r="F65" s="19" t="s">
        <v>216</v>
      </c>
      <c r="G65" s="19" t="s">
        <v>124</v>
      </c>
      <c r="H65" s="19" t="s">
        <v>125</v>
      </c>
      <c r="I65" s="27">
        <v>45309</v>
      </c>
      <c r="J65" s="27">
        <v>45310</v>
      </c>
      <c r="K65" s="27">
        <v>45504</v>
      </c>
      <c r="L65" s="29">
        <v>56907500</v>
      </c>
      <c r="M65" s="36">
        <v>1</v>
      </c>
      <c r="N65" s="31">
        <v>56032000</v>
      </c>
      <c r="O65" s="31">
        <v>875500</v>
      </c>
      <c r="P65" s="31">
        <v>0</v>
      </c>
      <c r="T65" s="30">
        <v>45504</v>
      </c>
      <c r="U65" s="31"/>
      <c r="V65" s="31">
        <v>56907500</v>
      </c>
      <c r="W65" s="28" t="s">
        <v>126</v>
      </c>
    </row>
    <row r="66" spans="1:23" s="28" customFormat="1" ht="43.5" x14ac:dyDescent="0.35">
      <c r="A66" s="20">
        <v>61</v>
      </c>
      <c r="B66" s="28">
        <v>2024</v>
      </c>
      <c r="C66" s="19" t="s">
        <v>217</v>
      </c>
      <c r="D66" s="19" t="s">
        <v>218</v>
      </c>
      <c r="E66" s="19">
        <v>52229317</v>
      </c>
      <c r="F66" s="19" t="s">
        <v>219</v>
      </c>
      <c r="G66" s="19" t="s">
        <v>154</v>
      </c>
      <c r="H66" s="19" t="s">
        <v>155</v>
      </c>
      <c r="I66" s="27">
        <v>45309</v>
      </c>
      <c r="J66" s="27">
        <v>45313</v>
      </c>
      <c r="K66" s="27">
        <v>45504</v>
      </c>
      <c r="L66" s="29">
        <v>43641000</v>
      </c>
      <c r="M66" s="36">
        <v>1</v>
      </c>
      <c r="N66" s="31">
        <v>42298200</v>
      </c>
      <c r="O66" s="31">
        <v>1342800</v>
      </c>
      <c r="P66" s="31">
        <v>0</v>
      </c>
      <c r="T66" s="30">
        <v>45504</v>
      </c>
      <c r="U66" s="31"/>
      <c r="V66" s="31">
        <v>43641000</v>
      </c>
      <c r="W66" s="28" t="s">
        <v>156</v>
      </c>
    </row>
    <row r="67" spans="1:23" s="28" customFormat="1" ht="29" x14ac:dyDescent="0.35">
      <c r="A67" s="20">
        <v>62</v>
      </c>
      <c r="B67" s="28">
        <v>2024</v>
      </c>
      <c r="C67" s="19" t="s">
        <v>220</v>
      </c>
      <c r="D67" s="19" t="s">
        <v>221</v>
      </c>
      <c r="E67" s="19">
        <v>52198664</v>
      </c>
      <c r="F67" s="19" t="s">
        <v>222</v>
      </c>
      <c r="G67" s="19" t="s">
        <v>31</v>
      </c>
      <c r="H67" s="19" t="s">
        <v>32</v>
      </c>
      <c r="I67" s="27">
        <v>45309</v>
      </c>
      <c r="J67" s="27">
        <v>45310</v>
      </c>
      <c r="K67" s="27">
        <v>45504</v>
      </c>
      <c r="L67" s="29">
        <v>42367000</v>
      </c>
      <c r="M67" s="36">
        <v>1</v>
      </c>
      <c r="N67" s="31">
        <v>41715200</v>
      </c>
      <c r="O67" s="31">
        <v>651800</v>
      </c>
      <c r="P67" s="31">
        <v>0</v>
      </c>
      <c r="T67" s="30">
        <v>45504</v>
      </c>
      <c r="U67" s="31"/>
      <c r="V67" s="31">
        <v>42367000</v>
      </c>
      <c r="W67" s="28" t="s">
        <v>33</v>
      </c>
    </row>
    <row r="68" spans="1:23" s="28" customFormat="1" ht="43.5" x14ac:dyDescent="0.35">
      <c r="A68" s="20">
        <v>63</v>
      </c>
      <c r="B68" s="28">
        <v>2024</v>
      </c>
      <c r="C68" s="19" t="s">
        <v>223</v>
      </c>
      <c r="D68" s="19" t="s">
        <v>224</v>
      </c>
      <c r="E68" s="19">
        <v>52953322</v>
      </c>
      <c r="F68" s="19" t="s">
        <v>225</v>
      </c>
      <c r="G68" s="19" t="s">
        <v>31</v>
      </c>
      <c r="H68" s="19" t="s">
        <v>32</v>
      </c>
      <c r="I68" s="27">
        <v>45309</v>
      </c>
      <c r="J68" s="27">
        <v>45310</v>
      </c>
      <c r="K68" s="27">
        <v>45504</v>
      </c>
      <c r="L68" s="29">
        <v>42367000</v>
      </c>
      <c r="M68" s="36">
        <v>1</v>
      </c>
      <c r="N68" s="31">
        <v>41715200</v>
      </c>
      <c r="O68" s="31">
        <v>651800</v>
      </c>
      <c r="P68" s="31">
        <v>0</v>
      </c>
      <c r="T68" s="30">
        <v>45504</v>
      </c>
      <c r="U68" s="31"/>
      <c r="V68" s="31">
        <v>42367000</v>
      </c>
      <c r="W68" s="28" t="s">
        <v>33</v>
      </c>
    </row>
    <row r="69" spans="1:23" s="28" customFormat="1" ht="29" x14ac:dyDescent="0.35">
      <c r="A69" s="20">
        <v>64</v>
      </c>
      <c r="B69" s="28">
        <v>2024</v>
      </c>
      <c r="C69" s="19" t="s">
        <v>226</v>
      </c>
      <c r="D69" s="19" t="s">
        <v>227</v>
      </c>
      <c r="E69" s="19">
        <v>1072708290</v>
      </c>
      <c r="F69" s="19" t="s">
        <v>228</v>
      </c>
      <c r="G69" s="19" t="s">
        <v>31</v>
      </c>
      <c r="H69" s="19" t="s">
        <v>32</v>
      </c>
      <c r="I69" s="27">
        <v>45309</v>
      </c>
      <c r="J69" s="27">
        <v>45310</v>
      </c>
      <c r="K69" s="27">
        <v>45504</v>
      </c>
      <c r="L69" s="29">
        <v>42367000</v>
      </c>
      <c r="M69" s="36">
        <v>1</v>
      </c>
      <c r="N69" s="31">
        <v>41715200</v>
      </c>
      <c r="O69" s="31">
        <v>651800</v>
      </c>
      <c r="P69" s="31">
        <v>0</v>
      </c>
      <c r="T69" s="30">
        <v>45504</v>
      </c>
      <c r="U69" s="31"/>
      <c r="V69" s="31">
        <v>42367000</v>
      </c>
      <c r="W69" s="28" t="s">
        <v>33</v>
      </c>
    </row>
    <row r="70" spans="1:23" s="28" customFormat="1" ht="29" x14ac:dyDescent="0.35">
      <c r="A70" s="20">
        <v>65</v>
      </c>
      <c r="B70" s="28">
        <v>2024</v>
      </c>
      <c r="C70" s="19" t="s">
        <v>229</v>
      </c>
      <c r="D70" s="19" t="s">
        <v>230</v>
      </c>
      <c r="E70" s="19">
        <v>1010233479</v>
      </c>
      <c r="F70" s="19" t="s">
        <v>231</v>
      </c>
      <c r="G70" s="19" t="s">
        <v>31</v>
      </c>
      <c r="H70" s="19" t="s">
        <v>32</v>
      </c>
      <c r="I70" s="27">
        <v>45309</v>
      </c>
      <c r="J70" s="27">
        <v>45310</v>
      </c>
      <c r="K70" s="27">
        <v>45504</v>
      </c>
      <c r="L70" s="29">
        <v>42367000</v>
      </c>
      <c r="M70" s="36">
        <v>1</v>
      </c>
      <c r="N70" s="31">
        <v>41715200</v>
      </c>
      <c r="O70" s="31">
        <v>651800</v>
      </c>
      <c r="P70" s="31">
        <v>0</v>
      </c>
      <c r="T70" s="30">
        <v>45504</v>
      </c>
      <c r="U70" s="31"/>
      <c r="V70" s="31">
        <v>42367000</v>
      </c>
      <c r="W70" s="28" t="s">
        <v>33</v>
      </c>
    </row>
    <row r="71" spans="1:23" s="28" customFormat="1" ht="43.5" x14ac:dyDescent="0.35">
      <c r="A71" s="20">
        <v>66</v>
      </c>
      <c r="B71" s="28">
        <v>2024</v>
      </c>
      <c r="C71" s="19" t="s">
        <v>232</v>
      </c>
      <c r="D71" s="19" t="s">
        <v>233</v>
      </c>
      <c r="E71" s="19">
        <v>53165523</v>
      </c>
      <c r="F71" s="19" t="s">
        <v>234</v>
      </c>
      <c r="G71" s="19" t="s">
        <v>124</v>
      </c>
      <c r="H71" s="19" t="s">
        <v>125</v>
      </c>
      <c r="I71" s="27">
        <v>45310</v>
      </c>
      <c r="J71" s="27">
        <v>45313</v>
      </c>
      <c r="K71" s="27">
        <v>45504</v>
      </c>
      <c r="L71" s="29">
        <v>52000000</v>
      </c>
      <c r="M71" s="36">
        <v>1</v>
      </c>
      <c r="N71" s="31">
        <v>50400000</v>
      </c>
      <c r="O71" s="31">
        <v>1600000</v>
      </c>
      <c r="P71" s="31">
        <v>0</v>
      </c>
      <c r="T71" s="30">
        <v>45504</v>
      </c>
      <c r="U71" s="31"/>
      <c r="V71" s="31">
        <v>52000000</v>
      </c>
      <c r="W71" s="28" t="s">
        <v>126</v>
      </c>
    </row>
    <row r="72" spans="1:23" s="28" customFormat="1" ht="43.5" x14ac:dyDescent="0.35">
      <c r="A72" s="20">
        <v>67</v>
      </c>
      <c r="B72" s="28">
        <v>2024</v>
      </c>
      <c r="C72" s="19" t="s">
        <v>235</v>
      </c>
      <c r="D72" s="19" t="s">
        <v>236</v>
      </c>
      <c r="E72" s="19">
        <v>1057515051</v>
      </c>
      <c r="F72" s="19" t="s">
        <v>237</v>
      </c>
      <c r="G72" s="19" t="s">
        <v>154</v>
      </c>
      <c r="H72" s="19" t="s">
        <v>155</v>
      </c>
      <c r="I72" s="27">
        <v>45310</v>
      </c>
      <c r="J72" s="27">
        <v>45313</v>
      </c>
      <c r="K72" s="27">
        <v>45504</v>
      </c>
      <c r="L72" s="29">
        <v>50908000</v>
      </c>
      <c r="M72" s="36">
        <v>1</v>
      </c>
      <c r="N72" s="31">
        <v>49341600</v>
      </c>
      <c r="O72" s="31">
        <v>1566400</v>
      </c>
      <c r="P72" s="31">
        <v>0</v>
      </c>
      <c r="T72" s="30">
        <v>45504</v>
      </c>
      <c r="U72" s="31"/>
      <c r="V72" s="31">
        <v>50908000</v>
      </c>
      <c r="W72" s="28" t="s">
        <v>156</v>
      </c>
    </row>
    <row r="73" spans="1:23" s="28" customFormat="1" ht="43.5" x14ac:dyDescent="0.35">
      <c r="A73" s="20">
        <v>68</v>
      </c>
      <c r="B73" s="28">
        <v>2024</v>
      </c>
      <c r="C73" s="19" t="s">
        <v>238</v>
      </c>
      <c r="D73" s="19" t="s">
        <v>239</v>
      </c>
      <c r="E73" s="19">
        <v>1032423688</v>
      </c>
      <c r="F73" s="19" t="s">
        <v>240</v>
      </c>
      <c r="G73" s="19" t="s">
        <v>31</v>
      </c>
      <c r="H73" s="19" t="s">
        <v>32</v>
      </c>
      <c r="I73" s="27">
        <v>45310</v>
      </c>
      <c r="J73" s="27">
        <v>45315</v>
      </c>
      <c r="K73" s="27">
        <v>45626</v>
      </c>
      <c r="L73" s="29">
        <v>42367000</v>
      </c>
      <c r="M73" s="36">
        <v>0.38461538461538464</v>
      </c>
      <c r="N73" s="31">
        <v>14556867</v>
      </c>
      <c r="O73" s="31">
        <v>1738133</v>
      </c>
      <c r="P73" s="31">
        <v>26072000</v>
      </c>
      <c r="T73" s="30">
        <v>45626</v>
      </c>
      <c r="U73" s="31"/>
      <c r="V73" s="31">
        <v>42367000</v>
      </c>
      <c r="W73" s="28" t="s">
        <v>33</v>
      </c>
    </row>
    <row r="74" spans="1:23" s="28" customFormat="1" ht="43.5" x14ac:dyDescent="0.35">
      <c r="A74" s="20">
        <v>69</v>
      </c>
      <c r="B74" s="28">
        <v>2024</v>
      </c>
      <c r="C74" s="19" t="s">
        <v>241</v>
      </c>
      <c r="D74" s="19" t="s">
        <v>242</v>
      </c>
      <c r="E74" s="19">
        <v>1032412691</v>
      </c>
      <c r="F74" s="19" t="s">
        <v>243</v>
      </c>
      <c r="G74" s="19" t="s">
        <v>154</v>
      </c>
      <c r="H74" s="19" t="s">
        <v>155</v>
      </c>
      <c r="I74" s="27">
        <v>45313</v>
      </c>
      <c r="J74" s="27">
        <v>45315</v>
      </c>
      <c r="K74" s="27">
        <v>45504</v>
      </c>
      <c r="L74" s="29">
        <v>45903000</v>
      </c>
      <c r="M74" s="36">
        <v>1</v>
      </c>
      <c r="N74" s="31">
        <v>44019800</v>
      </c>
      <c r="O74" s="31">
        <v>1883200</v>
      </c>
      <c r="P74" s="31">
        <v>0</v>
      </c>
      <c r="T74" s="30">
        <v>45504</v>
      </c>
      <c r="U74" s="31"/>
      <c r="V74" s="31">
        <v>45903000</v>
      </c>
      <c r="W74" s="28" t="s">
        <v>156</v>
      </c>
    </row>
    <row r="75" spans="1:23" s="28" customFormat="1" ht="43.5" x14ac:dyDescent="0.35">
      <c r="A75" s="20">
        <v>70</v>
      </c>
      <c r="B75" s="28">
        <v>2024</v>
      </c>
      <c r="C75" s="19" t="s">
        <v>244</v>
      </c>
      <c r="D75" s="19" t="s">
        <v>245</v>
      </c>
      <c r="E75" s="19">
        <v>1015452543</v>
      </c>
      <c r="F75" s="19" t="s">
        <v>246</v>
      </c>
      <c r="G75" s="19" t="s">
        <v>31</v>
      </c>
      <c r="H75" s="19" t="s">
        <v>32</v>
      </c>
      <c r="I75" s="27">
        <v>45313</v>
      </c>
      <c r="J75" s="27">
        <v>45315</v>
      </c>
      <c r="K75" s="27">
        <v>45504</v>
      </c>
      <c r="L75" s="29">
        <v>42367000</v>
      </c>
      <c r="M75" s="36">
        <v>1</v>
      </c>
      <c r="N75" s="31">
        <v>40628867</v>
      </c>
      <c r="O75" s="31">
        <v>1738133</v>
      </c>
      <c r="P75" s="31">
        <v>0</v>
      </c>
      <c r="T75" s="30">
        <v>45504</v>
      </c>
      <c r="U75" s="31"/>
      <c r="V75" s="31">
        <v>42367000</v>
      </c>
      <c r="W75" s="28" t="s">
        <v>33</v>
      </c>
    </row>
    <row r="76" spans="1:23" s="28" customFormat="1" ht="43.5" x14ac:dyDescent="0.35">
      <c r="A76" s="20">
        <v>71</v>
      </c>
      <c r="B76" s="28">
        <v>2024</v>
      </c>
      <c r="C76" s="19" t="s">
        <v>247</v>
      </c>
      <c r="D76" s="19" t="s">
        <v>248</v>
      </c>
      <c r="E76" s="19">
        <v>33378133</v>
      </c>
      <c r="F76" s="19" t="s">
        <v>249</v>
      </c>
      <c r="G76" s="19" t="s">
        <v>31</v>
      </c>
      <c r="H76" s="19" t="s">
        <v>32</v>
      </c>
      <c r="I76" s="27">
        <v>45313</v>
      </c>
      <c r="J76" s="27">
        <v>45315</v>
      </c>
      <c r="K76" s="27">
        <v>45504</v>
      </c>
      <c r="L76" s="29">
        <v>42367000</v>
      </c>
      <c r="M76" s="36">
        <v>1</v>
      </c>
      <c r="N76" s="31">
        <v>40628867</v>
      </c>
      <c r="O76" s="31">
        <v>1738133</v>
      </c>
      <c r="P76" s="31">
        <v>0</v>
      </c>
      <c r="T76" s="30">
        <v>45504</v>
      </c>
      <c r="U76" s="31"/>
      <c r="V76" s="31">
        <v>42367000</v>
      </c>
      <c r="W76" s="28" t="s">
        <v>33</v>
      </c>
    </row>
    <row r="77" spans="1:23" s="28" customFormat="1" ht="43.5" x14ac:dyDescent="0.35">
      <c r="A77" s="20">
        <v>72</v>
      </c>
      <c r="B77" s="28">
        <v>2024</v>
      </c>
      <c r="C77" s="19" t="s">
        <v>250</v>
      </c>
      <c r="D77" s="19" t="s">
        <v>251</v>
      </c>
      <c r="E77" s="19">
        <v>52196543</v>
      </c>
      <c r="F77" s="19" t="s">
        <v>252</v>
      </c>
      <c r="G77" s="19" t="s">
        <v>31</v>
      </c>
      <c r="H77" s="19" t="s">
        <v>32</v>
      </c>
      <c r="I77" s="27">
        <v>45313</v>
      </c>
      <c r="J77" s="27">
        <v>45315</v>
      </c>
      <c r="K77" s="27">
        <v>45504</v>
      </c>
      <c r="L77" s="29">
        <v>42367000</v>
      </c>
      <c r="M77" s="36">
        <v>1</v>
      </c>
      <c r="N77" s="31">
        <v>40628867</v>
      </c>
      <c r="O77" s="31">
        <v>1738133</v>
      </c>
      <c r="P77" s="31">
        <v>0</v>
      </c>
      <c r="T77" s="30">
        <v>45504</v>
      </c>
      <c r="U77" s="31"/>
      <c r="V77" s="31">
        <v>42367000</v>
      </c>
      <c r="W77" s="28" t="s">
        <v>33</v>
      </c>
    </row>
    <row r="78" spans="1:23" s="28" customFormat="1" ht="43.5" x14ac:dyDescent="0.35">
      <c r="A78" s="20">
        <v>73</v>
      </c>
      <c r="B78" s="28">
        <v>2024</v>
      </c>
      <c r="C78" s="19" t="s">
        <v>253</v>
      </c>
      <c r="D78" s="19" t="s">
        <v>254</v>
      </c>
      <c r="E78" s="19">
        <v>1010235522</v>
      </c>
      <c r="F78" s="19" t="s">
        <v>255</v>
      </c>
      <c r="G78" s="19" t="s">
        <v>31</v>
      </c>
      <c r="H78" s="19" t="s">
        <v>32</v>
      </c>
      <c r="I78" s="27">
        <v>45313</v>
      </c>
      <c r="J78" s="27">
        <v>45315</v>
      </c>
      <c r="K78" s="27">
        <v>45504</v>
      </c>
      <c r="L78" s="29">
        <v>42367000</v>
      </c>
      <c r="M78" s="36">
        <v>1</v>
      </c>
      <c r="N78" s="31">
        <v>40628867</v>
      </c>
      <c r="O78" s="31">
        <v>1738133</v>
      </c>
      <c r="P78" s="31">
        <v>0</v>
      </c>
      <c r="T78" s="30">
        <v>45504</v>
      </c>
      <c r="U78" s="31"/>
      <c r="V78" s="31">
        <v>42367000</v>
      </c>
      <c r="W78" s="28" t="s">
        <v>33</v>
      </c>
    </row>
    <row r="79" spans="1:23" s="28" customFormat="1" ht="43.5" x14ac:dyDescent="0.35">
      <c r="A79" s="20">
        <v>74</v>
      </c>
      <c r="B79" s="28">
        <v>2024</v>
      </c>
      <c r="C79" s="19" t="s">
        <v>256</v>
      </c>
      <c r="D79" s="19" t="s">
        <v>257</v>
      </c>
      <c r="E79" s="19">
        <v>1014252867</v>
      </c>
      <c r="F79" s="19" t="s">
        <v>258</v>
      </c>
      <c r="G79" s="19" t="s">
        <v>31</v>
      </c>
      <c r="H79" s="19" t="s">
        <v>32</v>
      </c>
      <c r="I79" s="27">
        <v>45313</v>
      </c>
      <c r="J79" s="27">
        <v>45315</v>
      </c>
      <c r="K79" s="27">
        <v>45504</v>
      </c>
      <c r="L79" s="29">
        <v>42367000</v>
      </c>
      <c r="M79" s="36">
        <v>1</v>
      </c>
      <c r="N79" s="31">
        <v>40628867</v>
      </c>
      <c r="O79" s="31">
        <v>1738133</v>
      </c>
      <c r="P79" s="31">
        <v>0</v>
      </c>
      <c r="T79" s="30">
        <v>45504</v>
      </c>
      <c r="U79" s="31"/>
      <c r="V79" s="31">
        <v>42367000</v>
      </c>
      <c r="W79" s="28" t="s">
        <v>33</v>
      </c>
    </row>
    <row r="80" spans="1:23" s="28" customFormat="1" ht="43.5" x14ac:dyDescent="0.35">
      <c r="A80" s="20">
        <v>75</v>
      </c>
      <c r="B80" s="28">
        <v>2024</v>
      </c>
      <c r="C80" s="19" t="s">
        <v>259</v>
      </c>
      <c r="D80" s="19" t="s">
        <v>260</v>
      </c>
      <c r="E80" s="19">
        <v>1053834314</v>
      </c>
      <c r="F80" s="19" t="s">
        <v>261</v>
      </c>
      <c r="G80" s="19" t="s">
        <v>262</v>
      </c>
      <c r="H80" s="19" t="s">
        <v>263</v>
      </c>
      <c r="I80" s="27">
        <v>45314</v>
      </c>
      <c r="J80" s="27">
        <v>45315</v>
      </c>
      <c r="K80" s="27">
        <v>45504</v>
      </c>
      <c r="L80" s="29">
        <v>53702400</v>
      </c>
      <c r="M80" s="36">
        <v>1</v>
      </c>
      <c r="N80" s="31">
        <v>52303900</v>
      </c>
      <c r="O80" s="31">
        <v>1398500</v>
      </c>
      <c r="P80" s="31">
        <v>0</v>
      </c>
      <c r="T80" s="30">
        <v>45504</v>
      </c>
      <c r="U80" s="31"/>
      <c r="V80" s="31">
        <v>53702400</v>
      </c>
      <c r="W80" s="28" t="s">
        <v>264</v>
      </c>
    </row>
    <row r="81" spans="1:23" s="28" customFormat="1" ht="43.5" x14ac:dyDescent="0.35">
      <c r="A81" s="20">
        <v>76</v>
      </c>
      <c r="B81" s="28">
        <v>2024</v>
      </c>
      <c r="C81" s="19" t="s">
        <v>265</v>
      </c>
      <c r="D81" s="19" t="s">
        <v>266</v>
      </c>
      <c r="E81" s="19">
        <v>28870153</v>
      </c>
      <c r="F81" s="19" t="s">
        <v>267</v>
      </c>
      <c r="G81" s="19" t="s">
        <v>31</v>
      </c>
      <c r="H81" s="19" t="s">
        <v>32</v>
      </c>
      <c r="I81" s="27">
        <v>45314</v>
      </c>
      <c r="J81" s="27">
        <v>45315</v>
      </c>
      <c r="K81" s="27">
        <v>45504</v>
      </c>
      <c r="L81" s="29">
        <v>54587000</v>
      </c>
      <c r="M81" s="36">
        <v>1</v>
      </c>
      <c r="N81" s="31">
        <v>52347533</v>
      </c>
      <c r="O81" s="31">
        <v>2239467</v>
      </c>
      <c r="P81" s="31">
        <v>0</v>
      </c>
      <c r="T81" s="30">
        <v>45504</v>
      </c>
      <c r="U81" s="31"/>
      <c r="V81" s="31">
        <v>54587000</v>
      </c>
      <c r="W81" s="28" t="s">
        <v>33</v>
      </c>
    </row>
    <row r="82" spans="1:23" s="28" customFormat="1" ht="29" x14ac:dyDescent="0.35">
      <c r="A82" s="20">
        <v>77</v>
      </c>
      <c r="B82" s="28">
        <v>2024</v>
      </c>
      <c r="C82" s="19" t="s">
        <v>268</v>
      </c>
      <c r="D82" s="19" t="s">
        <v>269</v>
      </c>
      <c r="E82" s="19">
        <v>21743761</v>
      </c>
      <c r="F82" s="19" t="s">
        <v>270</v>
      </c>
      <c r="G82" s="19" t="s">
        <v>31</v>
      </c>
      <c r="H82" s="19" t="s">
        <v>32</v>
      </c>
      <c r="I82" s="27">
        <v>45314</v>
      </c>
      <c r="J82" s="27">
        <v>45315</v>
      </c>
      <c r="K82" s="27">
        <v>45504</v>
      </c>
      <c r="L82" s="29">
        <v>54587000</v>
      </c>
      <c r="M82" s="36">
        <v>1</v>
      </c>
      <c r="N82" s="31">
        <v>52347533</v>
      </c>
      <c r="O82" s="31">
        <v>2239467</v>
      </c>
      <c r="P82" s="31">
        <v>0</v>
      </c>
      <c r="T82" s="30">
        <v>45504</v>
      </c>
      <c r="U82" s="31"/>
      <c r="V82" s="31">
        <v>54587000</v>
      </c>
      <c r="W82" s="28" t="s">
        <v>33</v>
      </c>
    </row>
    <row r="83" spans="1:23" s="28" customFormat="1" ht="43.5" x14ac:dyDescent="0.35">
      <c r="A83" s="20">
        <v>78</v>
      </c>
      <c r="B83" s="28">
        <v>2024</v>
      </c>
      <c r="C83" s="19" t="s">
        <v>271</v>
      </c>
      <c r="D83" s="19" t="s">
        <v>272</v>
      </c>
      <c r="E83" s="19">
        <v>64587389</v>
      </c>
      <c r="F83" s="19" t="s">
        <v>273</v>
      </c>
      <c r="G83" s="19" t="s">
        <v>31</v>
      </c>
      <c r="H83" s="19" t="s">
        <v>32</v>
      </c>
      <c r="I83" s="27">
        <v>45314</v>
      </c>
      <c r="J83" s="27">
        <v>45315</v>
      </c>
      <c r="K83" s="27">
        <v>45504</v>
      </c>
      <c r="L83" s="29">
        <v>54587000</v>
      </c>
      <c r="M83" s="36">
        <v>1</v>
      </c>
      <c r="N83" s="31">
        <v>52347533</v>
      </c>
      <c r="O83" s="31">
        <v>2239467</v>
      </c>
      <c r="P83" s="31">
        <v>0</v>
      </c>
      <c r="T83" s="30">
        <v>45504</v>
      </c>
      <c r="U83" s="31"/>
      <c r="V83" s="31">
        <v>54587000</v>
      </c>
      <c r="W83" s="28" t="s">
        <v>33</v>
      </c>
    </row>
    <row r="84" spans="1:23" s="28" customFormat="1" ht="29" x14ac:dyDescent="0.35">
      <c r="A84" s="20">
        <v>79</v>
      </c>
      <c r="B84" s="28">
        <v>2024</v>
      </c>
      <c r="C84" s="19" t="s">
        <v>274</v>
      </c>
      <c r="D84" s="19" t="s">
        <v>275</v>
      </c>
      <c r="E84" s="19">
        <v>52156017</v>
      </c>
      <c r="F84" s="19" t="s">
        <v>276</v>
      </c>
      <c r="G84" s="19" t="s">
        <v>31</v>
      </c>
      <c r="H84" s="19" t="s">
        <v>32</v>
      </c>
      <c r="I84" s="27">
        <v>45314</v>
      </c>
      <c r="J84" s="27">
        <v>45315</v>
      </c>
      <c r="K84" s="27">
        <v>45504</v>
      </c>
      <c r="L84" s="29">
        <v>44200000</v>
      </c>
      <c r="M84" s="36">
        <v>1</v>
      </c>
      <c r="N84" s="31">
        <v>42386667</v>
      </c>
      <c r="O84" s="31">
        <v>1813333</v>
      </c>
      <c r="P84" s="31">
        <v>0</v>
      </c>
      <c r="T84" s="30">
        <v>45504</v>
      </c>
      <c r="U84" s="31"/>
      <c r="V84" s="31">
        <v>44200000</v>
      </c>
      <c r="W84" s="28" t="s">
        <v>33</v>
      </c>
    </row>
    <row r="85" spans="1:23" s="28" customFormat="1" ht="29" x14ac:dyDescent="0.35">
      <c r="A85" s="20">
        <v>80</v>
      </c>
      <c r="B85" s="28">
        <v>2024</v>
      </c>
      <c r="C85" s="19" t="s">
        <v>277</v>
      </c>
      <c r="D85" s="19" t="s">
        <v>278</v>
      </c>
      <c r="E85" s="19">
        <v>1014302319</v>
      </c>
      <c r="F85" s="19" t="s">
        <v>279</v>
      </c>
      <c r="G85" s="19" t="s">
        <v>31</v>
      </c>
      <c r="H85" s="19" t="s">
        <v>32</v>
      </c>
      <c r="I85" s="27">
        <v>45314</v>
      </c>
      <c r="J85" s="27">
        <v>45315</v>
      </c>
      <c r="K85" s="27">
        <v>45504</v>
      </c>
      <c r="L85" s="29">
        <v>20481500</v>
      </c>
      <c r="M85" s="36">
        <v>0.83076923076923082</v>
      </c>
      <c r="N85" s="31">
        <v>16175133</v>
      </c>
      <c r="O85" s="31">
        <v>840267</v>
      </c>
      <c r="P85" s="31">
        <v>3466100</v>
      </c>
      <c r="T85" s="30">
        <v>45504</v>
      </c>
      <c r="U85" s="31"/>
      <c r="V85" s="31">
        <v>20481500</v>
      </c>
      <c r="W85" s="28" t="s">
        <v>33</v>
      </c>
    </row>
    <row r="86" spans="1:23" s="28" customFormat="1" ht="29" x14ac:dyDescent="0.35">
      <c r="A86" s="20">
        <v>81</v>
      </c>
      <c r="B86" s="28">
        <v>2024</v>
      </c>
      <c r="C86" s="19" t="s">
        <v>280</v>
      </c>
      <c r="D86" s="19" t="s">
        <v>281</v>
      </c>
      <c r="E86" s="19">
        <v>36284808</v>
      </c>
      <c r="F86" s="19" t="s">
        <v>282</v>
      </c>
      <c r="G86" s="19" t="s">
        <v>31</v>
      </c>
      <c r="H86" s="19" t="s">
        <v>32</v>
      </c>
      <c r="I86" s="27">
        <v>45314</v>
      </c>
      <c r="J86" s="27">
        <v>45317</v>
      </c>
      <c r="K86" s="27">
        <v>45504</v>
      </c>
      <c r="L86" s="29">
        <v>44200000</v>
      </c>
      <c r="M86" s="36">
        <v>1</v>
      </c>
      <c r="N86" s="31">
        <v>41933333</v>
      </c>
      <c r="O86" s="31">
        <v>2266667</v>
      </c>
      <c r="P86" s="31">
        <v>0</v>
      </c>
      <c r="T86" s="30">
        <v>45504</v>
      </c>
      <c r="U86" s="31"/>
      <c r="V86" s="31">
        <v>44200000</v>
      </c>
      <c r="W86" s="28" t="s">
        <v>33</v>
      </c>
    </row>
    <row r="87" spans="1:23" s="28" customFormat="1" ht="29" x14ac:dyDescent="0.35">
      <c r="A87" s="20">
        <v>82</v>
      </c>
      <c r="B87" s="28">
        <v>2024</v>
      </c>
      <c r="C87" s="19" t="s">
        <v>283</v>
      </c>
      <c r="D87" s="19" t="s">
        <v>284</v>
      </c>
      <c r="E87" s="19">
        <v>53161685</v>
      </c>
      <c r="F87" s="19" t="s">
        <v>285</v>
      </c>
      <c r="G87" s="19" t="s">
        <v>31</v>
      </c>
      <c r="H87" s="19" t="s">
        <v>32</v>
      </c>
      <c r="I87" s="27">
        <v>45314</v>
      </c>
      <c r="J87" s="27">
        <v>45315</v>
      </c>
      <c r="K87" s="27">
        <v>45504</v>
      </c>
      <c r="L87" s="29">
        <v>54587000</v>
      </c>
      <c r="M87" s="36">
        <v>1</v>
      </c>
      <c r="N87" s="31">
        <v>52347533</v>
      </c>
      <c r="O87" s="31">
        <v>2239467</v>
      </c>
      <c r="P87" s="31">
        <v>0</v>
      </c>
      <c r="T87" s="30">
        <v>45504</v>
      </c>
      <c r="U87" s="31"/>
      <c r="V87" s="31">
        <v>54587000</v>
      </c>
      <c r="W87" s="28" t="s">
        <v>33</v>
      </c>
    </row>
    <row r="88" spans="1:23" s="28" customFormat="1" ht="29" x14ac:dyDescent="0.35">
      <c r="A88" s="20">
        <v>83</v>
      </c>
      <c r="B88" s="28">
        <v>2024</v>
      </c>
      <c r="C88" s="19" t="s">
        <v>286</v>
      </c>
      <c r="D88" s="19" t="s">
        <v>287</v>
      </c>
      <c r="E88" s="19">
        <v>51770881</v>
      </c>
      <c r="F88" s="19" t="s">
        <v>288</v>
      </c>
      <c r="G88" s="19" t="s">
        <v>31</v>
      </c>
      <c r="H88" s="19" t="s">
        <v>32</v>
      </c>
      <c r="I88" s="27">
        <v>45314</v>
      </c>
      <c r="J88" s="27">
        <v>45315</v>
      </c>
      <c r="K88" s="27">
        <v>45504</v>
      </c>
      <c r="L88" s="29">
        <v>42367000</v>
      </c>
      <c r="M88" s="36">
        <v>1</v>
      </c>
      <c r="N88" s="31">
        <v>40628867</v>
      </c>
      <c r="O88" s="31">
        <v>1738133</v>
      </c>
      <c r="P88" s="31">
        <v>0</v>
      </c>
      <c r="T88" s="30">
        <v>45504</v>
      </c>
      <c r="U88" s="31"/>
      <c r="V88" s="31">
        <v>42367000</v>
      </c>
      <c r="W88" s="28" t="s">
        <v>33</v>
      </c>
    </row>
    <row r="89" spans="1:23" s="28" customFormat="1" ht="43.5" x14ac:dyDescent="0.35">
      <c r="A89" s="20">
        <v>84</v>
      </c>
      <c r="B89" s="28">
        <v>2024</v>
      </c>
      <c r="C89" s="19" t="s">
        <v>289</v>
      </c>
      <c r="D89" s="19" t="s">
        <v>290</v>
      </c>
      <c r="E89" s="19">
        <v>1018416874</v>
      </c>
      <c r="F89" s="19" t="s">
        <v>291</v>
      </c>
      <c r="G89" s="19" t="s">
        <v>31</v>
      </c>
      <c r="H89" s="19" t="s">
        <v>32</v>
      </c>
      <c r="I89" s="27">
        <v>45314</v>
      </c>
      <c r="J89" s="27">
        <v>45315</v>
      </c>
      <c r="K89" s="27">
        <v>45504</v>
      </c>
      <c r="L89" s="29">
        <v>54587000</v>
      </c>
      <c r="M89" s="36">
        <v>1</v>
      </c>
      <c r="N89" s="31">
        <v>52347533</v>
      </c>
      <c r="O89" s="31">
        <v>2239467</v>
      </c>
      <c r="P89" s="31">
        <v>0</v>
      </c>
      <c r="T89" s="30">
        <v>45504</v>
      </c>
      <c r="U89" s="31"/>
      <c r="V89" s="31">
        <v>54587000</v>
      </c>
      <c r="W89" s="28" t="s">
        <v>33</v>
      </c>
    </row>
    <row r="90" spans="1:23" s="28" customFormat="1" ht="43.5" x14ac:dyDescent="0.35">
      <c r="A90" s="20">
        <v>85</v>
      </c>
      <c r="B90" s="28">
        <v>2024</v>
      </c>
      <c r="C90" s="19" t="s">
        <v>292</v>
      </c>
      <c r="D90" s="19" t="s">
        <v>293</v>
      </c>
      <c r="E90" s="19">
        <v>52028479</v>
      </c>
      <c r="F90" s="19" t="s">
        <v>294</v>
      </c>
      <c r="G90" s="19" t="s">
        <v>31</v>
      </c>
      <c r="H90" s="19" t="s">
        <v>32</v>
      </c>
      <c r="I90" s="27">
        <v>45314</v>
      </c>
      <c r="J90" s="27">
        <v>45315</v>
      </c>
      <c r="K90" s="27">
        <v>45504</v>
      </c>
      <c r="L90" s="29">
        <v>54574000</v>
      </c>
      <c r="M90" s="36">
        <v>1</v>
      </c>
      <c r="N90" s="31">
        <v>52335067</v>
      </c>
      <c r="O90" s="31">
        <v>2238933</v>
      </c>
      <c r="P90" s="31">
        <v>0</v>
      </c>
      <c r="T90" s="30">
        <v>45504</v>
      </c>
      <c r="U90" s="31"/>
      <c r="V90" s="31">
        <v>54574000</v>
      </c>
      <c r="W90" s="28" t="s">
        <v>33</v>
      </c>
    </row>
    <row r="91" spans="1:23" s="28" customFormat="1" ht="43.5" x14ac:dyDescent="0.35">
      <c r="A91" s="20">
        <v>86</v>
      </c>
      <c r="B91" s="28">
        <v>2024</v>
      </c>
      <c r="C91" s="19" t="s">
        <v>295</v>
      </c>
      <c r="D91" s="19" t="s">
        <v>296</v>
      </c>
      <c r="E91" s="19">
        <v>49793638</v>
      </c>
      <c r="F91" s="19" t="s">
        <v>297</v>
      </c>
      <c r="G91" s="19" t="s">
        <v>298</v>
      </c>
      <c r="H91" s="19" t="s">
        <v>299</v>
      </c>
      <c r="I91" s="27">
        <v>45314</v>
      </c>
      <c r="J91" s="27">
        <v>45316</v>
      </c>
      <c r="K91" s="27">
        <v>45504</v>
      </c>
      <c r="L91" s="29">
        <v>42900000</v>
      </c>
      <c r="M91" s="36">
        <v>0.84615384615384615</v>
      </c>
      <c r="N91" s="31">
        <v>34320000</v>
      </c>
      <c r="O91" s="31">
        <v>1980000</v>
      </c>
      <c r="P91" s="31">
        <v>6600000</v>
      </c>
      <c r="T91" s="30">
        <v>45504</v>
      </c>
      <c r="U91" s="31"/>
      <c r="V91" s="31">
        <v>42900000</v>
      </c>
      <c r="W91" s="28" t="s">
        <v>300</v>
      </c>
    </row>
    <row r="92" spans="1:23" s="28" customFormat="1" ht="43.5" x14ac:dyDescent="0.35">
      <c r="A92" s="20">
        <v>87</v>
      </c>
      <c r="B92" s="28">
        <v>2024</v>
      </c>
      <c r="C92" s="19" t="s">
        <v>301</v>
      </c>
      <c r="D92" s="19" t="s">
        <v>302</v>
      </c>
      <c r="E92" s="19">
        <v>1010203894</v>
      </c>
      <c r="F92" s="19" t="s">
        <v>303</v>
      </c>
      <c r="G92" s="19" t="s">
        <v>304</v>
      </c>
      <c r="H92" s="19" t="s">
        <v>305</v>
      </c>
      <c r="I92" s="27">
        <v>45315</v>
      </c>
      <c r="J92" s="27">
        <v>45317</v>
      </c>
      <c r="K92" s="27">
        <v>45498</v>
      </c>
      <c r="L92" s="29">
        <v>41400000</v>
      </c>
      <c r="M92" s="36">
        <v>1</v>
      </c>
      <c r="N92" s="31">
        <v>41400000</v>
      </c>
      <c r="O92" s="31">
        <v>0</v>
      </c>
      <c r="P92" s="31">
        <v>0</v>
      </c>
      <c r="T92" s="30">
        <v>45498</v>
      </c>
      <c r="U92" s="31"/>
      <c r="V92" s="31">
        <v>41400000</v>
      </c>
      <c r="W92" s="28" t="s">
        <v>306</v>
      </c>
    </row>
    <row r="93" spans="1:23" s="28" customFormat="1" ht="43.5" x14ac:dyDescent="0.35">
      <c r="A93" s="20">
        <v>88</v>
      </c>
      <c r="B93" s="28">
        <v>2024</v>
      </c>
      <c r="C93" s="19" t="s">
        <v>307</v>
      </c>
      <c r="D93" s="19" t="s">
        <v>308</v>
      </c>
      <c r="E93" s="19">
        <v>1010178342</v>
      </c>
      <c r="F93" s="19" t="s">
        <v>309</v>
      </c>
      <c r="G93" s="19" t="s">
        <v>304</v>
      </c>
      <c r="H93" s="19" t="s">
        <v>305</v>
      </c>
      <c r="I93" s="27">
        <v>45315</v>
      </c>
      <c r="J93" s="27">
        <v>45316</v>
      </c>
      <c r="K93" s="27">
        <v>45497</v>
      </c>
      <c r="L93" s="29">
        <v>41400000</v>
      </c>
      <c r="M93" s="36">
        <v>1</v>
      </c>
      <c r="N93" s="31">
        <v>41400000</v>
      </c>
      <c r="O93" s="31">
        <v>0</v>
      </c>
      <c r="P93" s="31">
        <v>0</v>
      </c>
      <c r="T93" s="30">
        <v>45497</v>
      </c>
      <c r="U93" s="31"/>
      <c r="V93" s="31">
        <v>41400000</v>
      </c>
      <c r="W93" s="28" t="s">
        <v>306</v>
      </c>
    </row>
    <row r="94" spans="1:23" s="28" customFormat="1" ht="43.5" x14ac:dyDescent="0.35">
      <c r="A94" s="20">
        <v>90</v>
      </c>
      <c r="B94" s="28">
        <v>2024</v>
      </c>
      <c r="C94" s="19" t="s">
        <v>310</v>
      </c>
      <c r="D94" s="19" t="s">
        <v>311</v>
      </c>
      <c r="E94" s="19">
        <v>1020748592</v>
      </c>
      <c r="F94" s="19" t="s">
        <v>312</v>
      </c>
      <c r="G94" s="19" t="s">
        <v>304</v>
      </c>
      <c r="H94" s="19" t="s">
        <v>305</v>
      </c>
      <c r="I94" s="27">
        <v>45315</v>
      </c>
      <c r="J94" s="27">
        <v>45317</v>
      </c>
      <c r="K94" s="27" t="s">
        <v>313</v>
      </c>
      <c r="L94" s="29">
        <v>41400000</v>
      </c>
      <c r="M94" s="36">
        <v>1</v>
      </c>
      <c r="N94" s="31">
        <v>41400000</v>
      </c>
      <c r="O94" s="31">
        <v>0</v>
      </c>
      <c r="P94" s="31">
        <v>0</v>
      </c>
      <c r="T94" s="30">
        <v>45498</v>
      </c>
      <c r="U94" s="31"/>
      <c r="V94" s="31">
        <v>41400000</v>
      </c>
      <c r="W94" s="28" t="s">
        <v>306</v>
      </c>
    </row>
    <row r="95" spans="1:23" s="28" customFormat="1" ht="43.5" x14ac:dyDescent="0.35">
      <c r="A95" s="20">
        <v>91</v>
      </c>
      <c r="B95" s="28">
        <v>2024</v>
      </c>
      <c r="C95" s="19" t="s">
        <v>314</v>
      </c>
      <c r="D95" s="19" t="s">
        <v>315</v>
      </c>
      <c r="E95" s="19">
        <v>1144136443</v>
      </c>
      <c r="F95" s="19" t="s">
        <v>316</v>
      </c>
      <c r="G95" s="19" t="s">
        <v>298</v>
      </c>
      <c r="H95" s="19" t="s">
        <v>299</v>
      </c>
      <c r="I95" s="27">
        <v>45315</v>
      </c>
      <c r="J95" s="27">
        <v>45315</v>
      </c>
      <c r="K95" s="27">
        <v>45504</v>
      </c>
      <c r="L95" s="29">
        <v>68250000</v>
      </c>
      <c r="M95" s="36">
        <v>1</v>
      </c>
      <c r="N95" s="31">
        <v>65450000</v>
      </c>
      <c r="O95" s="31">
        <v>2800000</v>
      </c>
      <c r="P95" s="31">
        <v>0</v>
      </c>
      <c r="T95" s="30">
        <v>45504</v>
      </c>
      <c r="U95" s="31"/>
      <c r="V95" s="31">
        <v>68250000</v>
      </c>
      <c r="W95" s="28" t="s">
        <v>300</v>
      </c>
    </row>
    <row r="96" spans="1:23" s="28" customFormat="1" ht="43.5" x14ac:dyDescent="0.35">
      <c r="A96" s="20">
        <v>92</v>
      </c>
      <c r="B96" s="28">
        <v>2024</v>
      </c>
      <c r="C96" s="19" t="s">
        <v>317</v>
      </c>
      <c r="D96" s="19" t="s">
        <v>318</v>
      </c>
      <c r="E96" s="19">
        <v>28892306</v>
      </c>
      <c r="F96" s="19" t="s">
        <v>319</v>
      </c>
      <c r="G96" s="19" t="s">
        <v>298</v>
      </c>
      <c r="H96" s="19" t="s">
        <v>299</v>
      </c>
      <c r="I96" s="27">
        <v>45315</v>
      </c>
      <c r="J96" s="27">
        <v>45315</v>
      </c>
      <c r="K96" s="27">
        <v>45504</v>
      </c>
      <c r="L96" s="29">
        <v>30550000</v>
      </c>
      <c r="M96" s="36">
        <v>1</v>
      </c>
      <c r="N96" s="31">
        <v>29296667</v>
      </c>
      <c r="O96" s="31">
        <v>1253333</v>
      </c>
      <c r="P96" s="31">
        <v>0</v>
      </c>
      <c r="T96" s="30">
        <v>45504</v>
      </c>
      <c r="U96" s="31"/>
      <c r="V96" s="31">
        <v>30550000</v>
      </c>
      <c r="W96" s="28" t="s">
        <v>300</v>
      </c>
    </row>
    <row r="97" spans="1:23" s="28" customFormat="1" ht="43.5" x14ac:dyDescent="0.35">
      <c r="A97" s="20">
        <v>93</v>
      </c>
      <c r="B97" s="28">
        <v>2024</v>
      </c>
      <c r="C97" s="19" t="s">
        <v>320</v>
      </c>
      <c r="D97" s="19" t="s">
        <v>321</v>
      </c>
      <c r="E97" s="19">
        <v>1010216803</v>
      </c>
      <c r="F97" s="19" t="s">
        <v>322</v>
      </c>
      <c r="G97" s="19" t="s">
        <v>298</v>
      </c>
      <c r="H97" s="19" t="s">
        <v>299</v>
      </c>
      <c r="I97" s="27">
        <v>45315</v>
      </c>
      <c r="J97" s="27">
        <v>45316</v>
      </c>
      <c r="K97" s="27">
        <v>45504</v>
      </c>
      <c r="L97" s="29">
        <v>61750000</v>
      </c>
      <c r="M97" s="36">
        <v>1</v>
      </c>
      <c r="N97" s="31">
        <v>58900000</v>
      </c>
      <c r="O97" s="31">
        <v>2850000</v>
      </c>
      <c r="P97" s="31">
        <v>0</v>
      </c>
      <c r="T97" s="30">
        <v>45504</v>
      </c>
      <c r="U97" s="31"/>
      <c r="V97" s="31">
        <v>61750000</v>
      </c>
      <c r="W97" s="28" t="s">
        <v>300</v>
      </c>
    </row>
    <row r="98" spans="1:23" s="28" customFormat="1" ht="43.5" x14ac:dyDescent="0.35">
      <c r="A98" s="20">
        <v>94</v>
      </c>
      <c r="B98" s="28">
        <v>2024</v>
      </c>
      <c r="C98" s="19" t="s">
        <v>323</v>
      </c>
      <c r="D98" s="19" t="s">
        <v>324</v>
      </c>
      <c r="E98" s="19">
        <v>24729335</v>
      </c>
      <c r="F98" s="19" t="s">
        <v>325</v>
      </c>
      <c r="G98" s="19" t="s">
        <v>298</v>
      </c>
      <c r="H98" s="19" t="s">
        <v>299</v>
      </c>
      <c r="I98" s="27">
        <v>45315</v>
      </c>
      <c r="J98" s="27">
        <v>45316</v>
      </c>
      <c r="K98" s="27">
        <v>45504</v>
      </c>
      <c r="L98" s="29">
        <v>36400000</v>
      </c>
      <c r="M98" s="36">
        <v>1</v>
      </c>
      <c r="N98" s="31">
        <v>34720000</v>
      </c>
      <c r="O98" s="31">
        <v>1680000</v>
      </c>
      <c r="P98" s="31">
        <v>0</v>
      </c>
      <c r="T98" s="30">
        <v>45504</v>
      </c>
      <c r="U98" s="31"/>
      <c r="V98" s="31">
        <v>36400000</v>
      </c>
      <c r="W98" s="28" t="s">
        <v>300</v>
      </c>
    </row>
    <row r="99" spans="1:23" s="28" customFormat="1" ht="43.5" x14ac:dyDescent="0.35">
      <c r="A99" s="20">
        <v>95</v>
      </c>
      <c r="B99" s="28">
        <v>2024</v>
      </c>
      <c r="C99" s="19" t="s">
        <v>326</v>
      </c>
      <c r="D99" s="19" t="s">
        <v>327</v>
      </c>
      <c r="E99" s="19">
        <v>51959804</v>
      </c>
      <c r="F99" s="19" t="s">
        <v>328</v>
      </c>
      <c r="G99" s="19" t="s">
        <v>31</v>
      </c>
      <c r="H99" s="19" t="s">
        <v>32</v>
      </c>
      <c r="I99" s="27">
        <v>45315</v>
      </c>
      <c r="J99" s="27">
        <v>45317</v>
      </c>
      <c r="K99" s="27">
        <v>45504</v>
      </c>
      <c r="L99" s="29">
        <v>44200000</v>
      </c>
      <c r="M99" s="36">
        <v>1</v>
      </c>
      <c r="N99" s="31">
        <v>41933333</v>
      </c>
      <c r="O99" s="31">
        <v>2266667</v>
      </c>
      <c r="P99" s="31">
        <v>0</v>
      </c>
      <c r="T99" s="30">
        <v>45504</v>
      </c>
      <c r="U99" s="31"/>
      <c r="V99" s="31">
        <v>44200000</v>
      </c>
      <c r="W99" s="28" t="s">
        <v>33</v>
      </c>
    </row>
    <row r="100" spans="1:23" s="28" customFormat="1" ht="43.5" x14ac:dyDescent="0.35">
      <c r="A100" s="20">
        <v>96</v>
      </c>
      <c r="B100" s="28">
        <v>2024</v>
      </c>
      <c r="C100" s="19" t="s">
        <v>329</v>
      </c>
      <c r="D100" s="19" t="s">
        <v>330</v>
      </c>
      <c r="E100" s="19">
        <v>1073516348</v>
      </c>
      <c r="F100" s="19" t="s">
        <v>331</v>
      </c>
      <c r="G100" s="19" t="s">
        <v>31</v>
      </c>
      <c r="H100" s="19" t="s">
        <v>32</v>
      </c>
      <c r="I100" s="27">
        <v>45315</v>
      </c>
      <c r="J100" s="27">
        <v>45317</v>
      </c>
      <c r="K100" s="27">
        <v>45504</v>
      </c>
      <c r="L100" s="29">
        <v>42367000</v>
      </c>
      <c r="M100" s="36">
        <v>1</v>
      </c>
      <c r="N100" s="31">
        <v>40194333</v>
      </c>
      <c r="O100" s="31">
        <v>2172667</v>
      </c>
      <c r="P100" s="31">
        <v>0</v>
      </c>
      <c r="T100" s="30">
        <v>45504</v>
      </c>
      <c r="U100" s="31"/>
      <c r="V100" s="31">
        <v>42367000</v>
      </c>
      <c r="W100" s="28" t="s">
        <v>33</v>
      </c>
    </row>
    <row r="101" spans="1:23" s="28" customFormat="1" ht="43.5" x14ac:dyDescent="0.35">
      <c r="A101" s="20">
        <v>97</v>
      </c>
      <c r="B101" s="28">
        <v>2024</v>
      </c>
      <c r="C101" s="19" t="s">
        <v>332</v>
      </c>
      <c r="D101" s="19" t="s">
        <v>333</v>
      </c>
      <c r="E101" s="19">
        <v>1018419161</v>
      </c>
      <c r="F101" s="19" t="s">
        <v>334</v>
      </c>
      <c r="G101" s="19" t="s">
        <v>31</v>
      </c>
      <c r="H101" s="19" t="s">
        <v>32</v>
      </c>
      <c r="I101" s="27">
        <v>45315</v>
      </c>
      <c r="J101" s="27">
        <v>45317</v>
      </c>
      <c r="K101" s="27">
        <v>45504</v>
      </c>
      <c r="L101" s="29">
        <v>44200000</v>
      </c>
      <c r="M101" s="36">
        <v>1</v>
      </c>
      <c r="N101" s="31">
        <v>41933333</v>
      </c>
      <c r="O101" s="31">
        <v>2266667</v>
      </c>
      <c r="P101" s="31">
        <v>0</v>
      </c>
      <c r="T101" s="30">
        <v>45504</v>
      </c>
      <c r="U101" s="31"/>
      <c r="V101" s="31">
        <v>44200000</v>
      </c>
      <c r="W101" s="28" t="s">
        <v>33</v>
      </c>
    </row>
    <row r="102" spans="1:23" s="28" customFormat="1" ht="43.5" x14ac:dyDescent="0.35">
      <c r="A102" s="20">
        <v>98</v>
      </c>
      <c r="B102" s="28">
        <v>2024</v>
      </c>
      <c r="C102" s="19" t="s">
        <v>335</v>
      </c>
      <c r="D102" s="19" t="s">
        <v>336</v>
      </c>
      <c r="E102" s="19">
        <v>53152671</v>
      </c>
      <c r="F102" s="19" t="s">
        <v>337</v>
      </c>
      <c r="G102" s="19" t="s">
        <v>338</v>
      </c>
      <c r="H102" s="19" t="s">
        <v>339</v>
      </c>
      <c r="I102" s="27">
        <v>45315</v>
      </c>
      <c r="J102" s="27">
        <v>45317</v>
      </c>
      <c r="K102" s="27">
        <v>45407</v>
      </c>
      <c r="L102" s="29">
        <v>25746111</v>
      </c>
      <c r="M102" s="36">
        <v>1</v>
      </c>
      <c r="N102" s="31">
        <v>25746111</v>
      </c>
      <c r="O102" s="31">
        <v>0</v>
      </c>
      <c r="P102" s="31">
        <v>0</v>
      </c>
      <c r="T102" s="30">
        <v>45407</v>
      </c>
      <c r="U102" s="31"/>
      <c r="V102" s="31">
        <v>25746111</v>
      </c>
      <c r="W102" s="28" t="s">
        <v>340</v>
      </c>
    </row>
    <row r="103" spans="1:23" s="28" customFormat="1" ht="43.5" x14ac:dyDescent="0.35">
      <c r="A103" s="20">
        <v>99</v>
      </c>
      <c r="B103" s="28">
        <v>2024</v>
      </c>
      <c r="C103" s="19" t="s">
        <v>341</v>
      </c>
      <c r="D103" s="19" t="s">
        <v>342</v>
      </c>
      <c r="E103" s="19">
        <v>1033735189</v>
      </c>
      <c r="F103" s="19" t="s">
        <v>343</v>
      </c>
      <c r="G103" s="19" t="s">
        <v>344</v>
      </c>
      <c r="H103" s="19" t="s">
        <v>345</v>
      </c>
      <c r="I103" s="27">
        <v>45315</v>
      </c>
      <c r="J103" s="27">
        <v>45316</v>
      </c>
      <c r="K103" s="27">
        <v>45497</v>
      </c>
      <c r="L103" s="29">
        <v>41400000</v>
      </c>
      <c r="M103" s="36">
        <v>1</v>
      </c>
      <c r="N103" s="31">
        <v>41400000</v>
      </c>
      <c r="O103" s="31">
        <v>0</v>
      </c>
      <c r="P103" s="31">
        <v>0</v>
      </c>
      <c r="T103" s="30">
        <v>45497</v>
      </c>
      <c r="U103" s="31"/>
      <c r="V103" s="31">
        <v>41400000</v>
      </c>
      <c r="W103" s="28" t="s">
        <v>306</v>
      </c>
    </row>
    <row r="104" spans="1:23" s="28" customFormat="1" ht="43.5" x14ac:dyDescent="0.35">
      <c r="A104" s="20">
        <v>100</v>
      </c>
      <c r="B104" s="28">
        <v>2024</v>
      </c>
      <c r="C104" s="19" t="s">
        <v>346</v>
      </c>
      <c r="D104" s="19" t="s">
        <v>347</v>
      </c>
      <c r="E104" s="19">
        <v>1050952104</v>
      </c>
      <c r="F104" s="19" t="s">
        <v>348</v>
      </c>
      <c r="G104" s="19" t="s">
        <v>344</v>
      </c>
      <c r="H104" s="19" t="s">
        <v>345</v>
      </c>
      <c r="I104" s="27">
        <v>45315</v>
      </c>
      <c r="J104" s="27">
        <v>45317</v>
      </c>
      <c r="K104" s="27">
        <v>45498</v>
      </c>
      <c r="L104" s="29">
        <v>41400000</v>
      </c>
      <c r="M104" s="36">
        <v>1</v>
      </c>
      <c r="N104" s="31">
        <v>41400000</v>
      </c>
      <c r="O104" s="31">
        <v>0</v>
      </c>
      <c r="P104" s="31">
        <v>0</v>
      </c>
      <c r="T104" s="30">
        <v>45498</v>
      </c>
      <c r="U104" s="31"/>
      <c r="V104" s="31">
        <v>41400000</v>
      </c>
      <c r="W104" s="28" t="s">
        <v>306</v>
      </c>
    </row>
    <row r="105" spans="1:23" s="28" customFormat="1" ht="29" x14ac:dyDescent="0.35">
      <c r="A105" s="20">
        <v>101</v>
      </c>
      <c r="B105" s="28">
        <v>2024</v>
      </c>
      <c r="C105" s="19" t="s">
        <v>349</v>
      </c>
      <c r="D105" s="19" t="s">
        <v>350</v>
      </c>
      <c r="E105" s="19">
        <v>52903938</v>
      </c>
      <c r="F105" s="19" t="s">
        <v>351</v>
      </c>
      <c r="G105" s="19" t="s">
        <v>31</v>
      </c>
      <c r="H105" s="19" t="s">
        <v>32</v>
      </c>
      <c r="I105" s="27">
        <v>45316</v>
      </c>
      <c r="J105" s="27">
        <v>45320</v>
      </c>
      <c r="K105" s="27">
        <v>45504</v>
      </c>
      <c r="L105" s="29">
        <v>44200000</v>
      </c>
      <c r="M105" s="36">
        <v>1</v>
      </c>
      <c r="N105" s="31">
        <v>41253333</v>
      </c>
      <c r="O105" s="31">
        <v>2946667</v>
      </c>
      <c r="P105" s="31">
        <v>0</v>
      </c>
      <c r="T105" s="30">
        <v>45504</v>
      </c>
      <c r="U105" s="31"/>
      <c r="V105" s="31">
        <v>44200000</v>
      </c>
      <c r="W105" s="28" t="s">
        <v>33</v>
      </c>
    </row>
    <row r="106" spans="1:23" s="28" customFormat="1" ht="29" x14ac:dyDescent="0.35">
      <c r="A106" s="20">
        <v>102</v>
      </c>
      <c r="B106" s="28">
        <v>2024</v>
      </c>
      <c r="C106" s="19" t="s">
        <v>352</v>
      </c>
      <c r="D106" s="19" t="s">
        <v>353</v>
      </c>
      <c r="E106" s="19">
        <v>39573189</v>
      </c>
      <c r="F106" s="19" t="s">
        <v>354</v>
      </c>
      <c r="G106" s="19" t="s">
        <v>31</v>
      </c>
      <c r="H106" s="19" t="s">
        <v>32</v>
      </c>
      <c r="I106" s="27">
        <v>45316</v>
      </c>
      <c r="J106" s="27">
        <v>45320</v>
      </c>
      <c r="K106" s="27">
        <v>45504</v>
      </c>
      <c r="L106" s="29">
        <v>44200000</v>
      </c>
      <c r="M106" s="36">
        <v>1</v>
      </c>
      <c r="N106" s="31">
        <v>41253333</v>
      </c>
      <c r="O106" s="31">
        <v>2946667</v>
      </c>
      <c r="P106" s="31">
        <v>0</v>
      </c>
      <c r="T106" s="30">
        <v>45504</v>
      </c>
      <c r="U106" s="31"/>
      <c r="V106" s="31">
        <v>44200000</v>
      </c>
      <c r="W106" s="28" t="s">
        <v>33</v>
      </c>
    </row>
    <row r="107" spans="1:23" s="28" customFormat="1" ht="29" x14ac:dyDescent="0.35">
      <c r="A107" s="20">
        <v>103</v>
      </c>
      <c r="B107" s="28">
        <v>2024</v>
      </c>
      <c r="C107" s="19" t="s">
        <v>355</v>
      </c>
      <c r="D107" s="19" t="s">
        <v>356</v>
      </c>
      <c r="E107" s="19">
        <v>1014246705</v>
      </c>
      <c r="F107" s="19" t="s">
        <v>357</v>
      </c>
      <c r="G107" s="19" t="s">
        <v>31</v>
      </c>
      <c r="H107" s="19" t="s">
        <v>32</v>
      </c>
      <c r="I107" s="27">
        <v>45316</v>
      </c>
      <c r="J107" s="27">
        <v>45320</v>
      </c>
      <c r="K107" s="27">
        <v>45504</v>
      </c>
      <c r="L107" s="29">
        <v>42367000</v>
      </c>
      <c r="M107" s="36">
        <v>1</v>
      </c>
      <c r="N107" s="31">
        <v>39542533</v>
      </c>
      <c r="O107" s="31">
        <v>2824467</v>
      </c>
      <c r="P107" s="31">
        <v>0</v>
      </c>
      <c r="T107" s="30">
        <v>45504</v>
      </c>
      <c r="U107" s="31"/>
      <c r="V107" s="31">
        <v>42367000</v>
      </c>
      <c r="W107" s="28" t="s">
        <v>33</v>
      </c>
    </row>
    <row r="108" spans="1:23" s="28" customFormat="1" ht="29" x14ac:dyDescent="0.35">
      <c r="A108" s="20">
        <v>104</v>
      </c>
      <c r="B108" s="28">
        <v>2024</v>
      </c>
      <c r="C108" s="19" t="s">
        <v>358</v>
      </c>
      <c r="D108" s="19" t="s">
        <v>359</v>
      </c>
      <c r="E108" s="19">
        <v>63553019</v>
      </c>
      <c r="F108" s="19" t="s">
        <v>360</v>
      </c>
      <c r="G108" s="19" t="s">
        <v>31</v>
      </c>
      <c r="H108" s="19" t="s">
        <v>32</v>
      </c>
      <c r="I108" s="27">
        <v>45316</v>
      </c>
      <c r="J108" s="27">
        <v>45320</v>
      </c>
      <c r="K108" s="27">
        <v>45504</v>
      </c>
      <c r="L108" s="29">
        <v>42367000</v>
      </c>
      <c r="M108" s="36">
        <v>1</v>
      </c>
      <c r="N108" s="31">
        <v>39542533</v>
      </c>
      <c r="O108" s="31">
        <v>2824467</v>
      </c>
      <c r="P108" s="31">
        <v>0</v>
      </c>
      <c r="T108" s="30">
        <v>45504</v>
      </c>
      <c r="U108" s="31"/>
      <c r="V108" s="31">
        <v>42367000</v>
      </c>
      <c r="W108" s="28" t="s">
        <v>33</v>
      </c>
    </row>
    <row r="109" spans="1:23" s="28" customFormat="1" ht="43.5" x14ac:dyDescent="0.35">
      <c r="A109" s="20">
        <v>105</v>
      </c>
      <c r="B109" s="28">
        <v>2024</v>
      </c>
      <c r="C109" s="19" t="s">
        <v>361</v>
      </c>
      <c r="D109" s="19" t="s">
        <v>362</v>
      </c>
      <c r="E109" s="19">
        <v>1144103482</v>
      </c>
      <c r="F109" s="19" t="s">
        <v>363</v>
      </c>
      <c r="G109" s="19" t="s">
        <v>364</v>
      </c>
      <c r="H109" s="19" t="s">
        <v>365</v>
      </c>
      <c r="I109" s="27">
        <v>45316</v>
      </c>
      <c r="J109" s="27">
        <v>45320</v>
      </c>
      <c r="K109" s="27">
        <v>45504</v>
      </c>
      <c r="L109" s="29">
        <v>27974800</v>
      </c>
      <c r="M109" s="36">
        <v>1</v>
      </c>
      <c r="N109" s="31">
        <v>26244400</v>
      </c>
      <c r="O109" s="31">
        <v>1730400</v>
      </c>
      <c r="P109" s="31">
        <v>0</v>
      </c>
      <c r="T109" s="30">
        <v>45504</v>
      </c>
      <c r="U109" s="31"/>
      <c r="V109" s="31">
        <v>27974800</v>
      </c>
      <c r="W109" s="28" t="s">
        <v>366</v>
      </c>
    </row>
    <row r="110" spans="1:23" s="28" customFormat="1" ht="43.5" x14ac:dyDescent="0.35">
      <c r="A110" s="20">
        <v>106</v>
      </c>
      <c r="B110" s="28">
        <v>2024</v>
      </c>
      <c r="C110" s="19" t="s">
        <v>367</v>
      </c>
      <c r="D110" s="19" t="s">
        <v>368</v>
      </c>
      <c r="E110" s="19">
        <v>1010205417</v>
      </c>
      <c r="F110" s="19" t="s">
        <v>369</v>
      </c>
      <c r="G110" s="19" t="s">
        <v>370</v>
      </c>
      <c r="H110" s="19" t="s">
        <v>371</v>
      </c>
      <c r="I110" s="27">
        <v>45316</v>
      </c>
      <c r="J110" s="27">
        <v>45320</v>
      </c>
      <c r="K110" s="27">
        <v>45504</v>
      </c>
      <c r="L110" s="29">
        <v>36633667</v>
      </c>
      <c r="M110" s="36">
        <v>1</v>
      </c>
      <c r="N110" s="31">
        <v>34367667</v>
      </c>
      <c r="O110" s="31">
        <v>2266000</v>
      </c>
      <c r="P110" s="31">
        <v>0</v>
      </c>
      <c r="T110" s="30">
        <v>45504</v>
      </c>
      <c r="U110" s="31"/>
      <c r="V110" s="31">
        <v>36633667</v>
      </c>
      <c r="W110" s="28" t="s">
        <v>366</v>
      </c>
    </row>
    <row r="111" spans="1:23" s="28" customFormat="1" ht="43.5" x14ac:dyDescent="0.35">
      <c r="A111" s="20">
        <v>108</v>
      </c>
      <c r="B111" s="28">
        <v>2024</v>
      </c>
      <c r="C111" s="19" t="s">
        <v>372</v>
      </c>
      <c r="D111" s="19" t="s">
        <v>373</v>
      </c>
      <c r="E111" s="19">
        <v>52026484</v>
      </c>
      <c r="F111" s="19" t="s">
        <v>374</v>
      </c>
      <c r="G111" s="19" t="s">
        <v>31</v>
      </c>
      <c r="H111" s="19" t="s">
        <v>32</v>
      </c>
      <c r="I111" s="27">
        <v>45316</v>
      </c>
      <c r="J111" s="27">
        <v>45320</v>
      </c>
      <c r="K111" s="27">
        <v>45504</v>
      </c>
      <c r="L111" s="29">
        <v>20384000</v>
      </c>
      <c r="M111" s="36">
        <v>1</v>
      </c>
      <c r="N111" s="31">
        <v>19025067</v>
      </c>
      <c r="O111" s="31">
        <v>1358933</v>
      </c>
      <c r="P111" s="31">
        <v>0</v>
      </c>
      <c r="T111" s="30">
        <v>45504</v>
      </c>
      <c r="U111" s="31"/>
      <c r="V111" s="31">
        <v>20384000</v>
      </c>
      <c r="W111" s="28" t="s">
        <v>33</v>
      </c>
    </row>
    <row r="112" spans="1:23" s="28" customFormat="1" ht="43.5" x14ac:dyDescent="0.35">
      <c r="A112" s="20">
        <v>109</v>
      </c>
      <c r="B112" s="28">
        <v>2024</v>
      </c>
      <c r="C112" s="19" t="s">
        <v>375</v>
      </c>
      <c r="D112" s="19" t="s">
        <v>376</v>
      </c>
      <c r="E112" s="19">
        <v>11449517</v>
      </c>
      <c r="F112" s="19" t="s">
        <v>377</v>
      </c>
      <c r="G112" s="19" t="s">
        <v>298</v>
      </c>
      <c r="H112" s="19" t="s">
        <v>299</v>
      </c>
      <c r="I112" s="27">
        <v>45316</v>
      </c>
      <c r="J112" s="27">
        <v>45321</v>
      </c>
      <c r="K112" s="27">
        <v>45504</v>
      </c>
      <c r="L112" s="29">
        <v>36400000</v>
      </c>
      <c r="M112" s="36">
        <v>1</v>
      </c>
      <c r="N112" s="31">
        <v>33786667</v>
      </c>
      <c r="O112" s="31">
        <v>2613333</v>
      </c>
      <c r="P112" s="31">
        <v>0</v>
      </c>
      <c r="T112" s="30">
        <v>45504</v>
      </c>
      <c r="U112" s="31"/>
      <c r="V112" s="31">
        <v>36400000</v>
      </c>
      <c r="W112" s="28" t="s">
        <v>300</v>
      </c>
    </row>
    <row r="113" spans="1:23" s="28" customFormat="1" ht="29" x14ac:dyDescent="0.35">
      <c r="A113" s="20">
        <v>110</v>
      </c>
      <c r="B113" s="28">
        <v>2024</v>
      </c>
      <c r="C113" s="19" t="s">
        <v>378</v>
      </c>
      <c r="D113" s="19" t="s">
        <v>379</v>
      </c>
      <c r="E113" s="19">
        <v>1010225976</v>
      </c>
      <c r="F113" s="19" t="s">
        <v>380</v>
      </c>
      <c r="G113" s="19" t="s">
        <v>298</v>
      </c>
      <c r="H113" s="19" t="s">
        <v>299</v>
      </c>
      <c r="I113" s="27">
        <v>45316</v>
      </c>
      <c r="J113" s="27">
        <v>45320</v>
      </c>
      <c r="K113" s="27">
        <v>45504</v>
      </c>
      <c r="L113" s="29">
        <v>42900000</v>
      </c>
      <c r="M113" s="36">
        <v>1</v>
      </c>
      <c r="N113" s="31">
        <v>40040000</v>
      </c>
      <c r="O113" s="31">
        <v>2860000</v>
      </c>
      <c r="P113" s="31">
        <v>0</v>
      </c>
      <c r="T113" s="30">
        <v>45504</v>
      </c>
      <c r="U113" s="31"/>
      <c r="V113" s="31">
        <v>42900000</v>
      </c>
      <c r="W113" s="28" t="s">
        <v>300</v>
      </c>
    </row>
    <row r="114" spans="1:23" s="28" customFormat="1" ht="43.5" x14ac:dyDescent="0.35">
      <c r="A114" s="20">
        <v>111</v>
      </c>
      <c r="B114" s="28">
        <v>2024</v>
      </c>
      <c r="C114" s="19" t="s">
        <v>381</v>
      </c>
      <c r="D114" s="19" t="s">
        <v>382</v>
      </c>
      <c r="E114" s="19">
        <v>1020742036</v>
      </c>
      <c r="F114" s="19" t="s">
        <v>383</v>
      </c>
      <c r="G114" s="19" t="s">
        <v>344</v>
      </c>
      <c r="H114" s="19" t="s">
        <v>345</v>
      </c>
      <c r="I114" s="27">
        <v>45316</v>
      </c>
      <c r="J114" s="27">
        <v>45317</v>
      </c>
      <c r="K114" s="27">
        <v>45498</v>
      </c>
      <c r="L114" s="29">
        <v>41400000</v>
      </c>
      <c r="M114" s="36">
        <v>1</v>
      </c>
      <c r="N114" s="31">
        <v>41400000</v>
      </c>
      <c r="O114" s="31">
        <v>0</v>
      </c>
      <c r="P114" s="31">
        <v>0</v>
      </c>
      <c r="T114" s="30">
        <v>45498</v>
      </c>
      <c r="U114" s="31"/>
      <c r="V114" s="31">
        <v>41400000</v>
      </c>
      <c r="W114" s="28" t="s">
        <v>306</v>
      </c>
    </row>
    <row r="115" spans="1:23" s="28" customFormat="1" ht="43.5" x14ac:dyDescent="0.35">
      <c r="A115" s="20">
        <v>112</v>
      </c>
      <c r="B115" s="28">
        <v>2024</v>
      </c>
      <c r="C115" s="19" t="s">
        <v>384</v>
      </c>
      <c r="D115" s="19" t="s">
        <v>385</v>
      </c>
      <c r="E115" s="19">
        <v>1125618115</v>
      </c>
      <c r="F115" s="19" t="s">
        <v>386</v>
      </c>
      <c r="G115" s="19" t="s">
        <v>344</v>
      </c>
      <c r="H115" s="19" t="s">
        <v>345</v>
      </c>
      <c r="I115" s="27">
        <v>45316</v>
      </c>
      <c r="J115" s="27">
        <v>45320</v>
      </c>
      <c r="K115" s="27">
        <v>45501</v>
      </c>
      <c r="L115" s="29">
        <v>50676000</v>
      </c>
      <c r="M115" s="36">
        <v>1</v>
      </c>
      <c r="N115" s="31">
        <v>50676000</v>
      </c>
      <c r="O115" s="31">
        <v>0</v>
      </c>
      <c r="P115" s="31">
        <v>0</v>
      </c>
      <c r="T115" s="30">
        <v>45501</v>
      </c>
      <c r="U115" s="31"/>
      <c r="V115" s="31">
        <v>50676000</v>
      </c>
      <c r="W115" s="28" t="s">
        <v>306</v>
      </c>
    </row>
    <row r="116" spans="1:23" s="28" customFormat="1" ht="43.5" x14ac:dyDescent="0.35">
      <c r="A116" s="20">
        <v>113</v>
      </c>
      <c r="B116" s="28">
        <v>2024</v>
      </c>
      <c r="C116" s="19" t="s">
        <v>387</v>
      </c>
      <c r="D116" s="19" t="s">
        <v>388</v>
      </c>
      <c r="E116" s="19">
        <v>1077871555</v>
      </c>
      <c r="F116" s="19" t="s">
        <v>389</v>
      </c>
      <c r="G116" s="19" t="s">
        <v>31</v>
      </c>
      <c r="H116" s="19" t="s">
        <v>32</v>
      </c>
      <c r="I116" s="27">
        <v>45316</v>
      </c>
      <c r="J116" s="27">
        <v>45320</v>
      </c>
      <c r="K116" s="27">
        <v>45504</v>
      </c>
      <c r="L116" s="29">
        <v>44200000</v>
      </c>
      <c r="M116" s="36">
        <v>1</v>
      </c>
      <c r="N116" s="31">
        <v>41253333</v>
      </c>
      <c r="O116" s="31">
        <v>2946667</v>
      </c>
      <c r="P116" s="31">
        <v>0</v>
      </c>
      <c r="T116" s="30">
        <v>45504</v>
      </c>
      <c r="U116" s="31"/>
      <c r="V116" s="31">
        <v>44200000</v>
      </c>
      <c r="W116" s="28" t="s">
        <v>33</v>
      </c>
    </row>
    <row r="117" spans="1:23" s="28" customFormat="1" ht="43.5" x14ac:dyDescent="0.35">
      <c r="A117" s="20">
        <v>114</v>
      </c>
      <c r="B117" s="28">
        <v>2024</v>
      </c>
      <c r="C117" s="19" t="s">
        <v>390</v>
      </c>
      <c r="D117" s="19" t="s">
        <v>391</v>
      </c>
      <c r="E117" s="19">
        <v>1121041168</v>
      </c>
      <c r="F117" s="19" t="s">
        <v>392</v>
      </c>
      <c r="G117" s="19" t="s">
        <v>31</v>
      </c>
      <c r="H117" s="19" t="s">
        <v>32</v>
      </c>
      <c r="I117" s="27">
        <v>45316</v>
      </c>
      <c r="J117" s="27">
        <v>45320</v>
      </c>
      <c r="K117" s="27">
        <v>45504</v>
      </c>
      <c r="L117" s="29">
        <v>44200000</v>
      </c>
      <c r="M117" s="36">
        <v>1</v>
      </c>
      <c r="N117" s="31">
        <v>41253333</v>
      </c>
      <c r="O117" s="31">
        <v>2946667</v>
      </c>
      <c r="P117" s="31">
        <v>0</v>
      </c>
      <c r="T117" s="30">
        <v>45504</v>
      </c>
      <c r="U117" s="31"/>
      <c r="V117" s="31">
        <v>44200000</v>
      </c>
      <c r="W117" s="28" t="s">
        <v>33</v>
      </c>
    </row>
    <row r="118" spans="1:23" s="28" customFormat="1" ht="43.5" x14ac:dyDescent="0.35">
      <c r="A118" s="20">
        <v>115</v>
      </c>
      <c r="B118" s="28">
        <v>2024</v>
      </c>
      <c r="C118" s="19" t="s">
        <v>393</v>
      </c>
      <c r="D118" s="19" t="s">
        <v>394</v>
      </c>
      <c r="E118" s="19">
        <v>52295798</v>
      </c>
      <c r="F118" s="19" t="s">
        <v>395</v>
      </c>
      <c r="G118" s="19" t="s">
        <v>262</v>
      </c>
      <c r="H118" s="19" t="s">
        <v>263</v>
      </c>
      <c r="I118" s="27">
        <v>45316</v>
      </c>
      <c r="J118" s="27">
        <v>45317</v>
      </c>
      <c r="K118" s="27">
        <v>45504</v>
      </c>
      <c r="L118" s="29">
        <v>27840000</v>
      </c>
      <c r="M118" s="36">
        <v>1</v>
      </c>
      <c r="N118" s="31">
        <v>26825000</v>
      </c>
      <c r="O118" s="31">
        <v>1015000</v>
      </c>
      <c r="P118" s="31">
        <v>0</v>
      </c>
      <c r="T118" s="30">
        <v>45504</v>
      </c>
      <c r="U118" s="31"/>
      <c r="V118" s="31">
        <v>27840000</v>
      </c>
      <c r="W118" s="28" t="s">
        <v>264</v>
      </c>
    </row>
    <row r="119" spans="1:23" s="28" customFormat="1" ht="43.5" x14ac:dyDescent="0.35">
      <c r="A119" s="20">
        <v>116</v>
      </c>
      <c r="B119" s="28">
        <v>2024</v>
      </c>
      <c r="C119" s="19" t="s">
        <v>396</v>
      </c>
      <c r="D119" s="19" t="s">
        <v>397</v>
      </c>
      <c r="E119" s="19">
        <v>53117328</v>
      </c>
      <c r="F119" s="19" t="s">
        <v>398</v>
      </c>
      <c r="G119" s="19" t="s">
        <v>298</v>
      </c>
      <c r="H119" s="19" t="s">
        <v>299</v>
      </c>
      <c r="I119" s="27">
        <v>45316</v>
      </c>
      <c r="J119" s="27">
        <v>45320</v>
      </c>
      <c r="K119" s="27">
        <v>45504</v>
      </c>
      <c r="L119" s="29">
        <v>42900000</v>
      </c>
      <c r="M119" s="36">
        <v>1</v>
      </c>
      <c r="N119" s="31">
        <v>40040000</v>
      </c>
      <c r="O119" s="31">
        <v>2860000</v>
      </c>
      <c r="P119" s="31">
        <v>0</v>
      </c>
      <c r="T119" s="30">
        <v>45504</v>
      </c>
      <c r="U119" s="31"/>
      <c r="V119" s="31">
        <v>42900000</v>
      </c>
      <c r="W119" s="28" t="s">
        <v>300</v>
      </c>
    </row>
    <row r="120" spans="1:23" s="28" customFormat="1" ht="43.5" x14ac:dyDescent="0.35">
      <c r="A120" s="20">
        <v>117</v>
      </c>
      <c r="B120" s="28">
        <v>2024</v>
      </c>
      <c r="C120" s="19" t="s">
        <v>399</v>
      </c>
      <c r="D120" s="19" t="s">
        <v>400</v>
      </c>
      <c r="E120" s="19">
        <v>21075333</v>
      </c>
      <c r="F120" s="19" t="s">
        <v>401</v>
      </c>
      <c r="G120" s="19" t="s">
        <v>154</v>
      </c>
      <c r="H120" s="19" t="s">
        <v>155</v>
      </c>
      <c r="I120" s="27">
        <v>45316</v>
      </c>
      <c r="J120" s="27">
        <v>45317</v>
      </c>
      <c r="K120" s="27">
        <v>45504</v>
      </c>
      <c r="L120" s="29">
        <v>24037000</v>
      </c>
      <c r="M120" s="36">
        <v>1</v>
      </c>
      <c r="N120" s="31">
        <v>22804333</v>
      </c>
      <c r="O120" s="31">
        <v>1232667</v>
      </c>
      <c r="P120" s="31">
        <v>0</v>
      </c>
      <c r="T120" s="30">
        <v>45504</v>
      </c>
      <c r="U120" s="31"/>
      <c r="V120" s="31">
        <v>24037000</v>
      </c>
      <c r="W120" s="28" t="s">
        <v>156</v>
      </c>
    </row>
    <row r="121" spans="1:23" s="28" customFormat="1" ht="43.5" x14ac:dyDescent="0.35">
      <c r="A121" s="20">
        <v>118</v>
      </c>
      <c r="B121" s="28">
        <v>2024</v>
      </c>
      <c r="C121" s="19" t="s">
        <v>402</v>
      </c>
      <c r="D121" s="19" t="s">
        <v>403</v>
      </c>
      <c r="E121" s="19">
        <v>1010174817</v>
      </c>
      <c r="F121" s="19" t="s">
        <v>404</v>
      </c>
      <c r="G121" s="19" t="s">
        <v>344</v>
      </c>
      <c r="H121" s="19" t="s">
        <v>345</v>
      </c>
      <c r="I121" s="27">
        <v>45316</v>
      </c>
      <c r="J121" s="27">
        <v>45317</v>
      </c>
      <c r="K121" s="27">
        <v>45498</v>
      </c>
      <c r="L121" s="29">
        <v>45600000</v>
      </c>
      <c r="M121" s="36">
        <v>1</v>
      </c>
      <c r="N121" s="31">
        <v>45600000</v>
      </c>
      <c r="O121" s="31">
        <v>0</v>
      </c>
      <c r="P121" s="31">
        <v>0</v>
      </c>
      <c r="T121" s="30">
        <v>45498</v>
      </c>
      <c r="U121" s="31"/>
      <c r="V121" s="31">
        <v>45600000</v>
      </c>
      <c r="W121" s="28" t="s">
        <v>306</v>
      </c>
    </row>
    <row r="122" spans="1:23" s="28" customFormat="1" ht="43.5" x14ac:dyDescent="0.35">
      <c r="A122" s="20">
        <v>119</v>
      </c>
      <c r="B122" s="28">
        <v>2024</v>
      </c>
      <c r="C122" s="19" t="s">
        <v>405</v>
      </c>
      <c r="D122" s="19" t="s">
        <v>406</v>
      </c>
      <c r="E122" s="19">
        <v>52992121</v>
      </c>
      <c r="F122" s="19" t="s">
        <v>407</v>
      </c>
      <c r="G122" s="19" t="s">
        <v>262</v>
      </c>
      <c r="H122" s="19" t="s">
        <v>263</v>
      </c>
      <c r="I122" s="27">
        <v>45316</v>
      </c>
      <c r="J122" s="27">
        <v>45317</v>
      </c>
      <c r="K122" s="27">
        <v>45504</v>
      </c>
      <c r="L122" s="29">
        <v>49440000</v>
      </c>
      <c r="M122" s="36">
        <v>1</v>
      </c>
      <c r="N122" s="31">
        <v>47637500</v>
      </c>
      <c r="O122" s="31">
        <v>1802500</v>
      </c>
      <c r="P122" s="31">
        <v>0</v>
      </c>
      <c r="T122" s="30">
        <v>45504</v>
      </c>
      <c r="U122" s="31"/>
      <c r="V122" s="31">
        <v>49440000</v>
      </c>
      <c r="W122" s="28" t="s">
        <v>264</v>
      </c>
    </row>
    <row r="123" spans="1:23" s="28" customFormat="1" ht="43.5" x14ac:dyDescent="0.35">
      <c r="A123" s="20">
        <v>120</v>
      </c>
      <c r="B123" s="28">
        <v>2024</v>
      </c>
      <c r="C123" s="19" t="s">
        <v>408</v>
      </c>
      <c r="D123" s="19" t="s">
        <v>409</v>
      </c>
      <c r="E123" s="19">
        <v>1061753809</v>
      </c>
      <c r="F123" s="19" t="s">
        <v>410</v>
      </c>
      <c r="G123" s="19" t="s">
        <v>262</v>
      </c>
      <c r="H123" s="19" t="s">
        <v>263</v>
      </c>
      <c r="I123" s="27">
        <v>45316</v>
      </c>
      <c r="J123" s="27">
        <v>45317</v>
      </c>
      <c r="K123" s="27">
        <v>45504</v>
      </c>
      <c r="L123" s="29">
        <v>38668800</v>
      </c>
      <c r="M123" s="36">
        <v>1</v>
      </c>
      <c r="N123" s="31">
        <v>37259000</v>
      </c>
      <c r="O123" s="31">
        <v>1409800</v>
      </c>
      <c r="P123" s="31">
        <v>0</v>
      </c>
      <c r="T123" s="30">
        <v>45504</v>
      </c>
      <c r="U123" s="31"/>
      <c r="V123" s="31">
        <v>38668800</v>
      </c>
      <c r="W123" s="28" t="s">
        <v>264</v>
      </c>
    </row>
    <row r="124" spans="1:23" s="28" customFormat="1" ht="43.5" x14ac:dyDescent="0.35">
      <c r="A124" s="20">
        <v>121</v>
      </c>
      <c r="B124" s="28">
        <v>2024</v>
      </c>
      <c r="C124" s="19" t="s">
        <v>411</v>
      </c>
      <c r="D124" s="19" t="s">
        <v>412</v>
      </c>
      <c r="E124" s="19">
        <v>51717338</v>
      </c>
      <c r="F124" s="19" t="s">
        <v>413</v>
      </c>
      <c r="G124" s="19" t="s">
        <v>154</v>
      </c>
      <c r="H124" s="19" t="s">
        <v>155</v>
      </c>
      <c r="I124" s="27">
        <v>45317</v>
      </c>
      <c r="J124" s="27">
        <v>45320</v>
      </c>
      <c r="K124" s="27">
        <v>45504</v>
      </c>
      <c r="L124" s="29">
        <v>20689500</v>
      </c>
      <c r="M124" s="36">
        <v>1</v>
      </c>
      <c r="N124" s="31">
        <v>19310200</v>
      </c>
      <c r="O124" s="31">
        <v>1379300</v>
      </c>
      <c r="P124" s="31">
        <v>0</v>
      </c>
      <c r="T124" s="30">
        <v>45504</v>
      </c>
      <c r="U124" s="31"/>
      <c r="V124" s="31">
        <v>20689500</v>
      </c>
      <c r="W124" s="28" t="s">
        <v>156</v>
      </c>
    </row>
    <row r="125" spans="1:23" s="28" customFormat="1" ht="29" x14ac:dyDescent="0.35">
      <c r="A125" s="20">
        <v>122</v>
      </c>
      <c r="B125" s="28">
        <v>2024</v>
      </c>
      <c r="C125" s="19" t="s">
        <v>414</v>
      </c>
      <c r="D125" s="19" t="s">
        <v>415</v>
      </c>
      <c r="E125" s="19">
        <v>1019098916</v>
      </c>
      <c r="F125" s="19" t="s">
        <v>416</v>
      </c>
      <c r="G125" s="19" t="s">
        <v>262</v>
      </c>
      <c r="H125" s="19" t="s">
        <v>263</v>
      </c>
      <c r="I125" s="27">
        <v>45317</v>
      </c>
      <c r="J125" s="27">
        <v>45320</v>
      </c>
      <c r="K125" s="27">
        <v>45504</v>
      </c>
      <c r="L125" s="29">
        <v>37259000</v>
      </c>
      <c r="M125" s="36">
        <v>1</v>
      </c>
      <c r="N125" s="31">
        <v>36654800</v>
      </c>
      <c r="O125" s="31">
        <v>604200</v>
      </c>
      <c r="P125" s="31">
        <v>0</v>
      </c>
      <c r="T125" s="30">
        <v>45504</v>
      </c>
      <c r="U125" s="31"/>
      <c r="V125" s="31">
        <v>37259000</v>
      </c>
      <c r="W125" s="28" t="s">
        <v>264</v>
      </c>
    </row>
    <row r="126" spans="1:23" s="28" customFormat="1" ht="43.5" x14ac:dyDescent="0.35">
      <c r="A126" s="20">
        <v>123</v>
      </c>
      <c r="B126" s="28">
        <v>2024</v>
      </c>
      <c r="C126" s="19" t="s">
        <v>417</v>
      </c>
      <c r="D126" s="19" t="s">
        <v>418</v>
      </c>
      <c r="E126" s="19">
        <v>1014187003</v>
      </c>
      <c r="F126" s="19" t="s">
        <v>419</v>
      </c>
      <c r="G126" s="19" t="s">
        <v>338</v>
      </c>
      <c r="H126" s="19" t="s">
        <v>339</v>
      </c>
      <c r="I126" s="27">
        <v>45317</v>
      </c>
      <c r="J126" s="27">
        <v>45320</v>
      </c>
      <c r="K126" s="27">
        <v>45410</v>
      </c>
      <c r="L126" s="29">
        <v>17553333</v>
      </c>
      <c r="M126" s="36">
        <v>1</v>
      </c>
      <c r="N126" s="31">
        <v>17553333</v>
      </c>
      <c r="O126" s="31">
        <v>0</v>
      </c>
      <c r="P126" s="31">
        <v>0</v>
      </c>
      <c r="T126" s="30">
        <v>45410</v>
      </c>
      <c r="U126" s="31"/>
      <c r="V126" s="31">
        <v>17553333</v>
      </c>
      <c r="W126" s="28" t="s">
        <v>340</v>
      </c>
    </row>
    <row r="127" spans="1:23" s="28" customFormat="1" ht="43.5" x14ac:dyDescent="0.35">
      <c r="A127" s="20">
        <v>124</v>
      </c>
      <c r="B127" s="28">
        <v>2024</v>
      </c>
      <c r="C127" s="19" t="s">
        <v>420</v>
      </c>
      <c r="D127" s="19" t="s">
        <v>421</v>
      </c>
      <c r="E127" s="19">
        <v>1069714654</v>
      </c>
      <c r="F127" s="19" t="s">
        <v>422</v>
      </c>
      <c r="G127" s="19" t="s">
        <v>338</v>
      </c>
      <c r="H127" s="19" t="s">
        <v>339</v>
      </c>
      <c r="I127" s="27">
        <v>45317</v>
      </c>
      <c r="J127" s="27">
        <v>45320</v>
      </c>
      <c r="K127" s="27">
        <v>45504</v>
      </c>
      <c r="L127" s="29">
        <v>58314137</v>
      </c>
      <c r="M127" s="36">
        <v>0.89436619759556746</v>
      </c>
      <c r="N127" s="31">
        <v>72742377</v>
      </c>
      <c r="O127" s="31">
        <v>3607060</v>
      </c>
      <c r="P127" s="31">
        <v>9017650</v>
      </c>
      <c r="Q127" s="30">
        <v>45442</v>
      </c>
      <c r="R127" s="30">
        <v>45442</v>
      </c>
      <c r="S127" s="28">
        <v>90</v>
      </c>
      <c r="T127" s="30">
        <v>45596</v>
      </c>
      <c r="U127" s="31">
        <v>27052950</v>
      </c>
      <c r="V127" s="31">
        <v>85367087</v>
      </c>
      <c r="W127" s="28" t="s">
        <v>340</v>
      </c>
    </row>
    <row r="128" spans="1:23" s="28" customFormat="1" ht="43.5" x14ac:dyDescent="0.35">
      <c r="A128" s="20">
        <v>125</v>
      </c>
      <c r="B128" s="28">
        <v>2024</v>
      </c>
      <c r="C128" s="19" t="s">
        <v>423</v>
      </c>
      <c r="D128" s="19" t="s">
        <v>424</v>
      </c>
      <c r="E128" s="19">
        <v>1026285442</v>
      </c>
      <c r="F128" s="19" t="s">
        <v>425</v>
      </c>
      <c r="G128" s="19" t="s">
        <v>426</v>
      </c>
      <c r="H128" s="19" t="s">
        <v>427</v>
      </c>
      <c r="I128" s="27">
        <v>45317</v>
      </c>
      <c r="J128" s="27">
        <v>45320</v>
      </c>
      <c r="K128" s="27">
        <v>45504</v>
      </c>
      <c r="L128" s="29">
        <v>39243333</v>
      </c>
      <c r="M128" s="36">
        <v>1</v>
      </c>
      <c r="N128" s="31">
        <v>37006667</v>
      </c>
      <c r="O128" s="31">
        <v>2236666</v>
      </c>
      <c r="P128" s="31">
        <v>0</v>
      </c>
      <c r="T128" s="30">
        <v>45504</v>
      </c>
      <c r="U128" s="31"/>
      <c r="V128" s="31">
        <v>39243333</v>
      </c>
      <c r="W128" s="28" t="s">
        <v>428</v>
      </c>
    </row>
    <row r="129" spans="1:23" s="28" customFormat="1" ht="43.5" x14ac:dyDescent="0.35">
      <c r="A129" s="20">
        <v>126</v>
      </c>
      <c r="B129" s="28">
        <v>2024</v>
      </c>
      <c r="C129" s="19" t="s">
        <v>429</v>
      </c>
      <c r="D129" s="19" t="s">
        <v>430</v>
      </c>
      <c r="E129" s="19">
        <v>1010186035</v>
      </c>
      <c r="F129" s="19" t="s">
        <v>431</v>
      </c>
      <c r="G129" s="19" t="s">
        <v>370</v>
      </c>
      <c r="H129" s="19" t="s">
        <v>371</v>
      </c>
      <c r="I129" s="27">
        <v>45317</v>
      </c>
      <c r="J129" s="27">
        <v>45320</v>
      </c>
      <c r="K129" s="27">
        <v>45504</v>
      </c>
      <c r="L129" s="29">
        <v>46624667</v>
      </c>
      <c r="M129" s="36">
        <v>1</v>
      </c>
      <c r="N129" s="31">
        <v>43740667</v>
      </c>
      <c r="O129" s="31">
        <v>2884000</v>
      </c>
      <c r="P129" s="31">
        <v>0</v>
      </c>
      <c r="T129" s="30">
        <v>45504</v>
      </c>
      <c r="U129" s="31"/>
      <c r="V129" s="31">
        <v>46624667</v>
      </c>
      <c r="W129" s="28" t="s">
        <v>366</v>
      </c>
    </row>
    <row r="130" spans="1:23" s="28" customFormat="1" ht="43.5" x14ac:dyDescent="0.35">
      <c r="A130" s="20">
        <v>127</v>
      </c>
      <c r="B130" s="28">
        <v>2024</v>
      </c>
      <c r="C130" s="19" t="s">
        <v>432</v>
      </c>
      <c r="D130" s="19" t="s">
        <v>433</v>
      </c>
      <c r="E130" s="19">
        <v>39546102</v>
      </c>
      <c r="F130" s="19" t="s">
        <v>434</v>
      </c>
      <c r="G130" s="19" t="s">
        <v>364</v>
      </c>
      <c r="H130" s="19" t="s">
        <v>365</v>
      </c>
      <c r="I130" s="27">
        <v>45317</v>
      </c>
      <c r="J130" s="27">
        <v>45320</v>
      </c>
      <c r="K130" s="27">
        <v>45504</v>
      </c>
      <c r="L130" s="29">
        <v>23312333</v>
      </c>
      <c r="M130" s="36">
        <v>1</v>
      </c>
      <c r="N130" s="31">
        <v>21870333</v>
      </c>
      <c r="O130" s="31">
        <v>1442000</v>
      </c>
      <c r="P130" s="31">
        <v>0</v>
      </c>
      <c r="T130" s="30">
        <v>45504</v>
      </c>
      <c r="U130" s="31"/>
      <c r="V130" s="31">
        <v>23312333</v>
      </c>
      <c r="W130" s="28" t="s">
        <v>366</v>
      </c>
    </row>
    <row r="131" spans="1:23" s="28" customFormat="1" ht="43.5" x14ac:dyDescent="0.35">
      <c r="A131" s="20">
        <v>128</v>
      </c>
      <c r="B131" s="28">
        <v>2024</v>
      </c>
      <c r="C131" s="19" t="s">
        <v>435</v>
      </c>
      <c r="D131" s="19" t="s">
        <v>436</v>
      </c>
      <c r="E131" s="19">
        <v>1010189764</v>
      </c>
      <c r="F131" s="19" t="s">
        <v>437</v>
      </c>
      <c r="G131" s="19" t="s">
        <v>344</v>
      </c>
      <c r="H131" s="19" t="s">
        <v>345</v>
      </c>
      <c r="I131" s="27">
        <v>45317</v>
      </c>
      <c r="J131" s="27">
        <v>45320</v>
      </c>
      <c r="K131" s="27">
        <v>45501</v>
      </c>
      <c r="L131" s="29">
        <v>41400000</v>
      </c>
      <c r="M131" s="36">
        <v>1</v>
      </c>
      <c r="N131" s="31">
        <v>41400000</v>
      </c>
      <c r="O131" s="31">
        <v>0</v>
      </c>
      <c r="P131" s="31">
        <v>0</v>
      </c>
      <c r="T131" s="30">
        <v>45501</v>
      </c>
      <c r="U131" s="31"/>
      <c r="V131" s="31">
        <v>41400000</v>
      </c>
      <c r="W131" s="28" t="s">
        <v>306</v>
      </c>
    </row>
    <row r="132" spans="1:23" s="28" customFormat="1" ht="43.5" x14ac:dyDescent="0.35">
      <c r="A132" s="20">
        <v>129</v>
      </c>
      <c r="B132" s="28">
        <v>2024</v>
      </c>
      <c r="C132" s="19" t="s">
        <v>438</v>
      </c>
      <c r="D132" s="19" t="s">
        <v>439</v>
      </c>
      <c r="E132" s="19">
        <v>1026260539</v>
      </c>
      <c r="F132" s="19" t="s">
        <v>440</v>
      </c>
      <c r="G132" s="19" t="s">
        <v>154</v>
      </c>
      <c r="H132" s="19" t="s">
        <v>155</v>
      </c>
      <c r="I132" s="27">
        <v>45317</v>
      </c>
      <c r="J132" s="27">
        <v>45320</v>
      </c>
      <c r="K132" s="27">
        <v>45657</v>
      </c>
      <c r="L132" s="29">
        <v>19773000</v>
      </c>
      <c r="M132" s="36">
        <v>1</v>
      </c>
      <c r="N132" s="31">
        <v>18454800</v>
      </c>
      <c r="O132" s="31">
        <v>1318200</v>
      </c>
      <c r="P132" s="31">
        <v>0</v>
      </c>
      <c r="T132" s="30">
        <v>45657</v>
      </c>
      <c r="U132" s="31"/>
      <c r="V132" s="31">
        <v>19773000</v>
      </c>
      <c r="W132" s="28" t="s">
        <v>156</v>
      </c>
    </row>
    <row r="133" spans="1:23" s="28" customFormat="1" ht="43.5" x14ac:dyDescent="0.35">
      <c r="A133" s="20">
        <v>130</v>
      </c>
      <c r="B133" s="28">
        <v>2024</v>
      </c>
      <c r="C133" s="19" t="s">
        <v>441</v>
      </c>
      <c r="D133" s="19" t="s">
        <v>442</v>
      </c>
      <c r="E133" s="19">
        <v>1019061637</v>
      </c>
      <c r="F133" s="19" t="s">
        <v>443</v>
      </c>
      <c r="G133" s="19" t="s">
        <v>444</v>
      </c>
      <c r="H133" s="19" t="s">
        <v>305</v>
      </c>
      <c r="I133" s="27">
        <v>45317</v>
      </c>
      <c r="J133" s="27">
        <v>45320</v>
      </c>
      <c r="K133" s="27">
        <v>45501</v>
      </c>
      <c r="L133" s="29">
        <v>41400000</v>
      </c>
      <c r="M133" s="36">
        <v>1</v>
      </c>
      <c r="N133" s="31">
        <v>41400000</v>
      </c>
      <c r="O133" s="31">
        <v>0</v>
      </c>
      <c r="P133" s="31">
        <v>0</v>
      </c>
      <c r="T133" s="30">
        <v>45501</v>
      </c>
      <c r="U133" s="31"/>
      <c r="V133" s="31">
        <v>41400000</v>
      </c>
      <c r="W133" s="28" t="s">
        <v>306</v>
      </c>
    </row>
    <row r="134" spans="1:23" s="28" customFormat="1" ht="43.5" x14ac:dyDescent="0.35">
      <c r="A134" s="20">
        <v>131</v>
      </c>
      <c r="B134" s="28">
        <v>2024</v>
      </c>
      <c r="C134" s="19" t="s">
        <v>445</v>
      </c>
      <c r="D134" s="19" t="s">
        <v>446</v>
      </c>
      <c r="E134" s="19">
        <v>52902035</v>
      </c>
      <c r="F134" s="19" t="s">
        <v>447</v>
      </c>
      <c r="G134" s="19" t="s">
        <v>37</v>
      </c>
      <c r="H134" s="19" t="s">
        <v>38</v>
      </c>
      <c r="I134" s="27">
        <v>45317</v>
      </c>
      <c r="J134" s="27">
        <v>45320</v>
      </c>
      <c r="K134" s="27">
        <v>45504</v>
      </c>
      <c r="L134" s="29">
        <v>63700000</v>
      </c>
      <c r="M134" s="36">
        <v>1</v>
      </c>
      <c r="N134" s="31">
        <v>59453333</v>
      </c>
      <c r="O134" s="31">
        <v>4246667</v>
      </c>
      <c r="P134" s="31">
        <v>0</v>
      </c>
      <c r="T134" s="30">
        <v>45504</v>
      </c>
      <c r="U134" s="31"/>
      <c r="V134" s="31">
        <v>63700000</v>
      </c>
      <c r="W134" s="28" t="s">
        <v>39</v>
      </c>
    </row>
    <row r="135" spans="1:23" s="28" customFormat="1" ht="43.5" x14ac:dyDescent="0.35">
      <c r="A135" s="20">
        <v>132</v>
      </c>
      <c r="B135" s="28">
        <v>2024</v>
      </c>
      <c r="C135" s="19" t="s">
        <v>448</v>
      </c>
      <c r="D135" s="19" t="s">
        <v>449</v>
      </c>
      <c r="E135" s="19">
        <v>1110539894</v>
      </c>
      <c r="F135" s="19" t="s">
        <v>450</v>
      </c>
      <c r="G135" s="19" t="s">
        <v>426</v>
      </c>
      <c r="H135" s="19" t="s">
        <v>427</v>
      </c>
      <c r="I135" s="27">
        <v>45317</v>
      </c>
      <c r="J135" s="27">
        <v>45323</v>
      </c>
      <c r="K135" s="27">
        <v>45504</v>
      </c>
      <c r="L135" s="29">
        <v>41816667</v>
      </c>
      <c r="M135" s="36">
        <v>1</v>
      </c>
      <c r="N135" s="31">
        <v>39000000</v>
      </c>
      <c r="O135" s="31">
        <v>2816667</v>
      </c>
      <c r="P135" s="31">
        <v>0</v>
      </c>
      <c r="T135" s="30">
        <v>45504</v>
      </c>
      <c r="U135" s="31"/>
      <c r="V135" s="31">
        <v>41816667</v>
      </c>
      <c r="W135" s="28" t="s">
        <v>428</v>
      </c>
    </row>
    <row r="136" spans="1:23" s="28" customFormat="1" ht="43.5" x14ac:dyDescent="0.35">
      <c r="A136" s="20">
        <v>133</v>
      </c>
      <c r="B136" s="28">
        <v>2024</v>
      </c>
      <c r="C136" s="19" t="s">
        <v>451</v>
      </c>
      <c r="D136" s="19" t="s">
        <v>452</v>
      </c>
      <c r="E136" s="19">
        <v>52978105</v>
      </c>
      <c r="F136" s="19" t="s">
        <v>453</v>
      </c>
      <c r="G136" s="19" t="s">
        <v>262</v>
      </c>
      <c r="H136" s="19" t="s">
        <v>263</v>
      </c>
      <c r="I136" s="27">
        <v>45317</v>
      </c>
      <c r="J136" s="27">
        <v>45323</v>
      </c>
      <c r="K136" s="27">
        <v>45412</v>
      </c>
      <c r="L136" s="29">
        <v>24000000</v>
      </c>
      <c r="M136" s="36">
        <v>1</v>
      </c>
      <c r="N136" s="31">
        <v>35733333</v>
      </c>
      <c r="O136" s="31">
        <v>0</v>
      </c>
      <c r="P136" s="31">
        <v>0</v>
      </c>
      <c r="Q136" s="42">
        <v>45412</v>
      </c>
      <c r="R136" s="42">
        <v>45412</v>
      </c>
      <c r="S136" s="38">
        <v>45</v>
      </c>
      <c r="T136" s="40">
        <v>45457</v>
      </c>
      <c r="U136" s="31">
        <v>11733333</v>
      </c>
      <c r="V136" s="31">
        <v>35733333</v>
      </c>
      <c r="W136" s="28" t="s">
        <v>264</v>
      </c>
    </row>
    <row r="137" spans="1:23" s="28" customFormat="1" ht="29" x14ac:dyDescent="0.35">
      <c r="A137" s="20">
        <v>134</v>
      </c>
      <c r="B137" s="28">
        <v>2024</v>
      </c>
      <c r="C137" s="19" t="s">
        <v>454</v>
      </c>
      <c r="D137" s="19" t="s">
        <v>455</v>
      </c>
      <c r="E137" s="19">
        <v>80216505</v>
      </c>
      <c r="F137" s="19" t="s">
        <v>456</v>
      </c>
      <c r="G137" s="19" t="s">
        <v>37</v>
      </c>
      <c r="H137" s="19" t="s">
        <v>38</v>
      </c>
      <c r="I137" s="27">
        <v>45317</v>
      </c>
      <c r="J137" s="27">
        <v>45320</v>
      </c>
      <c r="K137" s="27">
        <v>45475</v>
      </c>
      <c r="L137" s="29">
        <v>59864933</v>
      </c>
      <c r="M137" s="36">
        <v>1</v>
      </c>
      <c r="N137" s="31">
        <v>59864933</v>
      </c>
      <c r="O137" s="31">
        <v>0</v>
      </c>
      <c r="P137" s="31">
        <v>0</v>
      </c>
      <c r="T137" s="30">
        <v>45483</v>
      </c>
      <c r="U137" s="31"/>
      <c r="V137" s="31">
        <v>59864933</v>
      </c>
      <c r="W137" s="28" t="s">
        <v>39</v>
      </c>
    </row>
    <row r="138" spans="1:23" s="28" customFormat="1" ht="43.5" x14ac:dyDescent="0.35">
      <c r="A138" s="20">
        <v>136</v>
      </c>
      <c r="B138" s="28">
        <v>2024</v>
      </c>
      <c r="C138" s="19" t="s">
        <v>457</v>
      </c>
      <c r="D138" s="19" t="s">
        <v>458</v>
      </c>
      <c r="E138" s="19">
        <v>79720987</v>
      </c>
      <c r="F138" s="19" t="s">
        <v>459</v>
      </c>
      <c r="G138" s="19" t="s">
        <v>154</v>
      </c>
      <c r="H138" s="19" t="s">
        <v>155</v>
      </c>
      <c r="I138" s="27">
        <v>45320</v>
      </c>
      <c r="J138" s="27">
        <v>45324</v>
      </c>
      <c r="K138" s="27">
        <v>45504</v>
      </c>
      <c r="L138" s="29">
        <v>43641000</v>
      </c>
      <c r="M138" s="36">
        <v>1</v>
      </c>
      <c r="N138" s="31">
        <v>39836400</v>
      </c>
      <c r="O138" s="31">
        <v>3804600</v>
      </c>
      <c r="P138" s="31">
        <v>0</v>
      </c>
      <c r="T138" s="30">
        <v>45504</v>
      </c>
      <c r="U138" s="31"/>
      <c r="V138" s="31">
        <v>43641000</v>
      </c>
      <c r="W138" s="28" t="s">
        <v>156</v>
      </c>
    </row>
    <row r="139" spans="1:23" s="28" customFormat="1" ht="29" x14ac:dyDescent="0.35">
      <c r="A139" s="20">
        <v>137</v>
      </c>
      <c r="B139" s="28">
        <v>2024</v>
      </c>
      <c r="C139" s="19" t="s">
        <v>460</v>
      </c>
      <c r="D139" s="19" t="s">
        <v>461</v>
      </c>
      <c r="E139" s="19">
        <v>52832564</v>
      </c>
      <c r="F139" s="19" t="s">
        <v>462</v>
      </c>
      <c r="G139" s="19" t="s">
        <v>463</v>
      </c>
      <c r="H139" s="19" t="s">
        <v>464</v>
      </c>
      <c r="I139" s="27">
        <v>45320</v>
      </c>
      <c r="J139" s="27">
        <v>45321</v>
      </c>
      <c r="K139" s="27">
        <v>45504</v>
      </c>
      <c r="L139" s="29">
        <v>55611000</v>
      </c>
      <c r="M139" s="36">
        <v>1</v>
      </c>
      <c r="N139" s="31">
        <v>54408600</v>
      </c>
      <c r="O139" s="31">
        <v>1202400</v>
      </c>
      <c r="P139" s="31">
        <v>0</v>
      </c>
      <c r="T139" s="30">
        <v>45504</v>
      </c>
      <c r="U139" s="31"/>
      <c r="V139" s="31">
        <v>55611000</v>
      </c>
      <c r="W139" s="28" t="s">
        <v>465</v>
      </c>
    </row>
    <row r="140" spans="1:23" s="28" customFormat="1" ht="29" x14ac:dyDescent="0.35">
      <c r="A140" s="20">
        <v>138</v>
      </c>
      <c r="B140" s="28">
        <v>2024</v>
      </c>
      <c r="C140" s="19" t="s">
        <v>466</v>
      </c>
      <c r="D140" s="19" t="s">
        <v>467</v>
      </c>
      <c r="E140" s="19">
        <v>52857779</v>
      </c>
      <c r="F140" s="19" t="s">
        <v>468</v>
      </c>
      <c r="G140" s="19" t="s">
        <v>344</v>
      </c>
      <c r="H140" s="19" t="s">
        <v>345</v>
      </c>
      <c r="I140" s="27">
        <v>45320</v>
      </c>
      <c r="J140" s="27">
        <v>45321</v>
      </c>
      <c r="K140" s="27">
        <v>45502</v>
      </c>
      <c r="L140" s="29">
        <v>50688000</v>
      </c>
      <c r="M140" s="36">
        <v>1</v>
      </c>
      <c r="N140" s="31">
        <v>50688000</v>
      </c>
      <c r="O140" s="31">
        <v>0</v>
      </c>
      <c r="P140" s="31">
        <v>0</v>
      </c>
      <c r="T140" s="30">
        <v>45502</v>
      </c>
      <c r="U140" s="31"/>
      <c r="V140" s="31">
        <v>50688000</v>
      </c>
      <c r="W140" s="28" t="s">
        <v>306</v>
      </c>
    </row>
    <row r="141" spans="1:23" s="28" customFormat="1" ht="29" x14ac:dyDescent="0.35">
      <c r="A141" s="20">
        <v>139</v>
      </c>
      <c r="B141" s="28">
        <v>2024</v>
      </c>
      <c r="C141" s="19" t="s">
        <v>469</v>
      </c>
      <c r="D141" s="19" t="s">
        <v>470</v>
      </c>
      <c r="E141" s="19">
        <v>1018402467</v>
      </c>
      <c r="F141" s="19" t="s">
        <v>471</v>
      </c>
      <c r="G141" s="19" t="s">
        <v>344</v>
      </c>
      <c r="H141" s="19" t="s">
        <v>345</v>
      </c>
      <c r="I141" s="27">
        <v>45320</v>
      </c>
      <c r="J141" s="27">
        <v>45321</v>
      </c>
      <c r="K141" s="27">
        <v>45502</v>
      </c>
      <c r="L141" s="29">
        <v>50688000</v>
      </c>
      <c r="M141" s="36">
        <v>1</v>
      </c>
      <c r="N141" s="31">
        <v>50688000</v>
      </c>
      <c r="O141" s="31">
        <v>0</v>
      </c>
      <c r="P141" s="31">
        <v>0</v>
      </c>
      <c r="T141" s="30">
        <v>45502</v>
      </c>
      <c r="U141" s="31"/>
      <c r="V141" s="31">
        <v>50688000</v>
      </c>
      <c r="W141" s="28" t="s">
        <v>306</v>
      </c>
    </row>
    <row r="142" spans="1:23" s="28" customFormat="1" ht="29" x14ac:dyDescent="0.35">
      <c r="A142" s="20">
        <v>140</v>
      </c>
      <c r="B142" s="28">
        <v>2024</v>
      </c>
      <c r="C142" s="19" t="s">
        <v>472</v>
      </c>
      <c r="D142" s="19" t="s">
        <v>473</v>
      </c>
      <c r="E142" s="19">
        <v>37943545</v>
      </c>
      <c r="F142" s="19" t="s">
        <v>474</v>
      </c>
      <c r="G142" s="19" t="s">
        <v>475</v>
      </c>
      <c r="H142" s="19" t="s">
        <v>476</v>
      </c>
      <c r="I142" s="27">
        <v>45320</v>
      </c>
      <c r="J142" s="27">
        <v>45324</v>
      </c>
      <c r="K142" s="27">
        <v>45504</v>
      </c>
      <c r="L142" s="29">
        <v>31827000</v>
      </c>
      <c r="M142" s="36">
        <v>1</v>
      </c>
      <c r="N142" s="31">
        <v>31473367</v>
      </c>
      <c r="O142" s="31">
        <v>353633</v>
      </c>
      <c r="P142" s="31">
        <v>0</v>
      </c>
      <c r="T142" s="30">
        <v>45504</v>
      </c>
      <c r="U142" s="31"/>
      <c r="V142" s="31">
        <v>31827000</v>
      </c>
      <c r="W142" s="28" t="s">
        <v>477</v>
      </c>
    </row>
    <row r="143" spans="1:23" s="28" customFormat="1" ht="29" x14ac:dyDescent="0.35">
      <c r="A143" s="20">
        <v>141</v>
      </c>
      <c r="B143" s="28">
        <v>2024</v>
      </c>
      <c r="C143" s="19" t="s">
        <v>478</v>
      </c>
      <c r="D143" s="19" t="s">
        <v>479</v>
      </c>
      <c r="E143" s="19">
        <v>51633080</v>
      </c>
      <c r="F143" s="19" t="s">
        <v>480</v>
      </c>
      <c r="G143" s="19" t="s">
        <v>338</v>
      </c>
      <c r="H143" s="19" t="s">
        <v>339</v>
      </c>
      <c r="I143" s="27">
        <v>45320</v>
      </c>
      <c r="J143" s="27">
        <v>45321</v>
      </c>
      <c r="K143" s="27">
        <v>45411</v>
      </c>
      <c r="L143" s="29">
        <v>11095044</v>
      </c>
      <c r="M143" s="36">
        <v>1</v>
      </c>
      <c r="N143" s="31">
        <v>11095044</v>
      </c>
      <c r="O143" s="31">
        <v>0</v>
      </c>
      <c r="P143" s="31">
        <v>0</v>
      </c>
      <c r="T143" s="30">
        <v>45411</v>
      </c>
      <c r="U143" s="31"/>
      <c r="V143" s="31">
        <v>11095044</v>
      </c>
      <c r="W143" s="28" t="s">
        <v>340</v>
      </c>
    </row>
    <row r="144" spans="1:23" s="28" customFormat="1" ht="29" x14ac:dyDescent="0.35">
      <c r="A144" s="20">
        <v>142</v>
      </c>
      <c r="B144" s="28">
        <v>2024</v>
      </c>
      <c r="C144" s="19" t="s">
        <v>481</v>
      </c>
      <c r="D144" s="19" t="s">
        <v>482</v>
      </c>
      <c r="E144" s="19">
        <v>1013586308</v>
      </c>
      <c r="F144" s="19" t="s">
        <v>483</v>
      </c>
      <c r="G144" s="19" t="s">
        <v>338</v>
      </c>
      <c r="H144" s="19" t="s">
        <v>339</v>
      </c>
      <c r="I144" s="27">
        <v>45320</v>
      </c>
      <c r="J144" s="27">
        <v>45321</v>
      </c>
      <c r="K144" s="27">
        <v>45411</v>
      </c>
      <c r="L144" s="29">
        <v>21954639</v>
      </c>
      <c r="M144" s="36">
        <v>1</v>
      </c>
      <c r="N144" s="31">
        <v>21954639</v>
      </c>
      <c r="O144" s="31">
        <v>0</v>
      </c>
      <c r="P144" s="31">
        <v>0</v>
      </c>
      <c r="T144" s="30">
        <v>45411</v>
      </c>
      <c r="U144" s="31"/>
      <c r="V144" s="31">
        <v>21954639</v>
      </c>
      <c r="W144" s="28" t="s">
        <v>340</v>
      </c>
    </row>
    <row r="145" spans="1:23" s="28" customFormat="1" ht="29" x14ac:dyDescent="0.35">
      <c r="A145" s="20">
        <v>143</v>
      </c>
      <c r="B145" s="28">
        <v>2024</v>
      </c>
      <c r="C145" s="19" t="s">
        <v>484</v>
      </c>
      <c r="D145" s="19" t="s">
        <v>485</v>
      </c>
      <c r="E145" s="19">
        <v>52719035</v>
      </c>
      <c r="F145" s="19" t="s">
        <v>486</v>
      </c>
      <c r="G145" s="19" t="s">
        <v>338</v>
      </c>
      <c r="H145" s="19" t="s">
        <v>339</v>
      </c>
      <c r="I145" s="27">
        <v>45320</v>
      </c>
      <c r="J145" s="27">
        <v>45321</v>
      </c>
      <c r="K145" s="27">
        <v>45411</v>
      </c>
      <c r="L145" s="29">
        <v>31023600</v>
      </c>
      <c r="M145" s="36">
        <v>1</v>
      </c>
      <c r="N145" s="31">
        <v>31023600</v>
      </c>
      <c r="O145" s="31">
        <v>0</v>
      </c>
      <c r="P145" s="31">
        <v>0</v>
      </c>
      <c r="T145" s="30">
        <v>45411</v>
      </c>
      <c r="U145" s="31"/>
      <c r="V145" s="31">
        <v>31023600</v>
      </c>
      <c r="W145" s="28" t="s">
        <v>340</v>
      </c>
    </row>
    <row r="146" spans="1:23" s="28" customFormat="1" ht="29" x14ac:dyDescent="0.35">
      <c r="A146" s="20">
        <v>144</v>
      </c>
      <c r="B146" s="28">
        <v>2024</v>
      </c>
      <c r="C146" s="19" t="s">
        <v>487</v>
      </c>
      <c r="D146" s="19" t="s">
        <v>488</v>
      </c>
      <c r="E146" s="19">
        <v>1016004240</v>
      </c>
      <c r="F146" s="19" t="s">
        <v>489</v>
      </c>
      <c r="G146" s="19" t="s">
        <v>31</v>
      </c>
      <c r="H146" s="19" t="s">
        <v>32</v>
      </c>
      <c r="I146" s="27">
        <v>45320</v>
      </c>
      <c r="J146" s="27">
        <v>45323</v>
      </c>
      <c r="K146" s="27">
        <v>45504</v>
      </c>
      <c r="L146" s="29">
        <v>56498000</v>
      </c>
      <c r="M146" s="36">
        <v>0.69230769230769229</v>
      </c>
      <c r="N146" s="31">
        <v>34768000</v>
      </c>
      <c r="O146" s="31">
        <v>4346000</v>
      </c>
      <c r="P146" s="31">
        <v>17384000</v>
      </c>
      <c r="T146" s="30">
        <v>45504</v>
      </c>
      <c r="U146" s="31"/>
      <c r="V146" s="31">
        <v>56498000</v>
      </c>
      <c r="W146" s="28" t="s">
        <v>33</v>
      </c>
    </row>
    <row r="147" spans="1:23" s="28" customFormat="1" ht="29" x14ac:dyDescent="0.35">
      <c r="A147" s="20">
        <v>145</v>
      </c>
      <c r="B147" s="28">
        <v>2024</v>
      </c>
      <c r="C147" s="19" t="s">
        <v>490</v>
      </c>
      <c r="D147" s="19" t="s">
        <v>491</v>
      </c>
      <c r="E147" s="19">
        <v>40388807</v>
      </c>
      <c r="F147" s="19" t="s">
        <v>492</v>
      </c>
      <c r="G147" s="19" t="s">
        <v>31</v>
      </c>
      <c r="H147" s="19" t="s">
        <v>32</v>
      </c>
      <c r="I147" s="27">
        <v>45320</v>
      </c>
      <c r="J147" s="27">
        <v>45323</v>
      </c>
      <c r="K147" s="27">
        <v>45504</v>
      </c>
      <c r="L147" s="29">
        <v>44200000</v>
      </c>
      <c r="M147" s="36">
        <v>0.94358975113122168</v>
      </c>
      <c r="N147" s="31">
        <v>38306667</v>
      </c>
      <c r="O147" s="31">
        <v>3400000</v>
      </c>
      <c r="P147" s="31">
        <v>2493333</v>
      </c>
      <c r="T147" s="30">
        <v>45492</v>
      </c>
      <c r="U147" s="31"/>
      <c r="V147" s="31">
        <v>44200000</v>
      </c>
      <c r="W147" s="28" t="s">
        <v>33</v>
      </c>
    </row>
    <row r="148" spans="1:23" s="28" customFormat="1" ht="29" x14ac:dyDescent="0.35">
      <c r="A148" s="20">
        <v>146</v>
      </c>
      <c r="B148" s="28">
        <v>2024</v>
      </c>
      <c r="C148" s="19" t="s">
        <v>493</v>
      </c>
      <c r="D148" s="19" t="s">
        <v>494</v>
      </c>
      <c r="E148" s="19">
        <v>39525320</v>
      </c>
      <c r="F148" s="19" t="s">
        <v>495</v>
      </c>
      <c r="G148" s="19" t="s">
        <v>31</v>
      </c>
      <c r="H148" s="19" t="s">
        <v>32</v>
      </c>
      <c r="I148" s="27">
        <v>45320</v>
      </c>
      <c r="J148" s="27">
        <v>45323</v>
      </c>
      <c r="K148" s="27">
        <v>45504</v>
      </c>
      <c r="L148" s="29">
        <v>44200000</v>
      </c>
      <c r="M148" s="36">
        <v>1</v>
      </c>
      <c r="N148" s="31">
        <v>40800000</v>
      </c>
      <c r="O148" s="31">
        <v>3400000</v>
      </c>
      <c r="P148" s="31">
        <v>0</v>
      </c>
      <c r="T148" s="30">
        <v>45504</v>
      </c>
      <c r="U148" s="31"/>
      <c r="V148" s="31">
        <v>44200000</v>
      </c>
      <c r="W148" s="28" t="s">
        <v>33</v>
      </c>
    </row>
    <row r="149" spans="1:23" s="28" customFormat="1" ht="29" x14ac:dyDescent="0.35">
      <c r="A149" s="20">
        <v>147</v>
      </c>
      <c r="B149" s="28">
        <v>2024</v>
      </c>
      <c r="C149" s="19" t="s">
        <v>496</v>
      </c>
      <c r="D149" s="19" t="s">
        <v>497</v>
      </c>
      <c r="E149" s="19">
        <v>53031062</v>
      </c>
      <c r="F149" s="19" t="s">
        <v>498</v>
      </c>
      <c r="G149" s="19" t="s">
        <v>31</v>
      </c>
      <c r="H149" s="19" t="s">
        <v>32</v>
      </c>
      <c r="I149" s="27">
        <v>45320</v>
      </c>
      <c r="J149" s="27">
        <v>45323</v>
      </c>
      <c r="K149" s="27">
        <v>45504</v>
      </c>
      <c r="L149" s="29">
        <v>42367000</v>
      </c>
      <c r="M149" s="36">
        <v>1</v>
      </c>
      <c r="N149" s="31">
        <v>39108000</v>
      </c>
      <c r="O149" s="31">
        <v>3259000</v>
      </c>
      <c r="P149" s="31">
        <v>0</v>
      </c>
      <c r="T149" s="30">
        <v>45504</v>
      </c>
      <c r="U149" s="31"/>
      <c r="V149" s="31">
        <v>42367000</v>
      </c>
      <c r="W149" s="28" t="s">
        <v>33</v>
      </c>
    </row>
    <row r="150" spans="1:23" s="28" customFormat="1" ht="29" x14ac:dyDescent="0.35">
      <c r="A150" s="20">
        <v>148</v>
      </c>
      <c r="B150" s="28">
        <v>2024</v>
      </c>
      <c r="C150" s="19" t="s">
        <v>499</v>
      </c>
      <c r="D150" s="19" t="s">
        <v>500</v>
      </c>
      <c r="E150" s="19">
        <v>37086468</v>
      </c>
      <c r="F150" s="19" t="s">
        <v>501</v>
      </c>
      <c r="G150" s="19" t="s">
        <v>262</v>
      </c>
      <c r="H150" s="19" t="s">
        <v>263</v>
      </c>
      <c r="I150" s="27">
        <v>45320</v>
      </c>
      <c r="J150" s="27">
        <v>45323</v>
      </c>
      <c r="K150" s="27">
        <v>45504</v>
      </c>
      <c r="L150" s="29">
        <v>43549000</v>
      </c>
      <c r="M150" s="36">
        <v>1</v>
      </c>
      <c r="N150" s="31">
        <v>42372000</v>
      </c>
      <c r="O150" s="31">
        <v>1177000</v>
      </c>
      <c r="P150" s="31">
        <v>0</v>
      </c>
      <c r="T150" s="30">
        <v>45504</v>
      </c>
      <c r="U150" s="31"/>
      <c r="V150" s="31">
        <v>43549000</v>
      </c>
      <c r="W150" s="28" t="s">
        <v>264</v>
      </c>
    </row>
    <row r="151" spans="1:23" s="28" customFormat="1" ht="29" x14ac:dyDescent="0.35">
      <c r="A151" s="20">
        <v>149</v>
      </c>
      <c r="B151" s="28">
        <v>2024</v>
      </c>
      <c r="C151" s="19" t="s">
        <v>502</v>
      </c>
      <c r="D151" s="19" t="s">
        <v>503</v>
      </c>
      <c r="E151" s="19">
        <v>53029163</v>
      </c>
      <c r="F151" s="19" t="s">
        <v>504</v>
      </c>
      <c r="G151" s="19" t="s">
        <v>463</v>
      </c>
      <c r="H151" s="19" t="s">
        <v>464</v>
      </c>
      <c r="I151" s="27">
        <v>45320</v>
      </c>
      <c r="J151" s="27">
        <v>45321</v>
      </c>
      <c r="K151" s="27">
        <v>45504</v>
      </c>
      <c r="L151" s="29">
        <v>44012000</v>
      </c>
      <c r="M151" s="36">
        <v>1</v>
      </c>
      <c r="N151" s="31">
        <v>43059900</v>
      </c>
      <c r="O151" s="31">
        <v>952100</v>
      </c>
      <c r="P151" s="31">
        <v>0</v>
      </c>
      <c r="T151" s="30">
        <v>45504</v>
      </c>
      <c r="U151" s="31"/>
      <c r="V151" s="31">
        <v>44012000</v>
      </c>
      <c r="W151" s="28" t="s">
        <v>465</v>
      </c>
    </row>
    <row r="152" spans="1:23" s="28" customFormat="1" ht="29" x14ac:dyDescent="0.35">
      <c r="A152" s="20">
        <v>150</v>
      </c>
      <c r="B152" s="28">
        <v>2024</v>
      </c>
      <c r="C152" s="19" t="s">
        <v>505</v>
      </c>
      <c r="D152" s="19" t="s">
        <v>506</v>
      </c>
      <c r="E152" s="19">
        <v>79953215</v>
      </c>
      <c r="F152" s="19" t="s">
        <v>507</v>
      </c>
      <c r="G152" s="19" t="s">
        <v>124</v>
      </c>
      <c r="H152" s="19" t="s">
        <v>125</v>
      </c>
      <c r="I152" s="27">
        <v>45321</v>
      </c>
      <c r="J152" s="27">
        <v>45323</v>
      </c>
      <c r="K152" s="27">
        <v>45504</v>
      </c>
      <c r="L152" s="29">
        <v>62418000</v>
      </c>
      <c r="M152" s="36">
        <v>1</v>
      </c>
      <c r="N152" s="31">
        <v>55620000</v>
      </c>
      <c r="O152" s="31">
        <v>6798000</v>
      </c>
      <c r="P152" s="31">
        <v>0</v>
      </c>
      <c r="T152" s="30">
        <v>45504</v>
      </c>
      <c r="U152" s="31"/>
      <c r="V152" s="31">
        <v>62418000</v>
      </c>
      <c r="W152" s="28" t="s">
        <v>126</v>
      </c>
    </row>
    <row r="153" spans="1:23" s="28" customFormat="1" ht="29" x14ac:dyDescent="0.35">
      <c r="A153" s="20">
        <v>151</v>
      </c>
      <c r="B153" s="28">
        <v>2024</v>
      </c>
      <c r="C153" s="19" t="s">
        <v>508</v>
      </c>
      <c r="D153" s="19" t="s">
        <v>509</v>
      </c>
      <c r="E153" s="19">
        <v>1073504935</v>
      </c>
      <c r="F153" s="19" t="s">
        <v>510</v>
      </c>
      <c r="G153" s="19" t="s">
        <v>262</v>
      </c>
      <c r="H153" s="19" t="s">
        <v>263</v>
      </c>
      <c r="I153" s="27">
        <v>45321</v>
      </c>
      <c r="J153" s="27">
        <v>45323</v>
      </c>
      <c r="K153" s="27">
        <v>45504</v>
      </c>
      <c r="L153" s="29">
        <v>45096833</v>
      </c>
      <c r="M153" s="36">
        <v>1</v>
      </c>
      <c r="N153" s="31">
        <v>43878000</v>
      </c>
      <c r="O153" s="31">
        <v>1218833</v>
      </c>
      <c r="P153" s="31">
        <v>0</v>
      </c>
      <c r="T153" s="30">
        <v>45504</v>
      </c>
      <c r="U153" s="31"/>
      <c r="V153" s="31">
        <v>45096833</v>
      </c>
      <c r="W153" s="28" t="s">
        <v>264</v>
      </c>
    </row>
    <row r="154" spans="1:23" s="28" customFormat="1" ht="29" x14ac:dyDescent="0.35">
      <c r="A154" s="20">
        <v>152</v>
      </c>
      <c r="B154" s="28">
        <v>2024</v>
      </c>
      <c r="C154" s="19" t="s">
        <v>511</v>
      </c>
      <c r="D154" s="19" t="s">
        <v>512</v>
      </c>
      <c r="E154" s="19">
        <v>1016065928</v>
      </c>
      <c r="F154" s="19" t="s">
        <v>513</v>
      </c>
      <c r="G154" s="19" t="s">
        <v>475</v>
      </c>
      <c r="H154" s="19" t="s">
        <v>476</v>
      </c>
      <c r="I154" s="27">
        <v>45321</v>
      </c>
      <c r="J154" s="27">
        <v>45324</v>
      </c>
      <c r="K154" s="27">
        <v>45504</v>
      </c>
      <c r="L154" s="29">
        <v>31827000</v>
      </c>
      <c r="M154" s="36">
        <v>1</v>
      </c>
      <c r="N154" s="31">
        <v>31473367</v>
      </c>
      <c r="O154" s="31">
        <v>353633</v>
      </c>
      <c r="P154" s="31">
        <v>0</v>
      </c>
      <c r="T154" s="30">
        <v>45504</v>
      </c>
      <c r="U154" s="31"/>
      <c r="V154" s="31">
        <v>31827000</v>
      </c>
      <c r="W154" s="28" t="s">
        <v>477</v>
      </c>
    </row>
    <row r="155" spans="1:23" s="28" customFormat="1" ht="29" x14ac:dyDescent="0.35">
      <c r="A155" s="20">
        <v>153</v>
      </c>
      <c r="B155" s="28">
        <v>2024</v>
      </c>
      <c r="C155" s="19" t="s">
        <v>514</v>
      </c>
      <c r="D155" s="19" t="s">
        <v>515</v>
      </c>
      <c r="E155" s="19">
        <v>52970001</v>
      </c>
      <c r="F155" s="19" t="s">
        <v>516</v>
      </c>
      <c r="G155" s="19" t="s">
        <v>475</v>
      </c>
      <c r="H155" s="19" t="s">
        <v>476</v>
      </c>
      <c r="I155" s="27">
        <v>45321</v>
      </c>
      <c r="J155" s="27">
        <v>45324</v>
      </c>
      <c r="K155" s="27">
        <v>45489</v>
      </c>
      <c r="L155" s="29">
        <v>47850000</v>
      </c>
      <c r="M155" s="36">
        <v>1</v>
      </c>
      <c r="N155" s="31">
        <v>47560000</v>
      </c>
      <c r="O155" s="31">
        <v>290000</v>
      </c>
      <c r="P155" s="31">
        <v>0</v>
      </c>
      <c r="T155" s="30">
        <v>45489</v>
      </c>
      <c r="U155" s="31"/>
      <c r="V155" s="31">
        <v>47850000</v>
      </c>
      <c r="W155" s="28" t="s">
        <v>477</v>
      </c>
    </row>
    <row r="156" spans="1:23" s="28" customFormat="1" ht="29" x14ac:dyDescent="0.35">
      <c r="A156" s="20">
        <v>154</v>
      </c>
      <c r="B156" s="28">
        <v>2024</v>
      </c>
      <c r="C156" s="19" t="s">
        <v>517</v>
      </c>
      <c r="D156" s="19" t="s">
        <v>518</v>
      </c>
      <c r="E156" s="19">
        <v>1022402107</v>
      </c>
      <c r="F156" s="19" t="s">
        <v>519</v>
      </c>
      <c r="G156" s="19" t="s">
        <v>31</v>
      </c>
      <c r="H156" s="19" t="s">
        <v>32</v>
      </c>
      <c r="I156" s="27">
        <v>45321</v>
      </c>
      <c r="J156" s="27">
        <v>45323</v>
      </c>
      <c r="K156" s="27">
        <v>45504</v>
      </c>
      <c r="L156" s="29">
        <v>42367000</v>
      </c>
      <c r="M156" s="36">
        <v>1</v>
      </c>
      <c r="N156" s="31">
        <v>39108000</v>
      </c>
      <c r="O156" s="31">
        <v>3259000</v>
      </c>
      <c r="P156" s="31">
        <v>0</v>
      </c>
      <c r="T156" s="30">
        <v>45504</v>
      </c>
      <c r="U156" s="31"/>
      <c r="V156" s="31">
        <v>42367000</v>
      </c>
      <c r="W156" s="28" t="s">
        <v>33</v>
      </c>
    </row>
    <row r="157" spans="1:23" s="28" customFormat="1" ht="29" x14ac:dyDescent="0.35">
      <c r="A157" s="20">
        <v>155</v>
      </c>
      <c r="B157" s="28">
        <v>2024</v>
      </c>
      <c r="C157" s="19" t="s">
        <v>520</v>
      </c>
      <c r="D157" s="19" t="s">
        <v>521</v>
      </c>
      <c r="E157" s="19">
        <v>1032469412</v>
      </c>
      <c r="F157" s="19" t="s">
        <v>522</v>
      </c>
      <c r="G157" s="19" t="s">
        <v>31</v>
      </c>
      <c r="H157" s="19" t="s">
        <v>32</v>
      </c>
      <c r="I157" s="27">
        <v>45321</v>
      </c>
      <c r="J157" s="27">
        <v>45323</v>
      </c>
      <c r="K157" s="27">
        <v>45504</v>
      </c>
      <c r="L157" s="29">
        <v>42367000</v>
      </c>
      <c r="M157" s="36">
        <v>1</v>
      </c>
      <c r="N157" s="31">
        <v>39108000</v>
      </c>
      <c r="O157" s="31">
        <v>3259000</v>
      </c>
      <c r="P157" s="31">
        <v>0</v>
      </c>
      <c r="T157" s="30">
        <v>45504</v>
      </c>
      <c r="U157" s="31"/>
      <c r="V157" s="31">
        <v>42367000</v>
      </c>
      <c r="W157" s="28" t="s">
        <v>33</v>
      </c>
    </row>
    <row r="158" spans="1:23" s="28" customFormat="1" ht="29" x14ac:dyDescent="0.35">
      <c r="A158" s="20">
        <v>156</v>
      </c>
      <c r="B158" s="28">
        <v>2024</v>
      </c>
      <c r="C158" s="19" t="s">
        <v>523</v>
      </c>
      <c r="D158" s="19" t="s">
        <v>524</v>
      </c>
      <c r="E158" s="19">
        <v>41779451</v>
      </c>
      <c r="F158" s="19" t="s">
        <v>525</v>
      </c>
      <c r="G158" s="19" t="s">
        <v>31</v>
      </c>
      <c r="H158" s="19" t="s">
        <v>32</v>
      </c>
      <c r="I158" s="27">
        <v>45321</v>
      </c>
      <c r="J158" s="27">
        <v>45323</v>
      </c>
      <c r="K158" s="27">
        <v>45504</v>
      </c>
      <c r="L158" s="29">
        <v>44200000</v>
      </c>
      <c r="M158" s="36">
        <v>1</v>
      </c>
      <c r="N158" s="31">
        <v>40800000</v>
      </c>
      <c r="O158" s="31">
        <v>3400000</v>
      </c>
      <c r="P158" s="31">
        <v>0</v>
      </c>
      <c r="T158" s="30">
        <v>45504</v>
      </c>
      <c r="U158" s="31"/>
      <c r="V158" s="31">
        <v>44200000</v>
      </c>
      <c r="W158" s="28" t="s">
        <v>33</v>
      </c>
    </row>
    <row r="159" spans="1:23" s="28" customFormat="1" ht="29" x14ac:dyDescent="0.35">
      <c r="A159" s="20">
        <v>157</v>
      </c>
      <c r="B159" s="28">
        <v>2024</v>
      </c>
      <c r="C159" s="19" t="s">
        <v>526</v>
      </c>
      <c r="D159" s="19" t="s">
        <v>527</v>
      </c>
      <c r="E159" s="19">
        <v>1013597356</v>
      </c>
      <c r="F159" s="19" t="s">
        <v>528</v>
      </c>
      <c r="G159" s="19" t="s">
        <v>344</v>
      </c>
      <c r="H159" s="19" t="s">
        <v>345</v>
      </c>
      <c r="I159" s="27">
        <v>45321</v>
      </c>
      <c r="J159" s="27">
        <v>45323</v>
      </c>
      <c r="K159" s="27">
        <v>45504</v>
      </c>
      <c r="L159" s="29">
        <v>41400000</v>
      </c>
      <c r="M159" s="36">
        <v>1</v>
      </c>
      <c r="N159" s="31">
        <v>41400000</v>
      </c>
      <c r="O159" s="31">
        <v>0</v>
      </c>
      <c r="P159" s="31">
        <v>0</v>
      </c>
      <c r="T159" s="30">
        <v>45504</v>
      </c>
      <c r="U159" s="31"/>
      <c r="V159" s="31">
        <v>41400000</v>
      </c>
      <c r="W159" s="28" t="s">
        <v>306</v>
      </c>
    </row>
    <row r="160" spans="1:23" s="28" customFormat="1" ht="29" x14ac:dyDescent="0.35">
      <c r="A160" s="20">
        <v>158</v>
      </c>
      <c r="B160" s="28">
        <v>2024</v>
      </c>
      <c r="C160" s="19" t="s">
        <v>529</v>
      </c>
      <c r="D160" s="19" t="s">
        <v>530</v>
      </c>
      <c r="E160" s="19">
        <v>1144077318</v>
      </c>
      <c r="F160" s="19" t="s">
        <v>531</v>
      </c>
      <c r="G160" s="19" t="s">
        <v>532</v>
      </c>
      <c r="H160" s="19" t="s">
        <v>533</v>
      </c>
      <c r="I160" s="27">
        <v>45321</v>
      </c>
      <c r="J160" s="27">
        <v>45323</v>
      </c>
      <c r="K160" s="27">
        <v>45504</v>
      </c>
      <c r="L160" s="29">
        <v>44556000</v>
      </c>
      <c r="M160" s="36">
        <v>1</v>
      </c>
      <c r="N160" s="31">
        <v>44556000</v>
      </c>
      <c r="O160" s="31">
        <v>0</v>
      </c>
      <c r="P160" s="31">
        <v>0</v>
      </c>
      <c r="T160" s="30">
        <v>45504</v>
      </c>
      <c r="U160" s="31"/>
      <c r="V160" s="31">
        <v>44556000</v>
      </c>
      <c r="W160" s="28" t="s">
        <v>534</v>
      </c>
    </row>
    <row r="161" spans="1:23" s="28" customFormat="1" ht="29" x14ac:dyDescent="0.35">
      <c r="A161" s="20">
        <v>159</v>
      </c>
      <c r="B161" s="28">
        <v>2024</v>
      </c>
      <c r="C161" s="19" t="s">
        <v>535</v>
      </c>
      <c r="D161" s="19" t="s">
        <v>536</v>
      </c>
      <c r="E161" s="19">
        <v>1026295300</v>
      </c>
      <c r="F161" s="19" t="s">
        <v>537</v>
      </c>
      <c r="G161" s="19" t="s">
        <v>538</v>
      </c>
      <c r="H161" s="19" t="s">
        <v>539</v>
      </c>
      <c r="I161" s="27">
        <v>45321</v>
      </c>
      <c r="J161" s="27">
        <v>45323</v>
      </c>
      <c r="K161" s="27">
        <v>45504</v>
      </c>
      <c r="L161" s="29">
        <v>33990000</v>
      </c>
      <c r="M161" s="36">
        <v>1</v>
      </c>
      <c r="N161" s="31">
        <v>33990000</v>
      </c>
      <c r="O161" s="31">
        <v>0</v>
      </c>
      <c r="P161" s="31">
        <v>0</v>
      </c>
      <c r="T161" s="30">
        <v>45504</v>
      </c>
      <c r="U161" s="31"/>
      <c r="V161" s="31">
        <v>33990000</v>
      </c>
      <c r="W161" s="28" t="s">
        <v>534</v>
      </c>
    </row>
    <row r="162" spans="1:23" s="28" customFormat="1" ht="29" x14ac:dyDescent="0.35">
      <c r="A162" s="20">
        <v>160</v>
      </c>
      <c r="B162" s="28">
        <v>2024</v>
      </c>
      <c r="C162" s="19" t="s">
        <v>540</v>
      </c>
      <c r="D162" s="19" t="s">
        <v>541</v>
      </c>
      <c r="E162" s="19">
        <v>1024519362</v>
      </c>
      <c r="F162" s="19" t="s">
        <v>542</v>
      </c>
      <c r="G162" s="19" t="s">
        <v>543</v>
      </c>
      <c r="H162" s="19" t="s">
        <v>544</v>
      </c>
      <c r="I162" s="27">
        <v>45321</v>
      </c>
      <c r="J162" s="27">
        <v>45323</v>
      </c>
      <c r="K162" s="27">
        <v>45504</v>
      </c>
      <c r="L162" s="29">
        <v>66836700</v>
      </c>
      <c r="M162" s="36">
        <v>1</v>
      </c>
      <c r="N162" s="31">
        <v>66836700</v>
      </c>
      <c r="O162" s="31">
        <v>0</v>
      </c>
      <c r="P162" s="31">
        <v>0</v>
      </c>
      <c r="T162" s="30">
        <v>45504</v>
      </c>
      <c r="U162" s="31"/>
      <c r="V162" s="31">
        <v>66836700</v>
      </c>
      <c r="W162" s="28" t="s">
        <v>534</v>
      </c>
    </row>
    <row r="163" spans="1:23" s="28" customFormat="1" ht="29" x14ac:dyDescent="0.35">
      <c r="A163" s="20">
        <v>161</v>
      </c>
      <c r="B163" s="28">
        <v>2024</v>
      </c>
      <c r="C163" s="19" t="s">
        <v>545</v>
      </c>
      <c r="D163" s="19" t="s">
        <v>546</v>
      </c>
      <c r="E163" s="19">
        <v>52490688</v>
      </c>
      <c r="F163" s="19" t="s">
        <v>547</v>
      </c>
      <c r="G163" s="19" t="s">
        <v>262</v>
      </c>
      <c r="H163" s="19" t="s">
        <v>263</v>
      </c>
      <c r="I163" s="27">
        <v>45321</v>
      </c>
      <c r="J163" s="27">
        <v>45336</v>
      </c>
      <c r="K163" s="27">
        <v>45504</v>
      </c>
      <c r="L163" s="29">
        <v>38668800</v>
      </c>
      <c r="M163" s="36">
        <v>1</v>
      </c>
      <c r="N163" s="31">
        <v>33432400</v>
      </c>
      <c r="O163" s="31">
        <v>5236400</v>
      </c>
      <c r="P163" s="31">
        <v>0</v>
      </c>
      <c r="T163" s="30">
        <v>45504</v>
      </c>
      <c r="U163" s="31"/>
      <c r="V163" s="31">
        <v>38668800</v>
      </c>
      <c r="W163" s="28" t="s">
        <v>264</v>
      </c>
    </row>
    <row r="164" spans="1:23" s="28" customFormat="1" ht="29" x14ac:dyDescent="0.35">
      <c r="A164" s="20">
        <v>163</v>
      </c>
      <c r="B164" s="28">
        <v>2024</v>
      </c>
      <c r="C164" s="19" t="s">
        <v>548</v>
      </c>
      <c r="D164" s="19" t="s">
        <v>549</v>
      </c>
      <c r="E164" s="19">
        <v>1012384777</v>
      </c>
      <c r="F164" s="19" t="s">
        <v>550</v>
      </c>
      <c r="G164" s="19" t="s">
        <v>31</v>
      </c>
      <c r="H164" s="19" t="s">
        <v>32</v>
      </c>
      <c r="I164" s="27">
        <v>45321</v>
      </c>
      <c r="J164" s="27">
        <v>45323</v>
      </c>
      <c r="K164" s="27">
        <v>45504</v>
      </c>
      <c r="L164" s="29">
        <v>44200000</v>
      </c>
      <c r="M164" s="36">
        <v>1</v>
      </c>
      <c r="N164" s="31">
        <v>40800000</v>
      </c>
      <c r="O164" s="31">
        <v>3400000</v>
      </c>
      <c r="P164" s="31">
        <v>0</v>
      </c>
      <c r="T164" s="30">
        <v>45504</v>
      </c>
      <c r="U164" s="31"/>
      <c r="V164" s="31">
        <v>44200000</v>
      </c>
      <c r="W164" s="28" t="s">
        <v>33</v>
      </c>
    </row>
    <row r="165" spans="1:23" s="28" customFormat="1" ht="29" x14ac:dyDescent="0.35">
      <c r="A165" s="20">
        <v>164</v>
      </c>
      <c r="B165" s="28">
        <v>2024</v>
      </c>
      <c r="C165" s="19" t="s">
        <v>551</v>
      </c>
      <c r="D165" s="19" t="s">
        <v>552</v>
      </c>
      <c r="E165" s="19">
        <v>80108622</v>
      </c>
      <c r="F165" s="19" t="s">
        <v>553</v>
      </c>
      <c r="G165" s="19" t="s">
        <v>554</v>
      </c>
      <c r="H165" s="19" t="s">
        <v>555</v>
      </c>
      <c r="I165" s="27">
        <v>45321</v>
      </c>
      <c r="J165" s="27">
        <v>45323</v>
      </c>
      <c r="K165" s="27">
        <v>45504</v>
      </c>
      <c r="L165" s="29">
        <v>39108000</v>
      </c>
      <c r="M165" s="36">
        <v>1</v>
      </c>
      <c r="N165" s="31">
        <v>39108000</v>
      </c>
      <c r="O165" s="31">
        <v>0</v>
      </c>
      <c r="P165" s="31">
        <v>0</v>
      </c>
      <c r="T165" s="30">
        <v>45504</v>
      </c>
      <c r="U165" s="31"/>
      <c r="V165" s="31">
        <v>39108000</v>
      </c>
      <c r="W165" s="28" t="s">
        <v>556</v>
      </c>
    </row>
    <row r="166" spans="1:23" s="28" customFormat="1" ht="29" x14ac:dyDescent="0.35">
      <c r="A166" s="20">
        <v>165</v>
      </c>
      <c r="B166" s="28">
        <v>2024</v>
      </c>
      <c r="C166" s="19" t="s">
        <v>557</v>
      </c>
      <c r="D166" s="19" t="s">
        <v>558</v>
      </c>
      <c r="E166" s="19">
        <v>80100229</v>
      </c>
      <c r="F166" s="19" t="s">
        <v>559</v>
      </c>
      <c r="G166" s="19" t="s">
        <v>426</v>
      </c>
      <c r="H166" s="19" t="s">
        <v>427</v>
      </c>
      <c r="I166" s="27">
        <v>45321</v>
      </c>
      <c r="J166" s="27">
        <v>45323</v>
      </c>
      <c r="K166" s="27">
        <v>45504</v>
      </c>
      <c r="L166" s="29">
        <v>45663333</v>
      </c>
      <c r="M166" s="36">
        <v>1</v>
      </c>
      <c r="N166" s="31">
        <v>43260000</v>
      </c>
      <c r="O166" s="31">
        <v>2403333</v>
      </c>
      <c r="P166" s="31">
        <v>0</v>
      </c>
      <c r="T166" s="30">
        <v>45504</v>
      </c>
      <c r="U166" s="31"/>
      <c r="V166" s="31">
        <v>45663333</v>
      </c>
      <c r="W166" s="28" t="s">
        <v>428</v>
      </c>
    </row>
    <row r="167" spans="1:23" s="28" customFormat="1" ht="29" x14ac:dyDescent="0.35">
      <c r="A167" s="20">
        <v>166</v>
      </c>
      <c r="B167" s="28">
        <v>2024</v>
      </c>
      <c r="C167" s="19" t="s">
        <v>560</v>
      </c>
      <c r="D167" s="19" t="s">
        <v>561</v>
      </c>
      <c r="E167" s="19">
        <v>1033739124</v>
      </c>
      <c r="F167" s="19" t="s">
        <v>562</v>
      </c>
      <c r="G167" s="19" t="s">
        <v>426</v>
      </c>
      <c r="H167" s="19" t="s">
        <v>427</v>
      </c>
      <c r="I167" s="27">
        <v>45321</v>
      </c>
      <c r="J167" s="27">
        <v>45323</v>
      </c>
      <c r="K167" s="27">
        <v>45504</v>
      </c>
      <c r="L167" s="29">
        <v>44333333</v>
      </c>
      <c r="M167" s="36">
        <v>1</v>
      </c>
      <c r="N167" s="31">
        <v>42000000</v>
      </c>
      <c r="O167" s="31">
        <v>2333333</v>
      </c>
      <c r="P167" s="31">
        <v>0</v>
      </c>
      <c r="T167" s="30">
        <v>45504</v>
      </c>
      <c r="U167" s="31"/>
      <c r="V167" s="31">
        <v>44333333</v>
      </c>
      <c r="W167" s="28" t="s">
        <v>428</v>
      </c>
    </row>
    <row r="168" spans="1:23" s="28" customFormat="1" ht="29" x14ac:dyDescent="0.35">
      <c r="A168" s="20">
        <v>167</v>
      </c>
      <c r="B168" s="28">
        <v>2024</v>
      </c>
      <c r="C168" s="19" t="s">
        <v>563</v>
      </c>
      <c r="D168" s="19" t="s">
        <v>564</v>
      </c>
      <c r="E168" s="19">
        <v>37626021</v>
      </c>
      <c r="F168" s="19" t="s">
        <v>565</v>
      </c>
      <c r="G168" s="19" t="s">
        <v>475</v>
      </c>
      <c r="H168" s="19" t="s">
        <v>476</v>
      </c>
      <c r="I168" s="27">
        <v>45321</v>
      </c>
      <c r="J168" s="27">
        <v>45324</v>
      </c>
      <c r="K168" s="27">
        <v>45504</v>
      </c>
      <c r="L168" s="29">
        <v>31827000</v>
      </c>
      <c r="M168" s="36">
        <v>1</v>
      </c>
      <c r="N168" s="31">
        <v>31473367</v>
      </c>
      <c r="O168" s="31">
        <v>353633</v>
      </c>
      <c r="P168" s="31">
        <v>0</v>
      </c>
      <c r="T168" s="30">
        <v>45504</v>
      </c>
      <c r="U168" s="31"/>
      <c r="V168" s="31">
        <v>31827000</v>
      </c>
      <c r="W168" s="28" t="s">
        <v>477</v>
      </c>
    </row>
    <row r="169" spans="1:23" s="28" customFormat="1" ht="29" x14ac:dyDescent="0.35">
      <c r="A169" s="20">
        <v>168</v>
      </c>
      <c r="B169" s="28">
        <v>2024</v>
      </c>
      <c r="C169" s="19" t="s">
        <v>566</v>
      </c>
      <c r="D169" s="19" t="s">
        <v>567</v>
      </c>
      <c r="E169" s="19">
        <v>46450960</v>
      </c>
      <c r="F169" s="19" t="s">
        <v>568</v>
      </c>
      <c r="G169" s="19" t="s">
        <v>554</v>
      </c>
      <c r="H169" s="19" t="s">
        <v>555</v>
      </c>
      <c r="I169" s="27">
        <v>45321</v>
      </c>
      <c r="J169" s="27">
        <v>45323</v>
      </c>
      <c r="K169" s="27">
        <v>45504</v>
      </c>
      <c r="L169" s="29">
        <v>52152000</v>
      </c>
      <c r="M169" s="36">
        <v>1</v>
      </c>
      <c r="N169" s="31">
        <v>52152000</v>
      </c>
      <c r="O169" s="31">
        <v>0</v>
      </c>
      <c r="P169" s="31">
        <v>0</v>
      </c>
      <c r="T169" s="30">
        <v>45504</v>
      </c>
      <c r="U169" s="31"/>
      <c r="V169" s="31">
        <v>52152000</v>
      </c>
      <c r="W169" s="28" t="s">
        <v>556</v>
      </c>
    </row>
    <row r="170" spans="1:23" s="28" customFormat="1" ht="29" x14ac:dyDescent="0.35">
      <c r="A170" s="20">
        <v>169</v>
      </c>
      <c r="B170" s="28">
        <v>2024</v>
      </c>
      <c r="C170" s="19" t="s">
        <v>569</v>
      </c>
      <c r="D170" s="19" t="s">
        <v>570</v>
      </c>
      <c r="E170" s="19">
        <v>1026568993</v>
      </c>
      <c r="F170" s="19" t="s">
        <v>571</v>
      </c>
      <c r="G170" s="19" t="s">
        <v>338</v>
      </c>
      <c r="H170" s="19" t="s">
        <v>339</v>
      </c>
      <c r="I170" s="27">
        <v>45321</v>
      </c>
      <c r="J170" s="27">
        <v>45323</v>
      </c>
      <c r="K170" s="27">
        <v>45412</v>
      </c>
      <c r="L170" s="29">
        <v>25461666</v>
      </c>
      <c r="M170" s="36">
        <v>1</v>
      </c>
      <c r="N170" s="31">
        <v>25461666</v>
      </c>
      <c r="O170" s="31">
        <v>0</v>
      </c>
      <c r="P170" s="31">
        <v>0</v>
      </c>
      <c r="T170" s="30">
        <v>45412</v>
      </c>
      <c r="U170" s="31"/>
      <c r="V170" s="31">
        <v>25461666</v>
      </c>
      <c r="W170" s="28" t="s">
        <v>340</v>
      </c>
    </row>
    <row r="171" spans="1:23" s="28" customFormat="1" ht="29" x14ac:dyDescent="0.35">
      <c r="A171" s="20">
        <v>170</v>
      </c>
      <c r="B171" s="28">
        <v>2024</v>
      </c>
      <c r="C171" s="19" t="s">
        <v>572</v>
      </c>
      <c r="D171" s="19" t="s">
        <v>573</v>
      </c>
      <c r="E171" s="19">
        <v>1019044995</v>
      </c>
      <c r="F171" s="19" t="s">
        <v>574</v>
      </c>
      <c r="G171" s="19" t="s">
        <v>338</v>
      </c>
      <c r="H171" s="19" t="s">
        <v>339</v>
      </c>
      <c r="I171" s="27">
        <v>45321</v>
      </c>
      <c r="J171" s="27">
        <v>45323</v>
      </c>
      <c r="K171" s="27">
        <v>45412</v>
      </c>
      <c r="L171" s="29">
        <v>30121326</v>
      </c>
      <c r="M171" s="36">
        <v>1</v>
      </c>
      <c r="N171" s="31">
        <v>30121326</v>
      </c>
      <c r="O171" s="31">
        <v>0</v>
      </c>
      <c r="P171" s="31">
        <v>0</v>
      </c>
      <c r="T171" s="30">
        <v>45412</v>
      </c>
      <c r="U171" s="31"/>
      <c r="V171" s="31">
        <v>30121326</v>
      </c>
      <c r="W171" s="28" t="s">
        <v>340</v>
      </c>
    </row>
    <row r="172" spans="1:23" s="28" customFormat="1" ht="29" x14ac:dyDescent="0.35">
      <c r="A172" s="20">
        <v>171</v>
      </c>
      <c r="B172" s="28">
        <v>2024</v>
      </c>
      <c r="C172" s="19" t="s">
        <v>575</v>
      </c>
      <c r="D172" s="19" t="s">
        <v>576</v>
      </c>
      <c r="E172" s="19">
        <v>1026563920</v>
      </c>
      <c r="F172" s="19" t="s">
        <v>577</v>
      </c>
      <c r="G172" s="19" t="s">
        <v>338</v>
      </c>
      <c r="H172" s="19" t="s">
        <v>339</v>
      </c>
      <c r="I172" s="27">
        <v>45321</v>
      </c>
      <c r="J172" s="27">
        <v>45323</v>
      </c>
      <c r="K172" s="27">
        <v>45412</v>
      </c>
      <c r="L172" s="29">
        <v>22853892</v>
      </c>
      <c r="M172" s="36">
        <v>1</v>
      </c>
      <c r="N172" s="31">
        <v>22853892</v>
      </c>
      <c r="O172" s="31">
        <v>0</v>
      </c>
      <c r="P172" s="31">
        <v>0</v>
      </c>
      <c r="T172" s="30">
        <v>45412</v>
      </c>
      <c r="U172" s="31"/>
      <c r="V172" s="31">
        <v>22853892</v>
      </c>
      <c r="W172" s="28" t="s">
        <v>340</v>
      </c>
    </row>
    <row r="173" spans="1:23" s="28" customFormat="1" ht="29" x14ac:dyDescent="0.35">
      <c r="A173" s="20">
        <v>172</v>
      </c>
      <c r="B173" s="28">
        <v>2024</v>
      </c>
      <c r="C173" s="19" t="s">
        <v>578</v>
      </c>
      <c r="D173" s="19" t="s">
        <v>579</v>
      </c>
      <c r="E173" s="19">
        <v>1057436359</v>
      </c>
      <c r="F173" s="19" t="s">
        <v>580</v>
      </c>
      <c r="G173" s="19" t="s">
        <v>31</v>
      </c>
      <c r="H173" s="19" t="s">
        <v>32</v>
      </c>
      <c r="I173" s="27">
        <v>45321</v>
      </c>
      <c r="J173" s="27">
        <v>45323</v>
      </c>
      <c r="K173" s="27">
        <v>45504</v>
      </c>
      <c r="L173" s="29">
        <v>42367000</v>
      </c>
      <c r="M173" s="36">
        <v>1</v>
      </c>
      <c r="N173" s="31">
        <v>39108000</v>
      </c>
      <c r="O173" s="31">
        <v>3259000</v>
      </c>
      <c r="P173" s="31">
        <v>0</v>
      </c>
      <c r="T173" s="30">
        <v>45504</v>
      </c>
      <c r="U173" s="31"/>
      <c r="V173" s="31">
        <v>42367000</v>
      </c>
      <c r="W173" s="28" t="s">
        <v>33</v>
      </c>
    </row>
    <row r="174" spans="1:23" s="28" customFormat="1" ht="29" x14ac:dyDescent="0.35">
      <c r="A174" s="20">
        <v>173</v>
      </c>
      <c r="B174" s="28">
        <v>2024</v>
      </c>
      <c r="C174" s="19" t="s">
        <v>581</v>
      </c>
      <c r="D174" s="19" t="s">
        <v>582</v>
      </c>
      <c r="E174" s="19">
        <v>1024482878</v>
      </c>
      <c r="F174" s="19" t="s">
        <v>583</v>
      </c>
      <c r="G174" s="19" t="s">
        <v>475</v>
      </c>
      <c r="H174" s="19" t="s">
        <v>476</v>
      </c>
      <c r="I174" s="27">
        <v>45322</v>
      </c>
      <c r="J174" s="27">
        <v>45323</v>
      </c>
      <c r="K174" s="27">
        <v>45504</v>
      </c>
      <c r="L174" s="29">
        <v>41400000</v>
      </c>
      <c r="M174" s="36">
        <v>1</v>
      </c>
      <c r="N174" s="31">
        <v>41400000</v>
      </c>
      <c r="O174" s="31">
        <v>0</v>
      </c>
      <c r="P174" s="31">
        <v>0</v>
      </c>
      <c r="T174" s="30">
        <v>45504</v>
      </c>
      <c r="U174" s="31"/>
      <c r="V174" s="31">
        <v>41400000</v>
      </c>
      <c r="W174" s="28" t="s">
        <v>477</v>
      </c>
    </row>
    <row r="175" spans="1:23" s="28" customFormat="1" ht="29" x14ac:dyDescent="0.35">
      <c r="A175" s="20">
        <v>174</v>
      </c>
      <c r="B175" s="28">
        <v>2024</v>
      </c>
      <c r="C175" s="19" t="s">
        <v>584</v>
      </c>
      <c r="D175" s="19" t="s">
        <v>585</v>
      </c>
      <c r="E175" s="19">
        <v>1030559436</v>
      </c>
      <c r="F175" s="19" t="s">
        <v>586</v>
      </c>
      <c r="G175" s="19" t="s">
        <v>344</v>
      </c>
      <c r="H175" s="19" t="s">
        <v>345</v>
      </c>
      <c r="I175" s="27">
        <v>45322</v>
      </c>
      <c r="J175" s="27">
        <v>45323</v>
      </c>
      <c r="K175" s="27">
        <v>45504</v>
      </c>
      <c r="L175" s="29">
        <v>45600000</v>
      </c>
      <c r="M175" s="36">
        <v>1</v>
      </c>
      <c r="N175" s="31">
        <v>45600000</v>
      </c>
      <c r="O175" s="31">
        <v>0</v>
      </c>
      <c r="P175" s="31">
        <v>0</v>
      </c>
      <c r="T175" s="30">
        <v>45504</v>
      </c>
      <c r="U175" s="31"/>
      <c r="V175" s="31">
        <v>45600000</v>
      </c>
      <c r="W175" s="28" t="s">
        <v>306</v>
      </c>
    </row>
    <row r="176" spans="1:23" s="28" customFormat="1" ht="29" x14ac:dyDescent="0.35">
      <c r="A176" s="20">
        <v>175</v>
      </c>
      <c r="B176" s="28">
        <v>2024</v>
      </c>
      <c r="C176" s="19" t="s">
        <v>587</v>
      </c>
      <c r="D176" s="19" t="s">
        <v>588</v>
      </c>
      <c r="E176" s="19">
        <v>1022399152</v>
      </c>
      <c r="F176" s="19" t="s">
        <v>589</v>
      </c>
      <c r="G176" s="19" t="s">
        <v>262</v>
      </c>
      <c r="H176" s="19" t="s">
        <v>263</v>
      </c>
      <c r="I176" s="27">
        <v>45322</v>
      </c>
      <c r="J176" s="27">
        <v>45323</v>
      </c>
      <c r="K176" s="27">
        <v>45504</v>
      </c>
      <c r="L176" s="29">
        <v>30552000</v>
      </c>
      <c r="M176" s="36">
        <v>1</v>
      </c>
      <c r="N176" s="31">
        <v>30552000</v>
      </c>
      <c r="O176" s="31">
        <v>0</v>
      </c>
      <c r="P176" s="31">
        <v>0</v>
      </c>
      <c r="T176" s="30">
        <v>45504</v>
      </c>
      <c r="U176" s="31"/>
      <c r="V176" s="31">
        <v>30552000</v>
      </c>
      <c r="W176" s="28" t="s">
        <v>264</v>
      </c>
    </row>
    <row r="177" spans="1:23" s="28" customFormat="1" ht="29" x14ac:dyDescent="0.35">
      <c r="A177" s="20">
        <v>176</v>
      </c>
      <c r="B177" s="28">
        <v>2024</v>
      </c>
      <c r="C177" s="19" t="s">
        <v>590</v>
      </c>
      <c r="D177" s="19" t="s">
        <v>591</v>
      </c>
      <c r="E177" s="19">
        <v>1013637375</v>
      </c>
      <c r="F177" s="19" t="s">
        <v>592</v>
      </c>
      <c r="G177" s="19" t="s">
        <v>262</v>
      </c>
      <c r="H177" s="19" t="s">
        <v>263</v>
      </c>
      <c r="I177" s="27">
        <v>45322</v>
      </c>
      <c r="J177" s="27">
        <v>45323</v>
      </c>
      <c r="K177" s="27">
        <v>45504</v>
      </c>
      <c r="L177" s="29">
        <v>32148000</v>
      </c>
      <c r="M177" s="36">
        <v>1</v>
      </c>
      <c r="N177" s="31">
        <v>32148000</v>
      </c>
      <c r="O177" s="31">
        <v>0</v>
      </c>
      <c r="P177" s="31">
        <v>0</v>
      </c>
      <c r="T177" s="30">
        <v>45504</v>
      </c>
      <c r="U177" s="31"/>
      <c r="V177" s="31">
        <v>32148000</v>
      </c>
      <c r="W177" s="28" t="s">
        <v>264</v>
      </c>
    </row>
    <row r="178" spans="1:23" s="28" customFormat="1" ht="29" x14ac:dyDescent="0.35">
      <c r="A178" s="20">
        <v>177</v>
      </c>
      <c r="B178" s="28">
        <v>2024</v>
      </c>
      <c r="C178" s="19" t="s">
        <v>593</v>
      </c>
      <c r="D178" s="19" t="s">
        <v>594</v>
      </c>
      <c r="E178" s="19">
        <v>1012345687</v>
      </c>
      <c r="F178" s="19" t="s">
        <v>595</v>
      </c>
      <c r="G178" s="19" t="s">
        <v>262</v>
      </c>
      <c r="H178" s="19" t="s">
        <v>263</v>
      </c>
      <c r="I178" s="27">
        <v>45322</v>
      </c>
      <c r="J178" s="27">
        <v>45323</v>
      </c>
      <c r="K178" s="27">
        <v>45504</v>
      </c>
      <c r="L178" s="29">
        <v>30552000</v>
      </c>
      <c r="M178" s="36">
        <v>1</v>
      </c>
      <c r="N178" s="31">
        <v>30552000</v>
      </c>
      <c r="O178" s="31">
        <v>0</v>
      </c>
      <c r="P178" s="31">
        <v>0</v>
      </c>
      <c r="T178" s="30">
        <v>45504</v>
      </c>
      <c r="U178" s="31"/>
      <c r="V178" s="31">
        <v>30552000</v>
      </c>
      <c r="W178" s="28" t="s">
        <v>264</v>
      </c>
    </row>
    <row r="179" spans="1:23" s="28" customFormat="1" ht="29" x14ac:dyDescent="0.35">
      <c r="A179" s="20">
        <v>178</v>
      </c>
      <c r="B179" s="28">
        <v>2024</v>
      </c>
      <c r="C179" s="19" t="s">
        <v>596</v>
      </c>
      <c r="D179" s="19" t="s">
        <v>597</v>
      </c>
      <c r="E179" s="19">
        <v>1101202675</v>
      </c>
      <c r="F179" s="19" t="s">
        <v>598</v>
      </c>
      <c r="G179" s="19" t="s">
        <v>262</v>
      </c>
      <c r="H179" s="19" t="s">
        <v>263</v>
      </c>
      <c r="I179" s="27">
        <v>45322</v>
      </c>
      <c r="J179" s="27">
        <v>45324</v>
      </c>
      <c r="K179" s="27">
        <v>45504</v>
      </c>
      <c r="L179" s="29">
        <v>26736000</v>
      </c>
      <c r="M179" s="36">
        <v>1</v>
      </c>
      <c r="N179" s="31">
        <v>26438933</v>
      </c>
      <c r="O179" s="31">
        <v>297067</v>
      </c>
      <c r="P179" s="31">
        <v>0</v>
      </c>
      <c r="T179" s="30">
        <v>45504</v>
      </c>
      <c r="U179" s="31"/>
      <c r="V179" s="31">
        <v>26736000</v>
      </c>
      <c r="W179" s="28" t="s">
        <v>264</v>
      </c>
    </row>
    <row r="180" spans="1:23" s="28" customFormat="1" ht="29" x14ac:dyDescent="0.35">
      <c r="A180" s="20">
        <v>179</v>
      </c>
      <c r="B180" s="28">
        <v>2024</v>
      </c>
      <c r="C180" s="19" t="s">
        <v>599</v>
      </c>
      <c r="D180" s="19" t="s">
        <v>600</v>
      </c>
      <c r="E180" s="19">
        <v>52302823</v>
      </c>
      <c r="F180" s="19" t="s">
        <v>601</v>
      </c>
      <c r="G180" s="19" t="s">
        <v>262</v>
      </c>
      <c r="H180" s="19" t="s">
        <v>263</v>
      </c>
      <c r="I180" s="27">
        <v>45322</v>
      </c>
      <c r="J180" s="27">
        <v>45324</v>
      </c>
      <c r="K180" s="27">
        <v>45504</v>
      </c>
      <c r="L180" s="29">
        <v>26736000</v>
      </c>
      <c r="M180" s="36">
        <v>1</v>
      </c>
      <c r="N180" s="31">
        <v>26438933</v>
      </c>
      <c r="O180" s="31">
        <v>297067</v>
      </c>
      <c r="P180" s="31">
        <v>0</v>
      </c>
      <c r="T180" s="30">
        <v>45504</v>
      </c>
      <c r="U180" s="31"/>
      <c r="V180" s="31">
        <v>26736000</v>
      </c>
      <c r="W180" s="28" t="s">
        <v>264</v>
      </c>
    </row>
    <row r="181" spans="1:23" s="28" customFormat="1" ht="29" x14ac:dyDescent="0.35">
      <c r="A181" s="20">
        <v>180</v>
      </c>
      <c r="B181" s="28">
        <v>2024</v>
      </c>
      <c r="C181" s="19" t="s">
        <v>602</v>
      </c>
      <c r="D181" s="19" t="s">
        <v>603</v>
      </c>
      <c r="E181" s="19">
        <v>1073712186</v>
      </c>
      <c r="F181" s="19" t="s">
        <v>604</v>
      </c>
      <c r="G181" s="19" t="s">
        <v>262</v>
      </c>
      <c r="H181" s="19" t="s">
        <v>263</v>
      </c>
      <c r="I181" s="27">
        <v>45322</v>
      </c>
      <c r="J181" s="27">
        <v>45327</v>
      </c>
      <c r="K181" s="27">
        <v>45504</v>
      </c>
      <c r="L181" s="29">
        <v>26736000</v>
      </c>
      <c r="M181" s="36">
        <v>1</v>
      </c>
      <c r="N181" s="31">
        <v>25993333</v>
      </c>
      <c r="O181" s="31">
        <v>742667</v>
      </c>
      <c r="P181" s="31">
        <v>0</v>
      </c>
      <c r="T181" s="30">
        <v>45504</v>
      </c>
      <c r="U181" s="31"/>
      <c r="V181" s="31">
        <v>26736000</v>
      </c>
      <c r="W181" s="28" t="s">
        <v>264</v>
      </c>
    </row>
    <row r="182" spans="1:23" s="28" customFormat="1" ht="29" x14ac:dyDescent="0.35">
      <c r="A182" s="20">
        <v>181</v>
      </c>
      <c r="B182" s="28">
        <v>2024</v>
      </c>
      <c r="C182" s="19" t="s">
        <v>605</v>
      </c>
      <c r="D182" s="19" t="s">
        <v>606</v>
      </c>
      <c r="E182" s="19">
        <v>39813433</v>
      </c>
      <c r="F182" s="19" t="s">
        <v>607</v>
      </c>
      <c r="G182" s="19" t="s">
        <v>262</v>
      </c>
      <c r="H182" s="19" t="s">
        <v>263</v>
      </c>
      <c r="I182" s="27">
        <v>45322</v>
      </c>
      <c r="J182" s="27">
        <v>45323</v>
      </c>
      <c r="K182" s="27">
        <v>45504</v>
      </c>
      <c r="L182" s="29">
        <v>26736000</v>
      </c>
      <c r="M182" s="36">
        <v>1</v>
      </c>
      <c r="N182" s="31">
        <v>26736000</v>
      </c>
      <c r="O182" s="31">
        <v>0</v>
      </c>
      <c r="P182" s="31">
        <v>0</v>
      </c>
      <c r="T182" s="30">
        <v>45504</v>
      </c>
      <c r="U182" s="31"/>
      <c r="V182" s="31">
        <v>26736000</v>
      </c>
      <c r="W182" s="28" t="s">
        <v>264</v>
      </c>
    </row>
    <row r="183" spans="1:23" s="28" customFormat="1" ht="29" x14ac:dyDescent="0.35">
      <c r="A183" s="20">
        <v>182</v>
      </c>
      <c r="B183" s="28">
        <v>2024</v>
      </c>
      <c r="C183" s="19" t="s">
        <v>608</v>
      </c>
      <c r="D183" s="19" t="s">
        <v>609</v>
      </c>
      <c r="E183" s="19">
        <v>1032479746</v>
      </c>
      <c r="F183" s="19" t="s">
        <v>610</v>
      </c>
      <c r="G183" s="19" t="s">
        <v>262</v>
      </c>
      <c r="H183" s="19" t="s">
        <v>263</v>
      </c>
      <c r="I183" s="27">
        <v>45322</v>
      </c>
      <c r="J183" s="27">
        <v>45324</v>
      </c>
      <c r="K183" s="27">
        <v>45504</v>
      </c>
      <c r="L183" s="29">
        <v>26736000</v>
      </c>
      <c r="M183" s="36">
        <v>1</v>
      </c>
      <c r="N183" s="31">
        <v>26438933</v>
      </c>
      <c r="O183" s="31">
        <v>297067</v>
      </c>
      <c r="P183" s="31">
        <v>0</v>
      </c>
      <c r="T183" s="30">
        <v>45504</v>
      </c>
      <c r="U183" s="31"/>
      <c r="V183" s="31">
        <v>26736000</v>
      </c>
      <c r="W183" s="28" t="s">
        <v>264</v>
      </c>
    </row>
    <row r="184" spans="1:23" s="28" customFormat="1" ht="29" x14ac:dyDescent="0.35">
      <c r="A184" s="20">
        <v>183</v>
      </c>
      <c r="B184" s="28">
        <v>2024</v>
      </c>
      <c r="C184" s="19" t="s">
        <v>611</v>
      </c>
      <c r="D184" s="19" t="s">
        <v>612</v>
      </c>
      <c r="E184" s="19">
        <v>1012390662</v>
      </c>
      <c r="F184" s="19" t="s">
        <v>613</v>
      </c>
      <c r="G184" s="19" t="s">
        <v>262</v>
      </c>
      <c r="H184" s="19" t="s">
        <v>263</v>
      </c>
      <c r="I184" s="27">
        <v>45322</v>
      </c>
      <c r="J184" s="27">
        <v>45324</v>
      </c>
      <c r="K184" s="27">
        <v>45504</v>
      </c>
      <c r="L184" s="29">
        <v>26736000</v>
      </c>
      <c r="M184" s="36">
        <v>1</v>
      </c>
      <c r="N184" s="31">
        <v>26438933</v>
      </c>
      <c r="O184" s="31">
        <v>297067</v>
      </c>
      <c r="P184" s="31">
        <v>0</v>
      </c>
      <c r="T184" s="30">
        <v>45504</v>
      </c>
      <c r="U184" s="31"/>
      <c r="V184" s="31">
        <v>26736000</v>
      </c>
      <c r="W184" s="28" t="s">
        <v>264</v>
      </c>
    </row>
    <row r="185" spans="1:23" s="28" customFormat="1" ht="29" x14ac:dyDescent="0.35">
      <c r="A185" s="20">
        <v>184</v>
      </c>
      <c r="B185" s="28">
        <v>2024</v>
      </c>
      <c r="C185" s="19" t="s">
        <v>614</v>
      </c>
      <c r="D185" s="19" t="s">
        <v>615</v>
      </c>
      <c r="E185" s="19">
        <v>1016061866</v>
      </c>
      <c r="F185" s="19" t="s">
        <v>616</v>
      </c>
      <c r="G185" s="19" t="s">
        <v>262</v>
      </c>
      <c r="H185" s="19" t="s">
        <v>263</v>
      </c>
      <c r="I185" s="27">
        <v>45322</v>
      </c>
      <c r="J185" s="27">
        <v>45323</v>
      </c>
      <c r="K185" s="27">
        <v>45504</v>
      </c>
      <c r="L185" s="29">
        <v>43644000</v>
      </c>
      <c r="M185" s="36">
        <v>1</v>
      </c>
      <c r="N185" s="31">
        <v>43644000</v>
      </c>
      <c r="O185" s="31">
        <v>0</v>
      </c>
      <c r="P185" s="31">
        <v>0</v>
      </c>
      <c r="T185" s="30">
        <v>45504</v>
      </c>
      <c r="U185" s="31"/>
      <c r="V185" s="31">
        <v>43644000</v>
      </c>
      <c r="W185" s="28" t="s">
        <v>264</v>
      </c>
    </row>
    <row r="186" spans="1:23" s="28" customFormat="1" ht="29" x14ac:dyDescent="0.35">
      <c r="A186" s="20">
        <v>185</v>
      </c>
      <c r="B186" s="28">
        <v>2024</v>
      </c>
      <c r="C186" s="19" t="s">
        <v>617</v>
      </c>
      <c r="D186" s="19" t="s">
        <v>618</v>
      </c>
      <c r="E186" s="19">
        <v>1014308576</v>
      </c>
      <c r="F186" s="19" t="s">
        <v>619</v>
      </c>
      <c r="G186" s="19" t="s">
        <v>262</v>
      </c>
      <c r="H186" s="19" t="s">
        <v>263</v>
      </c>
      <c r="I186" s="27">
        <v>45322</v>
      </c>
      <c r="J186" s="27">
        <v>45323</v>
      </c>
      <c r="K186" s="27">
        <v>45504</v>
      </c>
      <c r="L186" s="29">
        <v>26736000</v>
      </c>
      <c r="M186" s="36">
        <v>1</v>
      </c>
      <c r="N186" s="31">
        <v>26736000</v>
      </c>
      <c r="O186" s="31">
        <v>0</v>
      </c>
      <c r="P186" s="31">
        <v>0</v>
      </c>
      <c r="T186" s="30">
        <v>45504</v>
      </c>
      <c r="U186" s="31"/>
      <c r="V186" s="31">
        <v>26736000</v>
      </c>
      <c r="W186" s="28" t="s">
        <v>264</v>
      </c>
    </row>
    <row r="187" spans="1:23" s="28" customFormat="1" ht="29" x14ac:dyDescent="0.35">
      <c r="A187" s="20">
        <v>186</v>
      </c>
      <c r="B187" s="28">
        <v>2024</v>
      </c>
      <c r="C187" s="19" t="s">
        <v>620</v>
      </c>
      <c r="D187" s="19" t="s">
        <v>621</v>
      </c>
      <c r="E187" s="19">
        <v>1014232629</v>
      </c>
      <c r="F187" s="19" t="s">
        <v>622</v>
      </c>
      <c r="G187" s="19" t="s">
        <v>262</v>
      </c>
      <c r="H187" s="19" t="s">
        <v>263</v>
      </c>
      <c r="I187" s="27">
        <v>45322</v>
      </c>
      <c r="J187" s="27">
        <v>45323</v>
      </c>
      <c r="K187" s="27">
        <v>45504</v>
      </c>
      <c r="L187" s="29">
        <v>26736000</v>
      </c>
      <c r="M187" s="36">
        <v>1</v>
      </c>
      <c r="N187" s="31">
        <v>26736000</v>
      </c>
      <c r="O187" s="31">
        <v>0</v>
      </c>
      <c r="P187" s="31">
        <v>0</v>
      </c>
      <c r="T187" s="30">
        <v>45504</v>
      </c>
      <c r="U187" s="31"/>
      <c r="V187" s="31">
        <v>26736000</v>
      </c>
      <c r="W187" s="28" t="s">
        <v>264</v>
      </c>
    </row>
    <row r="188" spans="1:23" s="28" customFormat="1" ht="29" x14ac:dyDescent="0.35">
      <c r="A188" s="20">
        <v>187</v>
      </c>
      <c r="B188" s="28">
        <v>2024</v>
      </c>
      <c r="C188" s="19" t="s">
        <v>623</v>
      </c>
      <c r="D188" s="19" t="s">
        <v>624</v>
      </c>
      <c r="E188" s="19">
        <v>1018475649</v>
      </c>
      <c r="F188" s="19" t="s">
        <v>625</v>
      </c>
      <c r="G188" s="19" t="s">
        <v>262</v>
      </c>
      <c r="H188" s="19" t="s">
        <v>263</v>
      </c>
      <c r="I188" s="27">
        <v>45322</v>
      </c>
      <c r="J188" s="27">
        <v>45323</v>
      </c>
      <c r="K188" s="27">
        <v>45504</v>
      </c>
      <c r="L188" s="29">
        <v>26736000</v>
      </c>
      <c r="M188" s="36">
        <v>1</v>
      </c>
      <c r="N188" s="31">
        <v>26736000</v>
      </c>
      <c r="O188" s="31">
        <v>0</v>
      </c>
      <c r="P188" s="31">
        <v>0</v>
      </c>
      <c r="T188" s="30">
        <v>45504</v>
      </c>
      <c r="U188" s="31"/>
      <c r="V188" s="31">
        <v>26736000</v>
      </c>
      <c r="W188" s="28" t="s">
        <v>264</v>
      </c>
    </row>
    <row r="189" spans="1:23" s="28" customFormat="1" ht="29" x14ac:dyDescent="0.35">
      <c r="A189" s="20">
        <v>188</v>
      </c>
      <c r="B189" s="28">
        <v>2024</v>
      </c>
      <c r="C189" s="19" t="s">
        <v>626</v>
      </c>
      <c r="D189" s="19" t="s">
        <v>627</v>
      </c>
      <c r="E189" s="19">
        <v>1077088980</v>
      </c>
      <c r="F189" s="19" t="s">
        <v>628</v>
      </c>
      <c r="G189" s="19" t="s">
        <v>262</v>
      </c>
      <c r="H189" s="19" t="s">
        <v>263</v>
      </c>
      <c r="I189" s="27">
        <v>45322</v>
      </c>
      <c r="J189" s="27">
        <v>45323</v>
      </c>
      <c r="K189" s="27">
        <v>45504</v>
      </c>
      <c r="L189" s="29">
        <v>26736000</v>
      </c>
      <c r="M189" s="36">
        <v>1</v>
      </c>
      <c r="N189" s="31">
        <v>26736000</v>
      </c>
      <c r="O189" s="31">
        <v>0</v>
      </c>
      <c r="P189" s="31">
        <v>0</v>
      </c>
      <c r="T189" s="30">
        <v>45504</v>
      </c>
      <c r="U189" s="31"/>
      <c r="V189" s="31">
        <v>26736000</v>
      </c>
      <c r="W189" s="28" t="s">
        <v>264</v>
      </c>
    </row>
    <row r="190" spans="1:23" s="28" customFormat="1" ht="29" x14ac:dyDescent="0.35">
      <c r="A190" s="20">
        <v>189</v>
      </c>
      <c r="B190" s="28">
        <v>2024</v>
      </c>
      <c r="C190" s="19" t="s">
        <v>629</v>
      </c>
      <c r="D190" s="19" t="s">
        <v>630</v>
      </c>
      <c r="E190" s="19">
        <v>52877283</v>
      </c>
      <c r="F190" s="19" t="s">
        <v>631</v>
      </c>
      <c r="G190" s="19" t="s">
        <v>262</v>
      </c>
      <c r="H190" s="19" t="s">
        <v>263</v>
      </c>
      <c r="I190" s="27">
        <v>45322</v>
      </c>
      <c r="J190" s="27">
        <v>45323</v>
      </c>
      <c r="K190" s="27">
        <v>45504</v>
      </c>
      <c r="L190" s="29">
        <v>32148000</v>
      </c>
      <c r="M190" s="36">
        <v>1</v>
      </c>
      <c r="N190" s="31">
        <v>32148000</v>
      </c>
      <c r="O190" s="31">
        <v>0</v>
      </c>
      <c r="P190" s="31">
        <v>0</v>
      </c>
      <c r="T190" s="30">
        <v>45504</v>
      </c>
      <c r="U190" s="31"/>
      <c r="V190" s="31">
        <v>32148000</v>
      </c>
      <c r="W190" s="28" t="s">
        <v>264</v>
      </c>
    </row>
    <row r="191" spans="1:23" s="28" customFormat="1" ht="29" x14ac:dyDescent="0.35">
      <c r="A191" s="20">
        <v>190</v>
      </c>
      <c r="B191" s="28">
        <v>2024</v>
      </c>
      <c r="C191" s="19" t="s">
        <v>632</v>
      </c>
      <c r="D191" s="19" t="s">
        <v>633</v>
      </c>
      <c r="E191" s="19">
        <v>1023011705</v>
      </c>
      <c r="F191" s="19" t="s">
        <v>634</v>
      </c>
      <c r="G191" s="19" t="s">
        <v>262</v>
      </c>
      <c r="H191" s="19" t="s">
        <v>263</v>
      </c>
      <c r="I191" s="27">
        <v>45322</v>
      </c>
      <c r="J191" s="27">
        <v>45323</v>
      </c>
      <c r="K191" s="27">
        <v>45504</v>
      </c>
      <c r="L191" s="29">
        <v>32148000</v>
      </c>
      <c r="M191" s="36">
        <v>1</v>
      </c>
      <c r="N191" s="31">
        <v>32148000</v>
      </c>
      <c r="O191" s="31">
        <v>0</v>
      </c>
      <c r="P191" s="31">
        <v>0</v>
      </c>
      <c r="T191" s="30">
        <v>45504</v>
      </c>
      <c r="U191" s="31"/>
      <c r="V191" s="31">
        <v>32148000</v>
      </c>
      <c r="W191" s="28" t="s">
        <v>264</v>
      </c>
    </row>
    <row r="192" spans="1:23" s="28" customFormat="1" ht="29" x14ac:dyDescent="0.35">
      <c r="A192" s="20">
        <v>191</v>
      </c>
      <c r="B192" s="28">
        <v>2024</v>
      </c>
      <c r="C192" s="19" t="s">
        <v>635</v>
      </c>
      <c r="D192" s="19" t="s">
        <v>636</v>
      </c>
      <c r="E192" s="19">
        <v>1022385601</v>
      </c>
      <c r="F192" s="19" t="s">
        <v>637</v>
      </c>
      <c r="G192" s="19" t="s">
        <v>262</v>
      </c>
      <c r="H192" s="19" t="s">
        <v>263</v>
      </c>
      <c r="I192" s="27">
        <v>45322</v>
      </c>
      <c r="J192" s="27">
        <v>45324</v>
      </c>
      <c r="K192" s="27">
        <v>45504</v>
      </c>
      <c r="L192" s="29">
        <v>30552000</v>
      </c>
      <c r="M192" s="36">
        <v>1</v>
      </c>
      <c r="N192" s="31">
        <v>30212533</v>
      </c>
      <c r="O192" s="31">
        <v>339467</v>
      </c>
      <c r="P192" s="31">
        <v>0</v>
      </c>
      <c r="T192" s="30">
        <v>45504</v>
      </c>
      <c r="U192" s="31"/>
      <c r="V192" s="31">
        <v>30552000</v>
      </c>
      <c r="W192" s="28" t="s">
        <v>264</v>
      </c>
    </row>
    <row r="193" spans="1:23" s="28" customFormat="1" ht="29" x14ac:dyDescent="0.35">
      <c r="A193" s="20">
        <v>192</v>
      </c>
      <c r="B193" s="28">
        <v>2024</v>
      </c>
      <c r="C193" s="19" t="s">
        <v>638</v>
      </c>
      <c r="D193" s="19" t="s">
        <v>639</v>
      </c>
      <c r="E193" s="19">
        <v>1070968293</v>
      </c>
      <c r="F193" s="19" t="s">
        <v>640</v>
      </c>
      <c r="G193" s="19" t="s">
        <v>262</v>
      </c>
      <c r="H193" s="19" t="s">
        <v>263</v>
      </c>
      <c r="I193" s="27">
        <v>45322</v>
      </c>
      <c r="J193" s="27">
        <v>45330</v>
      </c>
      <c r="K193" s="27">
        <v>45504</v>
      </c>
      <c r="L193" s="29">
        <v>30552000</v>
      </c>
      <c r="M193" s="36">
        <v>1</v>
      </c>
      <c r="N193" s="31">
        <v>29194133</v>
      </c>
      <c r="O193" s="31">
        <v>1357867</v>
      </c>
      <c r="P193" s="31">
        <v>0</v>
      </c>
      <c r="T193" s="30">
        <v>45504</v>
      </c>
      <c r="U193" s="31"/>
      <c r="V193" s="31">
        <v>30552000</v>
      </c>
      <c r="W193" s="28" t="s">
        <v>264</v>
      </c>
    </row>
    <row r="194" spans="1:23" s="28" customFormat="1" ht="29" x14ac:dyDescent="0.35">
      <c r="A194" s="20">
        <v>193</v>
      </c>
      <c r="B194" s="28">
        <v>2024</v>
      </c>
      <c r="C194" s="19" t="s">
        <v>641</v>
      </c>
      <c r="D194" s="19" t="s">
        <v>642</v>
      </c>
      <c r="E194" s="19">
        <v>1022361607</v>
      </c>
      <c r="F194" s="19" t="s">
        <v>643</v>
      </c>
      <c r="G194" s="19" t="s">
        <v>262</v>
      </c>
      <c r="H194" s="19" t="s">
        <v>263</v>
      </c>
      <c r="I194" s="27">
        <v>45322</v>
      </c>
      <c r="J194" s="27">
        <v>45324</v>
      </c>
      <c r="K194" s="27">
        <v>45504</v>
      </c>
      <c r="L194" s="29">
        <v>30552000</v>
      </c>
      <c r="M194" s="36">
        <v>1</v>
      </c>
      <c r="N194" s="31">
        <v>30212533</v>
      </c>
      <c r="O194" s="31">
        <v>339467</v>
      </c>
      <c r="P194" s="31">
        <v>0</v>
      </c>
      <c r="T194" s="30">
        <v>45504</v>
      </c>
      <c r="U194" s="31"/>
      <c r="V194" s="31">
        <v>30552000</v>
      </c>
      <c r="W194" s="28" t="s">
        <v>264</v>
      </c>
    </row>
    <row r="195" spans="1:23" s="28" customFormat="1" ht="29" x14ac:dyDescent="0.35">
      <c r="A195" s="20">
        <v>194</v>
      </c>
      <c r="B195" s="28">
        <v>2024</v>
      </c>
      <c r="C195" s="19" t="s">
        <v>644</v>
      </c>
      <c r="D195" s="19" t="s">
        <v>645</v>
      </c>
      <c r="E195" s="19">
        <v>1023933449</v>
      </c>
      <c r="F195" s="19" t="s">
        <v>646</v>
      </c>
      <c r="G195" s="19" t="s">
        <v>262</v>
      </c>
      <c r="H195" s="19" t="s">
        <v>263</v>
      </c>
      <c r="I195" s="27">
        <v>45322</v>
      </c>
      <c r="J195" s="27">
        <v>45323</v>
      </c>
      <c r="K195" s="27">
        <v>45504</v>
      </c>
      <c r="L195" s="29">
        <v>30552000</v>
      </c>
      <c r="M195" s="36">
        <v>1</v>
      </c>
      <c r="N195" s="31">
        <v>30552000</v>
      </c>
      <c r="O195" s="31">
        <v>0</v>
      </c>
      <c r="P195" s="31">
        <v>0</v>
      </c>
      <c r="T195" s="30">
        <v>45504</v>
      </c>
      <c r="U195" s="31"/>
      <c r="V195" s="31">
        <v>30552000</v>
      </c>
      <c r="W195" s="28" t="s">
        <v>264</v>
      </c>
    </row>
    <row r="196" spans="1:23" s="28" customFormat="1" ht="29" x14ac:dyDescent="0.35">
      <c r="A196" s="20">
        <v>195</v>
      </c>
      <c r="B196" s="28">
        <v>2024</v>
      </c>
      <c r="C196" s="19" t="s">
        <v>647</v>
      </c>
      <c r="D196" s="19" t="s">
        <v>648</v>
      </c>
      <c r="E196" s="19">
        <v>1018433100</v>
      </c>
      <c r="F196" s="19" t="s">
        <v>649</v>
      </c>
      <c r="G196" s="19" t="s">
        <v>262</v>
      </c>
      <c r="H196" s="19" t="s">
        <v>263</v>
      </c>
      <c r="I196" s="27">
        <v>45322</v>
      </c>
      <c r="J196" s="27">
        <v>45323</v>
      </c>
      <c r="K196" s="27">
        <v>45504</v>
      </c>
      <c r="L196" s="29">
        <v>30552000</v>
      </c>
      <c r="M196" s="36">
        <v>1</v>
      </c>
      <c r="N196" s="31">
        <v>30552000</v>
      </c>
      <c r="O196" s="31">
        <v>0</v>
      </c>
      <c r="P196" s="31">
        <v>0</v>
      </c>
      <c r="T196" s="30">
        <v>45504</v>
      </c>
      <c r="U196" s="31"/>
      <c r="V196" s="31">
        <v>30552000</v>
      </c>
      <c r="W196" s="28" t="s">
        <v>264</v>
      </c>
    </row>
    <row r="197" spans="1:23" s="28" customFormat="1" ht="29" x14ac:dyDescent="0.35">
      <c r="A197" s="20">
        <v>196</v>
      </c>
      <c r="B197" s="28">
        <v>2024</v>
      </c>
      <c r="C197" s="19" t="s">
        <v>650</v>
      </c>
      <c r="D197" s="19" t="s">
        <v>651</v>
      </c>
      <c r="E197" s="19">
        <v>1015423524</v>
      </c>
      <c r="F197" s="19" t="s">
        <v>652</v>
      </c>
      <c r="G197" s="19" t="s">
        <v>262</v>
      </c>
      <c r="H197" s="19" t="s">
        <v>263</v>
      </c>
      <c r="I197" s="27">
        <v>45322</v>
      </c>
      <c r="J197" s="27">
        <v>45323</v>
      </c>
      <c r="K197" s="27">
        <v>45504</v>
      </c>
      <c r="L197" s="29">
        <v>32148000</v>
      </c>
      <c r="M197" s="36">
        <v>1</v>
      </c>
      <c r="N197" s="31">
        <v>32148000</v>
      </c>
      <c r="O197" s="31">
        <v>0</v>
      </c>
      <c r="P197" s="31">
        <v>0</v>
      </c>
      <c r="T197" s="30">
        <v>45504</v>
      </c>
      <c r="U197" s="31"/>
      <c r="V197" s="31">
        <v>32148000</v>
      </c>
      <c r="W197" s="28" t="s">
        <v>264</v>
      </c>
    </row>
    <row r="198" spans="1:23" s="28" customFormat="1" ht="29" x14ac:dyDescent="0.35">
      <c r="A198" s="20">
        <v>197</v>
      </c>
      <c r="B198" s="28">
        <v>2024</v>
      </c>
      <c r="C198" s="19" t="s">
        <v>653</v>
      </c>
      <c r="D198" s="19" t="s">
        <v>654</v>
      </c>
      <c r="E198" s="19">
        <v>1098713784</v>
      </c>
      <c r="F198" s="19" t="s">
        <v>655</v>
      </c>
      <c r="G198" s="19" t="s">
        <v>298</v>
      </c>
      <c r="H198" s="19" t="s">
        <v>299</v>
      </c>
      <c r="I198" s="27">
        <v>45322</v>
      </c>
      <c r="J198" s="27">
        <v>45323</v>
      </c>
      <c r="K198" s="27">
        <v>45504</v>
      </c>
      <c r="L198" s="29">
        <v>36400000</v>
      </c>
      <c r="M198" s="36">
        <v>1</v>
      </c>
      <c r="N198" s="31">
        <v>33600000</v>
      </c>
      <c r="O198" s="31">
        <v>2800000</v>
      </c>
      <c r="P198" s="31">
        <v>0</v>
      </c>
      <c r="T198" s="30">
        <v>45504</v>
      </c>
      <c r="U198" s="31"/>
      <c r="V198" s="31">
        <v>36400000</v>
      </c>
      <c r="W198" s="28" t="s">
        <v>300</v>
      </c>
    </row>
    <row r="199" spans="1:23" s="28" customFormat="1" ht="29" x14ac:dyDescent="0.35">
      <c r="A199" s="20">
        <v>199</v>
      </c>
      <c r="B199" s="28">
        <v>2024</v>
      </c>
      <c r="C199" s="19" t="s">
        <v>656</v>
      </c>
      <c r="D199" s="19" t="s">
        <v>657</v>
      </c>
      <c r="E199" s="19">
        <v>52517180</v>
      </c>
      <c r="F199" s="19" t="s">
        <v>658</v>
      </c>
      <c r="G199" s="19" t="s">
        <v>475</v>
      </c>
      <c r="H199" s="19" t="s">
        <v>476</v>
      </c>
      <c r="I199" s="27">
        <v>45322</v>
      </c>
      <c r="J199" s="27">
        <v>45324</v>
      </c>
      <c r="K199" s="27">
        <v>45504</v>
      </c>
      <c r="L199" s="29">
        <v>31827000</v>
      </c>
      <c r="M199" s="36">
        <v>1</v>
      </c>
      <c r="N199" s="31">
        <v>31473367</v>
      </c>
      <c r="O199" s="31">
        <v>353633</v>
      </c>
      <c r="P199" s="31">
        <v>0</v>
      </c>
      <c r="T199" s="30">
        <v>45504</v>
      </c>
      <c r="U199" s="31"/>
      <c r="V199" s="31">
        <v>31827000</v>
      </c>
      <c r="W199" s="28" t="s">
        <v>477</v>
      </c>
    </row>
    <row r="200" spans="1:23" s="28" customFormat="1" ht="29" x14ac:dyDescent="0.35">
      <c r="A200" s="20">
        <v>200</v>
      </c>
      <c r="B200" s="28">
        <v>2024</v>
      </c>
      <c r="C200" s="19" t="s">
        <v>659</v>
      </c>
      <c r="D200" s="19" t="s">
        <v>660</v>
      </c>
      <c r="E200" s="19">
        <v>1018474834</v>
      </c>
      <c r="F200" s="19" t="s">
        <v>661</v>
      </c>
      <c r="G200" s="19" t="s">
        <v>426</v>
      </c>
      <c r="H200" s="19" t="s">
        <v>427</v>
      </c>
      <c r="I200" s="27">
        <v>45322</v>
      </c>
      <c r="J200" s="27">
        <v>45323</v>
      </c>
      <c r="K200" s="27">
        <v>45504</v>
      </c>
      <c r="L200" s="29">
        <v>28644000</v>
      </c>
      <c r="M200" s="36">
        <v>1</v>
      </c>
      <c r="N200" s="31">
        <v>28644000</v>
      </c>
      <c r="O200" s="31">
        <v>0</v>
      </c>
      <c r="P200" s="31">
        <v>0</v>
      </c>
      <c r="T200" s="30">
        <v>45504</v>
      </c>
      <c r="U200" s="31"/>
      <c r="V200" s="31">
        <v>28644000</v>
      </c>
      <c r="W200" s="28" t="s">
        <v>428</v>
      </c>
    </row>
    <row r="201" spans="1:23" s="28" customFormat="1" ht="29" x14ac:dyDescent="0.35">
      <c r="A201" s="20">
        <v>205</v>
      </c>
      <c r="B201" s="28">
        <v>2024</v>
      </c>
      <c r="C201" s="19" t="s">
        <v>662</v>
      </c>
      <c r="D201" s="19" t="s">
        <v>663</v>
      </c>
      <c r="E201" s="19">
        <v>1085260195</v>
      </c>
      <c r="F201" s="19" t="s">
        <v>664</v>
      </c>
      <c r="G201" s="19" t="s">
        <v>262</v>
      </c>
      <c r="H201" s="19" t="s">
        <v>263</v>
      </c>
      <c r="I201" s="27">
        <v>45322</v>
      </c>
      <c r="J201" s="27">
        <v>45323</v>
      </c>
      <c r="K201" s="27">
        <v>45504</v>
      </c>
      <c r="L201" s="29">
        <v>32148000</v>
      </c>
      <c r="M201" s="36">
        <v>1</v>
      </c>
      <c r="N201" s="31">
        <v>32148000</v>
      </c>
      <c r="O201" s="31">
        <v>0</v>
      </c>
      <c r="P201" s="31">
        <v>0</v>
      </c>
      <c r="T201" s="30">
        <v>45504</v>
      </c>
      <c r="U201" s="31"/>
      <c r="V201" s="31">
        <v>32148000</v>
      </c>
      <c r="W201" s="28" t="s">
        <v>264</v>
      </c>
    </row>
    <row r="202" spans="1:23" s="28" customFormat="1" ht="43.5" x14ac:dyDescent="0.35">
      <c r="A202" s="20">
        <v>206</v>
      </c>
      <c r="B202" s="28">
        <v>2024</v>
      </c>
      <c r="C202" s="19" t="s">
        <v>665</v>
      </c>
      <c r="D202" s="19" t="s">
        <v>666</v>
      </c>
      <c r="E202" s="19">
        <v>1016031370</v>
      </c>
      <c r="F202" s="19" t="s">
        <v>667</v>
      </c>
      <c r="G202" s="19" t="s">
        <v>154</v>
      </c>
      <c r="H202" s="19" t="s">
        <v>155</v>
      </c>
      <c r="I202" s="27">
        <v>45322</v>
      </c>
      <c r="J202" s="27">
        <v>45323</v>
      </c>
      <c r="K202" s="27">
        <v>45504</v>
      </c>
      <c r="L202" s="29">
        <v>34482500</v>
      </c>
      <c r="M202" s="36">
        <v>1</v>
      </c>
      <c r="N202" s="31">
        <v>31830000</v>
      </c>
      <c r="O202" s="31">
        <v>2652500</v>
      </c>
      <c r="P202" s="31">
        <v>0</v>
      </c>
      <c r="T202" s="30">
        <v>45504</v>
      </c>
      <c r="U202" s="31"/>
      <c r="V202" s="31">
        <v>34482500</v>
      </c>
      <c r="W202" s="28" t="s">
        <v>156</v>
      </c>
    </row>
    <row r="203" spans="1:23" s="28" customFormat="1" ht="43.5" x14ac:dyDescent="0.35">
      <c r="A203" s="20">
        <v>207</v>
      </c>
      <c r="B203" s="28">
        <v>2024</v>
      </c>
      <c r="C203" s="19" t="s">
        <v>668</v>
      </c>
      <c r="D203" s="19" t="s">
        <v>669</v>
      </c>
      <c r="E203" s="19">
        <v>1031152962</v>
      </c>
      <c r="F203" s="19" t="s">
        <v>670</v>
      </c>
      <c r="G203" s="19" t="s">
        <v>154</v>
      </c>
      <c r="H203" s="19" t="s">
        <v>155</v>
      </c>
      <c r="I203" s="27">
        <v>45322</v>
      </c>
      <c r="J203" s="27">
        <v>45323</v>
      </c>
      <c r="K203" s="27">
        <v>45504</v>
      </c>
      <c r="L203" s="29">
        <v>34482500</v>
      </c>
      <c r="M203" s="36">
        <v>1</v>
      </c>
      <c r="N203" s="31">
        <v>31830000</v>
      </c>
      <c r="O203" s="31">
        <v>2652500</v>
      </c>
      <c r="P203" s="31">
        <v>0</v>
      </c>
      <c r="T203" s="30">
        <v>45504</v>
      </c>
      <c r="U203" s="31"/>
      <c r="V203" s="31">
        <v>34482500</v>
      </c>
      <c r="W203" s="28" t="s">
        <v>156</v>
      </c>
    </row>
    <row r="204" spans="1:23" s="28" customFormat="1" ht="29" x14ac:dyDescent="0.35">
      <c r="A204" s="20">
        <v>208</v>
      </c>
      <c r="B204" s="28">
        <v>2024</v>
      </c>
      <c r="C204" s="19" t="s">
        <v>671</v>
      </c>
      <c r="D204" s="19" t="s">
        <v>672</v>
      </c>
      <c r="E204" s="19">
        <v>79796051</v>
      </c>
      <c r="F204" s="19" t="s">
        <v>673</v>
      </c>
      <c r="G204" s="19" t="s">
        <v>554</v>
      </c>
      <c r="H204" s="19" t="s">
        <v>555</v>
      </c>
      <c r="I204" s="27">
        <v>45322</v>
      </c>
      <c r="J204" s="27">
        <v>45328</v>
      </c>
      <c r="K204" s="27">
        <v>45504</v>
      </c>
      <c r="L204" s="29">
        <v>43260000</v>
      </c>
      <c r="M204" s="36">
        <v>1</v>
      </c>
      <c r="N204" s="31">
        <v>41818000</v>
      </c>
      <c r="O204" s="31">
        <v>1442000</v>
      </c>
      <c r="P204" s="31">
        <v>0</v>
      </c>
      <c r="T204" s="30">
        <v>45504</v>
      </c>
      <c r="U204" s="31"/>
      <c r="V204" s="31">
        <v>43260000</v>
      </c>
      <c r="W204" s="28" t="s">
        <v>556</v>
      </c>
    </row>
    <row r="205" spans="1:23" s="28" customFormat="1" ht="29" x14ac:dyDescent="0.35">
      <c r="A205" s="20">
        <v>209</v>
      </c>
      <c r="B205" s="28">
        <v>2024</v>
      </c>
      <c r="C205" s="19" t="s">
        <v>674</v>
      </c>
      <c r="D205" s="19" t="s">
        <v>675</v>
      </c>
      <c r="E205" s="19">
        <v>52200367</v>
      </c>
      <c r="F205" s="19" t="s">
        <v>676</v>
      </c>
      <c r="G205" s="19" t="s">
        <v>554</v>
      </c>
      <c r="H205" s="19" t="s">
        <v>555</v>
      </c>
      <c r="I205" s="27">
        <v>45322</v>
      </c>
      <c r="J205" s="27">
        <v>45328</v>
      </c>
      <c r="K205" s="27">
        <v>45504</v>
      </c>
      <c r="L205" s="29">
        <v>48384000</v>
      </c>
      <c r="M205" s="36">
        <v>1</v>
      </c>
      <c r="N205" s="31">
        <v>46771200</v>
      </c>
      <c r="O205" s="31">
        <v>1612800</v>
      </c>
      <c r="P205" s="31">
        <v>0</v>
      </c>
      <c r="T205" s="30">
        <v>45504</v>
      </c>
      <c r="U205" s="31"/>
      <c r="V205" s="31">
        <v>48384000</v>
      </c>
      <c r="W205" s="28" t="s">
        <v>556</v>
      </c>
    </row>
    <row r="206" spans="1:23" s="28" customFormat="1" ht="29" x14ac:dyDescent="0.35">
      <c r="A206" s="20">
        <v>210</v>
      </c>
      <c r="B206" s="28">
        <v>2024</v>
      </c>
      <c r="C206" s="19" t="s">
        <v>677</v>
      </c>
      <c r="D206" s="19" t="s">
        <v>678</v>
      </c>
      <c r="E206" s="19">
        <v>52986787</v>
      </c>
      <c r="F206" s="19" t="s">
        <v>679</v>
      </c>
      <c r="G206" s="19" t="s">
        <v>554</v>
      </c>
      <c r="H206" s="19" t="s">
        <v>555</v>
      </c>
      <c r="I206" s="27">
        <v>45322</v>
      </c>
      <c r="J206" s="27">
        <v>45327</v>
      </c>
      <c r="K206" s="27">
        <v>45504</v>
      </c>
      <c r="L206" s="29">
        <v>25680000</v>
      </c>
      <c r="M206" s="36">
        <v>1</v>
      </c>
      <c r="N206" s="31">
        <v>24966667</v>
      </c>
      <c r="O206" s="31">
        <v>713333</v>
      </c>
      <c r="P206" s="31">
        <v>0</v>
      </c>
      <c r="T206" s="30">
        <v>45504</v>
      </c>
      <c r="U206" s="31"/>
      <c r="V206" s="31">
        <v>25680000</v>
      </c>
      <c r="W206" s="28" t="s">
        <v>556</v>
      </c>
    </row>
    <row r="207" spans="1:23" s="28" customFormat="1" ht="29" x14ac:dyDescent="0.35">
      <c r="A207" s="20">
        <v>211</v>
      </c>
      <c r="B207" s="28">
        <v>2024</v>
      </c>
      <c r="C207" s="19" t="s">
        <v>680</v>
      </c>
      <c r="D207" s="19" t="s">
        <v>681</v>
      </c>
      <c r="E207" s="19">
        <v>1015412464</v>
      </c>
      <c r="F207" s="19" t="s">
        <v>682</v>
      </c>
      <c r="G207" s="19" t="s">
        <v>554</v>
      </c>
      <c r="H207" s="19" t="s">
        <v>555</v>
      </c>
      <c r="I207" s="27">
        <v>45322</v>
      </c>
      <c r="J207" s="27">
        <v>45327</v>
      </c>
      <c r="K207" s="27">
        <v>45504</v>
      </c>
      <c r="L207" s="29">
        <v>44880000</v>
      </c>
      <c r="M207" s="36">
        <v>1</v>
      </c>
      <c r="N207" s="31">
        <v>43633333</v>
      </c>
      <c r="O207" s="31">
        <v>1246667</v>
      </c>
      <c r="P207" s="31">
        <v>0</v>
      </c>
      <c r="T207" s="30">
        <v>45527</v>
      </c>
      <c r="U207" s="31"/>
      <c r="V207" s="31">
        <v>44880000</v>
      </c>
      <c r="W207" s="28" t="s">
        <v>556</v>
      </c>
    </row>
    <row r="208" spans="1:23" s="28" customFormat="1" ht="29" x14ac:dyDescent="0.35">
      <c r="A208" s="20">
        <v>212</v>
      </c>
      <c r="B208" s="28">
        <v>2024</v>
      </c>
      <c r="C208" s="19" t="s">
        <v>683</v>
      </c>
      <c r="D208" s="19" t="s">
        <v>684</v>
      </c>
      <c r="E208" s="19">
        <v>1026282315</v>
      </c>
      <c r="F208" s="19" t="s">
        <v>685</v>
      </c>
      <c r="G208" s="19" t="s">
        <v>554</v>
      </c>
      <c r="H208" s="19" t="s">
        <v>555</v>
      </c>
      <c r="I208" s="27">
        <v>45322</v>
      </c>
      <c r="J208" s="27">
        <v>45331</v>
      </c>
      <c r="K208" s="27">
        <v>45504</v>
      </c>
      <c r="L208" s="29">
        <v>52152000</v>
      </c>
      <c r="M208" s="36">
        <v>1</v>
      </c>
      <c r="N208" s="31">
        <v>49544400</v>
      </c>
      <c r="O208" s="31">
        <v>2607600</v>
      </c>
      <c r="P208" s="31">
        <v>0</v>
      </c>
      <c r="T208" s="30">
        <v>45504</v>
      </c>
      <c r="U208" s="31"/>
      <c r="V208" s="31">
        <v>52152000</v>
      </c>
      <c r="W208" s="28" t="s">
        <v>556</v>
      </c>
    </row>
    <row r="209" spans="1:23" s="28" customFormat="1" ht="43.5" x14ac:dyDescent="0.35">
      <c r="A209" s="20">
        <v>214</v>
      </c>
      <c r="B209" s="28">
        <v>2024</v>
      </c>
      <c r="C209" s="19" t="s">
        <v>686</v>
      </c>
      <c r="D209" s="19" t="s">
        <v>687</v>
      </c>
      <c r="E209" s="19">
        <v>52888975</v>
      </c>
      <c r="F209" s="19" t="s">
        <v>688</v>
      </c>
      <c r="G209" s="19" t="s">
        <v>154</v>
      </c>
      <c r="H209" s="19" t="s">
        <v>155</v>
      </c>
      <c r="I209" s="27">
        <v>45322</v>
      </c>
      <c r="J209" s="27">
        <v>45327</v>
      </c>
      <c r="K209" s="27">
        <v>45504</v>
      </c>
      <c r="L209" s="29">
        <v>34482500</v>
      </c>
      <c r="M209" s="36">
        <v>1</v>
      </c>
      <c r="N209" s="31">
        <v>30945833</v>
      </c>
      <c r="O209" s="31">
        <v>3536667</v>
      </c>
      <c r="P209" s="31">
        <v>0</v>
      </c>
      <c r="T209" s="30">
        <v>45504</v>
      </c>
      <c r="U209" s="31"/>
      <c r="V209" s="31">
        <v>34482500</v>
      </c>
      <c r="W209" s="28" t="s">
        <v>156</v>
      </c>
    </row>
    <row r="210" spans="1:23" s="28" customFormat="1" ht="43.5" x14ac:dyDescent="0.35">
      <c r="A210" s="20">
        <v>215</v>
      </c>
      <c r="B210" s="28">
        <v>2024</v>
      </c>
      <c r="C210" s="19" t="s">
        <v>689</v>
      </c>
      <c r="D210" s="19" t="s">
        <v>690</v>
      </c>
      <c r="E210" s="19">
        <v>1012374364</v>
      </c>
      <c r="F210" s="19" t="s">
        <v>691</v>
      </c>
      <c r="G210" s="19" t="s">
        <v>154</v>
      </c>
      <c r="H210" s="19" t="s">
        <v>155</v>
      </c>
      <c r="I210" s="27">
        <v>45322</v>
      </c>
      <c r="J210" s="27">
        <v>45324</v>
      </c>
      <c r="K210" s="27">
        <v>45504</v>
      </c>
      <c r="L210" s="29">
        <v>34482500</v>
      </c>
      <c r="M210" s="36">
        <v>1</v>
      </c>
      <c r="N210" s="31">
        <v>31476333</v>
      </c>
      <c r="O210" s="31">
        <v>3006167</v>
      </c>
      <c r="P210" s="31">
        <v>0</v>
      </c>
      <c r="T210" s="30">
        <v>45504</v>
      </c>
      <c r="U210" s="31"/>
      <c r="V210" s="31">
        <v>34482500</v>
      </c>
      <c r="W210" s="28" t="s">
        <v>156</v>
      </c>
    </row>
    <row r="211" spans="1:23" s="28" customFormat="1" ht="29" x14ac:dyDescent="0.35">
      <c r="A211" s="20">
        <v>217</v>
      </c>
      <c r="B211" s="28">
        <v>2024</v>
      </c>
      <c r="C211" s="19" t="s">
        <v>692</v>
      </c>
      <c r="D211" s="19" t="s">
        <v>693</v>
      </c>
      <c r="E211" s="19">
        <v>1070968907</v>
      </c>
      <c r="F211" s="19" t="s">
        <v>694</v>
      </c>
      <c r="G211" s="19" t="s">
        <v>298</v>
      </c>
      <c r="H211" s="19" t="s">
        <v>299</v>
      </c>
      <c r="I211" s="27">
        <v>45322</v>
      </c>
      <c r="J211" s="27">
        <v>45323</v>
      </c>
      <c r="K211" s="27">
        <v>45504</v>
      </c>
      <c r="L211" s="29">
        <v>36400000</v>
      </c>
      <c r="M211" s="36">
        <v>1</v>
      </c>
      <c r="N211" s="31">
        <v>33600000</v>
      </c>
      <c r="O211" s="31">
        <v>2800000</v>
      </c>
      <c r="P211" s="31">
        <v>0</v>
      </c>
      <c r="T211" s="30">
        <v>45504</v>
      </c>
      <c r="U211" s="31"/>
      <c r="V211" s="31">
        <v>36400000</v>
      </c>
      <c r="W211" s="28" t="s">
        <v>300</v>
      </c>
    </row>
    <row r="212" spans="1:23" s="28" customFormat="1" ht="29" x14ac:dyDescent="0.35">
      <c r="A212" s="20">
        <v>218</v>
      </c>
      <c r="B212" s="28">
        <v>2024</v>
      </c>
      <c r="C212" s="19" t="s">
        <v>695</v>
      </c>
      <c r="D212" s="19" t="s">
        <v>696</v>
      </c>
      <c r="E212" s="19">
        <v>1010175393</v>
      </c>
      <c r="F212" s="19" t="s">
        <v>697</v>
      </c>
      <c r="G212" s="19" t="s">
        <v>262</v>
      </c>
      <c r="H212" s="19" t="s">
        <v>263</v>
      </c>
      <c r="I212" s="27">
        <v>45322</v>
      </c>
      <c r="J212" s="27">
        <v>45323</v>
      </c>
      <c r="K212" s="27">
        <v>45504</v>
      </c>
      <c r="L212" s="29">
        <v>30552000</v>
      </c>
      <c r="M212" s="36">
        <v>1</v>
      </c>
      <c r="N212" s="31">
        <v>30552000</v>
      </c>
      <c r="O212" s="31">
        <v>0</v>
      </c>
      <c r="P212" s="31">
        <v>0</v>
      </c>
      <c r="T212" s="30">
        <v>45504</v>
      </c>
      <c r="U212" s="31"/>
      <c r="V212" s="31">
        <v>30552000</v>
      </c>
      <c r="W212" s="28" t="s">
        <v>264</v>
      </c>
    </row>
    <row r="213" spans="1:23" s="28" customFormat="1" ht="29" x14ac:dyDescent="0.35">
      <c r="A213" s="20">
        <v>219</v>
      </c>
      <c r="B213" s="28">
        <v>2024</v>
      </c>
      <c r="C213" s="19" t="s">
        <v>698</v>
      </c>
      <c r="D213" s="19" t="s">
        <v>699</v>
      </c>
      <c r="E213" s="19">
        <v>1032449799</v>
      </c>
      <c r="F213" s="19" t="s">
        <v>700</v>
      </c>
      <c r="G213" s="19" t="s">
        <v>262</v>
      </c>
      <c r="H213" s="19" t="s">
        <v>263</v>
      </c>
      <c r="I213" s="27">
        <v>45322</v>
      </c>
      <c r="J213" s="27">
        <v>45323</v>
      </c>
      <c r="K213" s="27">
        <v>45504</v>
      </c>
      <c r="L213" s="29">
        <v>30552000</v>
      </c>
      <c r="M213" s="36">
        <v>1</v>
      </c>
      <c r="N213" s="31">
        <v>30552000</v>
      </c>
      <c r="O213" s="31">
        <v>0</v>
      </c>
      <c r="P213" s="31">
        <v>0</v>
      </c>
      <c r="T213" s="30">
        <v>45504</v>
      </c>
      <c r="U213" s="31"/>
      <c r="V213" s="31">
        <v>30552000</v>
      </c>
      <c r="W213" s="28" t="s">
        <v>264</v>
      </c>
    </row>
    <row r="214" spans="1:23" s="28" customFormat="1" ht="29" x14ac:dyDescent="0.35">
      <c r="A214" s="20">
        <v>220</v>
      </c>
      <c r="B214" s="28">
        <v>2024</v>
      </c>
      <c r="C214" s="19" t="s">
        <v>701</v>
      </c>
      <c r="D214" s="19" t="s">
        <v>702</v>
      </c>
      <c r="E214" s="19">
        <v>1049633184</v>
      </c>
      <c r="F214" s="19" t="s">
        <v>703</v>
      </c>
      <c r="G214" s="19" t="s">
        <v>262</v>
      </c>
      <c r="H214" s="19" t="s">
        <v>263</v>
      </c>
      <c r="I214" s="27">
        <v>45322</v>
      </c>
      <c r="J214" s="27">
        <v>45323</v>
      </c>
      <c r="K214" s="27">
        <v>45504</v>
      </c>
      <c r="L214" s="29">
        <v>30552000</v>
      </c>
      <c r="M214" s="36">
        <v>1</v>
      </c>
      <c r="N214" s="31">
        <v>30552000</v>
      </c>
      <c r="O214" s="31">
        <v>0</v>
      </c>
      <c r="P214" s="31">
        <v>0</v>
      </c>
      <c r="T214" s="30">
        <v>45504</v>
      </c>
      <c r="U214" s="31"/>
      <c r="V214" s="31">
        <v>30552000</v>
      </c>
      <c r="W214" s="28" t="s">
        <v>264</v>
      </c>
    </row>
    <row r="215" spans="1:23" s="28" customFormat="1" ht="29" x14ac:dyDescent="0.35">
      <c r="A215" s="20">
        <v>222</v>
      </c>
      <c r="B215" s="28">
        <v>2024</v>
      </c>
      <c r="C215" s="19" t="s">
        <v>704</v>
      </c>
      <c r="D215" s="19" t="s">
        <v>705</v>
      </c>
      <c r="E215" s="19">
        <v>1014212508</v>
      </c>
      <c r="F215" s="19" t="s">
        <v>706</v>
      </c>
      <c r="G215" s="19" t="s">
        <v>538</v>
      </c>
      <c r="H215" s="19" t="s">
        <v>539</v>
      </c>
      <c r="I215" s="27">
        <v>45322</v>
      </c>
      <c r="J215" s="27">
        <v>45327</v>
      </c>
      <c r="K215" s="27">
        <v>45504</v>
      </c>
      <c r="L215" s="29">
        <v>31827000</v>
      </c>
      <c r="M215" s="36">
        <v>0.33333333333333331</v>
      </c>
      <c r="N215" s="31">
        <v>9724917</v>
      </c>
      <c r="O215" s="31">
        <v>884083</v>
      </c>
      <c r="P215" s="31">
        <v>21218000</v>
      </c>
      <c r="T215" s="30">
        <v>45504</v>
      </c>
      <c r="U215" s="31"/>
      <c r="V215" s="31">
        <v>31827000</v>
      </c>
      <c r="W215" s="28" t="s">
        <v>534</v>
      </c>
    </row>
    <row r="216" spans="1:23" s="28" customFormat="1" ht="29" x14ac:dyDescent="0.35">
      <c r="A216" s="20">
        <v>223</v>
      </c>
      <c r="B216" s="28">
        <v>2024</v>
      </c>
      <c r="C216" s="19" t="s">
        <v>707</v>
      </c>
      <c r="D216" s="19" t="s">
        <v>708</v>
      </c>
      <c r="E216" s="19">
        <v>1013645642</v>
      </c>
      <c r="F216" s="19" t="s">
        <v>709</v>
      </c>
      <c r="G216" s="19" t="s">
        <v>543</v>
      </c>
      <c r="H216" s="19" t="s">
        <v>544</v>
      </c>
      <c r="I216" s="27">
        <v>45322</v>
      </c>
      <c r="J216" s="27">
        <v>45323</v>
      </c>
      <c r="K216" s="27">
        <v>45504</v>
      </c>
      <c r="L216" s="29">
        <v>48000000</v>
      </c>
      <c r="M216" s="36">
        <v>1</v>
      </c>
      <c r="N216" s="31">
        <v>48000000</v>
      </c>
      <c r="O216" s="31">
        <v>0</v>
      </c>
      <c r="P216" s="31">
        <v>0</v>
      </c>
      <c r="T216" s="30">
        <v>45504</v>
      </c>
      <c r="U216" s="31"/>
      <c r="V216" s="31">
        <v>48000000</v>
      </c>
      <c r="W216" s="28" t="s">
        <v>534</v>
      </c>
    </row>
    <row r="217" spans="1:23" s="28" customFormat="1" ht="29" x14ac:dyDescent="0.35">
      <c r="A217" s="20">
        <v>224</v>
      </c>
      <c r="B217" s="28">
        <v>2024</v>
      </c>
      <c r="C217" s="19" t="s">
        <v>710</v>
      </c>
      <c r="D217" s="19" t="s">
        <v>711</v>
      </c>
      <c r="E217" s="19">
        <v>52218685</v>
      </c>
      <c r="F217" s="19" t="s">
        <v>712</v>
      </c>
      <c r="G217" s="19" t="s">
        <v>532</v>
      </c>
      <c r="H217" s="19" t="s">
        <v>533</v>
      </c>
      <c r="I217" s="27">
        <v>45322</v>
      </c>
      <c r="J217" s="27">
        <v>45323</v>
      </c>
      <c r="K217" s="27">
        <v>45504</v>
      </c>
      <c r="L217" s="29">
        <v>44556000</v>
      </c>
      <c r="M217" s="36">
        <v>1</v>
      </c>
      <c r="N217" s="31">
        <v>44556000</v>
      </c>
      <c r="O217" s="31">
        <v>0</v>
      </c>
      <c r="P217" s="31">
        <v>0</v>
      </c>
      <c r="T217" s="30">
        <v>45504</v>
      </c>
      <c r="U217" s="31"/>
      <c r="V217" s="31">
        <v>44556000</v>
      </c>
      <c r="W217" s="28" t="s">
        <v>534</v>
      </c>
    </row>
    <row r="218" spans="1:23" s="28" customFormat="1" ht="29" x14ac:dyDescent="0.35">
      <c r="A218" s="20">
        <v>225</v>
      </c>
      <c r="B218" s="28">
        <v>2024</v>
      </c>
      <c r="C218" s="19" t="s">
        <v>713</v>
      </c>
      <c r="D218" s="19" t="s">
        <v>714</v>
      </c>
      <c r="E218" s="19">
        <v>1010192366</v>
      </c>
      <c r="F218" s="19" t="s">
        <v>715</v>
      </c>
      <c r="G218" s="19" t="s">
        <v>338</v>
      </c>
      <c r="H218" s="19" t="s">
        <v>339</v>
      </c>
      <c r="I218" s="27">
        <v>45322</v>
      </c>
      <c r="J218" s="27">
        <v>45323</v>
      </c>
      <c r="K218" s="27">
        <v>45504</v>
      </c>
      <c r="L218" s="29">
        <v>133436413</v>
      </c>
      <c r="M218" s="36">
        <v>0.72727272727272729</v>
      </c>
      <c r="N218" s="31">
        <v>97044664</v>
      </c>
      <c r="O218" s="31">
        <v>0</v>
      </c>
      <c r="P218" s="31">
        <v>36391749</v>
      </c>
      <c r="T218" s="30">
        <v>45504</v>
      </c>
      <c r="U218" s="31"/>
      <c r="V218" s="31">
        <v>133436413</v>
      </c>
      <c r="W218" s="28" t="s">
        <v>340</v>
      </c>
    </row>
    <row r="219" spans="1:23" s="28" customFormat="1" ht="29" x14ac:dyDescent="0.35">
      <c r="A219" s="20">
        <v>226</v>
      </c>
      <c r="B219" s="28">
        <v>2024</v>
      </c>
      <c r="C219" s="19" t="s">
        <v>716</v>
      </c>
      <c r="D219" s="19" t="s">
        <v>717</v>
      </c>
      <c r="E219" s="19">
        <v>1018490752</v>
      </c>
      <c r="F219" s="19" t="s">
        <v>718</v>
      </c>
      <c r="G219" s="19" t="s">
        <v>338</v>
      </c>
      <c r="H219" s="19" t="s">
        <v>339</v>
      </c>
      <c r="I219" s="27">
        <v>45322</v>
      </c>
      <c r="J219" s="27">
        <v>45323</v>
      </c>
      <c r="K219" s="27">
        <v>45504</v>
      </c>
      <c r="L219" s="29">
        <v>102518229</v>
      </c>
      <c r="M219" s="36">
        <v>0.72727272727272729</v>
      </c>
      <c r="N219" s="31">
        <v>74558712</v>
      </c>
      <c r="O219" s="31">
        <v>0</v>
      </c>
      <c r="P219" s="31">
        <v>27959517</v>
      </c>
      <c r="T219" s="30">
        <v>45504</v>
      </c>
      <c r="U219" s="31"/>
      <c r="V219" s="31">
        <v>102518229</v>
      </c>
      <c r="W219" s="28" t="s">
        <v>340</v>
      </c>
    </row>
    <row r="220" spans="1:23" s="28" customFormat="1" ht="29" x14ac:dyDescent="0.35">
      <c r="A220" s="20">
        <v>227</v>
      </c>
      <c r="B220" s="28">
        <v>2024</v>
      </c>
      <c r="C220" s="19" t="s">
        <v>719</v>
      </c>
      <c r="D220" s="19" t="s">
        <v>720</v>
      </c>
      <c r="E220" s="19">
        <v>52828360</v>
      </c>
      <c r="F220" s="19" t="s">
        <v>721</v>
      </c>
      <c r="G220" s="19" t="s">
        <v>262</v>
      </c>
      <c r="H220" s="19" t="s">
        <v>263</v>
      </c>
      <c r="I220" s="27">
        <v>45322</v>
      </c>
      <c r="J220" s="27">
        <v>45327</v>
      </c>
      <c r="K220" s="27">
        <v>45504</v>
      </c>
      <c r="L220" s="29">
        <v>32148000</v>
      </c>
      <c r="M220" s="36">
        <v>1</v>
      </c>
      <c r="N220" s="31">
        <v>31255000</v>
      </c>
      <c r="O220" s="31">
        <v>893000</v>
      </c>
      <c r="P220" s="31">
        <v>0</v>
      </c>
      <c r="T220" s="30">
        <v>45504</v>
      </c>
      <c r="U220" s="31"/>
      <c r="V220" s="31">
        <v>32148000</v>
      </c>
      <c r="W220" s="28" t="s">
        <v>264</v>
      </c>
    </row>
    <row r="221" spans="1:23" s="28" customFormat="1" ht="29" x14ac:dyDescent="0.35">
      <c r="A221" s="20">
        <v>228</v>
      </c>
      <c r="B221" s="28">
        <v>2024</v>
      </c>
      <c r="C221" s="19" t="s">
        <v>722</v>
      </c>
      <c r="D221" s="19" t="s">
        <v>723</v>
      </c>
      <c r="E221" s="19">
        <v>1018455404</v>
      </c>
      <c r="F221" s="19" t="s">
        <v>724</v>
      </c>
      <c r="G221" s="19" t="s">
        <v>262</v>
      </c>
      <c r="H221" s="19" t="s">
        <v>263</v>
      </c>
      <c r="I221" s="27">
        <v>45322</v>
      </c>
      <c r="J221" s="27">
        <v>45323</v>
      </c>
      <c r="K221" s="27">
        <v>45504</v>
      </c>
      <c r="L221" s="29">
        <v>32148000</v>
      </c>
      <c r="M221" s="36">
        <v>1</v>
      </c>
      <c r="N221" s="31">
        <v>32148000</v>
      </c>
      <c r="O221" s="31">
        <v>0</v>
      </c>
      <c r="P221" s="31">
        <v>0</v>
      </c>
      <c r="T221" s="30">
        <v>45504</v>
      </c>
      <c r="U221" s="31"/>
      <c r="V221" s="31">
        <v>32148000</v>
      </c>
      <c r="W221" s="28" t="s">
        <v>264</v>
      </c>
    </row>
    <row r="222" spans="1:23" s="28" customFormat="1" ht="29" x14ac:dyDescent="0.35">
      <c r="A222" s="20">
        <v>229</v>
      </c>
      <c r="B222" s="28">
        <v>2024</v>
      </c>
      <c r="C222" s="19" t="s">
        <v>725</v>
      </c>
      <c r="D222" s="19" t="s">
        <v>726</v>
      </c>
      <c r="E222" s="19">
        <v>1030572953</v>
      </c>
      <c r="F222" s="19" t="s">
        <v>727</v>
      </c>
      <c r="G222" s="19" t="s">
        <v>543</v>
      </c>
      <c r="H222" s="19" t="s">
        <v>544</v>
      </c>
      <c r="I222" s="27">
        <v>45322</v>
      </c>
      <c r="J222" s="27">
        <v>45327</v>
      </c>
      <c r="K222" s="27">
        <v>45504</v>
      </c>
      <c r="L222" s="29">
        <v>66836700</v>
      </c>
      <c r="M222" s="36">
        <v>1</v>
      </c>
      <c r="N222" s="31">
        <v>64980125</v>
      </c>
      <c r="O222" s="31">
        <v>1856575</v>
      </c>
      <c r="P222" s="31">
        <v>0</v>
      </c>
      <c r="T222" s="30">
        <v>45504</v>
      </c>
      <c r="U222" s="31"/>
      <c r="V222" s="31">
        <v>66836700</v>
      </c>
      <c r="W222" s="28" t="s">
        <v>534</v>
      </c>
    </row>
    <row r="223" spans="1:23" s="28" customFormat="1" ht="29" x14ac:dyDescent="0.35">
      <c r="A223" s="20">
        <v>230</v>
      </c>
      <c r="B223" s="28">
        <v>2024</v>
      </c>
      <c r="C223" s="19" t="s">
        <v>728</v>
      </c>
      <c r="D223" s="19" t="s">
        <v>729</v>
      </c>
      <c r="E223" s="19">
        <v>52546928</v>
      </c>
      <c r="F223" s="19" t="s">
        <v>730</v>
      </c>
      <c r="G223" s="19" t="s">
        <v>532</v>
      </c>
      <c r="H223" s="19" t="s">
        <v>533</v>
      </c>
      <c r="I223" s="27">
        <v>45322</v>
      </c>
      <c r="J223" s="27">
        <v>45328</v>
      </c>
      <c r="K223" s="27">
        <v>45504</v>
      </c>
      <c r="L223" s="29">
        <v>31827000</v>
      </c>
      <c r="M223" s="36">
        <v>1</v>
      </c>
      <c r="N223" s="31">
        <v>30766100</v>
      </c>
      <c r="O223" s="31">
        <v>1060900</v>
      </c>
      <c r="P223" s="31">
        <v>0</v>
      </c>
      <c r="T223" s="30">
        <v>45504</v>
      </c>
      <c r="U223" s="31"/>
      <c r="V223" s="31">
        <v>31827000</v>
      </c>
      <c r="W223" s="28" t="s">
        <v>534</v>
      </c>
    </row>
    <row r="224" spans="1:23" s="28" customFormat="1" ht="29" x14ac:dyDescent="0.35">
      <c r="A224" s="20">
        <v>231</v>
      </c>
      <c r="B224" s="28">
        <v>2024</v>
      </c>
      <c r="C224" s="19" t="s">
        <v>731</v>
      </c>
      <c r="D224" s="19" t="s">
        <v>732</v>
      </c>
      <c r="E224" s="19">
        <v>1128467776</v>
      </c>
      <c r="F224" s="19" t="s">
        <v>733</v>
      </c>
      <c r="G224" s="19" t="s">
        <v>262</v>
      </c>
      <c r="H224" s="19" t="s">
        <v>263</v>
      </c>
      <c r="I224" s="27">
        <v>45323</v>
      </c>
      <c r="J224" s="27">
        <v>45327</v>
      </c>
      <c r="K224" s="27">
        <v>45504</v>
      </c>
      <c r="L224" s="29">
        <v>32148000</v>
      </c>
      <c r="M224" s="36">
        <v>1</v>
      </c>
      <c r="N224" s="31">
        <v>31255000</v>
      </c>
      <c r="O224" s="31">
        <v>893000</v>
      </c>
      <c r="P224" s="31">
        <v>0</v>
      </c>
      <c r="T224" s="30">
        <v>45504</v>
      </c>
      <c r="U224" s="31"/>
      <c r="V224" s="31">
        <v>32148000</v>
      </c>
      <c r="W224" s="28" t="s">
        <v>264</v>
      </c>
    </row>
    <row r="225" spans="1:23" s="28" customFormat="1" ht="43.5" x14ac:dyDescent="0.35">
      <c r="A225" s="20">
        <v>232</v>
      </c>
      <c r="B225" s="28">
        <v>2024</v>
      </c>
      <c r="C225" s="19" t="s">
        <v>734</v>
      </c>
      <c r="D225" s="19" t="s">
        <v>735</v>
      </c>
      <c r="E225" s="19">
        <v>52930764</v>
      </c>
      <c r="F225" s="19" t="s">
        <v>736</v>
      </c>
      <c r="G225" s="19" t="s">
        <v>262</v>
      </c>
      <c r="H225" s="19" t="s">
        <v>263</v>
      </c>
      <c r="I225" s="27">
        <v>45323</v>
      </c>
      <c r="J225" s="27">
        <v>45327</v>
      </c>
      <c r="K225" s="27">
        <v>45504</v>
      </c>
      <c r="L225" s="29">
        <v>32148000</v>
      </c>
      <c r="M225" s="36">
        <v>1</v>
      </c>
      <c r="N225" s="31">
        <v>31255000</v>
      </c>
      <c r="O225" s="31">
        <v>893000</v>
      </c>
      <c r="P225" s="31">
        <v>0</v>
      </c>
      <c r="T225" s="30">
        <v>45504</v>
      </c>
      <c r="U225" s="31"/>
      <c r="V225" s="31">
        <v>32148000</v>
      </c>
      <c r="W225" s="28" t="s">
        <v>264</v>
      </c>
    </row>
    <row r="226" spans="1:23" s="28" customFormat="1" ht="29" x14ac:dyDescent="0.35">
      <c r="A226" s="20">
        <v>233</v>
      </c>
      <c r="B226" s="28">
        <v>2024</v>
      </c>
      <c r="C226" s="19" t="s">
        <v>737</v>
      </c>
      <c r="D226" s="19" t="s">
        <v>738</v>
      </c>
      <c r="E226" s="19">
        <v>1016105188</v>
      </c>
      <c r="F226" s="19" t="s">
        <v>739</v>
      </c>
      <c r="G226" s="19" t="s">
        <v>262</v>
      </c>
      <c r="H226" s="19" t="s">
        <v>263</v>
      </c>
      <c r="I226" s="27">
        <v>45323</v>
      </c>
      <c r="J226" s="27">
        <v>45327</v>
      </c>
      <c r="K226" s="27">
        <v>45504</v>
      </c>
      <c r="L226" s="29">
        <v>32148000</v>
      </c>
      <c r="M226" s="36">
        <v>1</v>
      </c>
      <c r="N226" s="31">
        <v>31255000</v>
      </c>
      <c r="O226" s="31">
        <v>893000</v>
      </c>
      <c r="P226" s="31">
        <v>0</v>
      </c>
      <c r="T226" s="30">
        <v>45504</v>
      </c>
      <c r="U226" s="31"/>
      <c r="V226" s="31">
        <v>32148000</v>
      </c>
      <c r="W226" s="28" t="s">
        <v>264</v>
      </c>
    </row>
    <row r="227" spans="1:23" s="28" customFormat="1" ht="43.5" x14ac:dyDescent="0.35">
      <c r="A227" s="20">
        <v>234</v>
      </c>
      <c r="B227" s="28">
        <v>2024</v>
      </c>
      <c r="C227" s="19" t="s">
        <v>740</v>
      </c>
      <c r="D227" s="19" t="s">
        <v>741</v>
      </c>
      <c r="E227" s="19">
        <v>52705468</v>
      </c>
      <c r="F227" s="19" t="s">
        <v>742</v>
      </c>
      <c r="G227" s="19" t="s">
        <v>298</v>
      </c>
      <c r="H227" s="19" t="s">
        <v>299</v>
      </c>
      <c r="I227" s="27">
        <v>45323</v>
      </c>
      <c r="J227" s="27">
        <v>45324</v>
      </c>
      <c r="K227" s="27">
        <v>45504</v>
      </c>
      <c r="L227" s="29">
        <v>21450000</v>
      </c>
      <c r="M227" s="36">
        <v>1</v>
      </c>
      <c r="N227" s="31">
        <v>19580000</v>
      </c>
      <c r="O227" s="31">
        <v>1870000</v>
      </c>
      <c r="P227" s="31">
        <v>0</v>
      </c>
      <c r="T227" s="30">
        <v>45504</v>
      </c>
      <c r="U227" s="31"/>
      <c r="V227" s="31">
        <v>21450000</v>
      </c>
      <c r="W227" s="28" t="s">
        <v>300</v>
      </c>
    </row>
    <row r="228" spans="1:23" s="28" customFormat="1" ht="43.5" x14ac:dyDescent="0.35">
      <c r="A228" s="20">
        <v>235</v>
      </c>
      <c r="B228" s="28">
        <v>2024</v>
      </c>
      <c r="C228" s="19" t="s">
        <v>743</v>
      </c>
      <c r="D228" s="19" t="s">
        <v>744</v>
      </c>
      <c r="E228" s="19">
        <v>52726936</v>
      </c>
      <c r="F228" s="19" t="s">
        <v>745</v>
      </c>
      <c r="G228" s="19" t="s">
        <v>154</v>
      </c>
      <c r="H228" s="19" t="s">
        <v>155</v>
      </c>
      <c r="I228" s="27">
        <v>45323</v>
      </c>
      <c r="J228" s="27">
        <v>45327</v>
      </c>
      <c r="K228" s="27">
        <v>45504</v>
      </c>
      <c r="L228" s="29">
        <v>34482500</v>
      </c>
      <c r="M228" s="36">
        <v>1</v>
      </c>
      <c r="N228" s="31">
        <v>30945833</v>
      </c>
      <c r="O228" s="31">
        <v>3536667</v>
      </c>
      <c r="P228" s="31">
        <v>0</v>
      </c>
      <c r="T228" s="30">
        <v>45504</v>
      </c>
      <c r="U228" s="31"/>
      <c r="V228" s="31">
        <v>34482500</v>
      </c>
      <c r="W228" s="28" t="s">
        <v>156</v>
      </c>
    </row>
    <row r="229" spans="1:23" s="28" customFormat="1" ht="43.5" x14ac:dyDescent="0.35">
      <c r="A229" s="20">
        <v>236</v>
      </c>
      <c r="B229" s="28">
        <v>2024</v>
      </c>
      <c r="C229" s="19" t="s">
        <v>746</v>
      </c>
      <c r="D229" s="19" t="s">
        <v>747</v>
      </c>
      <c r="E229" s="19">
        <v>1016049473</v>
      </c>
      <c r="F229" s="19" t="s">
        <v>748</v>
      </c>
      <c r="G229" s="19" t="s">
        <v>154</v>
      </c>
      <c r="H229" s="19" t="s">
        <v>155</v>
      </c>
      <c r="I229" s="27">
        <v>45323</v>
      </c>
      <c r="J229" s="27">
        <v>45327</v>
      </c>
      <c r="K229" s="27">
        <v>45504</v>
      </c>
      <c r="L229" s="29">
        <v>34482500</v>
      </c>
      <c r="M229" s="36">
        <v>1</v>
      </c>
      <c r="N229" s="31">
        <v>30945833</v>
      </c>
      <c r="O229" s="31">
        <v>3536667</v>
      </c>
      <c r="P229" s="31">
        <v>0</v>
      </c>
      <c r="T229" s="30">
        <v>45504</v>
      </c>
      <c r="U229" s="31"/>
      <c r="V229" s="31">
        <v>34482500</v>
      </c>
      <c r="W229" s="28" t="s">
        <v>156</v>
      </c>
    </row>
    <row r="230" spans="1:23" s="28" customFormat="1" ht="43.5" x14ac:dyDescent="0.35">
      <c r="A230" s="20">
        <v>237</v>
      </c>
      <c r="B230" s="28">
        <v>2024</v>
      </c>
      <c r="C230" s="19" t="s">
        <v>749</v>
      </c>
      <c r="D230" s="19" t="s">
        <v>750</v>
      </c>
      <c r="E230" s="19">
        <v>1031148482</v>
      </c>
      <c r="F230" s="19" t="s">
        <v>751</v>
      </c>
      <c r="G230" s="19" t="s">
        <v>154</v>
      </c>
      <c r="H230" s="19" t="s">
        <v>155</v>
      </c>
      <c r="I230" s="27">
        <v>45323</v>
      </c>
      <c r="J230" s="27">
        <v>45327</v>
      </c>
      <c r="K230" s="27">
        <v>45504</v>
      </c>
      <c r="L230" s="29">
        <v>34482500</v>
      </c>
      <c r="M230" s="36">
        <v>1</v>
      </c>
      <c r="N230" s="31">
        <v>30945833</v>
      </c>
      <c r="O230" s="31">
        <v>3536667</v>
      </c>
      <c r="P230" s="31">
        <v>0</v>
      </c>
      <c r="T230" s="30">
        <v>45504</v>
      </c>
      <c r="U230" s="31"/>
      <c r="V230" s="31">
        <v>34482500</v>
      </c>
      <c r="W230" s="28" t="s">
        <v>156</v>
      </c>
    </row>
    <row r="231" spans="1:23" s="28" customFormat="1" ht="43.5" x14ac:dyDescent="0.35">
      <c r="A231" s="20">
        <v>238</v>
      </c>
      <c r="B231" s="28">
        <v>2024</v>
      </c>
      <c r="C231" s="19" t="s">
        <v>752</v>
      </c>
      <c r="D231" s="19" t="s">
        <v>753</v>
      </c>
      <c r="E231" s="19">
        <v>1032455948</v>
      </c>
      <c r="F231" s="19" t="s">
        <v>754</v>
      </c>
      <c r="G231" s="19" t="s">
        <v>154</v>
      </c>
      <c r="H231" s="19" t="s">
        <v>155</v>
      </c>
      <c r="I231" s="27">
        <v>45323</v>
      </c>
      <c r="J231" s="27">
        <v>45327</v>
      </c>
      <c r="K231" s="27">
        <v>45504</v>
      </c>
      <c r="L231" s="29">
        <v>34482500</v>
      </c>
      <c r="M231" s="36">
        <v>1</v>
      </c>
      <c r="N231" s="31">
        <v>30945833</v>
      </c>
      <c r="O231" s="31">
        <v>3536667</v>
      </c>
      <c r="P231" s="31">
        <v>0</v>
      </c>
      <c r="T231" s="30">
        <v>45504</v>
      </c>
      <c r="U231" s="31"/>
      <c r="V231" s="31">
        <v>34482500</v>
      </c>
      <c r="W231" s="28" t="s">
        <v>156</v>
      </c>
    </row>
    <row r="232" spans="1:23" s="28" customFormat="1" ht="43.5" x14ac:dyDescent="0.35">
      <c r="A232" s="20">
        <v>239</v>
      </c>
      <c r="B232" s="28">
        <v>2024</v>
      </c>
      <c r="C232" s="19" t="s">
        <v>755</v>
      </c>
      <c r="D232" s="19" t="s">
        <v>756</v>
      </c>
      <c r="E232" s="19">
        <v>1026258496</v>
      </c>
      <c r="F232" s="19" t="s">
        <v>757</v>
      </c>
      <c r="G232" s="19" t="s">
        <v>154</v>
      </c>
      <c r="H232" s="19" t="s">
        <v>155</v>
      </c>
      <c r="I232" s="27">
        <v>45323</v>
      </c>
      <c r="J232" s="27">
        <v>45327</v>
      </c>
      <c r="K232" s="27">
        <v>45504</v>
      </c>
      <c r="L232" s="29">
        <v>34482500</v>
      </c>
      <c r="M232" s="36">
        <v>1</v>
      </c>
      <c r="N232" s="31">
        <v>30945833</v>
      </c>
      <c r="O232" s="31">
        <v>3536667</v>
      </c>
      <c r="P232" s="31">
        <v>0</v>
      </c>
      <c r="T232" s="30">
        <v>45504</v>
      </c>
      <c r="U232" s="31"/>
      <c r="V232" s="31">
        <v>34482500</v>
      </c>
      <c r="W232" s="28" t="s">
        <v>156</v>
      </c>
    </row>
    <row r="233" spans="1:23" s="28" customFormat="1" ht="29" x14ac:dyDescent="0.35">
      <c r="A233" s="20">
        <v>240</v>
      </c>
      <c r="B233" s="28">
        <v>2024</v>
      </c>
      <c r="C233" s="19" t="s">
        <v>758</v>
      </c>
      <c r="D233" s="19" t="s">
        <v>759</v>
      </c>
      <c r="E233" s="19">
        <v>51865843</v>
      </c>
      <c r="F233" s="19" t="s">
        <v>760</v>
      </c>
      <c r="G233" s="19" t="s">
        <v>298</v>
      </c>
      <c r="H233" s="19" t="s">
        <v>299</v>
      </c>
      <c r="I233" s="27">
        <v>45323</v>
      </c>
      <c r="J233" s="27">
        <v>45324</v>
      </c>
      <c r="K233" s="27">
        <v>45504</v>
      </c>
      <c r="L233" s="29">
        <v>36400000</v>
      </c>
      <c r="M233" s="36">
        <v>1</v>
      </c>
      <c r="N233" s="31">
        <v>33226667</v>
      </c>
      <c r="O233" s="31">
        <v>3173333</v>
      </c>
      <c r="P233" s="31">
        <v>0</v>
      </c>
      <c r="T233" s="30">
        <v>45504</v>
      </c>
      <c r="U233" s="31"/>
      <c r="V233" s="31">
        <v>36400000</v>
      </c>
      <c r="W233" s="28" t="s">
        <v>300</v>
      </c>
    </row>
    <row r="234" spans="1:23" s="28" customFormat="1" ht="43.5" x14ac:dyDescent="0.35">
      <c r="A234" s="20">
        <v>241</v>
      </c>
      <c r="B234" s="28">
        <v>2024</v>
      </c>
      <c r="C234" s="19" t="s">
        <v>761</v>
      </c>
      <c r="D234" s="19" t="s">
        <v>762</v>
      </c>
      <c r="E234" s="19">
        <v>1018451831</v>
      </c>
      <c r="F234" s="19" t="s">
        <v>763</v>
      </c>
      <c r="G234" s="19" t="s">
        <v>764</v>
      </c>
      <c r="H234" s="19" t="s">
        <v>555</v>
      </c>
      <c r="I234" s="27">
        <v>45323</v>
      </c>
      <c r="J234" s="27">
        <v>45328</v>
      </c>
      <c r="K234" s="27">
        <v>45504</v>
      </c>
      <c r="L234" s="29">
        <v>55620000</v>
      </c>
      <c r="M234" s="36">
        <v>1</v>
      </c>
      <c r="N234" s="31">
        <v>53766000</v>
      </c>
      <c r="O234" s="31">
        <v>1854000</v>
      </c>
      <c r="P234" s="31">
        <v>0</v>
      </c>
      <c r="T234" s="30">
        <v>45504</v>
      </c>
      <c r="U234" s="31"/>
      <c r="V234" s="31">
        <v>55620000</v>
      </c>
      <c r="W234" s="28" t="s">
        <v>556</v>
      </c>
    </row>
    <row r="235" spans="1:23" s="28" customFormat="1" ht="43.5" x14ac:dyDescent="0.35">
      <c r="A235" s="20">
        <v>242</v>
      </c>
      <c r="B235" s="28">
        <v>2024</v>
      </c>
      <c r="C235" s="19" t="s">
        <v>766</v>
      </c>
      <c r="D235" s="19" t="s">
        <v>767</v>
      </c>
      <c r="E235" s="19">
        <v>1121858969</v>
      </c>
      <c r="F235" s="19" t="s">
        <v>768</v>
      </c>
      <c r="G235" s="19" t="s">
        <v>764</v>
      </c>
      <c r="H235" s="19" t="s">
        <v>555</v>
      </c>
      <c r="I235" s="27">
        <v>45323</v>
      </c>
      <c r="J235" s="27">
        <v>45327</v>
      </c>
      <c r="K235" s="27">
        <v>45504</v>
      </c>
      <c r="L235" s="29">
        <v>44328000</v>
      </c>
      <c r="M235" s="36">
        <v>1</v>
      </c>
      <c r="N235" s="31">
        <v>43096667</v>
      </c>
      <c r="O235" s="31">
        <v>1231333</v>
      </c>
      <c r="P235" s="31">
        <v>0</v>
      </c>
      <c r="T235" s="30">
        <v>45504</v>
      </c>
      <c r="U235" s="31"/>
      <c r="V235" s="31">
        <v>44328000</v>
      </c>
      <c r="W235" s="28" t="s">
        <v>556</v>
      </c>
    </row>
    <row r="236" spans="1:23" s="28" customFormat="1" ht="43.5" x14ac:dyDescent="0.35">
      <c r="A236" s="20">
        <v>243</v>
      </c>
      <c r="B236" s="28">
        <v>2024</v>
      </c>
      <c r="C236" s="19" t="s">
        <v>769</v>
      </c>
      <c r="D236" s="19" t="s">
        <v>770</v>
      </c>
      <c r="E236" s="19">
        <v>1018464495</v>
      </c>
      <c r="F236" s="19" t="s">
        <v>771</v>
      </c>
      <c r="G236" s="19" t="s">
        <v>764</v>
      </c>
      <c r="H236" s="19" t="s">
        <v>555</v>
      </c>
      <c r="I236" s="27">
        <v>45323</v>
      </c>
      <c r="J236" s="27">
        <v>45327</v>
      </c>
      <c r="K236" s="27">
        <v>45504</v>
      </c>
      <c r="L236" s="29">
        <v>52152000</v>
      </c>
      <c r="M236" s="36">
        <v>1</v>
      </c>
      <c r="N236" s="31">
        <v>50703333</v>
      </c>
      <c r="O236" s="31">
        <v>1448667</v>
      </c>
      <c r="P236" s="31">
        <v>0</v>
      </c>
      <c r="T236" s="30">
        <v>45504</v>
      </c>
      <c r="U236" s="31"/>
      <c r="V236" s="31">
        <v>52152000</v>
      </c>
      <c r="W236" s="28" t="s">
        <v>556</v>
      </c>
    </row>
    <row r="237" spans="1:23" s="28" customFormat="1" ht="43.5" x14ac:dyDescent="0.35">
      <c r="A237" s="20">
        <v>244</v>
      </c>
      <c r="B237" s="28">
        <v>2024</v>
      </c>
      <c r="C237" s="19" t="s">
        <v>772</v>
      </c>
      <c r="D237" s="19" t="s">
        <v>773</v>
      </c>
      <c r="E237" s="19">
        <v>1024598906</v>
      </c>
      <c r="F237" s="19" t="s">
        <v>774</v>
      </c>
      <c r="G237" s="19" t="s">
        <v>764</v>
      </c>
      <c r="H237" s="19" t="s">
        <v>555</v>
      </c>
      <c r="I237" s="27">
        <v>45323</v>
      </c>
      <c r="J237" s="27">
        <v>45328</v>
      </c>
      <c r="K237" s="27">
        <v>45504</v>
      </c>
      <c r="L237" s="29">
        <v>22278000</v>
      </c>
      <c r="M237" s="36">
        <v>1</v>
      </c>
      <c r="N237" s="31">
        <v>21535400</v>
      </c>
      <c r="O237" s="31">
        <v>742600</v>
      </c>
      <c r="P237" s="31">
        <v>0</v>
      </c>
      <c r="T237" s="30">
        <v>45504</v>
      </c>
      <c r="U237" s="31"/>
      <c r="V237" s="31">
        <v>22278000</v>
      </c>
      <c r="W237" s="28" t="s">
        <v>556</v>
      </c>
    </row>
    <row r="238" spans="1:23" s="28" customFormat="1" ht="43.5" x14ac:dyDescent="0.35">
      <c r="A238" s="20">
        <v>245</v>
      </c>
      <c r="B238" s="28">
        <v>2024</v>
      </c>
      <c r="C238" s="19" t="s">
        <v>775</v>
      </c>
      <c r="D238" s="19" t="s">
        <v>776</v>
      </c>
      <c r="E238" s="19">
        <v>1023913947</v>
      </c>
      <c r="F238" s="19" t="s">
        <v>777</v>
      </c>
      <c r="G238" s="19" t="s">
        <v>764</v>
      </c>
      <c r="H238" s="19" t="s">
        <v>555</v>
      </c>
      <c r="I238" s="27">
        <v>45323</v>
      </c>
      <c r="J238" s="27">
        <v>45328</v>
      </c>
      <c r="K238" s="27">
        <v>45504</v>
      </c>
      <c r="L238" s="29">
        <v>22278000</v>
      </c>
      <c r="M238" s="36">
        <v>1</v>
      </c>
      <c r="N238" s="31">
        <v>21535400</v>
      </c>
      <c r="O238" s="31">
        <v>742600</v>
      </c>
      <c r="P238" s="31">
        <v>0</v>
      </c>
      <c r="T238" s="30">
        <v>45504</v>
      </c>
      <c r="U238" s="31"/>
      <c r="V238" s="31">
        <v>22278000</v>
      </c>
      <c r="W238" s="28" t="s">
        <v>556</v>
      </c>
    </row>
    <row r="239" spans="1:23" s="28" customFormat="1" ht="29" x14ac:dyDescent="0.35">
      <c r="A239" s="20">
        <v>246</v>
      </c>
      <c r="B239" s="28">
        <v>2024</v>
      </c>
      <c r="C239" s="19" t="s">
        <v>778</v>
      </c>
      <c r="D239" s="19" t="s">
        <v>779</v>
      </c>
      <c r="E239" s="19">
        <v>1022403905</v>
      </c>
      <c r="F239" s="19" t="s">
        <v>780</v>
      </c>
      <c r="G239" s="19" t="s">
        <v>764</v>
      </c>
      <c r="H239" s="19" t="s">
        <v>555</v>
      </c>
      <c r="I239" s="27">
        <v>45323</v>
      </c>
      <c r="J239" s="27">
        <v>45331</v>
      </c>
      <c r="K239" s="27">
        <v>45504</v>
      </c>
      <c r="L239" s="29">
        <v>22278000</v>
      </c>
      <c r="M239" s="36">
        <v>1</v>
      </c>
      <c r="N239" s="31">
        <v>21164100</v>
      </c>
      <c r="O239" s="31">
        <v>1113900</v>
      </c>
      <c r="P239" s="31">
        <v>0</v>
      </c>
      <c r="T239" s="30">
        <v>45504</v>
      </c>
      <c r="U239" s="31"/>
      <c r="V239" s="31">
        <v>22278000</v>
      </c>
      <c r="W239" s="28" t="s">
        <v>556</v>
      </c>
    </row>
    <row r="240" spans="1:23" s="28" customFormat="1" ht="43.5" x14ac:dyDescent="0.35">
      <c r="A240" s="20">
        <v>247</v>
      </c>
      <c r="B240" s="28">
        <v>2024</v>
      </c>
      <c r="C240" s="19" t="s">
        <v>781</v>
      </c>
      <c r="D240" s="19" t="s">
        <v>782</v>
      </c>
      <c r="E240" s="19">
        <v>53041952</v>
      </c>
      <c r="F240" s="19" t="s">
        <v>783</v>
      </c>
      <c r="G240" s="19" t="s">
        <v>784</v>
      </c>
      <c r="H240" s="19" t="s">
        <v>544</v>
      </c>
      <c r="I240" s="27">
        <v>45323</v>
      </c>
      <c r="J240" s="27">
        <v>45324</v>
      </c>
      <c r="K240" s="27">
        <v>45504</v>
      </c>
      <c r="L240" s="29">
        <v>48000000</v>
      </c>
      <c r="M240" s="36">
        <v>1</v>
      </c>
      <c r="N240" s="31">
        <v>47466667</v>
      </c>
      <c r="O240" s="31">
        <v>533333</v>
      </c>
      <c r="P240" s="31">
        <v>0</v>
      </c>
      <c r="T240" s="30">
        <v>45504</v>
      </c>
      <c r="U240" s="31"/>
      <c r="V240" s="31">
        <v>48000000</v>
      </c>
      <c r="W240" s="28" t="s">
        <v>534</v>
      </c>
    </row>
    <row r="241" spans="1:23" s="28" customFormat="1" ht="43.5" x14ac:dyDescent="0.35">
      <c r="A241" s="20">
        <v>249</v>
      </c>
      <c r="B241" s="28">
        <v>2024</v>
      </c>
      <c r="C241" s="19" t="s">
        <v>785</v>
      </c>
      <c r="D241" s="19" t="s">
        <v>786</v>
      </c>
      <c r="E241" s="19">
        <v>1110575837</v>
      </c>
      <c r="F241" s="19" t="s">
        <v>787</v>
      </c>
      <c r="G241" s="19" t="s">
        <v>298</v>
      </c>
      <c r="H241" s="19" t="s">
        <v>299</v>
      </c>
      <c r="I241" s="27">
        <v>45323</v>
      </c>
      <c r="J241" s="27">
        <v>45327</v>
      </c>
      <c r="K241" s="27">
        <v>45504</v>
      </c>
      <c r="L241" s="29">
        <v>21450000</v>
      </c>
      <c r="M241" s="36">
        <v>1</v>
      </c>
      <c r="N241" s="31">
        <v>19250000</v>
      </c>
      <c r="O241" s="31">
        <v>2200000</v>
      </c>
      <c r="P241" s="31">
        <v>0</v>
      </c>
      <c r="T241" s="30">
        <v>45504</v>
      </c>
      <c r="U241" s="31"/>
      <c r="V241" s="31">
        <v>21450000</v>
      </c>
      <c r="W241" s="28" t="s">
        <v>300</v>
      </c>
    </row>
    <row r="242" spans="1:23" s="28" customFormat="1" ht="43.5" x14ac:dyDescent="0.35">
      <c r="A242" s="20">
        <v>250</v>
      </c>
      <c r="B242" s="28">
        <v>2024</v>
      </c>
      <c r="C242" s="19" t="s">
        <v>788</v>
      </c>
      <c r="D242" s="19" t="s">
        <v>789</v>
      </c>
      <c r="E242" s="19">
        <v>79649423</v>
      </c>
      <c r="F242" s="19" t="s">
        <v>790</v>
      </c>
      <c r="G242" s="19" t="s">
        <v>338</v>
      </c>
      <c r="H242" s="19" t="s">
        <v>339</v>
      </c>
      <c r="I242" s="27">
        <v>45323</v>
      </c>
      <c r="J242" s="27">
        <v>45324</v>
      </c>
      <c r="K242" s="27">
        <v>45413</v>
      </c>
      <c r="L242" s="29">
        <v>11095044</v>
      </c>
      <c r="M242" s="36">
        <v>1</v>
      </c>
      <c r="N242" s="31">
        <v>10971765</v>
      </c>
      <c r="O242" s="31">
        <v>123279</v>
      </c>
      <c r="P242" s="31">
        <v>0</v>
      </c>
      <c r="T242" s="30">
        <v>45413</v>
      </c>
      <c r="U242" s="31"/>
      <c r="V242" s="31">
        <v>11095044</v>
      </c>
      <c r="W242" s="28" t="s">
        <v>340</v>
      </c>
    </row>
    <row r="243" spans="1:23" s="28" customFormat="1" ht="43.5" x14ac:dyDescent="0.35">
      <c r="A243" s="20">
        <v>251</v>
      </c>
      <c r="B243" s="28">
        <v>2024</v>
      </c>
      <c r="C243" s="19" t="s">
        <v>791</v>
      </c>
      <c r="D243" s="19" t="s">
        <v>792</v>
      </c>
      <c r="E243" s="19">
        <v>80538621</v>
      </c>
      <c r="F243" s="19" t="s">
        <v>793</v>
      </c>
      <c r="G243" s="19" t="s">
        <v>338</v>
      </c>
      <c r="H243" s="19" t="s">
        <v>339</v>
      </c>
      <c r="I243" s="27">
        <v>45323</v>
      </c>
      <c r="J243" s="27">
        <v>45324</v>
      </c>
      <c r="K243" s="27">
        <v>45413</v>
      </c>
      <c r="L243" s="29">
        <v>25461666</v>
      </c>
      <c r="M243" s="36">
        <v>1</v>
      </c>
      <c r="N243" s="31">
        <v>25178758</v>
      </c>
      <c r="O243" s="31">
        <v>282908</v>
      </c>
      <c r="P243" s="31">
        <v>0</v>
      </c>
      <c r="T243" s="30">
        <v>45413</v>
      </c>
      <c r="U243" s="31"/>
      <c r="V243" s="31">
        <v>25461666</v>
      </c>
      <c r="W243" s="28" t="s">
        <v>340</v>
      </c>
    </row>
    <row r="244" spans="1:23" s="28" customFormat="1" ht="43.5" x14ac:dyDescent="0.35">
      <c r="A244" s="20">
        <v>252</v>
      </c>
      <c r="B244" s="28">
        <v>2024</v>
      </c>
      <c r="C244" s="19" t="s">
        <v>794</v>
      </c>
      <c r="D244" s="19" t="s">
        <v>795</v>
      </c>
      <c r="E244" s="19">
        <v>1030607374</v>
      </c>
      <c r="F244" s="19" t="s">
        <v>796</v>
      </c>
      <c r="G244" s="19" t="s">
        <v>797</v>
      </c>
      <c r="H244" s="19" t="s">
        <v>125</v>
      </c>
      <c r="I244" s="27">
        <v>45323</v>
      </c>
      <c r="J244" s="27">
        <v>45327</v>
      </c>
      <c r="K244" s="27">
        <v>45504</v>
      </c>
      <c r="L244" s="29">
        <v>25740000</v>
      </c>
      <c r="M244" s="36">
        <v>1</v>
      </c>
      <c r="N244" s="31">
        <v>25025000</v>
      </c>
      <c r="O244" s="31">
        <v>715000</v>
      </c>
      <c r="P244" s="31">
        <v>0</v>
      </c>
      <c r="Q244" s="30"/>
      <c r="R244" s="30"/>
      <c r="T244" s="30">
        <v>45504</v>
      </c>
      <c r="U244" s="31"/>
      <c r="V244" s="31">
        <v>25740000</v>
      </c>
      <c r="W244" s="28" t="s">
        <v>126</v>
      </c>
    </row>
    <row r="245" spans="1:23" s="28" customFormat="1" ht="43.5" x14ac:dyDescent="0.35">
      <c r="A245" s="20">
        <v>253</v>
      </c>
      <c r="B245" s="28">
        <v>2024</v>
      </c>
      <c r="C245" s="19" t="s">
        <v>798</v>
      </c>
      <c r="D245" s="19" t="s">
        <v>799</v>
      </c>
      <c r="E245" s="19">
        <v>1030548052</v>
      </c>
      <c r="F245" s="19" t="s">
        <v>800</v>
      </c>
      <c r="G245" s="19" t="s">
        <v>538</v>
      </c>
      <c r="H245" s="19" t="s">
        <v>539</v>
      </c>
      <c r="I245" s="27">
        <v>45323</v>
      </c>
      <c r="J245" s="27">
        <v>45330</v>
      </c>
      <c r="K245" s="27">
        <v>45504</v>
      </c>
      <c r="L245" s="29">
        <v>31827000</v>
      </c>
      <c r="M245" s="36">
        <v>1</v>
      </c>
      <c r="N245" s="31">
        <v>30412467</v>
      </c>
      <c r="O245" s="31">
        <v>1414533</v>
      </c>
      <c r="P245" s="31">
        <v>0</v>
      </c>
      <c r="T245" s="30">
        <v>45504</v>
      </c>
      <c r="U245" s="31"/>
      <c r="V245" s="31">
        <v>31827000</v>
      </c>
      <c r="W245" s="28" t="s">
        <v>534</v>
      </c>
    </row>
    <row r="246" spans="1:23" s="28" customFormat="1" ht="43.5" x14ac:dyDescent="0.35">
      <c r="A246" s="20">
        <v>256</v>
      </c>
      <c r="B246" s="28">
        <v>2024</v>
      </c>
      <c r="C246" s="19" t="s">
        <v>801</v>
      </c>
      <c r="D246" s="19" t="s">
        <v>802</v>
      </c>
      <c r="E246" s="19">
        <v>1024518426</v>
      </c>
      <c r="F246" s="19" t="s">
        <v>803</v>
      </c>
      <c r="G246" s="19" t="s">
        <v>475</v>
      </c>
      <c r="H246" s="19" t="s">
        <v>476</v>
      </c>
      <c r="I246" s="27">
        <v>45323</v>
      </c>
      <c r="J246" s="27">
        <v>45327</v>
      </c>
      <c r="K246" s="27">
        <v>45504</v>
      </c>
      <c r="L246" s="29">
        <v>31827000</v>
      </c>
      <c r="M246" s="36">
        <v>1</v>
      </c>
      <c r="N246" s="31">
        <v>30942917</v>
      </c>
      <c r="O246" s="31">
        <v>884083</v>
      </c>
      <c r="P246" s="31">
        <v>0</v>
      </c>
      <c r="T246" s="30">
        <v>45504</v>
      </c>
      <c r="U246" s="31"/>
      <c r="V246" s="31">
        <v>31827000</v>
      </c>
      <c r="W246" s="28" t="s">
        <v>477</v>
      </c>
    </row>
    <row r="247" spans="1:23" s="28" customFormat="1" ht="43.5" x14ac:dyDescent="0.35">
      <c r="A247" s="20">
        <v>258</v>
      </c>
      <c r="B247" s="28">
        <v>2024</v>
      </c>
      <c r="C247" s="19" t="s">
        <v>804</v>
      </c>
      <c r="D247" s="19" t="s">
        <v>805</v>
      </c>
      <c r="E247" s="19">
        <v>1014193785</v>
      </c>
      <c r="F247" s="19" t="s">
        <v>806</v>
      </c>
      <c r="G247" s="19" t="s">
        <v>338</v>
      </c>
      <c r="H247" s="19" t="s">
        <v>339</v>
      </c>
      <c r="I247" s="27">
        <v>45323</v>
      </c>
      <c r="J247" s="27">
        <v>45324</v>
      </c>
      <c r="K247" s="27">
        <v>45413</v>
      </c>
      <c r="L247" s="29">
        <v>25461666</v>
      </c>
      <c r="M247" s="36">
        <v>1</v>
      </c>
      <c r="N247" s="31">
        <v>25178758</v>
      </c>
      <c r="O247" s="31">
        <v>282908</v>
      </c>
      <c r="P247" s="31">
        <v>0</v>
      </c>
      <c r="T247" s="30">
        <v>45413</v>
      </c>
      <c r="U247" s="31"/>
      <c r="V247" s="31">
        <v>25461666</v>
      </c>
      <c r="W247" s="28" t="s">
        <v>340</v>
      </c>
    </row>
    <row r="248" spans="1:23" s="28" customFormat="1" ht="43.5" x14ac:dyDescent="0.35">
      <c r="A248" s="20">
        <v>261</v>
      </c>
      <c r="B248" s="28">
        <v>2024</v>
      </c>
      <c r="C248" s="19" t="s">
        <v>807</v>
      </c>
      <c r="D248" s="19" t="s">
        <v>808</v>
      </c>
      <c r="E248" s="19">
        <v>1014263145</v>
      </c>
      <c r="F248" s="19" t="s">
        <v>809</v>
      </c>
      <c r="G248" s="19" t="s">
        <v>532</v>
      </c>
      <c r="H248" s="19" t="s">
        <v>533</v>
      </c>
      <c r="I248" s="27">
        <v>45324</v>
      </c>
      <c r="J248" s="27">
        <v>45327</v>
      </c>
      <c r="K248" s="27">
        <v>45504</v>
      </c>
      <c r="L248" s="29">
        <v>44556000</v>
      </c>
      <c r="M248" s="36">
        <v>1</v>
      </c>
      <c r="N248" s="31">
        <v>43318333</v>
      </c>
      <c r="O248" s="31">
        <v>1237667</v>
      </c>
      <c r="P248" s="31">
        <v>0</v>
      </c>
      <c r="T248" s="30">
        <v>45504</v>
      </c>
      <c r="U248" s="31"/>
      <c r="V248" s="31">
        <v>44556000</v>
      </c>
      <c r="W248" s="28" t="s">
        <v>534</v>
      </c>
    </row>
    <row r="249" spans="1:23" s="28" customFormat="1" ht="43.5" x14ac:dyDescent="0.35">
      <c r="A249" s="20">
        <v>262</v>
      </c>
      <c r="B249" s="28">
        <v>2024</v>
      </c>
      <c r="C249" s="19" t="s">
        <v>810</v>
      </c>
      <c r="D249" s="19" t="s">
        <v>811</v>
      </c>
      <c r="E249" s="19">
        <v>53062496</v>
      </c>
      <c r="F249" s="19" t="s">
        <v>812</v>
      </c>
      <c r="G249" s="19" t="s">
        <v>813</v>
      </c>
      <c r="H249" s="19" t="s">
        <v>544</v>
      </c>
      <c r="I249" s="27">
        <v>45324</v>
      </c>
      <c r="J249" s="27">
        <v>45330</v>
      </c>
      <c r="K249" s="27">
        <v>45504</v>
      </c>
      <c r="L249" s="29">
        <v>31827000</v>
      </c>
      <c r="M249" s="36">
        <v>1</v>
      </c>
      <c r="N249" s="31">
        <v>30412467</v>
      </c>
      <c r="O249" s="31">
        <v>1414533</v>
      </c>
      <c r="P249" s="31">
        <v>0</v>
      </c>
      <c r="T249" s="30">
        <v>45504</v>
      </c>
      <c r="U249" s="31"/>
      <c r="V249" s="31">
        <v>31827000</v>
      </c>
      <c r="W249" s="28" t="s">
        <v>534</v>
      </c>
    </row>
    <row r="250" spans="1:23" s="28" customFormat="1" ht="43.5" x14ac:dyDescent="0.35">
      <c r="A250" s="20">
        <v>263</v>
      </c>
      <c r="B250" s="28">
        <v>2024</v>
      </c>
      <c r="C250" s="19" t="s">
        <v>814</v>
      </c>
      <c r="D250" s="19" t="s">
        <v>815</v>
      </c>
      <c r="E250" s="19">
        <v>80238651</v>
      </c>
      <c r="F250" s="19" t="s">
        <v>816</v>
      </c>
      <c r="G250" s="19" t="s">
        <v>532</v>
      </c>
      <c r="H250" s="19" t="s">
        <v>533</v>
      </c>
      <c r="I250" s="27">
        <v>45324</v>
      </c>
      <c r="J250" s="27">
        <v>45328</v>
      </c>
      <c r="K250" s="27">
        <v>45412</v>
      </c>
      <c r="L250" s="29">
        <v>22278900</v>
      </c>
      <c r="M250" s="36">
        <v>1</v>
      </c>
      <c r="N250" s="31">
        <v>20793640</v>
      </c>
      <c r="O250" s="31">
        <v>1485260</v>
      </c>
      <c r="P250" s="31">
        <v>0</v>
      </c>
      <c r="T250" s="30">
        <v>45412</v>
      </c>
      <c r="U250" s="31"/>
      <c r="V250" s="31">
        <v>22278900</v>
      </c>
      <c r="W250" s="28" t="s">
        <v>534</v>
      </c>
    </row>
    <row r="251" spans="1:23" s="28" customFormat="1" ht="43.5" x14ac:dyDescent="0.35">
      <c r="A251" s="20">
        <v>264</v>
      </c>
      <c r="B251" s="28">
        <v>2024</v>
      </c>
      <c r="C251" s="19" t="s">
        <v>817</v>
      </c>
      <c r="D251" s="19" t="s">
        <v>818</v>
      </c>
      <c r="E251" s="19">
        <v>1016097015</v>
      </c>
      <c r="F251" s="19" t="s">
        <v>819</v>
      </c>
      <c r="G251" s="19" t="s">
        <v>426</v>
      </c>
      <c r="H251" s="19" t="s">
        <v>820</v>
      </c>
      <c r="I251" s="27">
        <v>45324</v>
      </c>
      <c r="J251" s="27">
        <v>45330</v>
      </c>
      <c r="K251" s="27">
        <v>45504</v>
      </c>
      <c r="L251" s="29">
        <v>29046000</v>
      </c>
      <c r="M251" s="36">
        <v>1</v>
      </c>
      <c r="N251" s="31">
        <v>26574000</v>
      </c>
      <c r="O251" s="31">
        <v>2472000</v>
      </c>
      <c r="P251" s="31">
        <v>0</v>
      </c>
      <c r="T251" s="30">
        <v>45504</v>
      </c>
      <c r="U251" s="31"/>
      <c r="V251" s="31">
        <v>29046000</v>
      </c>
      <c r="W251" s="28" t="s">
        <v>428</v>
      </c>
    </row>
    <row r="252" spans="1:23" s="28" customFormat="1" ht="43.5" x14ac:dyDescent="0.35">
      <c r="A252" s="20">
        <v>265</v>
      </c>
      <c r="B252" s="28">
        <v>2024</v>
      </c>
      <c r="C252" s="19" t="s">
        <v>821</v>
      </c>
      <c r="D252" s="19" t="s">
        <v>822</v>
      </c>
      <c r="E252" s="19">
        <v>23995418</v>
      </c>
      <c r="F252" s="19" t="s">
        <v>823</v>
      </c>
      <c r="G252" s="19" t="s">
        <v>426</v>
      </c>
      <c r="H252" s="19" t="s">
        <v>820</v>
      </c>
      <c r="I252" s="27">
        <v>45324</v>
      </c>
      <c r="J252" s="27">
        <v>45328</v>
      </c>
      <c r="K252" s="27">
        <v>45504</v>
      </c>
      <c r="L252" s="29">
        <v>50666667</v>
      </c>
      <c r="M252" s="36">
        <v>1</v>
      </c>
      <c r="N252" s="31">
        <v>46400000</v>
      </c>
      <c r="O252" s="31">
        <v>4266667</v>
      </c>
      <c r="P252" s="31">
        <v>0</v>
      </c>
      <c r="T252" s="30">
        <v>45504</v>
      </c>
      <c r="U252" s="31"/>
      <c r="V252" s="31">
        <v>50666667</v>
      </c>
      <c r="W252" s="28" t="s">
        <v>428</v>
      </c>
    </row>
    <row r="253" spans="1:23" s="28" customFormat="1" ht="43.5" x14ac:dyDescent="0.35">
      <c r="A253" s="20">
        <v>266</v>
      </c>
      <c r="B253" s="28">
        <v>2024</v>
      </c>
      <c r="C253" s="19" t="s">
        <v>824</v>
      </c>
      <c r="D253" s="19" t="s">
        <v>825</v>
      </c>
      <c r="E253" s="19">
        <v>1024531083</v>
      </c>
      <c r="F253" s="19" t="s">
        <v>826</v>
      </c>
      <c r="G253" s="19" t="s">
        <v>426</v>
      </c>
      <c r="H253" s="19" t="s">
        <v>820</v>
      </c>
      <c r="I253" s="27">
        <v>45324</v>
      </c>
      <c r="J253" s="27">
        <v>45327</v>
      </c>
      <c r="K253" s="27">
        <v>45500</v>
      </c>
      <c r="L253" s="29">
        <v>21830000</v>
      </c>
      <c r="M253" s="36">
        <v>1</v>
      </c>
      <c r="N253" s="31">
        <v>21213333</v>
      </c>
      <c r="O253" s="31">
        <v>616667</v>
      </c>
      <c r="P253" s="31">
        <v>0</v>
      </c>
      <c r="T253" s="30">
        <v>45500</v>
      </c>
      <c r="U253" s="31"/>
      <c r="V253" s="31">
        <v>21830000</v>
      </c>
      <c r="W253" s="28" t="s">
        <v>428</v>
      </c>
    </row>
    <row r="254" spans="1:23" s="28" customFormat="1" ht="29" x14ac:dyDescent="0.35">
      <c r="A254" s="20">
        <v>267</v>
      </c>
      <c r="B254" s="28">
        <v>2024</v>
      </c>
      <c r="C254" s="19" t="s">
        <v>827</v>
      </c>
      <c r="D254" s="19" t="s">
        <v>828</v>
      </c>
      <c r="E254" s="19">
        <v>80472294</v>
      </c>
      <c r="F254" s="19" t="s">
        <v>829</v>
      </c>
      <c r="G254" s="19" t="s">
        <v>298</v>
      </c>
      <c r="H254" s="19" t="s">
        <v>299</v>
      </c>
      <c r="I254" s="27">
        <v>45324</v>
      </c>
      <c r="J254" s="27">
        <v>45328</v>
      </c>
      <c r="K254" s="27">
        <v>45504</v>
      </c>
      <c r="L254" s="29">
        <v>21450000</v>
      </c>
      <c r="M254" s="36">
        <v>1</v>
      </c>
      <c r="N254" s="31">
        <v>19140000</v>
      </c>
      <c r="O254" s="31">
        <v>2310000</v>
      </c>
      <c r="P254" s="31">
        <v>0</v>
      </c>
      <c r="T254" s="30">
        <v>45504</v>
      </c>
      <c r="U254" s="31"/>
      <c r="V254" s="31">
        <v>21450000</v>
      </c>
      <c r="W254" s="28" t="s">
        <v>300</v>
      </c>
    </row>
    <row r="255" spans="1:23" s="28" customFormat="1" ht="43.5" x14ac:dyDescent="0.35">
      <c r="A255" s="20">
        <v>268</v>
      </c>
      <c r="B255" s="28">
        <v>2024</v>
      </c>
      <c r="C255" s="19" t="s">
        <v>830</v>
      </c>
      <c r="D255" s="19" t="s">
        <v>831</v>
      </c>
      <c r="E255" s="19">
        <v>25273125</v>
      </c>
      <c r="F255" s="19" t="s">
        <v>832</v>
      </c>
      <c r="G255" s="19" t="s">
        <v>298</v>
      </c>
      <c r="H255" s="19" t="s">
        <v>299</v>
      </c>
      <c r="I255" s="27">
        <v>45324</v>
      </c>
      <c r="J255" s="27">
        <v>45328</v>
      </c>
      <c r="K255" s="27">
        <v>45504</v>
      </c>
      <c r="L255" s="29">
        <v>40500000</v>
      </c>
      <c r="M255" s="36">
        <v>0.83333333333333337</v>
      </c>
      <c r="N255" s="31">
        <v>32400000</v>
      </c>
      <c r="O255" s="31">
        <v>1350000</v>
      </c>
      <c r="P255" s="31">
        <v>6750000</v>
      </c>
      <c r="T255" s="30">
        <v>45504</v>
      </c>
      <c r="U255" s="31"/>
      <c r="V255" s="31">
        <v>40500000</v>
      </c>
      <c r="W255" s="28" t="s">
        <v>300</v>
      </c>
    </row>
    <row r="256" spans="1:23" s="28" customFormat="1" ht="43.5" x14ac:dyDescent="0.35">
      <c r="A256" s="20">
        <v>270</v>
      </c>
      <c r="B256" s="28">
        <v>2024</v>
      </c>
      <c r="C256" s="19" t="s">
        <v>833</v>
      </c>
      <c r="D256" s="19" t="s">
        <v>834</v>
      </c>
      <c r="E256" s="19">
        <v>1026279374</v>
      </c>
      <c r="F256" s="19" t="s">
        <v>835</v>
      </c>
      <c r="G256" s="19" t="s">
        <v>154</v>
      </c>
      <c r="H256" s="19" t="s">
        <v>155</v>
      </c>
      <c r="I256" s="27">
        <v>45324</v>
      </c>
      <c r="J256" s="27">
        <v>45328</v>
      </c>
      <c r="K256" s="27">
        <v>45504</v>
      </c>
      <c r="L256" s="29">
        <v>34482500</v>
      </c>
      <c r="M256" s="36">
        <v>1</v>
      </c>
      <c r="N256" s="31">
        <v>30769000</v>
      </c>
      <c r="O256" s="31">
        <v>3713500</v>
      </c>
      <c r="P256" s="31">
        <v>0</v>
      </c>
      <c r="T256" s="30">
        <v>45504</v>
      </c>
      <c r="U256" s="31"/>
      <c r="V256" s="31">
        <v>34482500</v>
      </c>
      <c r="W256" s="28" t="s">
        <v>156</v>
      </c>
    </row>
    <row r="257" spans="1:23" s="28" customFormat="1" ht="43.5" x14ac:dyDescent="0.35">
      <c r="A257" s="20">
        <v>271</v>
      </c>
      <c r="B257" s="28">
        <v>2024</v>
      </c>
      <c r="C257" s="19" t="s">
        <v>836</v>
      </c>
      <c r="D257" s="19" t="s">
        <v>837</v>
      </c>
      <c r="E257" s="19">
        <v>1032458592</v>
      </c>
      <c r="F257" s="19" t="s">
        <v>838</v>
      </c>
      <c r="G257" s="19" t="s">
        <v>298</v>
      </c>
      <c r="H257" s="19" t="s">
        <v>299</v>
      </c>
      <c r="I257" s="27">
        <v>45324</v>
      </c>
      <c r="J257" s="27">
        <v>45328</v>
      </c>
      <c r="K257" s="27">
        <v>45504</v>
      </c>
      <c r="L257" s="29">
        <v>32500000</v>
      </c>
      <c r="M257" s="36">
        <v>1</v>
      </c>
      <c r="N257" s="31">
        <v>29000000</v>
      </c>
      <c r="O257" s="31">
        <v>3500000</v>
      </c>
      <c r="P257" s="31">
        <v>0</v>
      </c>
      <c r="T257" s="30">
        <v>45504</v>
      </c>
      <c r="U257" s="31"/>
      <c r="V257" s="31">
        <v>32500000</v>
      </c>
      <c r="W257" s="28" t="s">
        <v>300</v>
      </c>
    </row>
    <row r="258" spans="1:23" s="28" customFormat="1" ht="43.5" x14ac:dyDescent="0.35">
      <c r="A258" s="20">
        <v>272</v>
      </c>
      <c r="B258" s="28">
        <v>2024</v>
      </c>
      <c r="C258" s="19" t="s">
        <v>839</v>
      </c>
      <c r="D258" s="19" t="s">
        <v>840</v>
      </c>
      <c r="E258" s="19">
        <v>1012342404</v>
      </c>
      <c r="F258" s="19" t="s">
        <v>841</v>
      </c>
      <c r="G258" s="19" t="s">
        <v>154</v>
      </c>
      <c r="H258" s="19" t="s">
        <v>155</v>
      </c>
      <c r="I258" s="27">
        <v>45324</v>
      </c>
      <c r="J258" s="27">
        <v>45328</v>
      </c>
      <c r="K258" s="27">
        <v>45504</v>
      </c>
      <c r="L258" s="29">
        <v>34482500</v>
      </c>
      <c r="M258" s="36">
        <v>1</v>
      </c>
      <c r="N258" s="31">
        <v>30769000</v>
      </c>
      <c r="O258" s="31">
        <v>3713500</v>
      </c>
      <c r="P258" s="31">
        <v>0</v>
      </c>
      <c r="T258" s="30">
        <v>45504</v>
      </c>
      <c r="U258" s="31"/>
      <c r="V258" s="31">
        <v>34482500</v>
      </c>
      <c r="W258" s="28" t="s">
        <v>156</v>
      </c>
    </row>
    <row r="259" spans="1:23" s="28" customFormat="1" ht="43.5" x14ac:dyDescent="0.35">
      <c r="A259" s="20">
        <v>273</v>
      </c>
      <c r="B259" s="28">
        <v>2024</v>
      </c>
      <c r="C259" s="19" t="s">
        <v>842</v>
      </c>
      <c r="D259" s="19" t="s">
        <v>843</v>
      </c>
      <c r="E259" s="19">
        <v>43978910</v>
      </c>
      <c r="F259" s="19" t="s">
        <v>844</v>
      </c>
      <c r="G259" s="19" t="s">
        <v>154</v>
      </c>
      <c r="H259" s="19" t="s">
        <v>155</v>
      </c>
      <c r="I259" s="27">
        <v>45324</v>
      </c>
      <c r="J259" s="27">
        <v>45328</v>
      </c>
      <c r="K259" s="27">
        <v>45504</v>
      </c>
      <c r="L259" s="29">
        <v>51558000</v>
      </c>
      <c r="M259" s="36">
        <v>1</v>
      </c>
      <c r="N259" s="31">
        <v>49839400</v>
      </c>
      <c r="O259" s="31">
        <v>1718600</v>
      </c>
      <c r="P259" s="31">
        <v>0</v>
      </c>
      <c r="T259" s="30">
        <v>45504</v>
      </c>
      <c r="U259" s="31"/>
      <c r="V259" s="31">
        <v>51558000</v>
      </c>
      <c r="W259" s="28" t="s">
        <v>156</v>
      </c>
    </row>
    <row r="260" spans="1:23" s="28" customFormat="1" ht="43.5" x14ac:dyDescent="0.35">
      <c r="A260" s="20">
        <v>274</v>
      </c>
      <c r="B260" s="28">
        <v>2024</v>
      </c>
      <c r="C260" s="19" t="s">
        <v>845</v>
      </c>
      <c r="D260" s="19" t="s">
        <v>846</v>
      </c>
      <c r="E260" s="19">
        <v>1026569222</v>
      </c>
      <c r="F260" s="19" t="s">
        <v>847</v>
      </c>
      <c r="G260" s="19" t="s">
        <v>154</v>
      </c>
      <c r="H260" s="19" t="s">
        <v>155</v>
      </c>
      <c r="I260" s="27">
        <v>45324</v>
      </c>
      <c r="J260" s="27">
        <v>45328</v>
      </c>
      <c r="K260" s="27">
        <v>45504</v>
      </c>
      <c r="L260" s="29">
        <v>34482500</v>
      </c>
      <c r="M260" s="36">
        <v>1</v>
      </c>
      <c r="N260" s="31">
        <v>30769000</v>
      </c>
      <c r="O260" s="31">
        <v>3713500</v>
      </c>
      <c r="P260" s="31">
        <v>0</v>
      </c>
      <c r="T260" s="30">
        <v>45504</v>
      </c>
      <c r="U260" s="31"/>
      <c r="V260" s="31">
        <v>34482500</v>
      </c>
      <c r="W260" s="28" t="s">
        <v>156</v>
      </c>
    </row>
    <row r="261" spans="1:23" s="28" customFormat="1" ht="43.5" x14ac:dyDescent="0.35">
      <c r="A261" s="20">
        <v>276</v>
      </c>
      <c r="B261" s="28">
        <v>2024</v>
      </c>
      <c r="C261" s="19" t="s">
        <v>848</v>
      </c>
      <c r="D261" s="19" t="s">
        <v>849</v>
      </c>
      <c r="E261" s="19">
        <v>1020796941</v>
      </c>
      <c r="F261" s="19" t="s">
        <v>850</v>
      </c>
      <c r="G261" s="19" t="s">
        <v>304</v>
      </c>
      <c r="H261" s="19" t="s">
        <v>305</v>
      </c>
      <c r="I261" s="27">
        <v>45324</v>
      </c>
      <c r="J261" s="27">
        <v>45327</v>
      </c>
      <c r="K261" s="27">
        <v>45504</v>
      </c>
      <c r="L261" s="29">
        <v>41400000</v>
      </c>
      <c r="M261" s="36">
        <v>1</v>
      </c>
      <c r="N261" s="31">
        <v>40250000</v>
      </c>
      <c r="O261" s="31">
        <v>1150000</v>
      </c>
      <c r="P261" s="31">
        <v>0</v>
      </c>
      <c r="T261" s="30">
        <v>45504</v>
      </c>
      <c r="U261" s="31"/>
      <c r="V261" s="31">
        <v>41400000</v>
      </c>
      <c r="W261" s="28" t="s">
        <v>306</v>
      </c>
    </row>
    <row r="262" spans="1:23" s="28" customFormat="1" ht="43.5" x14ac:dyDescent="0.35">
      <c r="A262" s="20">
        <v>277</v>
      </c>
      <c r="B262" s="28">
        <v>2024</v>
      </c>
      <c r="C262" s="19" t="s">
        <v>851</v>
      </c>
      <c r="D262" s="19" t="s">
        <v>852</v>
      </c>
      <c r="E262" s="19">
        <v>63535494</v>
      </c>
      <c r="F262" s="19" t="s">
        <v>853</v>
      </c>
      <c r="G262" s="19" t="s">
        <v>854</v>
      </c>
      <c r="H262" s="19" t="s">
        <v>345</v>
      </c>
      <c r="I262" s="27">
        <v>45324</v>
      </c>
      <c r="J262" s="27">
        <v>45327</v>
      </c>
      <c r="K262" s="27">
        <v>45504</v>
      </c>
      <c r="L262" s="29">
        <v>41400000</v>
      </c>
      <c r="M262" s="36">
        <v>1</v>
      </c>
      <c r="N262" s="31">
        <v>40250000</v>
      </c>
      <c r="O262" s="31">
        <v>1150000</v>
      </c>
      <c r="P262" s="31">
        <v>0</v>
      </c>
      <c r="T262" s="30">
        <v>45504</v>
      </c>
      <c r="U262" s="31"/>
      <c r="V262" s="31">
        <v>41400000</v>
      </c>
      <c r="W262" s="28" t="s">
        <v>306</v>
      </c>
    </row>
    <row r="263" spans="1:23" s="28" customFormat="1" ht="29" x14ac:dyDescent="0.35">
      <c r="A263" s="20">
        <v>278</v>
      </c>
      <c r="B263" s="28">
        <v>2024</v>
      </c>
      <c r="C263" s="19" t="s">
        <v>855</v>
      </c>
      <c r="D263" s="19" t="s">
        <v>856</v>
      </c>
      <c r="E263" s="19">
        <v>1032412730</v>
      </c>
      <c r="F263" s="19" t="s">
        <v>857</v>
      </c>
      <c r="G263" s="19" t="s">
        <v>764</v>
      </c>
      <c r="H263" s="19" t="s">
        <v>555</v>
      </c>
      <c r="I263" s="27">
        <v>45324</v>
      </c>
      <c r="J263" s="27">
        <v>45328</v>
      </c>
      <c r="K263" s="27">
        <v>45504</v>
      </c>
      <c r="L263" s="29">
        <v>44328000</v>
      </c>
      <c r="M263" s="36">
        <v>1</v>
      </c>
      <c r="N263" s="31">
        <v>42850400</v>
      </c>
      <c r="O263" s="31">
        <v>1477600</v>
      </c>
      <c r="P263" s="31">
        <v>0</v>
      </c>
      <c r="T263" s="30">
        <v>45504</v>
      </c>
      <c r="U263" s="31"/>
      <c r="V263" s="31">
        <v>44328000</v>
      </c>
      <c r="W263" s="28" t="s">
        <v>556</v>
      </c>
    </row>
    <row r="264" spans="1:23" s="28" customFormat="1" ht="29" x14ac:dyDescent="0.35">
      <c r="A264" s="20">
        <v>279</v>
      </c>
      <c r="B264" s="28">
        <v>2024</v>
      </c>
      <c r="C264" s="19" t="s">
        <v>858</v>
      </c>
      <c r="D264" s="19" t="s">
        <v>859</v>
      </c>
      <c r="E264" s="19">
        <v>1013652985</v>
      </c>
      <c r="F264" s="19" t="s">
        <v>860</v>
      </c>
      <c r="G264" s="19" t="s">
        <v>764</v>
      </c>
      <c r="H264" s="19" t="s">
        <v>555</v>
      </c>
      <c r="I264" s="27">
        <v>45324</v>
      </c>
      <c r="J264" s="27">
        <v>45331</v>
      </c>
      <c r="K264" s="27">
        <v>45504</v>
      </c>
      <c r="L264" s="29">
        <v>22278000</v>
      </c>
      <c r="M264" s="36">
        <v>1</v>
      </c>
      <c r="N264" s="31">
        <v>21164100</v>
      </c>
      <c r="O264" s="31">
        <v>1113900</v>
      </c>
      <c r="P264" s="31">
        <v>0</v>
      </c>
      <c r="T264" s="30">
        <v>45504</v>
      </c>
      <c r="U264" s="31"/>
      <c r="V264" s="31">
        <v>22278000</v>
      </c>
      <c r="W264" s="28" t="s">
        <v>556</v>
      </c>
    </row>
    <row r="265" spans="1:23" s="28" customFormat="1" ht="43.5" x14ac:dyDescent="0.35">
      <c r="A265" s="20">
        <v>280</v>
      </c>
      <c r="B265" s="28">
        <v>2024</v>
      </c>
      <c r="C265" s="19" t="s">
        <v>861</v>
      </c>
      <c r="D265" s="19" t="s">
        <v>862</v>
      </c>
      <c r="E265" s="19">
        <v>51697445</v>
      </c>
      <c r="F265" s="19" t="s">
        <v>863</v>
      </c>
      <c r="G265" s="19" t="s">
        <v>475</v>
      </c>
      <c r="H265" s="19" t="s">
        <v>476</v>
      </c>
      <c r="I265" s="27">
        <v>45324</v>
      </c>
      <c r="J265" s="27">
        <v>45328</v>
      </c>
      <c r="K265" s="27">
        <v>45504</v>
      </c>
      <c r="L265" s="29">
        <v>31827000</v>
      </c>
      <c r="M265" s="36">
        <v>1</v>
      </c>
      <c r="N265" s="31">
        <v>30766100</v>
      </c>
      <c r="O265" s="31">
        <v>1060900</v>
      </c>
      <c r="P265" s="31">
        <v>0</v>
      </c>
      <c r="T265" s="30">
        <v>45504</v>
      </c>
      <c r="U265" s="31"/>
      <c r="V265" s="31">
        <v>31827000</v>
      </c>
      <c r="W265" s="28" t="s">
        <v>477</v>
      </c>
    </row>
    <row r="266" spans="1:23" s="28" customFormat="1" ht="43.5" x14ac:dyDescent="0.35">
      <c r="A266" s="20">
        <v>281</v>
      </c>
      <c r="B266" s="28">
        <v>2024</v>
      </c>
      <c r="C266" s="19" t="s">
        <v>864</v>
      </c>
      <c r="D266" s="19" t="s">
        <v>865</v>
      </c>
      <c r="E266" s="19">
        <v>52817188</v>
      </c>
      <c r="F266" s="19" t="s">
        <v>866</v>
      </c>
      <c r="G266" s="19" t="s">
        <v>764</v>
      </c>
      <c r="H266" s="19" t="s">
        <v>555</v>
      </c>
      <c r="I266" s="27">
        <v>45324</v>
      </c>
      <c r="J266" s="27">
        <v>45327</v>
      </c>
      <c r="K266" s="27">
        <v>45504</v>
      </c>
      <c r="L266" s="29">
        <v>48384000</v>
      </c>
      <c r="M266" s="36">
        <v>1</v>
      </c>
      <c r="N266" s="31">
        <v>47040000</v>
      </c>
      <c r="O266" s="31">
        <v>1344000</v>
      </c>
      <c r="P266" s="31">
        <v>0</v>
      </c>
      <c r="T266" s="30">
        <v>45504</v>
      </c>
      <c r="U266" s="31"/>
      <c r="V266" s="31">
        <v>48384000</v>
      </c>
      <c r="W266" s="28" t="s">
        <v>556</v>
      </c>
    </row>
    <row r="267" spans="1:23" s="28" customFormat="1" ht="43.5" x14ac:dyDescent="0.35">
      <c r="A267" s="20">
        <v>282</v>
      </c>
      <c r="B267" s="28">
        <v>2024</v>
      </c>
      <c r="C267" s="19" t="s">
        <v>867</v>
      </c>
      <c r="D267" s="19" t="s">
        <v>868</v>
      </c>
      <c r="E267" s="19">
        <v>1015395389</v>
      </c>
      <c r="F267" s="19" t="s">
        <v>869</v>
      </c>
      <c r="G267" s="19" t="s">
        <v>764</v>
      </c>
      <c r="H267" s="19" t="s">
        <v>555</v>
      </c>
      <c r="I267" s="27">
        <v>45324</v>
      </c>
      <c r="J267" s="27">
        <v>45328</v>
      </c>
      <c r="K267" s="27">
        <v>45504</v>
      </c>
      <c r="L267" s="29">
        <v>22278000</v>
      </c>
      <c r="M267" s="36">
        <v>1</v>
      </c>
      <c r="N267" s="31">
        <v>21535400</v>
      </c>
      <c r="O267" s="31">
        <v>742600</v>
      </c>
      <c r="P267" s="31">
        <v>0</v>
      </c>
      <c r="T267" s="30">
        <v>45504</v>
      </c>
      <c r="U267" s="31"/>
      <c r="V267" s="31">
        <v>22278000</v>
      </c>
      <c r="W267" s="28" t="s">
        <v>556</v>
      </c>
    </row>
    <row r="268" spans="1:23" s="28" customFormat="1" ht="43.5" x14ac:dyDescent="0.35">
      <c r="A268" s="20">
        <v>283</v>
      </c>
      <c r="B268" s="28">
        <v>2024</v>
      </c>
      <c r="C268" s="19" t="s">
        <v>870</v>
      </c>
      <c r="D268" s="19" t="s">
        <v>871</v>
      </c>
      <c r="E268" s="19">
        <v>80102165</v>
      </c>
      <c r="F268" s="19" t="s">
        <v>872</v>
      </c>
      <c r="G268" s="19" t="s">
        <v>262</v>
      </c>
      <c r="H268" s="19" t="s">
        <v>263</v>
      </c>
      <c r="I268" s="27">
        <v>45324</v>
      </c>
      <c r="J268" s="27">
        <v>45327</v>
      </c>
      <c r="K268" s="27">
        <v>45504</v>
      </c>
      <c r="L268" s="29">
        <v>57924000</v>
      </c>
      <c r="M268" s="36">
        <v>1</v>
      </c>
      <c r="N268" s="31">
        <v>56315000</v>
      </c>
      <c r="O268" s="31">
        <v>1609000</v>
      </c>
      <c r="P268" s="31">
        <v>0</v>
      </c>
      <c r="T268" s="30">
        <v>45504</v>
      </c>
      <c r="U268" s="31"/>
      <c r="V268" s="31">
        <v>57924000</v>
      </c>
      <c r="W268" s="28" t="s">
        <v>264</v>
      </c>
    </row>
    <row r="269" spans="1:23" s="28" customFormat="1" ht="43.5" x14ac:dyDescent="0.35">
      <c r="A269" s="20">
        <v>285</v>
      </c>
      <c r="B269" s="28">
        <v>2024</v>
      </c>
      <c r="C269" s="19" t="s">
        <v>873</v>
      </c>
      <c r="D269" s="19" t="s">
        <v>874</v>
      </c>
      <c r="E269" s="19">
        <v>394512</v>
      </c>
      <c r="F269" s="19" t="s">
        <v>875</v>
      </c>
      <c r="G269" s="19" t="s">
        <v>854</v>
      </c>
      <c r="H269" s="19" t="s">
        <v>345</v>
      </c>
      <c r="I269" s="27">
        <v>45324</v>
      </c>
      <c r="J269" s="27">
        <v>45327</v>
      </c>
      <c r="K269" s="27">
        <v>45504</v>
      </c>
      <c r="L269" s="29">
        <v>41400000</v>
      </c>
      <c r="M269" s="36">
        <v>1</v>
      </c>
      <c r="N269" s="31">
        <v>40250000</v>
      </c>
      <c r="O269" s="31">
        <v>1150000</v>
      </c>
      <c r="P269" s="31">
        <v>0</v>
      </c>
      <c r="T269" s="30">
        <v>45504</v>
      </c>
      <c r="U269" s="31"/>
      <c r="V269" s="31">
        <v>41400000</v>
      </c>
      <c r="W269" s="28" t="s">
        <v>306</v>
      </c>
    </row>
    <row r="270" spans="1:23" s="28" customFormat="1" ht="43.5" x14ac:dyDescent="0.35">
      <c r="A270" s="20">
        <v>286</v>
      </c>
      <c r="B270" s="28">
        <v>2024</v>
      </c>
      <c r="C270" s="19" t="s">
        <v>876</v>
      </c>
      <c r="D270" s="19" t="s">
        <v>877</v>
      </c>
      <c r="E270" s="19">
        <v>52616058</v>
      </c>
      <c r="F270" s="19" t="s">
        <v>878</v>
      </c>
      <c r="G270" s="19" t="s">
        <v>338</v>
      </c>
      <c r="H270" s="19" t="s">
        <v>339</v>
      </c>
      <c r="I270" s="27">
        <v>45324</v>
      </c>
      <c r="J270" s="27">
        <v>45327</v>
      </c>
      <c r="K270" s="27">
        <v>45416</v>
      </c>
      <c r="L270" s="29">
        <v>27053070</v>
      </c>
      <c r="M270" s="36">
        <v>1</v>
      </c>
      <c r="N270" s="31">
        <v>26752481</v>
      </c>
      <c r="O270" s="31">
        <v>300589</v>
      </c>
      <c r="P270" s="31">
        <v>0</v>
      </c>
      <c r="T270" s="30">
        <v>45416</v>
      </c>
      <c r="U270" s="31"/>
      <c r="V270" s="31">
        <v>27053070</v>
      </c>
      <c r="W270" s="28" t="s">
        <v>340</v>
      </c>
    </row>
    <row r="271" spans="1:23" s="28" customFormat="1" ht="43.5" x14ac:dyDescent="0.35">
      <c r="A271" s="20">
        <v>287</v>
      </c>
      <c r="B271" s="28">
        <v>2024</v>
      </c>
      <c r="C271" s="19" t="s">
        <v>879</v>
      </c>
      <c r="D271" s="19" t="s">
        <v>880</v>
      </c>
      <c r="E271" s="19">
        <v>79876828</v>
      </c>
      <c r="F271" s="19" t="s">
        <v>881</v>
      </c>
      <c r="G271" s="19" t="s">
        <v>338</v>
      </c>
      <c r="H271" s="19" t="s">
        <v>339</v>
      </c>
      <c r="I271" s="27">
        <v>45324</v>
      </c>
      <c r="J271" s="27">
        <v>45327</v>
      </c>
      <c r="K271" s="27">
        <v>45416</v>
      </c>
      <c r="L271" s="29">
        <v>22819581</v>
      </c>
      <c r="M271" s="36">
        <v>1</v>
      </c>
      <c r="N271" s="31">
        <v>22566031</v>
      </c>
      <c r="O271" s="31">
        <v>253550</v>
      </c>
      <c r="P271" s="31">
        <v>0</v>
      </c>
      <c r="T271" s="30">
        <v>45416</v>
      </c>
      <c r="U271" s="31"/>
      <c r="V271" s="31">
        <v>22819581</v>
      </c>
      <c r="W271" s="28" t="s">
        <v>340</v>
      </c>
    </row>
    <row r="272" spans="1:23" s="28" customFormat="1" ht="29" x14ac:dyDescent="0.35">
      <c r="A272" s="20">
        <v>288</v>
      </c>
      <c r="B272" s="28">
        <v>2024</v>
      </c>
      <c r="C272" s="19" t="s">
        <v>882</v>
      </c>
      <c r="D272" s="19" t="s">
        <v>883</v>
      </c>
      <c r="E272" s="19">
        <v>1020752054</v>
      </c>
      <c r="F272" s="19" t="s">
        <v>884</v>
      </c>
      <c r="G272" s="19" t="s">
        <v>298</v>
      </c>
      <c r="H272" s="19" t="s">
        <v>299</v>
      </c>
      <c r="I272" s="27">
        <v>45324</v>
      </c>
      <c r="J272" s="27">
        <v>45328</v>
      </c>
      <c r="K272" s="27">
        <v>45504</v>
      </c>
      <c r="L272" s="29">
        <v>32500000</v>
      </c>
      <c r="M272" s="36">
        <v>1</v>
      </c>
      <c r="N272" s="31">
        <v>29000000</v>
      </c>
      <c r="O272" s="31">
        <v>3500000</v>
      </c>
      <c r="P272" s="31">
        <v>0</v>
      </c>
      <c r="T272" s="30">
        <v>45504</v>
      </c>
      <c r="U272" s="31"/>
      <c r="V272" s="31">
        <v>32500000</v>
      </c>
      <c r="W272" s="28" t="s">
        <v>300</v>
      </c>
    </row>
    <row r="273" spans="1:23" s="28" customFormat="1" ht="43.5" x14ac:dyDescent="0.35">
      <c r="A273" s="20">
        <v>289</v>
      </c>
      <c r="B273" s="28">
        <v>2024</v>
      </c>
      <c r="C273" s="19" t="s">
        <v>885</v>
      </c>
      <c r="D273" s="19" t="s">
        <v>886</v>
      </c>
      <c r="E273" s="19">
        <v>20985927</v>
      </c>
      <c r="F273" s="19" t="s">
        <v>887</v>
      </c>
      <c r="G273" s="19" t="s">
        <v>298</v>
      </c>
      <c r="H273" s="19" t="s">
        <v>299</v>
      </c>
      <c r="I273" s="27">
        <v>45324</v>
      </c>
      <c r="J273" s="27">
        <v>45329</v>
      </c>
      <c r="K273" s="27">
        <v>45504</v>
      </c>
      <c r="L273" s="29">
        <v>68250000</v>
      </c>
      <c r="M273" s="36">
        <v>1</v>
      </c>
      <c r="N273" s="31">
        <v>60550000</v>
      </c>
      <c r="O273" s="31">
        <v>7700000</v>
      </c>
      <c r="P273" s="31">
        <v>0</v>
      </c>
      <c r="T273" s="30">
        <v>45504</v>
      </c>
      <c r="U273" s="31"/>
      <c r="V273" s="31">
        <v>68250000</v>
      </c>
      <c r="W273" s="28" t="s">
        <v>300</v>
      </c>
    </row>
    <row r="274" spans="1:23" s="28" customFormat="1" ht="43.5" x14ac:dyDescent="0.35">
      <c r="A274" s="20">
        <v>291</v>
      </c>
      <c r="B274" s="28">
        <v>2024</v>
      </c>
      <c r="C274" s="19" t="s">
        <v>888</v>
      </c>
      <c r="D274" s="19" t="s">
        <v>889</v>
      </c>
      <c r="E274" s="19">
        <v>80068330</v>
      </c>
      <c r="F274" s="19" t="s">
        <v>890</v>
      </c>
      <c r="G274" s="19" t="s">
        <v>338</v>
      </c>
      <c r="H274" s="19" t="s">
        <v>339</v>
      </c>
      <c r="I274" s="27">
        <v>45324</v>
      </c>
      <c r="J274" s="27">
        <v>45327</v>
      </c>
      <c r="K274" s="27">
        <v>45416</v>
      </c>
      <c r="L274" s="29">
        <v>25646943</v>
      </c>
      <c r="M274" s="36">
        <v>1</v>
      </c>
      <c r="N274" s="31">
        <v>25361977</v>
      </c>
      <c r="O274" s="31">
        <v>284966</v>
      </c>
      <c r="P274" s="31">
        <v>0</v>
      </c>
      <c r="T274" s="30">
        <v>45416</v>
      </c>
      <c r="U274" s="31"/>
      <c r="V274" s="31">
        <v>25646943</v>
      </c>
      <c r="W274" s="28" t="s">
        <v>340</v>
      </c>
    </row>
    <row r="275" spans="1:23" s="28" customFormat="1" ht="29" x14ac:dyDescent="0.35">
      <c r="A275" s="20">
        <v>292</v>
      </c>
      <c r="B275" s="28">
        <v>2024</v>
      </c>
      <c r="C275" s="19" t="s">
        <v>891</v>
      </c>
      <c r="D275" s="19" t="s">
        <v>892</v>
      </c>
      <c r="E275" s="19">
        <v>1018486213</v>
      </c>
      <c r="F275" s="19" t="s">
        <v>893</v>
      </c>
      <c r="G275" s="19" t="s">
        <v>894</v>
      </c>
      <c r="H275" s="19" t="s">
        <v>895</v>
      </c>
      <c r="I275" s="27">
        <v>45324</v>
      </c>
      <c r="J275" s="27">
        <v>45329</v>
      </c>
      <c r="K275" s="27">
        <v>45504</v>
      </c>
      <c r="L275" s="29">
        <v>43260000</v>
      </c>
      <c r="M275" s="36">
        <v>1</v>
      </c>
      <c r="N275" s="31">
        <v>41577667</v>
      </c>
      <c r="O275" s="31">
        <v>1682333</v>
      </c>
      <c r="P275" s="31">
        <v>0</v>
      </c>
      <c r="T275" s="30">
        <v>45504</v>
      </c>
      <c r="U275" s="31"/>
      <c r="V275" s="31">
        <v>43260000</v>
      </c>
      <c r="W275" s="28" t="s">
        <v>895</v>
      </c>
    </row>
    <row r="276" spans="1:23" s="28" customFormat="1" ht="43.5" x14ac:dyDescent="0.35">
      <c r="A276" s="20">
        <v>293</v>
      </c>
      <c r="B276" s="28">
        <v>2024</v>
      </c>
      <c r="C276" s="19" t="s">
        <v>896</v>
      </c>
      <c r="D276" s="19" t="s">
        <v>897</v>
      </c>
      <c r="E276" s="19">
        <v>1016019607</v>
      </c>
      <c r="F276" s="19" t="s">
        <v>898</v>
      </c>
      <c r="G276" s="19" t="s">
        <v>532</v>
      </c>
      <c r="H276" s="19" t="s">
        <v>533</v>
      </c>
      <c r="I276" s="27">
        <v>45324</v>
      </c>
      <c r="J276" s="27">
        <v>45327</v>
      </c>
      <c r="K276" s="27">
        <v>45504</v>
      </c>
      <c r="L276" s="29">
        <v>31827000</v>
      </c>
      <c r="M276" s="36">
        <v>0.83333333333333337</v>
      </c>
      <c r="N276" s="31">
        <v>25638417</v>
      </c>
      <c r="O276" s="31">
        <v>884083</v>
      </c>
      <c r="P276" s="31">
        <v>5304500</v>
      </c>
      <c r="T276" s="30">
        <v>45504</v>
      </c>
      <c r="U276" s="31"/>
      <c r="V276" s="31">
        <v>31827000</v>
      </c>
      <c r="W276" s="28" t="s">
        <v>534</v>
      </c>
    </row>
    <row r="277" spans="1:23" s="28" customFormat="1" ht="43.5" x14ac:dyDescent="0.35">
      <c r="A277" s="20">
        <v>294</v>
      </c>
      <c r="B277" s="28">
        <v>2024</v>
      </c>
      <c r="C277" s="19" t="s">
        <v>899</v>
      </c>
      <c r="D277" s="19" t="s">
        <v>900</v>
      </c>
      <c r="E277" s="19">
        <v>1024485427</v>
      </c>
      <c r="F277" s="19" t="s">
        <v>901</v>
      </c>
      <c r="G277" s="19" t="s">
        <v>532</v>
      </c>
      <c r="H277" s="19" t="s">
        <v>533</v>
      </c>
      <c r="I277" s="27">
        <v>45324</v>
      </c>
      <c r="J277" s="27">
        <v>45329</v>
      </c>
      <c r="K277" s="27">
        <v>45504</v>
      </c>
      <c r="L277" s="29">
        <v>31827000</v>
      </c>
      <c r="M277" s="36">
        <v>0.83333333333333337</v>
      </c>
      <c r="N277" s="31">
        <v>25284783</v>
      </c>
      <c r="O277" s="31">
        <v>1237717</v>
      </c>
      <c r="P277" s="31">
        <v>5304500</v>
      </c>
      <c r="T277" s="30">
        <v>45504</v>
      </c>
      <c r="U277" s="31"/>
      <c r="V277" s="31">
        <v>31827000</v>
      </c>
      <c r="W277" s="28" t="s">
        <v>534</v>
      </c>
    </row>
    <row r="278" spans="1:23" s="28" customFormat="1" ht="43.5" x14ac:dyDescent="0.35">
      <c r="A278" s="20">
        <v>295</v>
      </c>
      <c r="B278" s="28">
        <v>2024</v>
      </c>
      <c r="C278" s="19" t="s">
        <v>902</v>
      </c>
      <c r="D278" s="19" t="s">
        <v>903</v>
      </c>
      <c r="E278" s="19">
        <v>1030584942</v>
      </c>
      <c r="F278" s="19" t="s">
        <v>904</v>
      </c>
      <c r="G278" s="19" t="s">
        <v>532</v>
      </c>
      <c r="H278" s="19" t="s">
        <v>533</v>
      </c>
      <c r="I278" s="27">
        <v>45324</v>
      </c>
      <c r="J278" s="27">
        <v>45327</v>
      </c>
      <c r="K278" s="27">
        <v>45504</v>
      </c>
      <c r="L278" s="29">
        <v>31827000</v>
      </c>
      <c r="M278" s="36">
        <v>1</v>
      </c>
      <c r="N278" s="31">
        <v>30942917</v>
      </c>
      <c r="O278" s="31">
        <v>884083</v>
      </c>
      <c r="P278" s="31">
        <v>0</v>
      </c>
      <c r="T278" s="30">
        <v>45504</v>
      </c>
      <c r="U278" s="31"/>
      <c r="V278" s="31">
        <v>31827000</v>
      </c>
      <c r="W278" s="28" t="s">
        <v>534</v>
      </c>
    </row>
    <row r="279" spans="1:23" s="28" customFormat="1" ht="43.5" x14ac:dyDescent="0.35">
      <c r="A279" s="20">
        <v>296</v>
      </c>
      <c r="B279" s="28">
        <v>2024</v>
      </c>
      <c r="C279" s="19" t="s">
        <v>905</v>
      </c>
      <c r="D279" s="19" t="s">
        <v>906</v>
      </c>
      <c r="E279" s="19">
        <v>1018409440</v>
      </c>
      <c r="F279" s="19" t="s">
        <v>907</v>
      </c>
      <c r="G279" s="19" t="s">
        <v>262</v>
      </c>
      <c r="H279" s="19" t="s">
        <v>263</v>
      </c>
      <c r="I279" s="27">
        <v>45324</v>
      </c>
      <c r="J279" s="27">
        <v>45328</v>
      </c>
      <c r="K279" s="27">
        <v>45504</v>
      </c>
      <c r="L279" s="29">
        <v>55620000</v>
      </c>
      <c r="M279" s="36">
        <v>1</v>
      </c>
      <c r="N279" s="31">
        <v>53766000</v>
      </c>
      <c r="O279" s="31">
        <v>1854000</v>
      </c>
      <c r="P279" s="31">
        <v>0</v>
      </c>
      <c r="T279" s="30">
        <v>45504</v>
      </c>
      <c r="U279" s="31"/>
      <c r="V279" s="31">
        <v>55620000</v>
      </c>
      <c r="W279" s="28" t="s">
        <v>264</v>
      </c>
    </row>
    <row r="280" spans="1:23" s="28" customFormat="1" ht="43.5" x14ac:dyDescent="0.35">
      <c r="A280" s="20">
        <v>299</v>
      </c>
      <c r="B280" s="28">
        <v>2024</v>
      </c>
      <c r="C280" s="19" t="s">
        <v>908</v>
      </c>
      <c r="D280" s="19" t="s">
        <v>909</v>
      </c>
      <c r="E280" s="19">
        <v>40043143</v>
      </c>
      <c r="F280" s="19" t="s">
        <v>910</v>
      </c>
      <c r="G280" s="19" t="s">
        <v>262</v>
      </c>
      <c r="H280" s="19" t="s">
        <v>263</v>
      </c>
      <c r="I280" s="27">
        <v>45324</v>
      </c>
      <c r="J280" s="27">
        <v>45327</v>
      </c>
      <c r="K280" s="27">
        <v>45504</v>
      </c>
      <c r="L280" s="29">
        <v>51888000</v>
      </c>
      <c r="M280" s="36">
        <v>1</v>
      </c>
      <c r="N280" s="31">
        <v>50446667</v>
      </c>
      <c r="O280" s="31">
        <v>1441333</v>
      </c>
      <c r="P280" s="31">
        <v>0</v>
      </c>
      <c r="T280" s="30">
        <v>45504</v>
      </c>
      <c r="U280" s="31"/>
      <c r="V280" s="31">
        <v>51888000</v>
      </c>
      <c r="W280" s="28" t="s">
        <v>264</v>
      </c>
    </row>
    <row r="281" spans="1:23" s="28" customFormat="1" ht="43.5" x14ac:dyDescent="0.35">
      <c r="A281" s="20">
        <v>300</v>
      </c>
      <c r="B281" s="28">
        <v>2024</v>
      </c>
      <c r="C281" s="19" t="s">
        <v>911</v>
      </c>
      <c r="D281" s="19" t="s">
        <v>912</v>
      </c>
      <c r="E281" s="19">
        <v>1019031988</v>
      </c>
      <c r="F281" s="19" t="s">
        <v>913</v>
      </c>
      <c r="G281" s="19" t="s">
        <v>262</v>
      </c>
      <c r="H281" s="19" t="s">
        <v>263</v>
      </c>
      <c r="I281" s="27">
        <v>45324</v>
      </c>
      <c r="J281" s="27">
        <v>45327</v>
      </c>
      <c r="K281" s="27">
        <v>45504</v>
      </c>
      <c r="L281" s="29">
        <v>51888000</v>
      </c>
      <c r="M281" s="36">
        <v>1</v>
      </c>
      <c r="N281" s="31">
        <v>50446667</v>
      </c>
      <c r="O281" s="31">
        <v>1441333</v>
      </c>
      <c r="P281" s="31">
        <v>0</v>
      </c>
      <c r="T281" s="30">
        <v>45504</v>
      </c>
      <c r="U281" s="31"/>
      <c r="V281" s="31">
        <v>51888000</v>
      </c>
      <c r="W281" s="28" t="s">
        <v>264</v>
      </c>
    </row>
    <row r="282" spans="1:23" s="28" customFormat="1" ht="43.5" x14ac:dyDescent="0.35">
      <c r="A282" s="20">
        <v>301</v>
      </c>
      <c r="B282" s="28">
        <v>2024</v>
      </c>
      <c r="C282" s="19" t="s">
        <v>914</v>
      </c>
      <c r="D282" s="19" t="s">
        <v>915</v>
      </c>
      <c r="E282" s="19">
        <v>34325312</v>
      </c>
      <c r="F282" s="19" t="s">
        <v>916</v>
      </c>
      <c r="G282" s="19" t="s">
        <v>154</v>
      </c>
      <c r="H282" s="19" t="s">
        <v>155</v>
      </c>
      <c r="I282" s="27">
        <v>45324</v>
      </c>
      <c r="J282" s="27">
        <v>45329</v>
      </c>
      <c r="K282" s="27">
        <v>45504</v>
      </c>
      <c r="L282" s="29">
        <v>51558000</v>
      </c>
      <c r="M282" s="36">
        <v>1</v>
      </c>
      <c r="N282" s="31">
        <v>49552967</v>
      </c>
      <c r="O282" s="31">
        <v>2005033</v>
      </c>
      <c r="P282" s="31">
        <v>0</v>
      </c>
      <c r="T282" s="30">
        <v>45504</v>
      </c>
      <c r="U282" s="31"/>
      <c r="V282" s="31">
        <v>51558000</v>
      </c>
      <c r="W282" s="28" t="s">
        <v>156</v>
      </c>
    </row>
    <row r="283" spans="1:23" s="28" customFormat="1" ht="43.5" x14ac:dyDescent="0.35">
      <c r="A283" s="20">
        <v>302</v>
      </c>
      <c r="B283" s="28">
        <v>2024</v>
      </c>
      <c r="C283" s="19" t="s">
        <v>917</v>
      </c>
      <c r="D283" s="19" t="s">
        <v>918</v>
      </c>
      <c r="E283" s="19">
        <v>1019051488</v>
      </c>
      <c r="F283" s="19" t="s">
        <v>919</v>
      </c>
      <c r="G283" s="19" t="s">
        <v>154</v>
      </c>
      <c r="H283" s="19" t="s">
        <v>155</v>
      </c>
      <c r="I283" s="27">
        <v>45327</v>
      </c>
      <c r="J283" s="27">
        <v>45329</v>
      </c>
      <c r="K283" s="27">
        <v>45504</v>
      </c>
      <c r="L283" s="29">
        <v>40284000</v>
      </c>
      <c r="M283" s="36">
        <v>1</v>
      </c>
      <c r="N283" s="31">
        <v>38717400</v>
      </c>
      <c r="O283" s="31">
        <v>1566600</v>
      </c>
      <c r="P283" s="31">
        <v>0</v>
      </c>
      <c r="T283" s="30">
        <v>45504</v>
      </c>
      <c r="U283" s="31"/>
      <c r="V283" s="31">
        <v>40284000</v>
      </c>
      <c r="W283" s="28" t="s">
        <v>156</v>
      </c>
    </row>
    <row r="284" spans="1:23" s="28" customFormat="1" ht="43.5" x14ac:dyDescent="0.35">
      <c r="A284" s="20">
        <v>303</v>
      </c>
      <c r="B284" s="28">
        <v>2024</v>
      </c>
      <c r="C284" s="19" t="s">
        <v>920</v>
      </c>
      <c r="D284" s="19" t="s">
        <v>921</v>
      </c>
      <c r="E284" s="19">
        <v>80058658</v>
      </c>
      <c r="F284" s="19" t="s">
        <v>922</v>
      </c>
      <c r="G284" s="19" t="s">
        <v>154</v>
      </c>
      <c r="H284" s="19" t="s">
        <v>155</v>
      </c>
      <c r="I284" s="27">
        <v>45327</v>
      </c>
      <c r="J284" s="27">
        <v>45328</v>
      </c>
      <c r="K284" s="27">
        <v>45504</v>
      </c>
      <c r="L284" s="29">
        <v>32592000</v>
      </c>
      <c r="M284" s="36">
        <v>1</v>
      </c>
      <c r="N284" s="31">
        <v>31505600</v>
      </c>
      <c r="O284" s="31">
        <v>1086400</v>
      </c>
      <c r="P284" s="31">
        <v>0</v>
      </c>
      <c r="T284" s="30">
        <v>45504</v>
      </c>
      <c r="U284" s="31"/>
      <c r="V284" s="31">
        <v>32592000</v>
      </c>
      <c r="W284" s="28" t="s">
        <v>156</v>
      </c>
    </row>
    <row r="285" spans="1:23" s="28" customFormat="1" ht="43.5" x14ac:dyDescent="0.35">
      <c r="A285" s="20">
        <v>304</v>
      </c>
      <c r="B285" s="28">
        <v>2024</v>
      </c>
      <c r="C285" s="19" t="s">
        <v>923</v>
      </c>
      <c r="D285" s="19" t="s">
        <v>924</v>
      </c>
      <c r="E285" s="19">
        <v>52260654</v>
      </c>
      <c r="F285" s="19" t="s">
        <v>925</v>
      </c>
      <c r="G285" s="19" t="s">
        <v>298</v>
      </c>
      <c r="H285" s="19" t="s">
        <v>299</v>
      </c>
      <c r="I285" s="27">
        <v>45327</v>
      </c>
      <c r="J285" s="27">
        <v>45328</v>
      </c>
      <c r="K285" s="27">
        <v>45504</v>
      </c>
      <c r="L285" s="29">
        <v>15600000</v>
      </c>
      <c r="M285" s="36">
        <v>1</v>
      </c>
      <c r="N285" s="31">
        <v>13920000</v>
      </c>
      <c r="O285" s="31">
        <v>1680000</v>
      </c>
      <c r="P285" s="31">
        <v>0</v>
      </c>
      <c r="T285" s="30">
        <v>45504</v>
      </c>
      <c r="U285" s="31"/>
      <c r="V285" s="31">
        <v>15600000</v>
      </c>
      <c r="W285" s="28" t="s">
        <v>300</v>
      </c>
    </row>
    <row r="286" spans="1:23" s="28" customFormat="1" ht="43.5" x14ac:dyDescent="0.35">
      <c r="A286" s="20">
        <v>305</v>
      </c>
      <c r="B286" s="28">
        <v>2024</v>
      </c>
      <c r="C286" s="19" t="s">
        <v>926</v>
      </c>
      <c r="D286" s="19" t="s">
        <v>927</v>
      </c>
      <c r="E286" s="19">
        <v>30718747</v>
      </c>
      <c r="F286" s="19" t="s">
        <v>928</v>
      </c>
      <c r="G286" s="19" t="s">
        <v>304</v>
      </c>
      <c r="H286" s="19" t="s">
        <v>305</v>
      </c>
      <c r="I286" s="27">
        <v>45327</v>
      </c>
      <c r="J286" s="27">
        <v>45328</v>
      </c>
      <c r="K286" s="27">
        <v>45504</v>
      </c>
      <c r="L286" s="29">
        <v>41400000</v>
      </c>
      <c r="M286" s="36">
        <v>1</v>
      </c>
      <c r="N286" s="31">
        <v>40020000</v>
      </c>
      <c r="O286" s="31">
        <v>1380000</v>
      </c>
      <c r="P286" s="31">
        <v>0</v>
      </c>
      <c r="T286" s="30">
        <v>45504</v>
      </c>
      <c r="U286" s="31"/>
      <c r="V286" s="31">
        <v>41400000</v>
      </c>
      <c r="W286" s="28" t="s">
        <v>306</v>
      </c>
    </row>
    <row r="287" spans="1:23" s="28" customFormat="1" ht="43.5" x14ac:dyDescent="0.35">
      <c r="A287" s="20">
        <v>306</v>
      </c>
      <c r="B287" s="28">
        <v>2024</v>
      </c>
      <c r="C287" s="19" t="s">
        <v>929</v>
      </c>
      <c r="D287" s="19" t="s">
        <v>930</v>
      </c>
      <c r="E287" s="19">
        <v>1032467630</v>
      </c>
      <c r="F287" s="19" t="s">
        <v>931</v>
      </c>
      <c r="G287" s="19" t="s">
        <v>854</v>
      </c>
      <c r="H287" s="19" t="s">
        <v>345</v>
      </c>
      <c r="I287" s="27">
        <v>45327</v>
      </c>
      <c r="J287" s="27">
        <v>45328</v>
      </c>
      <c r="K287" s="27">
        <v>45504</v>
      </c>
      <c r="L287" s="29">
        <v>41400000</v>
      </c>
      <c r="M287" s="36">
        <v>1</v>
      </c>
      <c r="N287" s="31">
        <v>40020000</v>
      </c>
      <c r="O287" s="31">
        <v>1380000</v>
      </c>
      <c r="P287" s="31">
        <v>0</v>
      </c>
      <c r="T287" s="30">
        <v>45504</v>
      </c>
      <c r="U287" s="31"/>
      <c r="V287" s="31">
        <v>41400000</v>
      </c>
      <c r="W287" s="28" t="s">
        <v>306</v>
      </c>
    </row>
    <row r="288" spans="1:23" s="28" customFormat="1" ht="43.5" x14ac:dyDescent="0.35">
      <c r="A288" s="20">
        <v>307</v>
      </c>
      <c r="B288" s="28">
        <v>2024</v>
      </c>
      <c r="C288" s="19" t="s">
        <v>932</v>
      </c>
      <c r="D288" s="19" t="s">
        <v>933</v>
      </c>
      <c r="E288" s="19">
        <v>1010193782</v>
      </c>
      <c r="F288" s="19" t="s">
        <v>934</v>
      </c>
      <c r="G288" s="19" t="s">
        <v>154</v>
      </c>
      <c r="H288" s="19" t="s">
        <v>155</v>
      </c>
      <c r="I288" s="27">
        <v>45327</v>
      </c>
      <c r="J288" s="27">
        <v>45329</v>
      </c>
      <c r="K288" s="27">
        <v>45504</v>
      </c>
      <c r="L288" s="29">
        <v>34482500</v>
      </c>
      <c r="M288" s="36">
        <v>1</v>
      </c>
      <c r="N288" s="31">
        <v>30592167</v>
      </c>
      <c r="O288" s="31">
        <v>3890333</v>
      </c>
      <c r="P288" s="31">
        <v>0</v>
      </c>
      <c r="T288" s="30">
        <v>45504</v>
      </c>
      <c r="U288" s="31"/>
      <c r="V288" s="31">
        <v>34482500</v>
      </c>
      <c r="W288" s="28" t="s">
        <v>156</v>
      </c>
    </row>
    <row r="289" spans="1:23" s="28" customFormat="1" ht="43.5" x14ac:dyDescent="0.35">
      <c r="A289" s="20">
        <v>308</v>
      </c>
      <c r="B289" s="28">
        <v>2024</v>
      </c>
      <c r="C289" s="19" t="s">
        <v>935</v>
      </c>
      <c r="D289" s="19" t="s">
        <v>936</v>
      </c>
      <c r="E289" s="19">
        <v>1032433060</v>
      </c>
      <c r="F289" s="19" t="s">
        <v>937</v>
      </c>
      <c r="G289" s="19" t="s">
        <v>262</v>
      </c>
      <c r="H289" s="19" t="s">
        <v>263</v>
      </c>
      <c r="I289" s="27">
        <v>45327</v>
      </c>
      <c r="J289" s="27">
        <v>45328</v>
      </c>
      <c r="K289" s="27">
        <v>45504</v>
      </c>
      <c r="L289" s="29">
        <v>39108000</v>
      </c>
      <c r="M289" s="36">
        <v>1</v>
      </c>
      <c r="N289" s="31">
        <v>37804400</v>
      </c>
      <c r="O289" s="31">
        <v>1303600</v>
      </c>
      <c r="P289" s="31">
        <v>0</v>
      </c>
      <c r="T289" s="30">
        <v>45504</v>
      </c>
      <c r="U289" s="31"/>
      <c r="V289" s="31">
        <v>39108000</v>
      </c>
      <c r="W289" s="28" t="s">
        <v>264</v>
      </c>
    </row>
    <row r="290" spans="1:23" s="28" customFormat="1" ht="43.5" x14ac:dyDescent="0.35">
      <c r="A290" s="20">
        <v>309</v>
      </c>
      <c r="B290" s="28">
        <v>2024</v>
      </c>
      <c r="C290" s="19" t="s">
        <v>938</v>
      </c>
      <c r="D290" s="19" t="s">
        <v>939</v>
      </c>
      <c r="E290" s="19">
        <v>1018463736</v>
      </c>
      <c r="F290" s="19" t="s">
        <v>940</v>
      </c>
      <c r="G290" s="19" t="s">
        <v>262</v>
      </c>
      <c r="H290" s="19" t="s">
        <v>263</v>
      </c>
      <c r="I290" s="27">
        <v>45327</v>
      </c>
      <c r="J290" s="27">
        <v>45328</v>
      </c>
      <c r="K290" s="27">
        <v>45504</v>
      </c>
      <c r="L290" s="29">
        <v>26100000</v>
      </c>
      <c r="M290" s="36">
        <v>1</v>
      </c>
      <c r="N290" s="31">
        <v>25230000</v>
      </c>
      <c r="O290" s="31">
        <v>870000</v>
      </c>
      <c r="P290" s="31">
        <v>0</v>
      </c>
      <c r="T290" s="30">
        <v>45504</v>
      </c>
      <c r="U290" s="31"/>
      <c r="V290" s="31">
        <v>26100000</v>
      </c>
      <c r="W290" s="28" t="s">
        <v>264</v>
      </c>
    </row>
    <row r="291" spans="1:23" s="28" customFormat="1" ht="43.5" x14ac:dyDescent="0.35">
      <c r="A291" s="20">
        <v>310</v>
      </c>
      <c r="B291" s="28">
        <v>2024</v>
      </c>
      <c r="C291" s="19" t="s">
        <v>941</v>
      </c>
      <c r="D291" s="19" t="s">
        <v>942</v>
      </c>
      <c r="E291" s="19">
        <v>1010207715</v>
      </c>
      <c r="F291" s="19" t="s">
        <v>943</v>
      </c>
      <c r="G291" s="19" t="s">
        <v>298</v>
      </c>
      <c r="H291" s="19" t="s">
        <v>299</v>
      </c>
      <c r="I291" s="27">
        <v>45327</v>
      </c>
      <c r="J291" s="27">
        <v>45328</v>
      </c>
      <c r="K291" s="27">
        <v>45504</v>
      </c>
      <c r="L291" s="29">
        <v>26000000</v>
      </c>
      <c r="M291" s="36">
        <v>1</v>
      </c>
      <c r="N291" s="31">
        <v>23200000</v>
      </c>
      <c r="O291" s="31">
        <v>2800000</v>
      </c>
      <c r="P291" s="31">
        <v>0</v>
      </c>
      <c r="T291" s="30">
        <v>45504</v>
      </c>
      <c r="U291" s="31"/>
      <c r="V291" s="31">
        <v>26000000</v>
      </c>
      <c r="W291" s="28" t="s">
        <v>300</v>
      </c>
    </row>
    <row r="292" spans="1:23" s="28" customFormat="1" ht="43.5" x14ac:dyDescent="0.35">
      <c r="A292" s="20">
        <v>311</v>
      </c>
      <c r="B292" s="28">
        <v>2024</v>
      </c>
      <c r="C292" s="19" t="s">
        <v>944</v>
      </c>
      <c r="D292" s="19" t="s">
        <v>945</v>
      </c>
      <c r="E292" s="19">
        <v>79545331</v>
      </c>
      <c r="F292" s="19" t="s">
        <v>946</v>
      </c>
      <c r="G292" s="19" t="s">
        <v>298</v>
      </c>
      <c r="H292" s="19" t="s">
        <v>299</v>
      </c>
      <c r="I292" s="27">
        <v>45327</v>
      </c>
      <c r="J292" s="27">
        <v>45329</v>
      </c>
      <c r="K292" s="27">
        <v>45504</v>
      </c>
      <c r="L292" s="29">
        <v>61750000</v>
      </c>
      <c r="M292" s="36">
        <v>1</v>
      </c>
      <c r="N292" s="31">
        <v>54783333</v>
      </c>
      <c r="O292" s="31">
        <v>6966667</v>
      </c>
      <c r="P292" s="31">
        <v>0</v>
      </c>
      <c r="T292" s="30">
        <v>45504</v>
      </c>
      <c r="U292" s="31"/>
      <c r="V292" s="31">
        <v>61750000</v>
      </c>
      <c r="W292" s="28" t="s">
        <v>300</v>
      </c>
    </row>
    <row r="293" spans="1:23" s="28" customFormat="1" ht="43.5" x14ac:dyDescent="0.35">
      <c r="A293" s="20">
        <v>312</v>
      </c>
      <c r="B293" s="28">
        <v>2024</v>
      </c>
      <c r="C293" s="19" t="s">
        <v>947</v>
      </c>
      <c r="D293" s="19" t="s">
        <v>948</v>
      </c>
      <c r="E293" s="19">
        <v>1014208258</v>
      </c>
      <c r="F293" s="19" t="s">
        <v>949</v>
      </c>
      <c r="G293" s="19" t="s">
        <v>532</v>
      </c>
      <c r="H293" s="19" t="s">
        <v>533</v>
      </c>
      <c r="I293" s="27">
        <v>45327</v>
      </c>
      <c r="J293" s="27">
        <v>45329</v>
      </c>
      <c r="K293" s="27">
        <v>45412</v>
      </c>
      <c r="L293" s="29">
        <v>22278900</v>
      </c>
      <c r="M293" s="36">
        <v>1</v>
      </c>
      <c r="N293" s="31">
        <v>20546097</v>
      </c>
      <c r="O293" s="31">
        <v>1732803</v>
      </c>
      <c r="P293" s="31">
        <v>0</v>
      </c>
      <c r="T293" s="30">
        <v>45412</v>
      </c>
      <c r="U293" s="31"/>
      <c r="V293" s="31">
        <v>22278900</v>
      </c>
      <c r="W293" s="28" t="s">
        <v>534</v>
      </c>
    </row>
    <row r="294" spans="1:23" s="28" customFormat="1" ht="43.5" x14ac:dyDescent="0.35">
      <c r="A294" s="20">
        <v>313</v>
      </c>
      <c r="B294" s="28">
        <v>2024</v>
      </c>
      <c r="C294" s="19" t="s">
        <v>950</v>
      </c>
      <c r="D294" s="19" t="s">
        <v>951</v>
      </c>
      <c r="E294" s="19">
        <v>52916511</v>
      </c>
      <c r="F294" s="19" t="s">
        <v>952</v>
      </c>
      <c r="G294" s="19" t="s">
        <v>532</v>
      </c>
      <c r="H294" s="19" t="s">
        <v>533</v>
      </c>
      <c r="I294" s="27">
        <v>45327</v>
      </c>
      <c r="J294" s="27">
        <v>45330</v>
      </c>
      <c r="K294" s="27">
        <v>45504</v>
      </c>
      <c r="L294" s="29">
        <v>31827000</v>
      </c>
      <c r="M294" s="36">
        <v>1</v>
      </c>
      <c r="N294" s="31">
        <v>30412467</v>
      </c>
      <c r="O294" s="31">
        <v>1414533</v>
      </c>
      <c r="P294" s="31">
        <v>0</v>
      </c>
      <c r="T294" s="30">
        <v>45504</v>
      </c>
      <c r="U294" s="31"/>
      <c r="V294" s="31">
        <v>31827000</v>
      </c>
      <c r="W294" s="28" t="s">
        <v>534</v>
      </c>
    </row>
    <row r="295" spans="1:23" s="28" customFormat="1" ht="43.5" x14ac:dyDescent="0.35">
      <c r="A295" s="20">
        <v>315</v>
      </c>
      <c r="B295" s="28">
        <v>2024</v>
      </c>
      <c r="C295" s="19" t="s">
        <v>953</v>
      </c>
      <c r="D295" s="19" t="s">
        <v>954</v>
      </c>
      <c r="E295" s="19">
        <v>1030531481</v>
      </c>
      <c r="F295" s="19" t="s">
        <v>955</v>
      </c>
      <c r="G295" s="19" t="s">
        <v>532</v>
      </c>
      <c r="H295" s="19" t="s">
        <v>533</v>
      </c>
      <c r="I295" s="27">
        <v>45327</v>
      </c>
      <c r="J295" s="27">
        <v>45331</v>
      </c>
      <c r="K295" s="27">
        <v>45504</v>
      </c>
      <c r="L295" s="29">
        <v>44556000</v>
      </c>
      <c r="M295" s="36">
        <v>1</v>
      </c>
      <c r="N295" s="31">
        <v>42328200</v>
      </c>
      <c r="O295" s="31">
        <v>2227800</v>
      </c>
      <c r="P295" s="31">
        <v>0</v>
      </c>
      <c r="T295" s="30">
        <v>45504</v>
      </c>
      <c r="U295" s="31"/>
      <c r="V295" s="31">
        <v>44556000</v>
      </c>
      <c r="W295" s="28" t="s">
        <v>534</v>
      </c>
    </row>
    <row r="296" spans="1:23" s="28" customFormat="1" ht="29" x14ac:dyDescent="0.35">
      <c r="A296" s="20">
        <v>317</v>
      </c>
      <c r="B296" s="28">
        <v>2024</v>
      </c>
      <c r="C296" s="19" t="s">
        <v>956</v>
      </c>
      <c r="D296" s="19" t="s">
        <v>957</v>
      </c>
      <c r="E296" s="19">
        <v>1012329031</v>
      </c>
      <c r="F296" s="19" t="s">
        <v>958</v>
      </c>
      <c r="G296" s="19" t="s">
        <v>532</v>
      </c>
      <c r="H296" s="19" t="s">
        <v>533</v>
      </c>
      <c r="I296" s="27">
        <v>45327</v>
      </c>
      <c r="J296" s="27">
        <v>45329</v>
      </c>
      <c r="K296" s="27">
        <v>45504</v>
      </c>
      <c r="L296" s="29">
        <v>31827000</v>
      </c>
      <c r="M296" s="36">
        <v>1</v>
      </c>
      <c r="N296" s="31">
        <v>30589283</v>
      </c>
      <c r="O296" s="31">
        <v>1237717</v>
      </c>
      <c r="P296" s="31">
        <v>0</v>
      </c>
      <c r="T296" s="30">
        <v>45504</v>
      </c>
      <c r="U296" s="31"/>
      <c r="V296" s="31">
        <v>31827000</v>
      </c>
      <c r="W296" s="28" t="s">
        <v>534</v>
      </c>
    </row>
    <row r="297" spans="1:23" s="28" customFormat="1" ht="43.5" x14ac:dyDescent="0.35">
      <c r="A297" s="20">
        <v>319</v>
      </c>
      <c r="B297" s="28">
        <v>2024</v>
      </c>
      <c r="C297" s="19" t="s">
        <v>959</v>
      </c>
      <c r="D297" s="19" t="s">
        <v>960</v>
      </c>
      <c r="E297" s="19">
        <v>1144065948</v>
      </c>
      <c r="F297" s="19" t="s">
        <v>961</v>
      </c>
      <c r="G297" s="19" t="s">
        <v>154</v>
      </c>
      <c r="H297" s="19" t="s">
        <v>32</v>
      </c>
      <c r="I297" s="27">
        <v>45327</v>
      </c>
      <c r="J297" s="27">
        <v>45328</v>
      </c>
      <c r="K297" s="27">
        <v>45504</v>
      </c>
      <c r="L297" s="29">
        <v>39108000</v>
      </c>
      <c r="M297" s="36">
        <v>1</v>
      </c>
      <c r="N297" s="31">
        <v>37804400</v>
      </c>
      <c r="O297" s="31">
        <v>1303600</v>
      </c>
      <c r="P297" s="31">
        <v>0</v>
      </c>
      <c r="T297" s="30">
        <v>45504</v>
      </c>
      <c r="U297" s="31"/>
      <c r="V297" s="31">
        <v>39108000</v>
      </c>
      <c r="W297" s="28" t="s">
        <v>33</v>
      </c>
    </row>
    <row r="298" spans="1:23" s="28" customFormat="1" ht="43.5" x14ac:dyDescent="0.35">
      <c r="A298" s="20">
        <v>320</v>
      </c>
      <c r="B298" s="28">
        <v>2024</v>
      </c>
      <c r="C298" s="19" t="s">
        <v>962</v>
      </c>
      <c r="D298" s="19" t="s">
        <v>963</v>
      </c>
      <c r="E298" s="19">
        <v>52833019</v>
      </c>
      <c r="F298" s="19" t="s">
        <v>964</v>
      </c>
      <c r="G298" s="19" t="s">
        <v>154</v>
      </c>
      <c r="H298" s="19" t="s">
        <v>32</v>
      </c>
      <c r="I298" s="27">
        <v>45327</v>
      </c>
      <c r="J298" s="27">
        <v>45328</v>
      </c>
      <c r="K298" s="27">
        <v>45504</v>
      </c>
      <c r="L298" s="29">
        <v>39108000</v>
      </c>
      <c r="M298" s="36">
        <v>1</v>
      </c>
      <c r="N298" s="31">
        <v>37804400</v>
      </c>
      <c r="O298" s="31">
        <v>1303600</v>
      </c>
      <c r="P298" s="31">
        <v>0</v>
      </c>
      <c r="T298" s="30">
        <v>45504</v>
      </c>
      <c r="U298" s="31"/>
      <c r="V298" s="31">
        <v>39108000</v>
      </c>
      <c r="W298" s="28" t="s">
        <v>33</v>
      </c>
    </row>
    <row r="299" spans="1:23" s="28" customFormat="1" ht="43.5" x14ac:dyDescent="0.35">
      <c r="A299" s="20">
        <v>321</v>
      </c>
      <c r="B299" s="28">
        <v>2024</v>
      </c>
      <c r="C299" s="19" t="s">
        <v>965</v>
      </c>
      <c r="D299" s="19" t="s">
        <v>966</v>
      </c>
      <c r="E299" s="19">
        <v>1023906784</v>
      </c>
      <c r="F299" s="19" t="s">
        <v>967</v>
      </c>
      <c r="G299" s="19" t="s">
        <v>854</v>
      </c>
      <c r="H299" s="19" t="s">
        <v>345</v>
      </c>
      <c r="I299" s="27">
        <v>45327</v>
      </c>
      <c r="J299" s="27">
        <v>45328</v>
      </c>
      <c r="K299" s="27">
        <v>45504</v>
      </c>
      <c r="L299" s="29">
        <v>45600000</v>
      </c>
      <c r="M299" s="36">
        <v>1</v>
      </c>
      <c r="N299" s="31">
        <v>44080000</v>
      </c>
      <c r="O299" s="31">
        <v>1520000</v>
      </c>
      <c r="P299" s="31">
        <v>0</v>
      </c>
      <c r="T299" s="30">
        <v>45504</v>
      </c>
      <c r="U299" s="31"/>
      <c r="V299" s="31">
        <v>45600000</v>
      </c>
      <c r="W299" s="28" t="s">
        <v>306</v>
      </c>
    </row>
    <row r="300" spans="1:23" s="28" customFormat="1" ht="43.5" x14ac:dyDescent="0.35">
      <c r="A300" s="20">
        <v>322</v>
      </c>
      <c r="B300" s="28">
        <v>2024</v>
      </c>
      <c r="C300" s="19" t="s">
        <v>968</v>
      </c>
      <c r="D300" s="19" t="s">
        <v>969</v>
      </c>
      <c r="E300" s="19">
        <v>1023910625</v>
      </c>
      <c r="F300" s="19" t="s">
        <v>970</v>
      </c>
      <c r="G300" s="19" t="s">
        <v>338</v>
      </c>
      <c r="H300" s="19" t="s">
        <v>339</v>
      </c>
      <c r="I300" s="27">
        <v>45327</v>
      </c>
      <c r="J300" s="27">
        <v>45329</v>
      </c>
      <c r="K300" s="27">
        <v>45418</v>
      </c>
      <c r="L300" s="29">
        <v>12870258</v>
      </c>
      <c r="M300" s="36">
        <v>1</v>
      </c>
      <c r="N300" s="31">
        <v>12727255</v>
      </c>
      <c r="O300" s="31">
        <v>143003</v>
      </c>
      <c r="P300" s="31">
        <v>0</v>
      </c>
      <c r="T300" s="30">
        <v>45418</v>
      </c>
      <c r="U300" s="31"/>
      <c r="V300" s="31">
        <v>12870258</v>
      </c>
      <c r="W300" s="28" t="s">
        <v>340</v>
      </c>
    </row>
    <row r="301" spans="1:23" s="28" customFormat="1" ht="43.5" x14ac:dyDescent="0.35">
      <c r="A301" s="20">
        <v>324</v>
      </c>
      <c r="B301" s="28">
        <v>2024</v>
      </c>
      <c r="C301" s="19" t="s">
        <v>971</v>
      </c>
      <c r="D301" s="19" t="s">
        <v>972</v>
      </c>
      <c r="E301" s="19">
        <v>1030549613</v>
      </c>
      <c r="F301" s="19" t="s">
        <v>973</v>
      </c>
      <c r="G301" s="19" t="s">
        <v>154</v>
      </c>
      <c r="H301" s="19" t="s">
        <v>155</v>
      </c>
      <c r="I301" s="27">
        <v>45327</v>
      </c>
      <c r="J301" s="27">
        <v>45329</v>
      </c>
      <c r="K301" s="27">
        <v>45504</v>
      </c>
      <c r="L301" s="29">
        <v>34482500</v>
      </c>
      <c r="M301" s="36">
        <v>1</v>
      </c>
      <c r="N301" s="31">
        <v>30592167</v>
      </c>
      <c r="O301" s="31">
        <v>3890333</v>
      </c>
      <c r="P301" s="31">
        <v>0</v>
      </c>
      <c r="T301" s="30">
        <v>45504</v>
      </c>
      <c r="U301" s="31"/>
      <c r="V301" s="31">
        <v>34482500</v>
      </c>
      <c r="W301" s="28" t="s">
        <v>156</v>
      </c>
    </row>
    <row r="302" spans="1:23" s="28" customFormat="1" ht="29" x14ac:dyDescent="0.35">
      <c r="A302" s="20">
        <v>325</v>
      </c>
      <c r="B302" s="28">
        <v>2024</v>
      </c>
      <c r="C302" s="19" t="s">
        <v>974</v>
      </c>
      <c r="D302" s="19" t="s">
        <v>975</v>
      </c>
      <c r="E302" s="19">
        <v>1032433447</v>
      </c>
      <c r="F302" s="19" t="s">
        <v>976</v>
      </c>
      <c r="G302" s="19" t="s">
        <v>764</v>
      </c>
      <c r="H302" s="19" t="s">
        <v>555</v>
      </c>
      <c r="I302" s="27">
        <v>45327</v>
      </c>
      <c r="J302" s="27">
        <v>45330</v>
      </c>
      <c r="K302" s="27">
        <v>45504</v>
      </c>
      <c r="L302" s="29">
        <v>51000000</v>
      </c>
      <c r="M302" s="36">
        <v>1</v>
      </c>
      <c r="N302" s="31">
        <v>48733333</v>
      </c>
      <c r="O302" s="31">
        <v>2266667</v>
      </c>
      <c r="P302" s="31">
        <v>0</v>
      </c>
      <c r="T302" s="30">
        <v>45504</v>
      </c>
      <c r="U302" s="31"/>
      <c r="V302" s="31">
        <v>51000000</v>
      </c>
      <c r="W302" s="28" t="s">
        <v>556</v>
      </c>
    </row>
    <row r="303" spans="1:23" s="28" customFormat="1" ht="29" x14ac:dyDescent="0.35">
      <c r="A303" s="20">
        <v>326</v>
      </c>
      <c r="B303" s="28">
        <v>2024</v>
      </c>
      <c r="C303" s="19" t="s">
        <v>977</v>
      </c>
      <c r="D303" s="19" t="s">
        <v>978</v>
      </c>
      <c r="E303" s="19">
        <v>51980077</v>
      </c>
      <c r="F303" s="19" t="s">
        <v>979</v>
      </c>
      <c r="G303" s="19" t="s">
        <v>154</v>
      </c>
      <c r="H303" s="19" t="s">
        <v>32</v>
      </c>
      <c r="I303" s="27">
        <v>45327</v>
      </c>
      <c r="J303" s="27">
        <v>45331</v>
      </c>
      <c r="K303" s="27">
        <v>45504</v>
      </c>
      <c r="L303" s="29">
        <v>39108000</v>
      </c>
      <c r="M303" s="36">
        <v>1</v>
      </c>
      <c r="N303" s="31">
        <v>37152600</v>
      </c>
      <c r="O303" s="31">
        <v>1955400</v>
      </c>
      <c r="P303" s="31">
        <v>0</v>
      </c>
      <c r="T303" s="30">
        <v>45504</v>
      </c>
      <c r="U303" s="31"/>
      <c r="V303" s="31">
        <v>39108000</v>
      </c>
      <c r="W303" s="28" t="s">
        <v>33</v>
      </c>
    </row>
    <row r="304" spans="1:23" s="28" customFormat="1" ht="29" x14ac:dyDescent="0.35">
      <c r="A304" s="20">
        <v>327</v>
      </c>
      <c r="B304" s="28">
        <v>2024</v>
      </c>
      <c r="C304" s="19" t="s">
        <v>980</v>
      </c>
      <c r="D304" s="19" t="s">
        <v>981</v>
      </c>
      <c r="E304" s="19">
        <v>1075251482</v>
      </c>
      <c r="F304" s="19" t="s">
        <v>982</v>
      </c>
      <c r="G304" s="19" t="s">
        <v>154</v>
      </c>
      <c r="H304" s="19" t="s">
        <v>32</v>
      </c>
      <c r="I304" s="27">
        <v>45327</v>
      </c>
      <c r="J304" s="27">
        <v>45331</v>
      </c>
      <c r="K304" s="27">
        <v>45504</v>
      </c>
      <c r="L304" s="29">
        <v>39108000</v>
      </c>
      <c r="M304" s="36">
        <v>1</v>
      </c>
      <c r="N304" s="31">
        <v>37152600</v>
      </c>
      <c r="O304" s="31">
        <v>1955400</v>
      </c>
      <c r="P304" s="31">
        <v>0</v>
      </c>
      <c r="T304" s="30">
        <v>45504</v>
      </c>
      <c r="U304" s="31"/>
      <c r="V304" s="31">
        <v>39108000</v>
      </c>
      <c r="W304" s="28" t="s">
        <v>33</v>
      </c>
    </row>
    <row r="305" spans="1:23" s="28" customFormat="1" ht="43.5" x14ac:dyDescent="0.35">
      <c r="A305" s="20">
        <v>329</v>
      </c>
      <c r="B305" s="28">
        <v>2024</v>
      </c>
      <c r="C305" s="19" t="s">
        <v>983</v>
      </c>
      <c r="D305" s="19" t="s">
        <v>984</v>
      </c>
      <c r="E305" s="19">
        <v>53039141</v>
      </c>
      <c r="F305" s="19" t="s">
        <v>985</v>
      </c>
      <c r="G305" s="19" t="s">
        <v>262</v>
      </c>
      <c r="H305" s="19" t="s">
        <v>263</v>
      </c>
      <c r="I305" s="27">
        <v>45327</v>
      </c>
      <c r="J305" s="27">
        <v>45328</v>
      </c>
      <c r="K305" s="27">
        <v>45504</v>
      </c>
      <c r="L305" s="29">
        <v>40194333</v>
      </c>
      <c r="M305" s="36">
        <v>1</v>
      </c>
      <c r="N305" s="31">
        <v>37804400</v>
      </c>
      <c r="O305" s="31">
        <v>2389933</v>
      </c>
      <c r="P305" s="31">
        <v>0</v>
      </c>
      <c r="T305" s="30">
        <v>45504</v>
      </c>
      <c r="U305" s="31"/>
      <c r="V305" s="31">
        <v>40194333</v>
      </c>
      <c r="W305" s="28" t="s">
        <v>264</v>
      </c>
    </row>
    <row r="306" spans="1:23" s="28" customFormat="1" ht="29" x14ac:dyDescent="0.35">
      <c r="A306" s="20">
        <v>330</v>
      </c>
      <c r="B306" s="28">
        <v>2024</v>
      </c>
      <c r="C306" s="19" t="s">
        <v>986</v>
      </c>
      <c r="D306" s="19" t="s">
        <v>987</v>
      </c>
      <c r="E306" s="19">
        <v>1010203548</v>
      </c>
      <c r="F306" s="19" t="s">
        <v>988</v>
      </c>
      <c r="G306" s="19" t="s">
        <v>262</v>
      </c>
      <c r="H306" s="19" t="s">
        <v>263</v>
      </c>
      <c r="I306" s="27">
        <v>45327</v>
      </c>
      <c r="J306" s="27">
        <v>45328</v>
      </c>
      <c r="K306" s="27">
        <v>45504</v>
      </c>
      <c r="L306" s="29">
        <v>26100000</v>
      </c>
      <c r="M306" s="36">
        <v>1</v>
      </c>
      <c r="N306" s="31">
        <v>25230000</v>
      </c>
      <c r="O306" s="31">
        <v>870000</v>
      </c>
      <c r="P306" s="31">
        <v>0</v>
      </c>
      <c r="T306" s="30">
        <v>45504</v>
      </c>
      <c r="U306" s="31"/>
      <c r="V306" s="31">
        <v>26100000</v>
      </c>
      <c r="W306" s="28" t="s">
        <v>264</v>
      </c>
    </row>
    <row r="307" spans="1:23" s="28" customFormat="1" ht="29" x14ac:dyDescent="0.35">
      <c r="A307" s="20">
        <v>331</v>
      </c>
      <c r="B307" s="28">
        <v>2024</v>
      </c>
      <c r="C307" s="19" t="s">
        <v>989</v>
      </c>
      <c r="D307" s="19" t="s">
        <v>990</v>
      </c>
      <c r="E307" s="19">
        <v>53074795</v>
      </c>
      <c r="F307" s="19" t="s">
        <v>991</v>
      </c>
      <c r="G307" s="19" t="s">
        <v>298</v>
      </c>
      <c r="H307" s="19" t="s">
        <v>299</v>
      </c>
      <c r="I307" s="27">
        <v>45327</v>
      </c>
      <c r="J307" s="27">
        <v>45330</v>
      </c>
      <c r="K307" s="27">
        <v>45504</v>
      </c>
      <c r="L307" s="29">
        <v>32500000</v>
      </c>
      <c r="M307" s="36">
        <v>1</v>
      </c>
      <c r="N307" s="31">
        <v>28666667</v>
      </c>
      <c r="O307" s="31">
        <v>3833333</v>
      </c>
      <c r="P307" s="31">
        <v>0</v>
      </c>
      <c r="T307" s="30">
        <v>45504</v>
      </c>
      <c r="U307" s="31"/>
      <c r="V307" s="31">
        <v>32500000</v>
      </c>
      <c r="W307" s="28" t="s">
        <v>300</v>
      </c>
    </row>
    <row r="308" spans="1:23" s="28" customFormat="1" ht="43.5" x14ac:dyDescent="0.35">
      <c r="A308" s="20">
        <v>333</v>
      </c>
      <c r="B308" s="28">
        <v>2024</v>
      </c>
      <c r="C308" s="19" t="s">
        <v>992</v>
      </c>
      <c r="D308" s="19" t="s">
        <v>993</v>
      </c>
      <c r="E308" s="19">
        <v>52327639</v>
      </c>
      <c r="F308" s="19" t="s">
        <v>994</v>
      </c>
      <c r="G308" s="19" t="s">
        <v>426</v>
      </c>
      <c r="H308" s="19" t="s">
        <v>820</v>
      </c>
      <c r="I308" s="27">
        <v>45327</v>
      </c>
      <c r="J308" s="27">
        <v>45328</v>
      </c>
      <c r="K308" s="27">
        <v>45504</v>
      </c>
      <c r="L308" s="29">
        <v>57000000</v>
      </c>
      <c r="M308" s="36">
        <v>1</v>
      </c>
      <c r="N308" s="31">
        <v>55100000</v>
      </c>
      <c r="O308" s="31">
        <v>1900000</v>
      </c>
      <c r="P308" s="31">
        <v>0</v>
      </c>
      <c r="T308" s="30">
        <v>45504</v>
      </c>
      <c r="U308" s="31"/>
      <c r="V308" s="31">
        <v>57000000</v>
      </c>
      <c r="W308" s="28" t="s">
        <v>428</v>
      </c>
    </row>
    <row r="309" spans="1:23" s="28" customFormat="1" ht="43.5" x14ac:dyDescent="0.35">
      <c r="A309" s="20">
        <v>334</v>
      </c>
      <c r="B309" s="28">
        <v>2024</v>
      </c>
      <c r="C309" s="19" t="s">
        <v>995</v>
      </c>
      <c r="D309" s="19" t="s">
        <v>996</v>
      </c>
      <c r="E309" s="19">
        <v>51914293</v>
      </c>
      <c r="F309" s="19" t="s">
        <v>997</v>
      </c>
      <c r="G309" s="19" t="s">
        <v>426</v>
      </c>
      <c r="H309" s="19" t="s">
        <v>820</v>
      </c>
      <c r="I309" s="27">
        <v>45327</v>
      </c>
      <c r="J309" s="27">
        <v>45328</v>
      </c>
      <c r="K309" s="27">
        <v>45504</v>
      </c>
      <c r="L309" s="29">
        <v>33000000</v>
      </c>
      <c r="M309" s="36">
        <v>1</v>
      </c>
      <c r="N309" s="31">
        <v>31900000</v>
      </c>
      <c r="O309" s="31">
        <v>1100000</v>
      </c>
      <c r="P309" s="31">
        <v>0</v>
      </c>
      <c r="T309" s="30">
        <v>45504</v>
      </c>
      <c r="U309" s="31"/>
      <c r="V309" s="31">
        <v>33000000</v>
      </c>
      <c r="W309" s="28" t="s">
        <v>428</v>
      </c>
    </row>
    <row r="310" spans="1:23" s="28" customFormat="1" ht="43.5" x14ac:dyDescent="0.35">
      <c r="A310" s="20">
        <v>335</v>
      </c>
      <c r="B310" s="28">
        <v>2024</v>
      </c>
      <c r="C310" s="19" t="s">
        <v>998</v>
      </c>
      <c r="D310" s="19" t="s">
        <v>999</v>
      </c>
      <c r="E310" s="19">
        <v>1023938563</v>
      </c>
      <c r="F310" s="19" t="s">
        <v>1000</v>
      </c>
      <c r="G310" s="19" t="s">
        <v>154</v>
      </c>
      <c r="H310" s="19" t="s">
        <v>32</v>
      </c>
      <c r="I310" s="27">
        <v>45327</v>
      </c>
      <c r="J310" s="27">
        <v>45328</v>
      </c>
      <c r="K310" s="27">
        <v>45504</v>
      </c>
      <c r="L310" s="29">
        <v>40410000</v>
      </c>
      <c r="M310" s="36">
        <v>1</v>
      </c>
      <c r="N310" s="31">
        <v>39063000</v>
      </c>
      <c r="O310" s="31">
        <v>1347000</v>
      </c>
      <c r="P310" s="31">
        <v>0</v>
      </c>
      <c r="T310" s="30">
        <v>45504</v>
      </c>
      <c r="U310" s="31"/>
      <c r="V310" s="31">
        <v>40410000</v>
      </c>
      <c r="W310" s="28" t="s">
        <v>33</v>
      </c>
    </row>
    <row r="311" spans="1:23" s="28" customFormat="1" ht="29" x14ac:dyDescent="0.35">
      <c r="A311" s="20">
        <v>336</v>
      </c>
      <c r="B311" s="28">
        <v>2024</v>
      </c>
      <c r="C311" s="19" t="s">
        <v>1001</v>
      </c>
      <c r="D311" s="19" t="s">
        <v>1002</v>
      </c>
      <c r="E311" s="19">
        <v>1019068108</v>
      </c>
      <c r="F311" s="19" t="s">
        <v>1003</v>
      </c>
      <c r="G311" s="19" t="s">
        <v>784</v>
      </c>
      <c r="H311" s="19" t="s">
        <v>544</v>
      </c>
      <c r="I311" s="27">
        <v>45327</v>
      </c>
      <c r="J311" s="27">
        <v>45330</v>
      </c>
      <c r="K311" s="27">
        <v>45504</v>
      </c>
      <c r="L311" s="29">
        <v>48000000</v>
      </c>
      <c r="M311" s="36">
        <v>1</v>
      </c>
      <c r="N311" s="31">
        <v>45866667</v>
      </c>
      <c r="O311" s="31">
        <v>2133333</v>
      </c>
      <c r="P311" s="31">
        <v>0</v>
      </c>
      <c r="T311" s="30">
        <v>45504</v>
      </c>
      <c r="U311" s="31"/>
      <c r="V311" s="31">
        <v>48000000</v>
      </c>
      <c r="W311" s="28" t="s">
        <v>534</v>
      </c>
    </row>
    <row r="312" spans="1:23" s="28" customFormat="1" ht="43.5" x14ac:dyDescent="0.35">
      <c r="A312" s="20">
        <v>337</v>
      </c>
      <c r="B312" s="28">
        <v>2024</v>
      </c>
      <c r="C312" s="19" t="s">
        <v>1004</v>
      </c>
      <c r="D312" s="19" t="s">
        <v>1005</v>
      </c>
      <c r="E312" s="19">
        <v>63477423</v>
      </c>
      <c r="F312" s="19" t="s">
        <v>1006</v>
      </c>
      <c r="G312" s="19" t="s">
        <v>262</v>
      </c>
      <c r="H312" s="19" t="s">
        <v>263</v>
      </c>
      <c r="I312" s="27">
        <v>45328</v>
      </c>
      <c r="J312" s="27">
        <v>45329</v>
      </c>
      <c r="K312" s="27">
        <v>45504</v>
      </c>
      <c r="L312" s="29">
        <v>50388000</v>
      </c>
      <c r="M312" s="36">
        <v>1</v>
      </c>
      <c r="N312" s="31">
        <v>48428467</v>
      </c>
      <c r="O312" s="31">
        <v>1959533</v>
      </c>
      <c r="P312" s="31">
        <v>0</v>
      </c>
      <c r="T312" s="30">
        <v>45504</v>
      </c>
      <c r="U312" s="31"/>
      <c r="V312" s="31">
        <v>50388000</v>
      </c>
      <c r="W312" s="28" t="s">
        <v>264</v>
      </c>
    </row>
    <row r="313" spans="1:23" s="28" customFormat="1" ht="43.5" x14ac:dyDescent="0.35">
      <c r="A313" s="20">
        <v>338</v>
      </c>
      <c r="B313" s="28">
        <v>2024</v>
      </c>
      <c r="C313" s="19" t="s">
        <v>1007</v>
      </c>
      <c r="D313" s="19" t="s">
        <v>1008</v>
      </c>
      <c r="E313" s="19">
        <v>1010217694</v>
      </c>
      <c r="F313" s="19" t="s">
        <v>1009</v>
      </c>
      <c r="G313" s="19" t="s">
        <v>154</v>
      </c>
      <c r="H313" s="19" t="s">
        <v>155</v>
      </c>
      <c r="I313" s="27">
        <v>45328</v>
      </c>
      <c r="J313" s="27">
        <v>45331</v>
      </c>
      <c r="K313" s="27">
        <v>45504</v>
      </c>
      <c r="L313" s="29">
        <v>35308000</v>
      </c>
      <c r="M313" s="36">
        <v>1</v>
      </c>
      <c r="N313" s="31">
        <v>30962400</v>
      </c>
      <c r="O313" s="31">
        <v>4345600</v>
      </c>
      <c r="P313" s="31">
        <v>0</v>
      </c>
      <c r="T313" s="30">
        <v>45504</v>
      </c>
      <c r="U313" s="31"/>
      <c r="V313" s="31">
        <v>35308000</v>
      </c>
      <c r="W313" s="28" t="s">
        <v>156</v>
      </c>
    </row>
    <row r="314" spans="1:23" s="28" customFormat="1" ht="43.5" x14ac:dyDescent="0.35">
      <c r="A314" s="20">
        <v>339</v>
      </c>
      <c r="B314" s="28">
        <v>2024</v>
      </c>
      <c r="C314" s="19" t="s">
        <v>1010</v>
      </c>
      <c r="D314" s="19" t="s">
        <v>1011</v>
      </c>
      <c r="E314" s="19">
        <v>1030601495</v>
      </c>
      <c r="F314" s="19" t="s">
        <v>1012</v>
      </c>
      <c r="G314" s="19" t="s">
        <v>154</v>
      </c>
      <c r="H314" s="19" t="s">
        <v>155</v>
      </c>
      <c r="I314" s="27">
        <v>45328</v>
      </c>
      <c r="J314" s="27">
        <v>45331</v>
      </c>
      <c r="K314" s="27">
        <v>45504</v>
      </c>
      <c r="L314" s="29">
        <v>34482500</v>
      </c>
      <c r="M314" s="36">
        <v>1</v>
      </c>
      <c r="N314" s="31">
        <v>30238500</v>
      </c>
      <c r="O314" s="31">
        <v>4244000</v>
      </c>
      <c r="P314" s="31">
        <v>0</v>
      </c>
      <c r="T314" s="30">
        <v>45504</v>
      </c>
      <c r="U314" s="31"/>
      <c r="V314" s="31">
        <v>34482500</v>
      </c>
      <c r="W314" s="28" t="s">
        <v>156</v>
      </c>
    </row>
    <row r="315" spans="1:23" s="28" customFormat="1" ht="43.5" x14ac:dyDescent="0.35">
      <c r="A315" s="20">
        <v>340</v>
      </c>
      <c r="B315" s="28">
        <v>2024</v>
      </c>
      <c r="C315" s="19" t="s">
        <v>1013</v>
      </c>
      <c r="D315" s="19" t="s">
        <v>1014</v>
      </c>
      <c r="E315" s="19">
        <v>1113308508</v>
      </c>
      <c r="F315" s="19" t="s">
        <v>1015</v>
      </c>
      <c r="G315" s="19" t="s">
        <v>154</v>
      </c>
      <c r="H315" s="19" t="s">
        <v>155</v>
      </c>
      <c r="I315" s="27">
        <v>45328</v>
      </c>
      <c r="J315" s="27">
        <v>45331</v>
      </c>
      <c r="K315" s="27">
        <v>45504</v>
      </c>
      <c r="L315" s="29">
        <v>34482500</v>
      </c>
      <c r="M315" s="36">
        <v>1</v>
      </c>
      <c r="N315" s="31">
        <v>30238500</v>
      </c>
      <c r="O315" s="31">
        <v>4244000</v>
      </c>
      <c r="P315" s="31">
        <v>0</v>
      </c>
      <c r="T315" s="30">
        <v>45504</v>
      </c>
      <c r="U315" s="31"/>
      <c r="V315" s="31">
        <v>34482500</v>
      </c>
      <c r="W315" s="28" t="s">
        <v>156</v>
      </c>
    </row>
    <row r="316" spans="1:23" s="28" customFormat="1" ht="43.5" x14ac:dyDescent="0.35">
      <c r="A316" s="20">
        <v>341</v>
      </c>
      <c r="B316" s="28">
        <v>2024</v>
      </c>
      <c r="C316" s="19" t="s">
        <v>1016</v>
      </c>
      <c r="D316" s="19" t="s">
        <v>1017</v>
      </c>
      <c r="E316" s="19">
        <v>367422</v>
      </c>
      <c r="F316" s="19" t="s">
        <v>1018</v>
      </c>
      <c r="G316" s="19" t="s">
        <v>854</v>
      </c>
      <c r="H316" s="19" t="s">
        <v>345</v>
      </c>
      <c r="I316" s="27">
        <v>45328</v>
      </c>
      <c r="J316" s="27">
        <v>45329</v>
      </c>
      <c r="K316" s="27">
        <v>45504</v>
      </c>
      <c r="L316" s="29">
        <v>35220000</v>
      </c>
      <c r="M316" s="36">
        <v>1</v>
      </c>
      <c r="N316" s="31">
        <v>33850333</v>
      </c>
      <c r="O316" s="31">
        <v>1369667</v>
      </c>
      <c r="P316" s="31">
        <v>0</v>
      </c>
      <c r="T316" s="30">
        <v>45504</v>
      </c>
      <c r="U316" s="31"/>
      <c r="V316" s="31">
        <v>35220000</v>
      </c>
      <c r="W316" s="28" t="s">
        <v>306</v>
      </c>
    </row>
    <row r="317" spans="1:23" s="28" customFormat="1" ht="43.5" x14ac:dyDescent="0.35">
      <c r="A317" s="20">
        <v>342</v>
      </c>
      <c r="B317" s="28">
        <v>2024</v>
      </c>
      <c r="C317" s="19" t="s">
        <v>1019</v>
      </c>
      <c r="D317" s="19" t="s">
        <v>1020</v>
      </c>
      <c r="E317" s="19">
        <v>52192639</v>
      </c>
      <c r="F317" s="19" t="s">
        <v>1021</v>
      </c>
      <c r="G317" s="19" t="s">
        <v>475</v>
      </c>
      <c r="H317" s="19" t="s">
        <v>476</v>
      </c>
      <c r="I317" s="27">
        <v>45328</v>
      </c>
      <c r="J317" s="27">
        <v>45330</v>
      </c>
      <c r="K317" s="27">
        <v>45495</v>
      </c>
      <c r="L317" s="29">
        <v>47998000</v>
      </c>
      <c r="M317" s="36">
        <v>1</v>
      </c>
      <c r="N317" s="31">
        <v>47707102</v>
      </c>
      <c r="O317" s="31">
        <v>290898</v>
      </c>
      <c r="P317" s="31">
        <v>0</v>
      </c>
      <c r="T317" s="30">
        <v>45495</v>
      </c>
      <c r="U317" s="31"/>
      <c r="V317" s="31">
        <v>47998000</v>
      </c>
      <c r="W317" s="28" t="s">
        <v>477</v>
      </c>
    </row>
    <row r="318" spans="1:23" s="28" customFormat="1" ht="29" x14ac:dyDescent="0.35">
      <c r="A318" s="20">
        <v>343</v>
      </c>
      <c r="B318" s="28">
        <v>2024</v>
      </c>
      <c r="C318" s="19" t="s">
        <v>1022</v>
      </c>
      <c r="D318" s="19" t="s">
        <v>1023</v>
      </c>
      <c r="E318" s="19">
        <v>1020806705</v>
      </c>
      <c r="F318" s="19" t="s">
        <v>1024</v>
      </c>
      <c r="G318" s="19" t="s">
        <v>475</v>
      </c>
      <c r="H318" s="19" t="s">
        <v>476</v>
      </c>
      <c r="I318" s="27">
        <v>45328</v>
      </c>
      <c r="J318" s="27">
        <v>45330</v>
      </c>
      <c r="K318" s="27">
        <v>45495</v>
      </c>
      <c r="L318" s="29">
        <v>38500000</v>
      </c>
      <c r="M318" s="36">
        <v>1</v>
      </c>
      <c r="N318" s="31">
        <v>38266666</v>
      </c>
      <c r="O318" s="31">
        <v>233334</v>
      </c>
      <c r="P318" s="31">
        <v>0</v>
      </c>
      <c r="T318" s="30">
        <v>45495</v>
      </c>
      <c r="U318" s="31"/>
      <c r="V318" s="31">
        <v>38500000</v>
      </c>
      <c r="W318" s="28" t="s">
        <v>477</v>
      </c>
    </row>
    <row r="319" spans="1:23" s="28" customFormat="1" ht="43.5" x14ac:dyDescent="0.35">
      <c r="A319" s="20">
        <v>345</v>
      </c>
      <c r="B319" s="28">
        <v>2024</v>
      </c>
      <c r="C319" s="19" t="s">
        <v>1025</v>
      </c>
      <c r="D319" s="19" t="s">
        <v>1026</v>
      </c>
      <c r="E319" s="19">
        <v>1024548568</v>
      </c>
      <c r="F319" s="19" t="s">
        <v>1027</v>
      </c>
      <c r="G319" s="19" t="s">
        <v>532</v>
      </c>
      <c r="H319" s="19" t="s">
        <v>533</v>
      </c>
      <c r="I319" s="27">
        <v>45328</v>
      </c>
      <c r="J319" s="27">
        <v>45331</v>
      </c>
      <c r="K319" s="27">
        <v>45504</v>
      </c>
      <c r="L319" s="29">
        <v>8400000</v>
      </c>
      <c r="M319" s="36">
        <v>1</v>
      </c>
      <c r="N319" s="31">
        <v>7980000</v>
      </c>
      <c r="O319" s="31">
        <v>420000</v>
      </c>
      <c r="P319" s="31">
        <v>0</v>
      </c>
      <c r="T319" s="30">
        <v>45504</v>
      </c>
      <c r="U319" s="31"/>
      <c r="V319" s="31">
        <v>8400000</v>
      </c>
      <c r="W319" s="28" t="s">
        <v>534</v>
      </c>
    </row>
    <row r="320" spans="1:23" s="28" customFormat="1" ht="29" x14ac:dyDescent="0.35">
      <c r="A320" s="20">
        <v>346</v>
      </c>
      <c r="B320" s="28">
        <v>2024</v>
      </c>
      <c r="C320" s="19" t="s">
        <v>1028</v>
      </c>
      <c r="D320" s="19" t="s">
        <v>1029</v>
      </c>
      <c r="E320" s="19">
        <v>1032457464</v>
      </c>
      <c r="F320" s="19" t="s">
        <v>1030</v>
      </c>
      <c r="G320" s="19" t="s">
        <v>154</v>
      </c>
      <c r="H320" s="19" t="s">
        <v>32</v>
      </c>
      <c r="I320" s="27">
        <v>45328</v>
      </c>
      <c r="J320" s="27">
        <v>45335</v>
      </c>
      <c r="K320" s="27">
        <v>45504</v>
      </c>
      <c r="L320" s="29">
        <v>39108000</v>
      </c>
      <c r="M320" s="36">
        <v>1</v>
      </c>
      <c r="N320" s="31">
        <v>36283533</v>
      </c>
      <c r="O320" s="31">
        <v>2824467</v>
      </c>
      <c r="P320" s="31">
        <v>0</v>
      </c>
      <c r="T320" s="30">
        <v>45504</v>
      </c>
      <c r="U320" s="31"/>
      <c r="V320" s="31">
        <v>39108000</v>
      </c>
      <c r="W320" s="28" t="s">
        <v>33</v>
      </c>
    </row>
    <row r="321" spans="1:23" s="28" customFormat="1" ht="43.5" x14ac:dyDescent="0.35">
      <c r="A321" s="20">
        <v>347</v>
      </c>
      <c r="B321" s="28">
        <v>2024</v>
      </c>
      <c r="C321" s="19" t="s">
        <v>1031</v>
      </c>
      <c r="D321" s="19" t="s">
        <v>1032</v>
      </c>
      <c r="E321" s="19">
        <v>1013610476</v>
      </c>
      <c r="F321" s="19" t="s">
        <v>1033</v>
      </c>
      <c r="G321" s="19" t="s">
        <v>154</v>
      </c>
      <c r="H321" s="19" t="s">
        <v>32</v>
      </c>
      <c r="I321" s="27">
        <v>45328</v>
      </c>
      <c r="J321" s="27">
        <v>45331</v>
      </c>
      <c r="K321" s="27">
        <v>45504</v>
      </c>
      <c r="L321" s="29">
        <v>39108000</v>
      </c>
      <c r="M321" s="36">
        <v>1</v>
      </c>
      <c r="N321" s="31">
        <v>37152600</v>
      </c>
      <c r="O321" s="31">
        <v>1955400</v>
      </c>
      <c r="P321" s="31">
        <v>0</v>
      </c>
      <c r="T321" s="30">
        <v>45504</v>
      </c>
      <c r="U321" s="31"/>
      <c r="V321" s="31">
        <v>39108000</v>
      </c>
      <c r="W321" s="28" t="s">
        <v>33</v>
      </c>
    </row>
    <row r="322" spans="1:23" s="28" customFormat="1" ht="29" x14ac:dyDescent="0.35">
      <c r="A322" s="20">
        <v>348</v>
      </c>
      <c r="B322" s="28">
        <v>2024</v>
      </c>
      <c r="C322" s="19" t="s">
        <v>1034</v>
      </c>
      <c r="D322" s="19" t="s">
        <v>1035</v>
      </c>
      <c r="E322" s="19">
        <v>52083575</v>
      </c>
      <c r="F322" s="19" t="s">
        <v>1036</v>
      </c>
      <c r="G322" s="19" t="s">
        <v>154</v>
      </c>
      <c r="H322" s="19" t="s">
        <v>32</v>
      </c>
      <c r="I322" s="27">
        <v>45328</v>
      </c>
      <c r="J322" s="27">
        <v>45331</v>
      </c>
      <c r="K322" s="27">
        <v>45504</v>
      </c>
      <c r="L322" s="29">
        <v>39108000</v>
      </c>
      <c r="M322" s="36">
        <v>1</v>
      </c>
      <c r="N322" s="31">
        <v>37152600</v>
      </c>
      <c r="O322" s="31">
        <v>1955400</v>
      </c>
      <c r="P322" s="31">
        <v>0</v>
      </c>
      <c r="T322" s="30">
        <v>45504</v>
      </c>
      <c r="U322" s="31"/>
      <c r="V322" s="31">
        <v>39108000</v>
      </c>
      <c r="W322" s="28" t="s">
        <v>33</v>
      </c>
    </row>
    <row r="323" spans="1:23" s="28" customFormat="1" ht="43.5" x14ac:dyDescent="0.35">
      <c r="A323" s="20">
        <v>349</v>
      </c>
      <c r="B323" s="28">
        <v>2024</v>
      </c>
      <c r="C323" s="19" t="s">
        <v>1037</v>
      </c>
      <c r="D323" s="19" t="s">
        <v>1038</v>
      </c>
      <c r="E323" s="19">
        <v>1032358765</v>
      </c>
      <c r="F323" s="19" t="s">
        <v>1039</v>
      </c>
      <c r="G323" s="19" t="s">
        <v>298</v>
      </c>
      <c r="H323" s="19" t="s">
        <v>299</v>
      </c>
      <c r="I323" s="27">
        <v>45328</v>
      </c>
      <c r="J323" s="27">
        <v>45330</v>
      </c>
      <c r="K323" s="27">
        <v>45504</v>
      </c>
      <c r="L323" s="29">
        <v>32500000</v>
      </c>
      <c r="M323" s="36">
        <v>1</v>
      </c>
      <c r="N323" s="31">
        <v>28666667</v>
      </c>
      <c r="O323" s="31">
        <v>3833333</v>
      </c>
      <c r="P323" s="31">
        <v>0</v>
      </c>
      <c r="T323" s="30">
        <v>45504</v>
      </c>
      <c r="U323" s="31"/>
      <c r="V323" s="31">
        <v>32500000</v>
      </c>
      <c r="W323" s="28" t="s">
        <v>300</v>
      </c>
    </row>
    <row r="324" spans="1:23" s="28" customFormat="1" ht="43.5" x14ac:dyDescent="0.35">
      <c r="A324" s="20">
        <v>350</v>
      </c>
      <c r="B324" s="28">
        <v>2024</v>
      </c>
      <c r="C324" s="19" t="s">
        <v>1040</v>
      </c>
      <c r="D324" s="19" t="s">
        <v>1041</v>
      </c>
      <c r="E324" s="19">
        <v>79965555</v>
      </c>
      <c r="F324" s="19" t="s">
        <v>1042</v>
      </c>
      <c r="G324" s="19" t="s">
        <v>338</v>
      </c>
      <c r="H324" s="19" t="s">
        <v>339</v>
      </c>
      <c r="I324" s="27">
        <v>45328</v>
      </c>
      <c r="J324" s="27">
        <v>45329</v>
      </c>
      <c r="K324" s="27">
        <v>45418</v>
      </c>
      <c r="L324" s="29">
        <v>11095044</v>
      </c>
      <c r="M324" s="36">
        <v>1</v>
      </c>
      <c r="N324" s="31">
        <v>10971766</v>
      </c>
      <c r="O324" s="31">
        <v>123278</v>
      </c>
      <c r="P324" s="31">
        <v>0</v>
      </c>
      <c r="T324" s="30">
        <v>45418</v>
      </c>
      <c r="U324" s="31"/>
      <c r="V324" s="31">
        <v>11095044</v>
      </c>
      <c r="W324" s="28" t="s">
        <v>340</v>
      </c>
    </row>
    <row r="325" spans="1:23" s="28" customFormat="1" ht="43.5" x14ac:dyDescent="0.35">
      <c r="A325" s="20">
        <v>351</v>
      </c>
      <c r="B325" s="28">
        <v>2024</v>
      </c>
      <c r="C325" s="19" t="s">
        <v>1043</v>
      </c>
      <c r="D325" s="19" t="s">
        <v>1044</v>
      </c>
      <c r="E325" s="19">
        <v>1030633303</v>
      </c>
      <c r="F325" s="19" t="s">
        <v>1045</v>
      </c>
      <c r="G325" s="19" t="s">
        <v>532</v>
      </c>
      <c r="H325" s="19" t="s">
        <v>533</v>
      </c>
      <c r="I325" s="27">
        <v>45328</v>
      </c>
      <c r="J325" s="27">
        <v>45331</v>
      </c>
      <c r="K325" s="27">
        <v>45504</v>
      </c>
      <c r="L325" s="29">
        <v>31827000</v>
      </c>
      <c r="M325" s="36">
        <v>1</v>
      </c>
      <c r="N325" s="31">
        <v>30235650</v>
      </c>
      <c r="O325" s="31">
        <v>1591350</v>
      </c>
      <c r="P325" s="31">
        <v>0</v>
      </c>
      <c r="T325" s="30">
        <v>45504</v>
      </c>
      <c r="U325" s="31"/>
      <c r="V325" s="31">
        <v>31827000</v>
      </c>
      <c r="W325" s="28" t="s">
        <v>534</v>
      </c>
    </row>
    <row r="326" spans="1:23" s="28" customFormat="1" ht="43.5" x14ac:dyDescent="0.35">
      <c r="A326" s="20">
        <v>352</v>
      </c>
      <c r="B326" s="28">
        <v>2024</v>
      </c>
      <c r="C326" s="19" t="s">
        <v>1046</v>
      </c>
      <c r="D326" s="19" t="s">
        <v>1047</v>
      </c>
      <c r="E326" s="19">
        <v>1014274837</v>
      </c>
      <c r="F326" s="19" t="s">
        <v>1048</v>
      </c>
      <c r="G326" s="19" t="s">
        <v>784</v>
      </c>
      <c r="H326" s="19" t="s">
        <v>544</v>
      </c>
      <c r="I326" s="27">
        <v>45328</v>
      </c>
      <c r="J326" s="27">
        <v>45330</v>
      </c>
      <c r="K326" s="27">
        <v>45504</v>
      </c>
      <c r="L326" s="29">
        <v>49440000</v>
      </c>
      <c r="M326" s="36">
        <v>1</v>
      </c>
      <c r="N326" s="31">
        <v>47242667</v>
      </c>
      <c r="O326" s="31">
        <v>2197333</v>
      </c>
      <c r="P326" s="31">
        <v>0</v>
      </c>
      <c r="T326" s="30">
        <v>45504</v>
      </c>
      <c r="U326" s="31"/>
      <c r="V326" s="31">
        <v>49440000</v>
      </c>
      <c r="W326" s="28" t="s">
        <v>534</v>
      </c>
    </row>
    <row r="327" spans="1:23" s="28" customFormat="1" ht="43.5" x14ac:dyDescent="0.35">
      <c r="A327" s="20">
        <v>353</v>
      </c>
      <c r="B327" s="28">
        <v>2024</v>
      </c>
      <c r="C327" s="19" t="s">
        <v>1049</v>
      </c>
      <c r="D327" s="19" t="s">
        <v>1050</v>
      </c>
      <c r="E327" s="19">
        <v>30399541</v>
      </c>
      <c r="F327" s="19" t="s">
        <v>1051</v>
      </c>
      <c r="G327" s="19" t="s">
        <v>532</v>
      </c>
      <c r="H327" s="19" t="s">
        <v>533</v>
      </c>
      <c r="I327" s="27">
        <v>45328</v>
      </c>
      <c r="J327" s="27">
        <v>45331</v>
      </c>
      <c r="K327" s="27">
        <v>45504</v>
      </c>
      <c r="L327" s="29">
        <v>31827000</v>
      </c>
      <c r="M327" s="36">
        <v>1</v>
      </c>
      <c r="N327" s="31">
        <v>30235650</v>
      </c>
      <c r="O327" s="31">
        <v>1591350</v>
      </c>
      <c r="P327" s="31">
        <v>0</v>
      </c>
      <c r="T327" s="30">
        <v>45504</v>
      </c>
      <c r="U327" s="31"/>
      <c r="V327" s="31">
        <v>31827000</v>
      </c>
      <c r="W327" s="28" t="s">
        <v>534</v>
      </c>
    </row>
    <row r="328" spans="1:23" s="28" customFormat="1" ht="43.5" x14ac:dyDescent="0.35">
      <c r="A328" s="20">
        <v>354</v>
      </c>
      <c r="B328" s="28">
        <v>2024</v>
      </c>
      <c r="C328" s="19" t="s">
        <v>1052</v>
      </c>
      <c r="D328" s="19" t="s">
        <v>1053</v>
      </c>
      <c r="E328" s="19">
        <v>1016045970</v>
      </c>
      <c r="F328" s="19" t="s">
        <v>1054</v>
      </c>
      <c r="G328" s="19" t="s">
        <v>154</v>
      </c>
      <c r="H328" s="19" t="s">
        <v>32</v>
      </c>
      <c r="I328" s="27">
        <v>45328</v>
      </c>
      <c r="J328" s="27">
        <v>45329</v>
      </c>
      <c r="K328" s="27">
        <v>45504</v>
      </c>
      <c r="L328" s="29">
        <v>39108000</v>
      </c>
      <c r="M328" s="36">
        <v>1</v>
      </c>
      <c r="N328" s="31">
        <v>37587133</v>
      </c>
      <c r="O328" s="31">
        <v>1520867</v>
      </c>
      <c r="P328" s="31">
        <v>0</v>
      </c>
      <c r="T328" s="30">
        <v>45504</v>
      </c>
      <c r="U328" s="31"/>
      <c r="V328" s="31">
        <v>39108000</v>
      </c>
      <c r="W328" s="28" t="s">
        <v>33</v>
      </c>
    </row>
    <row r="329" spans="1:23" s="28" customFormat="1" ht="43.5" x14ac:dyDescent="0.35">
      <c r="A329" s="20">
        <v>355</v>
      </c>
      <c r="B329" s="28">
        <v>2024</v>
      </c>
      <c r="C329" s="19" t="s">
        <v>1055</v>
      </c>
      <c r="D329" s="19" t="s">
        <v>1056</v>
      </c>
      <c r="E329" s="19">
        <v>1016097081</v>
      </c>
      <c r="F329" s="19" t="s">
        <v>1057</v>
      </c>
      <c r="G329" s="19" t="s">
        <v>154</v>
      </c>
      <c r="H329" s="19" t="s">
        <v>32</v>
      </c>
      <c r="I329" s="27">
        <v>45328</v>
      </c>
      <c r="J329" s="27">
        <v>45331</v>
      </c>
      <c r="K329" s="27">
        <v>45504</v>
      </c>
      <c r="L329" s="29">
        <v>39108000</v>
      </c>
      <c r="M329" s="36">
        <v>1</v>
      </c>
      <c r="N329" s="31">
        <v>37152600</v>
      </c>
      <c r="O329" s="31">
        <v>1955400</v>
      </c>
      <c r="P329" s="31">
        <v>0</v>
      </c>
      <c r="T329" s="30">
        <v>45504</v>
      </c>
      <c r="U329" s="31"/>
      <c r="V329" s="31">
        <v>39108000</v>
      </c>
      <c r="W329" s="28" t="s">
        <v>33</v>
      </c>
    </row>
    <row r="330" spans="1:23" s="28" customFormat="1" ht="43.5" x14ac:dyDescent="0.35">
      <c r="A330" s="20">
        <v>356</v>
      </c>
      <c r="B330" s="28">
        <v>2024</v>
      </c>
      <c r="C330" s="19" t="s">
        <v>1058</v>
      </c>
      <c r="D330" s="19" t="s">
        <v>1059</v>
      </c>
      <c r="E330" s="19">
        <v>52910729</v>
      </c>
      <c r="F330" s="19" t="s">
        <v>1060</v>
      </c>
      <c r="G330" s="19" t="s">
        <v>154</v>
      </c>
      <c r="H330" s="19" t="s">
        <v>32</v>
      </c>
      <c r="I330" s="27">
        <v>45328</v>
      </c>
      <c r="J330" s="27">
        <v>45331</v>
      </c>
      <c r="K330" s="27">
        <v>45504</v>
      </c>
      <c r="L330" s="29">
        <v>39108000</v>
      </c>
      <c r="M330" s="36">
        <v>1</v>
      </c>
      <c r="N330" s="31">
        <v>37152600</v>
      </c>
      <c r="O330" s="31">
        <v>1955400</v>
      </c>
      <c r="P330" s="31">
        <v>0</v>
      </c>
      <c r="T330" s="30">
        <v>45504</v>
      </c>
      <c r="U330" s="31"/>
      <c r="V330" s="31">
        <v>39108000</v>
      </c>
      <c r="W330" s="28" t="s">
        <v>33</v>
      </c>
    </row>
    <row r="331" spans="1:23" s="28" customFormat="1" ht="43.5" x14ac:dyDescent="0.35">
      <c r="A331" s="20">
        <v>357</v>
      </c>
      <c r="B331" s="28">
        <v>2024</v>
      </c>
      <c r="C331" s="19" t="s">
        <v>1061</v>
      </c>
      <c r="D331" s="19" t="s">
        <v>1062</v>
      </c>
      <c r="E331" s="19">
        <v>24606392</v>
      </c>
      <c r="F331" s="19" t="s">
        <v>1063</v>
      </c>
      <c r="G331" s="19" t="s">
        <v>764</v>
      </c>
      <c r="H331" s="19" t="s">
        <v>555</v>
      </c>
      <c r="I331" s="27">
        <v>45328</v>
      </c>
      <c r="J331" s="27">
        <v>45334</v>
      </c>
      <c r="K331" s="27">
        <v>45504</v>
      </c>
      <c r="L331" s="29">
        <v>48384000</v>
      </c>
      <c r="M331" s="36">
        <v>1</v>
      </c>
      <c r="N331" s="31">
        <v>45158400</v>
      </c>
      <c r="O331" s="31">
        <v>3225600</v>
      </c>
      <c r="P331" s="31">
        <v>0</v>
      </c>
      <c r="T331" s="30">
        <v>45504</v>
      </c>
      <c r="U331" s="31"/>
      <c r="V331" s="31">
        <v>48384000</v>
      </c>
      <c r="W331" s="28" t="s">
        <v>556</v>
      </c>
    </row>
    <row r="332" spans="1:23" s="28" customFormat="1" ht="29" x14ac:dyDescent="0.35">
      <c r="A332" s="20">
        <v>359</v>
      </c>
      <c r="B332" s="28">
        <v>2024</v>
      </c>
      <c r="C332" s="19" t="s">
        <v>1064</v>
      </c>
      <c r="D332" s="19" t="s">
        <v>1065</v>
      </c>
      <c r="E332" s="19">
        <v>1032474240</v>
      </c>
      <c r="F332" s="19" t="s">
        <v>1066</v>
      </c>
      <c r="G332" s="19" t="s">
        <v>532</v>
      </c>
      <c r="H332" s="19" t="s">
        <v>533</v>
      </c>
      <c r="I332" s="27">
        <v>45328</v>
      </c>
      <c r="J332" s="27">
        <v>45335</v>
      </c>
      <c r="K332" s="27">
        <v>45504</v>
      </c>
      <c r="L332" s="29">
        <v>31827000</v>
      </c>
      <c r="M332" s="36">
        <v>1</v>
      </c>
      <c r="N332" s="31">
        <v>29528383</v>
      </c>
      <c r="O332" s="31">
        <v>2298617</v>
      </c>
      <c r="P332" s="31">
        <v>0</v>
      </c>
      <c r="T332" s="30">
        <v>45504</v>
      </c>
      <c r="U332" s="31"/>
      <c r="V332" s="31">
        <v>31827000</v>
      </c>
      <c r="W332" s="28" t="s">
        <v>534</v>
      </c>
    </row>
    <row r="333" spans="1:23" s="28" customFormat="1" ht="43.5" x14ac:dyDescent="0.35">
      <c r="A333" s="20">
        <v>360</v>
      </c>
      <c r="B333" s="28">
        <v>2024</v>
      </c>
      <c r="C333" s="19" t="s">
        <v>1067</v>
      </c>
      <c r="D333" s="19" t="s">
        <v>1068</v>
      </c>
      <c r="E333" s="19">
        <v>53077411</v>
      </c>
      <c r="F333" s="19" t="s">
        <v>1069</v>
      </c>
      <c r="G333" s="19" t="s">
        <v>154</v>
      </c>
      <c r="H333" s="19" t="s">
        <v>155</v>
      </c>
      <c r="I333" s="27">
        <v>45328</v>
      </c>
      <c r="J333" s="27">
        <v>45330</v>
      </c>
      <c r="K333" s="27">
        <v>45504</v>
      </c>
      <c r="L333" s="29">
        <v>55855253</v>
      </c>
      <c r="M333" s="36">
        <v>1</v>
      </c>
      <c r="N333" s="31">
        <v>49266533</v>
      </c>
      <c r="O333" s="31">
        <v>6588720</v>
      </c>
      <c r="P333" s="31">
        <v>0</v>
      </c>
      <c r="T333" s="30">
        <v>45504</v>
      </c>
      <c r="U333" s="31"/>
      <c r="V333" s="31">
        <v>55855253</v>
      </c>
      <c r="W333" s="28" t="s">
        <v>156</v>
      </c>
    </row>
    <row r="334" spans="1:23" s="28" customFormat="1" ht="43.5" x14ac:dyDescent="0.35">
      <c r="A334" s="20">
        <v>362</v>
      </c>
      <c r="B334" s="28">
        <v>2024</v>
      </c>
      <c r="C334" s="19" t="s">
        <v>1070</v>
      </c>
      <c r="D334" s="19" t="s">
        <v>1071</v>
      </c>
      <c r="E334" s="19">
        <v>1013600620</v>
      </c>
      <c r="F334" s="19" t="s">
        <v>1072</v>
      </c>
      <c r="G334" s="19" t="s">
        <v>532</v>
      </c>
      <c r="H334" s="19" t="s">
        <v>533</v>
      </c>
      <c r="I334" s="27">
        <v>45328</v>
      </c>
      <c r="J334" s="27">
        <v>45329</v>
      </c>
      <c r="K334" s="27">
        <v>45504</v>
      </c>
      <c r="L334" s="29">
        <v>31827000</v>
      </c>
      <c r="M334" s="36">
        <v>1</v>
      </c>
      <c r="N334" s="31">
        <v>30589283</v>
      </c>
      <c r="O334" s="31">
        <v>1237717</v>
      </c>
      <c r="P334" s="31">
        <v>0</v>
      </c>
      <c r="T334" s="30">
        <v>45504</v>
      </c>
      <c r="U334" s="31"/>
      <c r="V334" s="31">
        <v>31827000</v>
      </c>
      <c r="W334" s="28" t="s">
        <v>534</v>
      </c>
    </row>
    <row r="335" spans="1:23" s="28" customFormat="1" ht="43.5" x14ac:dyDescent="0.35">
      <c r="A335" s="20">
        <v>363</v>
      </c>
      <c r="B335" s="28">
        <v>2024</v>
      </c>
      <c r="C335" s="19" t="s">
        <v>1073</v>
      </c>
      <c r="D335" s="19" t="s">
        <v>1074</v>
      </c>
      <c r="E335" s="19">
        <v>1091676518</v>
      </c>
      <c r="F335" s="19" t="s">
        <v>1075</v>
      </c>
      <c r="G335" s="19" t="s">
        <v>262</v>
      </c>
      <c r="H335" s="19" t="s">
        <v>263</v>
      </c>
      <c r="I335" s="27">
        <v>45329</v>
      </c>
      <c r="J335" s="27">
        <v>45329</v>
      </c>
      <c r="K335" s="27">
        <v>45504</v>
      </c>
      <c r="L335" s="29">
        <v>34422500</v>
      </c>
      <c r="M335" s="36">
        <v>1</v>
      </c>
      <c r="N335" s="31">
        <v>34029100</v>
      </c>
      <c r="O335" s="31">
        <v>393400</v>
      </c>
      <c r="P335" s="31">
        <v>0</v>
      </c>
      <c r="T335" s="30">
        <v>45504</v>
      </c>
      <c r="U335" s="31"/>
      <c r="V335" s="31">
        <v>34422500</v>
      </c>
      <c r="W335" s="28" t="s">
        <v>264</v>
      </c>
    </row>
    <row r="336" spans="1:23" s="28" customFormat="1" ht="43.5" x14ac:dyDescent="0.35">
      <c r="A336" s="20">
        <v>365</v>
      </c>
      <c r="B336" s="28">
        <v>2024</v>
      </c>
      <c r="C336" s="19" t="s">
        <v>1076</v>
      </c>
      <c r="D336" s="19" t="s">
        <v>1077</v>
      </c>
      <c r="E336" s="19">
        <v>1087408305</v>
      </c>
      <c r="F336" s="19" t="s">
        <v>1078</v>
      </c>
      <c r="G336" s="19" t="s">
        <v>532</v>
      </c>
      <c r="H336" s="19" t="s">
        <v>533</v>
      </c>
      <c r="I336" s="27">
        <v>45329</v>
      </c>
      <c r="J336" s="27">
        <v>45331</v>
      </c>
      <c r="K336" s="27">
        <v>45504</v>
      </c>
      <c r="L336" s="29">
        <v>31827000</v>
      </c>
      <c r="M336" s="36">
        <v>1</v>
      </c>
      <c r="N336" s="31">
        <v>30235650</v>
      </c>
      <c r="O336" s="31">
        <v>1591350</v>
      </c>
      <c r="P336" s="31">
        <v>0</v>
      </c>
      <c r="T336" s="30">
        <v>45504</v>
      </c>
      <c r="U336" s="31"/>
      <c r="V336" s="31">
        <v>31827000</v>
      </c>
      <c r="W336" s="28" t="s">
        <v>534</v>
      </c>
    </row>
    <row r="337" spans="1:23" s="28" customFormat="1" ht="43.5" x14ac:dyDescent="0.35">
      <c r="A337" s="20">
        <v>366</v>
      </c>
      <c r="B337" s="28">
        <v>2024</v>
      </c>
      <c r="C337" s="19" t="s">
        <v>1079</v>
      </c>
      <c r="D337" s="19" t="s">
        <v>1080</v>
      </c>
      <c r="E337" s="19">
        <v>1014284290</v>
      </c>
      <c r="F337" s="19" t="s">
        <v>1081</v>
      </c>
      <c r="G337" s="19" t="s">
        <v>1082</v>
      </c>
      <c r="H337" s="19" t="s">
        <v>3455</v>
      </c>
      <c r="I337" s="27">
        <v>45329</v>
      </c>
      <c r="J337" s="27">
        <v>45331</v>
      </c>
      <c r="K337" s="27">
        <v>45481</v>
      </c>
      <c r="L337" s="29">
        <v>35000000</v>
      </c>
      <c r="M337" s="36">
        <v>1</v>
      </c>
      <c r="N337" s="31">
        <v>34766667</v>
      </c>
      <c r="O337" s="31">
        <v>233333</v>
      </c>
      <c r="P337" s="31">
        <v>0</v>
      </c>
      <c r="T337" s="30">
        <v>45481</v>
      </c>
      <c r="U337" s="31"/>
      <c r="V337" s="31">
        <v>35000000</v>
      </c>
      <c r="W337" s="28" t="s">
        <v>1083</v>
      </c>
    </row>
    <row r="338" spans="1:23" s="28" customFormat="1" ht="43.5" x14ac:dyDescent="0.35">
      <c r="A338" s="20">
        <v>367</v>
      </c>
      <c r="B338" s="28">
        <v>2024</v>
      </c>
      <c r="C338" s="19" t="s">
        <v>1084</v>
      </c>
      <c r="D338" s="19" t="s">
        <v>1085</v>
      </c>
      <c r="E338" s="19">
        <v>52778841</v>
      </c>
      <c r="F338" s="19" t="s">
        <v>1086</v>
      </c>
      <c r="G338" s="19" t="s">
        <v>426</v>
      </c>
      <c r="H338" s="19" t="s">
        <v>820</v>
      </c>
      <c r="I338" s="27">
        <v>45329</v>
      </c>
      <c r="J338" s="27">
        <v>45330</v>
      </c>
      <c r="K338" s="27">
        <v>45504</v>
      </c>
      <c r="L338" s="29">
        <v>57000000</v>
      </c>
      <c r="M338" s="36">
        <v>1</v>
      </c>
      <c r="N338" s="31">
        <v>54466667</v>
      </c>
      <c r="O338" s="31">
        <v>2533333</v>
      </c>
      <c r="P338" s="31">
        <v>0</v>
      </c>
      <c r="T338" s="30">
        <v>45504</v>
      </c>
      <c r="U338" s="31"/>
      <c r="V338" s="31">
        <v>57000000</v>
      </c>
      <c r="W338" s="28" t="s">
        <v>428</v>
      </c>
    </row>
    <row r="339" spans="1:23" s="28" customFormat="1" ht="43.5" x14ac:dyDescent="0.35">
      <c r="A339" s="20">
        <v>368</v>
      </c>
      <c r="B339" s="28">
        <v>2024</v>
      </c>
      <c r="C339" s="19" t="s">
        <v>1087</v>
      </c>
      <c r="D339" s="19" t="s">
        <v>1088</v>
      </c>
      <c r="E339" s="19">
        <v>1005734739</v>
      </c>
      <c r="F339" s="19" t="s">
        <v>1089</v>
      </c>
      <c r="G339" s="19" t="s">
        <v>154</v>
      </c>
      <c r="H339" s="19" t="s">
        <v>155</v>
      </c>
      <c r="I339" s="27">
        <v>45329</v>
      </c>
      <c r="J339" s="27">
        <v>45334</v>
      </c>
      <c r="K339" s="27">
        <v>45504</v>
      </c>
      <c r="L339" s="29">
        <v>34482500</v>
      </c>
      <c r="M339" s="36">
        <v>1</v>
      </c>
      <c r="N339" s="31">
        <v>29708000</v>
      </c>
      <c r="O339" s="31">
        <v>4774500</v>
      </c>
      <c r="P339" s="31">
        <v>0</v>
      </c>
      <c r="T339" s="30">
        <v>45504</v>
      </c>
      <c r="U339" s="31"/>
      <c r="V339" s="31">
        <v>34482500</v>
      </c>
      <c r="W339" s="28" t="s">
        <v>156</v>
      </c>
    </row>
    <row r="340" spans="1:23" s="28" customFormat="1" ht="43.5" x14ac:dyDescent="0.35">
      <c r="A340" s="20">
        <v>371</v>
      </c>
      <c r="B340" s="28">
        <v>2024</v>
      </c>
      <c r="C340" s="19" t="s">
        <v>1090</v>
      </c>
      <c r="D340" s="19" t="s">
        <v>1091</v>
      </c>
      <c r="E340" s="19">
        <v>19370586</v>
      </c>
      <c r="F340" s="19" t="s">
        <v>1092</v>
      </c>
      <c r="G340" s="19" t="s">
        <v>298</v>
      </c>
      <c r="H340" s="19" t="s">
        <v>299</v>
      </c>
      <c r="I340" s="27">
        <v>45329</v>
      </c>
      <c r="J340" s="27">
        <v>45329</v>
      </c>
      <c r="K340" s="27">
        <v>45686</v>
      </c>
      <c r="L340" s="29">
        <v>116925006</v>
      </c>
      <c r="M340" s="36">
        <v>0.67988673013196166</v>
      </c>
      <c r="N340" s="31">
        <v>79495760</v>
      </c>
      <c r="O340" s="31">
        <v>0</v>
      </c>
      <c r="P340" s="31">
        <v>37429246</v>
      </c>
      <c r="T340" s="30">
        <v>45686</v>
      </c>
      <c r="U340" s="31"/>
      <c r="V340" s="31">
        <v>116925006</v>
      </c>
      <c r="W340" s="28" t="s">
        <v>156</v>
      </c>
    </row>
    <row r="341" spans="1:23" s="28" customFormat="1" ht="43.5" x14ac:dyDescent="0.35">
      <c r="A341" s="20">
        <v>372</v>
      </c>
      <c r="B341" s="28">
        <v>2024</v>
      </c>
      <c r="C341" s="19" t="s">
        <v>1093</v>
      </c>
      <c r="D341" s="19" t="s">
        <v>1094</v>
      </c>
      <c r="E341" s="19">
        <v>80732015</v>
      </c>
      <c r="F341" s="19" t="s">
        <v>1095</v>
      </c>
      <c r="G341" s="19" t="s">
        <v>338</v>
      </c>
      <c r="H341" s="19" t="s">
        <v>339</v>
      </c>
      <c r="I341" s="27">
        <v>45329</v>
      </c>
      <c r="J341" s="27">
        <v>45330</v>
      </c>
      <c r="K341" s="27">
        <v>45419</v>
      </c>
      <c r="L341" s="29">
        <v>11095044</v>
      </c>
      <c r="M341" s="36">
        <v>1</v>
      </c>
      <c r="N341" s="31">
        <v>10971766</v>
      </c>
      <c r="O341" s="31">
        <v>123278</v>
      </c>
      <c r="P341" s="31">
        <v>0</v>
      </c>
      <c r="T341" s="30">
        <v>45419</v>
      </c>
      <c r="U341" s="31"/>
      <c r="V341" s="31">
        <v>11095044</v>
      </c>
      <c r="W341" s="28" t="s">
        <v>340</v>
      </c>
    </row>
    <row r="342" spans="1:23" s="28" customFormat="1" ht="29" x14ac:dyDescent="0.35">
      <c r="A342" s="20">
        <v>374</v>
      </c>
      <c r="B342" s="28">
        <v>2024</v>
      </c>
      <c r="C342" s="19" t="s">
        <v>1096</v>
      </c>
      <c r="D342" s="19" t="s">
        <v>1097</v>
      </c>
      <c r="E342" s="19">
        <v>52103500</v>
      </c>
      <c r="F342" s="19" t="s">
        <v>1098</v>
      </c>
      <c r="G342" s="19" t="s">
        <v>532</v>
      </c>
      <c r="H342" s="19" t="s">
        <v>533</v>
      </c>
      <c r="I342" s="27">
        <v>45329</v>
      </c>
      <c r="J342" s="27">
        <v>45331</v>
      </c>
      <c r="K342" s="27">
        <v>45504</v>
      </c>
      <c r="L342" s="29">
        <v>31827000</v>
      </c>
      <c r="M342" s="36">
        <v>1</v>
      </c>
      <c r="N342" s="31">
        <v>30235650</v>
      </c>
      <c r="O342" s="31">
        <v>1591350</v>
      </c>
      <c r="P342" s="31">
        <v>0</v>
      </c>
      <c r="T342" s="30">
        <v>45504</v>
      </c>
      <c r="U342" s="31"/>
      <c r="V342" s="31">
        <v>31827000</v>
      </c>
      <c r="W342" s="28" t="s">
        <v>534</v>
      </c>
    </row>
    <row r="343" spans="1:23" s="28" customFormat="1" ht="43.5" x14ac:dyDescent="0.35">
      <c r="A343" s="20">
        <v>375</v>
      </c>
      <c r="B343" s="28">
        <v>2024</v>
      </c>
      <c r="C343" s="19" t="s">
        <v>1099</v>
      </c>
      <c r="D343" s="19" t="s">
        <v>1100</v>
      </c>
      <c r="E343" s="19">
        <v>53051848</v>
      </c>
      <c r="F343" s="19" t="s">
        <v>1101</v>
      </c>
      <c r="G343" s="19" t="s">
        <v>532</v>
      </c>
      <c r="H343" s="19" t="s">
        <v>533</v>
      </c>
      <c r="I343" s="27">
        <v>45329</v>
      </c>
      <c r="J343" s="27">
        <v>45334</v>
      </c>
      <c r="K343" s="27">
        <v>45504</v>
      </c>
      <c r="L343" s="29">
        <v>31827000</v>
      </c>
      <c r="M343" s="36">
        <v>1</v>
      </c>
      <c r="N343" s="31">
        <v>29705200</v>
      </c>
      <c r="O343" s="31">
        <v>2121800</v>
      </c>
      <c r="P343" s="31">
        <v>0</v>
      </c>
      <c r="T343" s="30">
        <v>45504</v>
      </c>
      <c r="U343" s="31"/>
      <c r="V343" s="31">
        <v>31827000</v>
      </c>
      <c r="W343" s="28" t="s">
        <v>534</v>
      </c>
    </row>
    <row r="344" spans="1:23" s="28" customFormat="1" ht="43.5" x14ac:dyDescent="0.35">
      <c r="A344" s="20">
        <v>376</v>
      </c>
      <c r="B344" s="28">
        <v>2024</v>
      </c>
      <c r="C344" s="19" t="s">
        <v>1102</v>
      </c>
      <c r="D344" s="19" t="s">
        <v>1103</v>
      </c>
      <c r="E344" s="19">
        <v>1057590689</v>
      </c>
      <c r="F344" s="19" t="s">
        <v>1104</v>
      </c>
      <c r="G344" s="19" t="s">
        <v>784</v>
      </c>
      <c r="H344" s="19" t="s">
        <v>544</v>
      </c>
      <c r="I344" s="27">
        <v>45329</v>
      </c>
      <c r="J344" s="27">
        <v>45331</v>
      </c>
      <c r="K344" s="27">
        <v>45504</v>
      </c>
      <c r="L344" s="29">
        <v>63000000</v>
      </c>
      <c r="M344" s="36">
        <v>1</v>
      </c>
      <c r="N344" s="31">
        <v>59850000</v>
      </c>
      <c r="O344" s="31">
        <v>3150000</v>
      </c>
      <c r="P344" s="31">
        <v>0</v>
      </c>
      <c r="T344" s="30">
        <v>45504</v>
      </c>
      <c r="U344" s="31"/>
      <c r="V344" s="31">
        <v>63000000</v>
      </c>
      <c r="W344" s="28" t="s">
        <v>534</v>
      </c>
    </row>
    <row r="345" spans="1:23" s="28" customFormat="1" ht="43.5" x14ac:dyDescent="0.35">
      <c r="A345" s="20">
        <v>378</v>
      </c>
      <c r="B345" s="28">
        <v>2024</v>
      </c>
      <c r="C345" s="19" t="s">
        <v>1105</v>
      </c>
      <c r="D345" s="19" t="s">
        <v>1106</v>
      </c>
      <c r="E345" s="19">
        <v>830110297</v>
      </c>
      <c r="F345" s="19" t="s">
        <v>1107</v>
      </c>
      <c r="G345" s="19" t="s">
        <v>298</v>
      </c>
      <c r="H345" s="19" t="s">
        <v>299</v>
      </c>
      <c r="I345" s="27">
        <v>45329</v>
      </c>
      <c r="J345" s="27">
        <v>45331</v>
      </c>
      <c r="K345" s="27">
        <v>45696</v>
      </c>
      <c r="L345" s="29">
        <v>60000000</v>
      </c>
      <c r="M345" s="36">
        <v>0.75</v>
      </c>
      <c r="N345" s="31">
        <v>45000000</v>
      </c>
      <c r="O345" s="31">
        <v>0</v>
      </c>
      <c r="P345" s="31">
        <v>15000000</v>
      </c>
      <c r="T345" s="30">
        <v>45696</v>
      </c>
      <c r="U345" s="31"/>
      <c r="V345" s="31">
        <v>60000000</v>
      </c>
      <c r="W345" s="28" t="s">
        <v>156</v>
      </c>
    </row>
    <row r="346" spans="1:23" s="28" customFormat="1" ht="29" x14ac:dyDescent="0.35">
      <c r="A346" s="20">
        <v>379</v>
      </c>
      <c r="B346" s="28">
        <v>2024</v>
      </c>
      <c r="C346" s="19" t="s">
        <v>1108</v>
      </c>
      <c r="D346" s="19" t="s">
        <v>1109</v>
      </c>
      <c r="E346" s="19">
        <v>79658635</v>
      </c>
      <c r="F346" s="19" t="s">
        <v>1110</v>
      </c>
      <c r="G346" s="19" t="s">
        <v>298</v>
      </c>
      <c r="H346" s="19" t="s">
        <v>299</v>
      </c>
      <c r="I346" s="27">
        <v>45329</v>
      </c>
      <c r="J346" s="27">
        <v>45331</v>
      </c>
      <c r="K346" s="27">
        <v>45504</v>
      </c>
      <c r="L346" s="29">
        <v>22750000</v>
      </c>
      <c r="M346" s="36">
        <v>1</v>
      </c>
      <c r="N346" s="31">
        <v>19950000</v>
      </c>
      <c r="O346" s="31">
        <v>2800000</v>
      </c>
      <c r="P346" s="31">
        <v>0</v>
      </c>
      <c r="T346" s="30">
        <v>45504</v>
      </c>
      <c r="U346" s="31"/>
      <c r="V346" s="31">
        <v>22750000</v>
      </c>
      <c r="W346" s="28" t="s">
        <v>300</v>
      </c>
    </row>
    <row r="347" spans="1:23" s="28" customFormat="1" ht="29" x14ac:dyDescent="0.35">
      <c r="A347" s="20">
        <v>380</v>
      </c>
      <c r="B347" s="28">
        <v>2024</v>
      </c>
      <c r="C347" s="19" t="s">
        <v>1111</v>
      </c>
      <c r="D347" s="19" t="s">
        <v>1112</v>
      </c>
      <c r="E347" s="19">
        <v>57461844</v>
      </c>
      <c r="F347" s="19" t="s">
        <v>1113</v>
      </c>
      <c r="G347" s="19" t="s">
        <v>784</v>
      </c>
      <c r="H347" s="19" t="s">
        <v>544</v>
      </c>
      <c r="I347" s="27">
        <v>45329</v>
      </c>
      <c r="J347" s="27">
        <v>45331</v>
      </c>
      <c r="K347" s="27">
        <v>45504</v>
      </c>
      <c r="L347" s="29">
        <v>63000000</v>
      </c>
      <c r="M347" s="36">
        <v>1</v>
      </c>
      <c r="N347" s="31">
        <v>59850000</v>
      </c>
      <c r="O347" s="31">
        <v>3150000</v>
      </c>
      <c r="P347" s="31">
        <v>0</v>
      </c>
      <c r="T347" s="30">
        <v>45504</v>
      </c>
      <c r="U347" s="31"/>
      <c r="V347" s="31">
        <v>63000000</v>
      </c>
      <c r="W347" s="28" t="s">
        <v>534</v>
      </c>
    </row>
    <row r="348" spans="1:23" s="28" customFormat="1" ht="29" x14ac:dyDescent="0.35">
      <c r="A348" s="20">
        <v>381</v>
      </c>
      <c r="B348" s="28">
        <v>2024</v>
      </c>
      <c r="C348" s="19" t="s">
        <v>1114</v>
      </c>
      <c r="D348" s="19" t="s">
        <v>1115</v>
      </c>
      <c r="E348" s="19">
        <v>53905017</v>
      </c>
      <c r="F348" s="19" t="s">
        <v>1116</v>
      </c>
      <c r="G348" s="19" t="s">
        <v>532</v>
      </c>
      <c r="H348" s="19" t="s">
        <v>533</v>
      </c>
      <c r="I348" s="27">
        <v>45329</v>
      </c>
      <c r="J348" s="27">
        <v>45336</v>
      </c>
      <c r="K348" s="27">
        <v>45504</v>
      </c>
      <c r="L348" s="29">
        <v>31827000</v>
      </c>
      <c r="M348" s="36">
        <v>1</v>
      </c>
      <c r="N348" s="31">
        <v>29351567</v>
      </c>
      <c r="O348" s="31">
        <v>2475433</v>
      </c>
      <c r="P348" s="31">
        <v>0</v>
      </c>
      <c r="T348" s="30">
        <v>45504</v>
      </c>
      <c r="U348" s="31"/>
      <c r="V348" s="31">
        <v>31827000</v>
      </c>
      <c r="W348" s="28" t="s">
        <v>534</v>
      </c>
    </row>
    <row r="349" spans="1:23" s="28" customFormat="1" ht="43.5" x14ac:dyDescent="0.35">
      <c r="A349" s="20">
        <v>382</v>
      </c>
      <c r="B349" s="28">
        <v>2024</v>
      </c>
      <c r="C349" s="19" t="s">
        <v>1117</v>
      </c>
      <c r="D349" s="19" t="s">
        <v>1118</v>
      </c>
      <c r="E349" s="19">
        <v>1123732305</v>
      </c>
      <c r="F349" s="19" t="s">
        <v>1119</v>
      </c>
      <c r="G349" s="19" t="s">
        <v>154</v>
      </c>
      <c r="H349" s="19" t="s">
        <v>32</v>
      </c>
      <c r="I349" s="27">
        <v>45329</v>
      </c>
      <c r="J349" s="27">
        <v>45335</v>
      </c>
      <c r="K349" s="27">
        <v>45504</v>
      </c>
      <c r="L349" s="29">
        <v>39108000</v>
      </c>
      <c r="M349" s="36">
        <v>1</v>
      </c>
      <c r="N349" s="31">
        <v>36283533</v>
      </c>
      <c r="O349" s="31">
        <v>2824467</v>
      </c>
      <c r="P349" s="31">
        <v>0</v>
      </c>
      <c r="T349" s="30">
        <v>45504</v>
      </c>
      <c r="U349" s="31"/>
      <c r="V349" s="31">
        <v>39108000</v>
      </c>
      <c r="W349" s="28" t="s">
        <v>33</v>
      </c>
    </row>
    <row r="350" spans="1:23" s="28" customFormat="1" ht="43.5" x14ac:dyDescent="0.35">
      <c r="A350" s="20">
        <v>383</v>
      </c>
      <c r="B350" s="28">
        <v>2024</v>
      </c>
      <c r="C350" s="19" t="s">
        <v>1120</v>
      </c>
      <c r="D350" s="19" t="s">
        <v>1121</v>
      </c>
      <c r="E350" s="19">
        <v>28697041</v>
      </c>
      <c r="F350" s="19" t="s">
        <v>1122</v>
      </c>
      <c r="G350" s="19" t="s">
        <v>154</v>
      </c>
      <c r="H350" s="19" t="s">
        <v>32</v>
      </c>
      <c r="I350" s="27">
        <v>45329</v>
      </c>
      <c r="J350" s="27">
        <v>45335</v>
      </c>
      <c r="K350" s="27">
        <v>45504</v>
      </c>
      <c r="L350" s="29">
        <v>39108000</v>
      </c>
      <c r="M350" s="36">
        <v>1</v>
      </c>
      <c r="N350" s="31">
        <v>36283533</v>
      </c>
      <c r="O350" s="31">
        <v>2824467</v>
      </c>
      <c r="P350" s="31">
        <v>0</v>
      </c>
      <c r="T350" s="30">
        <v>45504</v>
      </c>
      <c r="U350" s="31"/>
      <c r="V350" s="31">
        <v>39108000</v>
      </c>
      <c r="W350" s="28" t="s">
        <v>33</v>
      </c>
    </row>
    <row r="351" spans="1:23" s="28" customFormat="1" ht="43.5" x14ac:dyDescent="0.35">
      <c r="A351" s="20">
        <v>384</v>
      </c>
      <c r="B351" s="28">
        <v>2024</v>
      </c>
      <c r="C351" s="19" t="s">
        <v>1123</v>
      </c>
      <c r="D351" s="19" t="s">
        <v>1124</v>
      </c>
      <c r="E351" s="19">
        <v>41777111</v>
      </c>
      <c r="F351" s="19" t="s">
        <v>1125</v>
      </c>
      <c r="G351" s="19" t="s">
        <v>764</v>
      </c>
      <c r="H351" s="19" t="s">
        <v>555</v>
      </c>
      <c r="I351" s="27">
        <v>45329</v>
      </c>
      <c r="J351" s="27">
        <v>45331</v>
      </c>
      <c r="K351" s="27">
        <v>45504</v>
      </c>
      <c r="L351" s="29">
        <v>39108000</v>
      </c>
      <c r="M351" s="36">
        <v>1</v>
      </c>
      <c r="N351" s="31">
        <v>37152600</v>
      </c>
      <c r="O351" s="31">
        <v>1955400</v>
      </c>
      <c r="P351" s="31">
        <v>0</v>
      </c>
      <c r="T351" s="30">
        <v>45504</v>
      </c>
      <c r="U351" s="31"/>
      <c r="V351" s="31">
        <v>39108000</v>
      </c>
      <c r="W351" s="28" t="s">
        <v>556</v>
      </c>
    </row>
    <row r="352" spans="1:23" s="28" customFormat="1" ht="43.5" x14ac:dyDescent="0.35">
      <c r="A352" s="20">
        <v>385</v>
      </c>
      <c r="B352" s="28">
        <v>2024</v>
      </c>
      <c r="C352" s="19" t="s">
        <v>1126</v>
      </c>
      <c r="D352" s="19" t="s">
        <v>1127</v>
      </c>
      <c r="E352" s="19">
        <v>1010195006</v>
      </c>
      <c r="F352" s="19" t="s">
        <v>1128</v>
      </c>
      <c r="G352" s="19" t="s">
        <v>764</v>
      </c>
      <c r="H352" s="19" t="s">
        <v>555</v>
      </c>
      <c r="I352" s="27">
        <v>45329</v>
      </c>
      <c r="J352" s="27">
        <v>45331</v>
      </c>
      <c r="K352" s="27">
        <v>45504</v>
      </c>
      <c r="L352" s="29">
        <v>22278000</v>
      </c>
      <c r="M352" s="36">
        <v>1</v>
      </c>
      <c r="N352" s="31">
        <v>21164100</v>
      </c>
      <c r="O352" s="31">
        <v>1113900</v>
      </c>
      <c r="P352" s="31">
        <v>0</v>
      </c>
      <c r="T352" s="30">
        <v>45504</v>
      </c>
      <c r="U352" s="31"/>
      <c r="V352" s="31">
        <v>22278000</v>
      </c>
      <c r="W352" s="28" t="s">
        <v>556</v>
      </c>
    </row>
    <row r="353" spans="1:23" s="28" customFormat="1" ht="43.5" x14ac:dyDescent="0.35">
      <c r="A353" s="20">
        <v>387</v>
      </c>
      <c r="B353" s="28">
        <v>2024</v>
      </c>
      <c r="C353" s="19" t="s">
        <v>1129</v>
      </c>
      <c r="D353" s="19" t="s">
        <v>1130</v>
      </c>
      <c r="E353" s="19">
        <v>53069762</v>
      </c>
      <c r="F353" s="19" t="s">
        <v>1131</v>
      </c>
      <c r="G353" s="19" t="s">
        <v>262</v>
      </c>
      <c r="H353" s="19" t="s">
        <v>263</v>
      </c>
      <c r="I353" s="27">
        <v>45329</v>
      </c>
      <c r="J353" s="27">
        <v>45331</v>
      </c>
      <c r="K353" s="27">
        <v>45504</v>
      </c>
      <c r="L353" s="29">
        <v>42431667</v>
      </c>
      <c r="M353" s="36">
        <v>1</v>
      </c>
      <c r="N353" s="31">
        <v>41461800</v>
      </c>
      <c r="O353" s="31">
        <v>969867</v>
      </c>
      <c r="P353" s="31">
        <v>0</v>
      </c>
      <c r="T353" s="30">
        <v>45504</v>
      </c>
      <c r="U353" s="31"/>
      <c r="V353" s="31">
        <v>42431667</v>
      </c>
      <c r="W353" s="28" t="s">
        <v>264</v>
      </c>
    </row>
    <row r="354" spans="1:23" s="28" customFormat="1" ht="43.5" x14ac:dyDescent="0.35">
      <c r="A354" s="20">
        <v>388</v>
      </c>
      <c r="B354" s="28">
        <v>2024</v>
      </c>
      <c r="C354" s="19" t="s">
        <v>1132</v>
      </c>
      <c r="D354" s="19" t="s">
        <v>1133</v>
      </c>
      <c r="E354" s="19">
        <v>1020778139</v>
      </c>
      <c r="F354" s="19" t="s">
        <v>1134</v>
      </c>
      <c r="G354" s="19" t="s">
        <v>262</v>
      </c>
      <c r="H354" s="19" t="s">
        <v>263</v>
      </c>
      <c r="I354" s="27">
        <v>45329</v>
      </c>
      <c r="J354" s="27">
        <v>45330</v>
      </c>
      <c r="K354" s="27">
        <v>45504</v>
      </c>
      <c r="L354" s="29">
        <v>34422500</v>
      </c>
      <c r="M354" s="36">
        <v>1</v>
      </c>
      <c r="N354" s="31">
        <v>33832400</v>
      </c>
      <c r="O354" s="31">
        <v>590100</v>
      </c>
      <c r="P354" s="31">
        <v>0</v>
      </c>
      <c r="T354" s="30">
        <v>45504</v>
      </c>
      <c r="U354" s="31"/>
      <c r="V354" s="31">
        <v>34422500</v>
      </c>
      <c r="W354" s="28" t="s">
        <v>264</v>
      </c>
    </row>
    <row r="355" spans="1:23" s="28" customFormat="1" ht="43.5" x14ac:dyDescent="0.35">
      <c r="A355" s="20">
        <v>390</v>
      </c>
      <c r="B355" s="28">
        <v>2024</v>
      </c>
      <c r="C355" s="19" t="s">
        <v>1135</v>
      </c>
      <c r="D355" s="19" t="s">
        <v>1136</v>
      </c>
      <c r="E355" s="19">
        <v>46359585</v>
      </c>
      <c r="F355" s="19" t="s">
        <v>1137</v>
      </c>
      <c r="G355" s="19" t="s">
        <v>475</v>
      </c>
      <c r="H355" s="19" t="s">
        <v>476</v>
      </c>
      <c r="I355" s="27">
        <v>45329</v>
      </c>
      <c r="J355" s="27">
        <v>45330</v>
      </c>
      <c r="K355" s="27">
        <v>45504</v>
      </c>
      <c r="L355" s="29">
        <v>31827000</v>
      </c>
      <c r="M355" s="36">
        <v>1</v>
      </c>
      <c r="N355" s="31">
        <v>30412467</v>
      </c>
      <c r="O355" s="31">
        <v>1414533</v>
      </c>
      <c r="P355" s="31">
        <v>0</v>
      </c>
      <c r="T355" s="30">
        <v>45504</v>
      </c>
      <c r="U355" s="31"/>
      <c r="V355" s="31">
        <v>31827000</v>
      </c>
      <c r="W355" s="28" t="s">
        <v>477</v>
      </c>
    </row>
    <row r="356" spans="1:23" s="28" customFormat="1" ht="29" x14ac:dyDescent="0.35">
      <c r="A356" s="20">
        <v>391</v>
      </c>
      <c r="B356" s="28">
        <v>2024</v>
      </c>
      <c r="C356" s="19" t="s">
        <v>1138</v>
      </c>
      <c r="D356" s="19" t="s">
        <v>1139</v>
      </c>
      <c r="E356" s="19">
        <v>1019092681</v>
      </c>
      <c r="F356" s="19" t="s">
        <v>1140</v>
      </c>
      <c r="G356" s="19" t="s">
        <v>154</v>
      </c>
      <c r="H356" s="19" t="s">
        <v>32</v>
      </c>
      <c r="I356" s="27">
        <v>45329</v>
      </c>
      <c r="J356" s="27">
        <v>45335</v>
      </c>
      <c r="K356" s="27">
        <v>45504</v>
      </c>
      <c r="L356" s="29">
        <v>39108000</v>
      </c>
      <c r="M356" s="36">
        <v>1</v>
      </c>
      <c r="N356" s="31">
        <v>36283533</v>
      </c>
      <c r="O356" s="31">
        <v>2824467</v>
      </c>
      <c r="P356" s="31">
        <v>0</v>
      </c>
      <c r="T356" s="30">
        <v>45504</v>
      </c>
      <c r="U356" s="31"/>
      <c r="V356" s="31">
        <v>39108000</v>
      </c>
      <c r="W356" s="28" t="s">
        <v>33</v>
      </c>
    </row>
    <row r="357" spans="1:23" s="28" customFormat="1" ht="29" x14ac:dyDescent="0.35">
      <c r="A357" s="20">
        <v>392</v>
      </c>
      <c r="B357" s="28">
        <v>2024</v>
      </c>
      <c r="C357" s="19" t="s">
        <v>1141</v>
      </c>
      <c r="D357" s="19" t="s">
        <v>1142</v>
      </c>
      <c r="E357" s="19">
        <v>1094248993</v>
      </c>
      <c r="F357" s="19" t="s">
        <v>1143</v>
      </c>
      <c r="G357" s="19" t="s">
        <v>154</v>
      </c>
      <c r="H357" s="19" t="s">
        <v>32</v>
      </c>
      <c r="I357" s="27">
        <v>45329</v>
      </c>
      <c r="J357" s="27">
        <v>45335</v>
      </c>
      <c r="K357" s="27">
        <v>45504</v>
      </c>
      <c r="L357" s="29">
        <v>39108000</v>
      </c>
      <c r="M357" s="36">
        <v>1</v>
      </c>
      <c r="N357" s="31">
        <v>36283533</v>
      </c>
      <c r="O357" s="31">
        <v>2824467</v>
      </c>
      <c r="P357" s="31">
        <v>0</v>
      </c>
      <c r="T357" s="30">
        <v>45504</v>
      </c>
      <c r="U357" s="31"/>
      <c r="V357" s="31">
        <v>39108000</v>
      </c>
      <c r="W357" s="28" t="s">
        <v>33</v>
      </c>
    </row>
    <row r="358" spans="1:23" s="28" customFormat="1" ht="42" customHeight="1" x14ac:dyDescent="0.35">
      <c r="A358" s="20">
        <v>393</v>
      </c>
      <c r="B358" s="28">
        <v>2024</v>
      </c>
      <c r="C358" s="19" t="s">
        <v>1144</v>
      </c>
      <c r="D358" s="19" t="s">
        <v>1145</v>
      </c>
      <c r="E358" s="19">
        <v>1014214394</v>
      </c>
      <c r="F358" s="41" t="s">
        <v>1146</v>
      </c>
      <c r="G358" s="19" t="s">
        <v>154</v>
      </c>
      <c r="H358" s="19" t="s">
        <v>32</v>
      </c>
      <c r="I358" s="27">
        <v>45329</v>
      </c>
      <c r="J358" s="27">
        <v>45335</v>
      </c>
      <c r="K358" s="27">
        <v>45504</v>
      </c>
      <c r="L358" s="29">
        <v>39108000</v>
      </c>
      <c r="M358" s="36">
        <v>1</v>
      </c>
      <c r="N358" s="31">
        <v>36283533</v>
      </c>
      <c r="O358" s="31">
        <v>2824467</v>
      </c>
      <c r="P358" s="31">
        <v>0</v>
      </c>
      <c r="T358" s="30">
        <v>45504</v>
      </c>
      <c r="U358" s="31"/>
      <c r="V358" s="31">
        <v>39108000</v>
      </c>
      <c r="W358" s="28" t="s">
        <v>33</v>
      </c>
    </row>
    <row r="359" spans="1:23" s="28" customFormat="1" ht="29" x14ac:dyDescent="0.35">
      <c r="A359" s="20">
        <v>394</v>
      </c>
      <c r="B359" s="28">
        <v>2024</v>
      </c>
      <c r="C359" s="19" t="s">
        <v>1147</v>
      </c>
      <c r="D359" s="19" t="s">
        <v>1148</v>
      </c>
      <c r="E359" s="19">
        <v>52953267</v>
      </c>
      <c r="F359" s="19" t="s">
        <v>1149</v>
      </c>
      <c r="G359" s="19" t="s">
        <v>154</v>
      </c>
      <c r="H359" s="19" t="s">
        <v>32</v>
      </c>
      <c r="I359" s="27">
        <v>45329</v>
      </c>
      <c r="J359" s="27">
        <v>45334</v>
      </c>
      <c r="K359" s="27">
        <v>45504</v>
      </c>
      <c r="L359" s="29">
        <v>39108000</v>
      </c>
      <c r="M359" s="36">
        <v>1</v>
      </c>
      <c r="N359" s="31">
        <v>36500800</v>
      </c>
      <c r="O359" s="31">
        <v>2607200</v>
      </c>
      <c r="P359" s="31">
        <v>0</v>
      </c>
      <c r="T359" s="30">
        <v>45504</v>
      </c>
      <c r="U359" s="31"/>
      <c r="V359" s="31">
        <v>39108000</v>
      </c>
      <c r="W359" s="28" t="s">
        <v>33</v>
      </c>
    </row>
    <row r="360" spans="1:23" s="28" customFormat="1" ht="29" x14ac:dyDescent="0.35">
      <c r="A360" s="20">
        <v>395</v>
      </c>
      <c r="B360" s="28">
        <v>2024</v>
      </c>
      <c r="C360" s="19" t="s">
        <v>1150</v>
      </c>
      <c r="D360" s="19" t="s">
        <v>1151</v>
      </c>
      <c r="E360" s="19">
        <v>53082377</v>
      </c>
      <c r="F360" s="19" t="s">
        <v>1152</v>
      </c>
      <c r="G360" s="19" t="s">
        <v>764</v>
      </c>
      <c r="H360" s="19" t="s">
        <v>555</v>
      </c>
      <c r="I360" s="27">
        <v>45329</v>
      </c>
      <c r="J360" s="27">
        <v>45337</v>
      </c>
      <c r="K360" s="27">
        <v>45504</v>
      </c>
      <c r="L360" s="29">
        <v>22278000</v>
      </c>
      <c r="M360" s="36">
        <v>1</v>
      </c>
      <c r="N360" s="31">
        <v>20421500</v>
      </c>
      <c r="O360" s="31">
        <v>1856500</v>
      </c>
      <c r="P360" s="31">
        <v>0</v>
      </c>
      <c r="T360" s="30">
        <v>45504</v>
      </c>
      <c r="U360" s="31"/>
      <c r="V360" s="31">
        <v>22278000</v>
      </c>
      <c r="W360" s="28" t="s">
        <v>556</v>
      </c>
    </row>
    <row r="361" spans="1:23" s="28" customFormat="1" ht="29" x14ac:dyDescent="0.35">
      <c r="A361" s="20">
        <v>396</v>
      </c>
      <c r="B361" s="28">
        <v>2024</v>
      </c>
      <c r="C361" s="19" t="s">
        <v>1153</v>
      </c>
      <c r="D361" s="19" t="s">
        <v>1154</v>
      </c>
      <c r="E361" s="19">
        <v>80249948</v>
      </c>
      <c r="F361" s="19" t="s">
        <v>1155</v>
      </c>
      <c r="G361" s="19" t="s">
        <v>764</v>
      </c>
      <c r="H361" s="19" t="s">
        <v>555</v>
      </c>
      <c r="I361" s="27">
        <v>45329</v>
      </c>
      <c r="J361" s="27">
        <v>45334</v>
      </c>
      <c r="K361" s="27">
        <v>45504</v>
      </c>
      <c r="L361" s="29">
        <v>44328000</v>
      </c>
      <c r="M361" s="36">
        <v>1</v>
      </c>
      <c r="N361" s="31">
        <v>41372800</v>
      </c>
      <c r="O361" s="31">
        <v>2955200</v>
      </c>
      <c r="P361" s="31">
        <v>0</v>
      </c>
      <c r="T361" s="30">
        <v>45504</v>
      </c>
      <c r="U361" s="31"/>
      <c r="V361" s="31">
        <v>44328000</v>
      </c>
      <c r="W361" s="28" t="s">
        <v>556</v>
      </c>
    </row>
    <row r="362" spans="1:23" s="28" customFormat="1" ht="43.5" x14ac:dyDescent="0.35">
      <c r="A362" s="20">
        <v>397</v>
      </c>
      <c r="B362" s="28">
        <v>2024</v>
      </c>
      <c r="C362" s="19" t="s">
        <v>1156</v>
      </c>
      <c r="D362" s="19" t="s">
        <v>1157</v>
      </c>
      <c r="E362" s="19">
        <v>1020822286</v>
      </c>
      <c r="F362" s="19" t="s">
        <v>1158</v>
      </c>
      <c r="G362" s="19" t="s">
        <v>154</v>
      </c>
      <c r="H362" s="19" t="s">
        <v>155</v>
      </c>
      <c r="I362" s="27">
        <v>45329</v>
      </c>
      <c r="J362" s="27">
        <v>45334</v>
      </c>
      <c r="K362" s="27">
        <v>45504</v>
      </c>
      <c r="L362" s="29">
        <v>40284000</v>
      </c>
      <c r="M362" s="36">
        <v>1</v>
      </c>
      <c r="N362" s="31">
        <v>37598400</v>
      </c>
      <c r="O362" s="31">
        <v>2685600</v>
      </c>
      <c r="P362" s="31">
        <v>0</v>
      </c>
      <c r="T362" s="30">
        <v>45504</v>
      </c>
      <c r="U362" s="31"/>
      <c r="V362" s="31">
        <v>40284000</v>
      </c>
      <c r="W362" s="28" t="s">
        <v>156</v>
      </c>
    </row>
    <row r="363" spans="1:23" s="28" customFormat="1" ht="43.5" x14ac:dyDescent="0.35">
      <c r="A363" s="20">
        <v>398</v>
      </c>
      <c r="B363" s="28">
        <v>2024</v>
      </c>
      <c r="C363" s="19" t="s">
        <v>1159</v>
      </c>
      <c r="D363" s="19" t="s">
        <v>1160</v>
      </c>
      <c r="E363" s="19">
        <v>1073173677</v>
      </c>
      <c r="F363" s="19" t="s">
        <v>1161</v>
      </c>
      <c r="G363" s="19" t="s">
        <v>262</v>
      </c>
      <c r="H363" s="19" t="s">
        <v>263</v>
      </c>
      <c r="I363" s="27">
        <v>45329</v>
      </c>
      <c r="J363" s="27">
        <v>45331</v>
      </c>
      <c r="K363" s="27">
        <v>45504</v>
      </c>
      <c r="L363" s="29">
        <v>34422500</v>
      </c>
      <c r="M363" s="36">
        <v>1</v>
      </c>
      <c r="N363" s="31">
        <v>33635700</v>
      </c>
      <c r="O363" s="31">
        <v>786800</v>
      </c>
      <c r="P363" s="31">
        <v>0</v>
      </c>
      <c r="T363" s="30">
        <v>45504</v>
      </c>
      <c r="U363" s="31"/>
      <c r="V363" s="31">
        <v>34422500</v>
      </c>
      <c r="W363" s="28" t="s">
        <v>264</v>
      </c>
    </row>
    <row r="364" spans="1:23" s="28" customFormat="1" ht="43.5" x14ac:dyDescent="0.35">
      <c r="A364" s="20">
        <v>399</v>
      </c>
      <c r="B364" s="28">
        <v>2024</v>
      </c>
      <c r="C364" s="19" t="s">
        <v>1162</v>
      </c>
      <c r="D364" s="19" t="s">
        <v>1163</v>
      </c>
      <c r="E364" s="19">
        <v>1019059223</v>
      </c>
      <c r="F364" s="19" t="s">
        <v>1164</v>
      </c>
      <c r="G364" s="19" t="s">
        <v>154</v>
      </c>
      <c r="H364" s="19" t="s">
        <v>155</v>
      </c>
      <c r="I364" s="27">
        <v>45329</v>
      </c>
      <c r="J364" s="27">
        <v>45331</v>
      </c>
      <c r="K364" s="27">
        <v>45504</v>
      </c>
      <c r="L364" s="29">
        <v>35308000</v>
      </c>
      <c r="M364" s="36">
        <v>1</v>
      </c>
      <c r="N364" s="31">
        <v>30962400</v>
      </c>
      <c r="O364" s="31">
        <v>4345600</v>
      </c>
      <c r="P364" s="31">
        <v>0</v>
      </c>
      <c r="T364" s="30">
        <v>45504</v>
      </c>
      <c r="U364" s="31"/>
      <c r="V364" s="31">
        <v>35308000</v>
      </c>
      <c r="W364" s="28" t="s">
        <v>156</v>
      </c>
    </row>
    <row r="365" spans="1:23" s="28" customFormat="1" ht="43.5" x14ac:dyDescent="0.35">
      <c r="A365" s="20">
        <v>400</v>
      </c>
      <c r="B365" s="28">
        <v>2024</v>
      </c>
      <c r="C365" s="19" t="s">
        <v>1165</v>
      </c>
      <c r="D365" s="19" t="s">
        <v>1166</v>
      </c>
      <c r="E365" s="19">
        <v>52424392</v>
      </c>
      <c r="F365" s="19" t="s">
        <v>1167</v>
      </c>
      <c r="G365" s="19" t="s">
        <v>154</v>
      </c>
      <c r="H365" s="19" t="s">
        <v>155</v>
      </c>
      <c r="I365" s="27">
        <v>45329</v>
      </c>
      <c r="J365" s="27">
        <v>45331</v>
      </c>
      <c r="K365" s="27">
        <v>45504</v>
      </c>
      <c r="L365" s="29">
        <v>35308000</v>
      </c>
      <c r="M365" s="36">
        <v>1</v>
      </c>
      <c r="N365" s="31">
        <v>30962400</v>
      </c>
      <c r="O365" s="31">
        <v>4345600</v>
      </c>
      <c r="P365" s="31">
        <v>0</v>
      </c>
      <c r="T365" s="30">
        <v>45504</v>
      </c>
      <c r="U365" s="31"/>
      <c r="V365" s="31">
        <v>35308000</v>
      </c>
      <c r="W365" s="28" t="s">
        <v>156</v>
      </c>
    </row>
    <row r="366" spans="1:23" s="28" customFormat="1" ht="29" x14ac:dyDescent="0.35">
      <c r="A366" s="20">
        <v>401</v>
      </c>
      <c r="B366" s="28">
        <v>2024</v>
      </c>
      <c r="C366" s="19" t="s">
        <v>1168</v>
      </c>
      <c r="D366" s="19" t="s">
        <v>1169</v>
      </c>
      <c r="E366" s="19">
        <v>1030565075</v>
      </c>
      <c r="F366" s="19" t="s">
        <v>1170</v>
      </c>
      <c r="G366" s="19" t="s">
        <v>262</v>
      </c>
      <c r="H366" s="19" t="s">
        <v>263</v>
      </c>
      <c r="I366" s="27">
        <v>45329</v>
      </c>
      <c r="J366" s="27">
        <v>45330</v>
      </c>
      <c r="K366" s="27">
        <v>45504</v>
      </c>
      <c r="L366" s="29">
        <v>57924000</v>
      </c>
      <c r="M366" s="36">
        <v>0.83333333333333337</v>
      </c>
      <c r="N366" s="31">
        <v>45695600</v>
      </c>
      <c r="O366" s="31">
        <v>2574400</v>
      </c>
      <c r="P366" s="31">
        <v>9654000</v>
      </c>
      <c r="T366" s="30">
        <v>45504</v>
      </c>
      <c r="U366" s="31"/>
      <c r="V366" s="31">
        <v>57924000</v>
      </c>
      <c r="W366" s="28" t="s">
        <v>264</v>
      </c>
    </row>
    <row r="367" spans="1:23" s="28" customFormat="1" ht="43.5" x14ac:dyDescent="0.35">
      <c r="A367" s="20">
        <v>402</v>
      </c>
      <c r="B367" s="28">
        <v>2024</v>
      </c>
      <c r="C367" s="19" t="s">
        <v>1171</v>
      </c>
      <c r="D367" s="19" t="s">
        <v>1172</v>
      </c>
      <c r="E367" s="19">
        <v>1117492089</v>
      </c>
      <c r="F367" s="19" t="s">
        <v>1173</v>
      </c>
      <c r="G367" s="19" t="s">
        <v>894</v>
      </c>
      <c r="H367" s="19" t="s">
        <v>895</v>
      </c>
      <c r="I367" s="27">
        <v>45329</v>
      </c>
      <c r="J367" s="27">
        <v>45331</v>
      </c>
      <c r="K367" s="27">
        <v>45504</v>
      </c>
      <c r="L367" s="29">
        <v>35009700</v>
      </c>
      <c r="M367" s="36">
        <v>1</v>
      </c>
      <c r="N367" s="31">
        <v>33259215</v>
      </c>
      <c r="O367" s="31">
        <v>1750485</v>
      </c>
      <c r="P367" s="31">
        <v>0</v>
      </c>
      <c r="T367" s="30">
        <v>45504</v>
      </c>
      <c r="U367" s="31"/>
      <c r="V367" s="31">
        <v>35009700</v>
      </c>
      <c r="W367" s="28" t="s">
        <v>895</v>
      </c>
    </row>
    <row r="368" spans="1:23" s="28" customFormat="1" ht="29" x14ac:dyDescent="0.35">
      <c r="A368" s="20">
        <v>403</v>
      </c>
      <c r="B368" s="28">
        <v>2024</v>
      </c>
      <c r="C368" s="19" t="s">
        <v>1174</v>
      </c>
      <c r="D368" s="19" t="s">
        <v>1175</v>
      </c>
      <c r="E368" s="19">
        <v>51991290</v>
      </c>
      <c r="F368" s="19" t="s">
        <v>1176</v>
      </c>
      <c r="G368" s="19" t="s">
        <v>262</v>
      </c>
      <c r="H368" s="19" t="s">
        <v>263</v>
      </c>
      <c r="I368" s="27">
        <v>45329</v>
      </c>
      <c r="J368" s="27">
        <v>45331</v>
      </c>
      <c r="K368" s="27">
        <v>45504</v>
      </c>
      <c r="L368" s="29">
        <v>50346000</v>
      </c>
      <c r="M368" s="36">
        <v>1</v>
      </c>
      <c r="N368" s="31">
        <v>47828700</v>
      </c>
      <c r="O368" s="31">
        <v>2517300</v>
      </c>
      <c r="P368" s="31">
        <v>0</v>
      </c>
      <c r="T368" s="30">
        <v>45504</v>
      </c>
      <c r="U368" s="31"/>
      <c r="V368" s="31">
        <v>50346000</v>
      </c>
      <c r="W368" s="28" t="s">
        <v>264</v>
      </c>
    </row>
    <row r="369" spans="1:23" s="28" customFormat="1" ht="84.75" customHeight="1" x14ac:dyDescent="0.35">
      <c r="A369" s="20">
        <v>404</v>
      </c>
      <c r="B369" s="28">
        <v>2024</v>
      </c>
      <c r="C369" s="19" t="s">
        <v>1177</v>
      </c>
      <c r="D369" s="19" t="s">
        <v>1178</v>
      </c>
      <c r="E369" s="19">
        <v>59311442</v>
      </c>
      <c r="F369" s="19" t="s">
        <v>1179</v>
      </c>
      <c r="G369" s="19" t="s">
        <v>463</v>
      </c>
      <c r="H369" s="19" t="s">
        <v>464</v>
      </c>
      <c r="I369" s="27">
        <v>45330</v>
      </c>
      <c r="J369" s="27">
        <v>45334</v>
      </c>
      <c r="K369" s="27">
        <v>45504</v>
      </c>
      <c r="L369" s="29">
        <v>40110000</v>
      </c>
      <c r="M369" s="36">
        <v>1</v>
      </c>
      <c r="N369" s="31">
        <v>37436000</v>
      </c>
      <c r="O369" s="31">
        <v>2674000</v>
      </c>
      <c r="P369" s="31">
        <v>0</v>
      </c>
      <c r="T369" s="30">
        <v>45504</v>
      </c>
      <c r="U369" s="31"/>
      <c r="V369" s="31">
        <v>40110000</v>
      </c>
      <c r="W369" s="28" t="s">
        <v>465</v>
      </c>
    </row>
    <row r="370" spans="1:23" s="28" customFormat="1" ht="43.5" x14ac:dyDescent="0.35">
      <c r="A370" s="20">
        <v>405</v>
      </c>
      <c r="B370" s="28">
        <v>2024</v>
      </c>
      <c r="C370" s="19" t="s">
        <v>1181</v>
      </c>
      <c r="D370" s="19" t="s">
        <v>1182</v>
      </c>
      <c r="E370" s="19">
        <v>52867036</v>
      </c>
      <c r="F370" s="19" t="s">
        <v>1183</v>
      </c>
      <c r="G370" s="19" t="s">
        <v>463</v>
      </c>
      <c r="H370" s="19" t="s">
        <v>464</v>
      </c>
      <c r="I370" s="27">
        <v>45330</v>
      </c>
      <c r="J370" s="27">
        <v>45334</v>
      </c>
      <c r="K370" s="27">
        <v>45504</v>
      </c>
      <c r="L370" s="29">
        <v>40110000</v>
      </c>
      <c r="M370" s="36">
        <v>1</v>
      </c>
      <c r="N370" s="31">
        <v>37436000</v>
      </c>
      <c r="O370" s="31">
        <v>2674000</v>
      </c>
      <c r="P370" s="31">
        <v>0</v>
      </c>
      <c r="T370" s="30">
        <v>45504</v>
      </c>
      <c r="U370" s="31"/>
      <c r="V370" s="31">
        <v>40110000</v>
      </c>
      <c r="W370" s="28" t="s">
        <v>465</v>
      </c>
    </row>
    <row r="371" spans="1:23" s="28" customFormat="1" ht="43.5" x14ac:dyDescent="0.35">
      <c r="A371" s="20">
        <v>407</v>
      </c>
      <c r="B371" s="28">
        <v>2024</v>
      </c>
      <c r="C371" s="19" t="s">
        <v>1184</v>
      </c>
      <c r="D371" s="19" t="s">
        <v>1185</v>
      </c>
      <c r="E371" s="19">
        <v>1026286906</v>
      </c>
      <c r="F371" s="19" t="s">
        <v>1186</v>
      </c>
      <c r="G371" s="19" t="s">
        <v>532</v>
      </c>
      <c r="H371" s="19" t="s">
        <v>533</v>
      </c>
      <c r="I371" s="27">
        <v>45330</v>
      </c>
      <c r="J371" s="27">
        <v>45334</v>
      </c>
      <c r="K371" s="27">
        <v>45504</v>
      </c>
      <c r="L371" s="29">
        <v>31827000</v>
      </c>
      <c r="M371" s="36">
        <v>1</v>
      </c>
      <c r="N371" s="31">
        <v>29705200</v>
      </c>
      <c r="O371" s="31">
        <v>2121800</v>
      </c>
      <c r="P371" s="31">
        <v>0</v>
      </c>
      <c r="T371" s="30">
        <v>45504</v>
      </c>
      <c r="U371" s="31"/>
      <c r="V371" s="31">
        <v>31827000</v>
      </c>
      <c r="W371" s="28" t="s">
        <v>534</v>
      </c>
    </row>
    <row r="372" spans="1:23" s="28" customFormat="1" ht="43.5" x14ac:dyDescent="0.35">
      <c r="A372" s="20">
        <v>408</v>
      </c>
      <c r="B372" s="28">
        <v>2024</v>
      </c>
      <c r="C372" s="19" t="s">
        <v>1187</v>
      </c>
      <c r="D372" s="19" t="s">
        <v>1188</v>
      </c>
      <c r="E372" s="19">
        <v>1098777417</v>
      </c>
      <c r="F372" s="19" t="s">
        <v>1189</v>
      </c>
      <c r="G372" s="19" t="s">
        <v>154</v>
      </c>
      <c r="H372" s="19" t="s">
        <v>155</v>
      </c>
      <c r="I372" s="27">
        <v>45330</v>
      </c>
      <c r="J372" s="27">
        <v>45335</v>
      </c>
      <c r="K372" s="27">
        <v>45504</v>
      </c>
      <c r="L372" s="29">
        <v>32592000</v>
      </c>
      <c r="M372" s="36">
        <v>1</v>
      </c>
      <c r="N372" s="31">
        <v>30238133</v>
      </c>
      <c r="O372" s="31">
        <v>2353867</v>
      </c>
      <c r="P372" s="31">
        <v>0</v>
      </c>
      <c r="T372" s="30">
        <v>45504</v>
      </c>
      <c r="U372" s="31"/>
      <c r="V372" s="31">
        <v>32592000</v>
      </c>
      <c r="W372" s="28" t="s">
        <v>156</v>
      </c>
    </row>
    <row r="373" spans="1:23" s="28" customFormat="1" ht="43.5" x14ac:dyDescent="0.35">
      <c r="A373" s="20">
        <v>409</v>
      </c>
      <c r="B373" s="28">
        <v>2024</v>
      </c>
      <c r="C373" s="19" t="s">
        <v>1190</v>
      </c>
      <c r="D373" s="19" t="s">
        <v>1191</v>
      </c>
      <c r="E373" s="19">
        <v>1023921975</v>
      </c>
      <c r="F373" s="19" t="s">
        <v>1192</v>
      </c>
      <c r="G373" s="19" t="s">
        <v>154</v>
      </c>
      <c r="H373" s="19" t="s">
        <v>155</v>
      </c>
      <c r="I373" s="27">
        <v>45330</v>
      </c>
      <c r="J373" s="27">
        <v>45331</v>
      </c>
      <c r="K373" s="27">
        <v>45504</v>
      </c>
      <c r="L373" s="29">
        <v>40284000</v>
      </c>
      <c r="M373" s="36">
        <v>1</v>
      </c>
      <c r="N373" s="31">
        <v>38269800</v>
      </c>
      <c r="O373" s="31">
        <v>2014200</v>
      </c>
      <c r="P373" s="31">
        <v>0</v>
      </c>
      <c r="T373" s="30">
        <v>45504</v>
      </c>
      <c r="U373" s="31"/>
      <c r="V373" s="31">
        <v>40284000</v>
      </c>
      <c r="W373" s="28" t="s">
        <v>156</v>
      </c>
    </row>
    <row r="374" spans="1:23" s="28" customFormat="1" ht="43.5" x14ac:dyDescent="0.35">
      <c r="A374" s="20">
        <v>410</v>
      </c>
      <c r="B374" s="28">
        <v>2024</v>
      </c>
      <c r="C374" s="19" t="s">
        <v>1193</v>
      </c>
      <c r="D374" s="19" t="s">
        <v>1194</v>
      </c>
      <c r="E374" s="19">
        <v>1018439974</v>
      </c>
      <c r="F374" s="19" t="s">
        <v>1195</v>
      </c>
      <c r="G374" s="19" t="s">
        <v>298</v>
      </c>
      <c r="H374" s="19" t="s">
        <v>299</v>
      </c>
      <c r="I374" s="27">
        <v>45330</v>
      </c>
      <c r="J374" s="27">
        <v>45334</v>
      </c>
      <c r="K374" s="27">
        <v>45504</v>
      </c>
      <c r="L374" s="29">
        <v>61750000</v>
      </c>
      <c r="M374" s="36">
        <v>1</v>
      </c>
      <c r="N374" s="31">
        <v>53200000</v>
      </c>
      <c r="O374" s="31">
        <v>8550000</v>
      </c>
      <c r="P374" s="31">
        <v>0</v>
      </c>
      <c r="T374" s="30">
        <v>45504</v>
      </c>
      <c r="U374" s="31"/>
      <c r="V374" s="31">
        <v>61750000</v>
      </c>
      <c r="W374" s="28" t="s">
        <v>300</v>
      </c>
    </row>
    <row r="375" spans="1:23" s="28" customFormat="1" ht="43.5" x14ac:dyDescent="0.35">
      <c r="A375" s="20">
        <v>411</v>
      </c>
      <c r="B375" s="28">
        <v>2024</v>
      </c>
      <c r="C375" s="19" t="s">
        <v>1196</v>
      </c>
      <c r="D375" s="19" t="s">
        <v>1197</v>
      </c>
      <c r="E375" s="19">
        <v>41957780</v>
      </c>
      <c r="F375" s="19" t="s">
        <v>1198</v>
      </c>
      <c r="G375" s="19" t="s">
        <v>154</v>
      </c>
      <c r="H375" s="19" t="s">
        <v>32</v>
      </c>
      <c r="I375" s="27">
        <v>45330</v>
      </c>
      <c r="J375" s="27">
        <v>45334</v>
      </c>
      <c r="K375" s="27">
        <v>45504</v>
      </c>
      <c r="L375" s="29">
        <v>44200000</v>
      </c>
      <c r="M375" s="36">
        <v>1</v>
      </c>
      <c r="N375" s="31">
        <v>38080000</v>
      </c>
      <c r="O375" s="31">
        <v>6120000</v>
      </c>
      <c r="P375" s="31">
        <v>0</v>
      </c>
      <c r="T375" s="30">
        <v>45504</v>
      </c>
      <c r="U375" s="31"/>
      <c r="V375" s="31">
        <v>44200000</v>
      </c>
      <c r="W375" s="28" t="s">
        <v>33</v>
      </c>
    </row>
    <row r="376" spans="1:23" s="28" customFormat="1" ht="43.5" x14ac:dyDescent="0.35">
      <c r="A376" s="20">
        <v>412</v>
      </c>
      <c r="B376" s="28">
        <v>2024</v>
      </c>
      <c r="C376" s="19" t="s">
        <v>1199</v>
      </c>
      <c r="D376" s="19" t="s">
        <v>1200</v>
      </c>
      <c r="E376" s="19">
        <v>1010179608</v>
      </c>
      <c r="F376" s="19" t="s">
        <v>1201</v>
      </c>
      <c r="G376" s="19" t="s">
        <v>154</v>
      </c>
      <c r="H376" s="19" t="s">
        <v>32</v>
      </c>
      <c r="I376" s="27">
        <v>45330</v>
      </c>
      <c r="J376" s="27">
        <v>45334</v>
      </c>
      <c r="K376" s="27">
        <v>45504</v>
      </c>
      <c r="L376" s="29">
        <v>39108000</v>
      </c>
      <c r="M376" s="36">
        <v>1</v>
      </c>
      <c r="N376" s="31">
        <v>36500800</v>
      </c>
      <c r="O376" s="31">
        <v>2607200</v>
      </c>
      <c r="P376" s="31">
        <v>0</v>
      </c>
      <c r="T376" s="30">
        <v>45504</v>
      </c>
      <c r="U376" s="31"/>
      <c r="V376" s="31">
        <v>39108000</v>
      </c>
      <c r="W376" s="28" t="s">
        <v>33</v>
      </c>
    </row>
    <row r="377" spans="1:23" s="28" customFormat="1" ht="43.5" x14ac:dyDescent="0.35">
      <c r="A377" s="20">
        <v>413</v>
      </c>
      <c r="B377" s="28">
        <v>2024</v>
      </c>
      <c r="C377" s="19" t="s">
        <v>1202</v>
      </c>
      <c r="D377" s="19" t="s">
        <v>1203</v>
      </c>
      <c r="E377" s="19">
        <v>1033707435</v>
      </c>
      <c r="F377" s="19" t="s">
        <v>1204</v>
      </c>
      <c r="G377" s="19" t="s">
        <v>154</v>
      </c>
      <c r="H377" s="19" t="s">
        <v>32</v>
      </c>
      <c r="I377" s="27">
        <v>45330</v>
      </c>
      <c r="J377" s="27">
        <v>45334</v>
      </c>
      <c r="K377" s="27">
        <v>45504</v>
      </c>
      <c r="L377" s="29">
        <v>39108000</v>
      </c>
      <c r="M377" s="36">
        <v>1</v>
      </c>
      <c r="N377" s="31">
        <v>36500800</v>
      </c>
      <c r="O377" s="31">
        <v>2607200</v>
      </c>
      <c r="P377" s="31">
        <v>0</v>
      </c>
      <c r="T377" s="30">
        <v>45504</v>
      </c>
      <c r="U377" s="31"/>
      <c r="V377" s="31">
        <v>39108000</v>
      </c>
      <c r="W377" s="28" t="s">
        <v>33</v>
      </c>
    </row>
    <row r="378" spans="1:23" s="28" customFormat="1" ht="29" x14ac:dyDescent="0.35">
      <c r="A378" s="20">
        <v>414</v>
      </c>
      <c r="B378" s="28">
        <v>2024</v>
      </c>
      <c r="C378" s="19" t="s">
        <v>1205</v>
      </c>
      <c r="D378" s="19" t="s">
        <v>1206</v>
      </c>
      <c r="E378" s="19">
        <v>1022363074</v>
      </c>
      <c r="F378" s="19" t="s">
        <v>1207</v>
      </c>
      <c r="G378" s="19" t="s">
        <v>262</v>
      </c>
      <c r="H378" s="19" t="s">
        <v>263</v>
      </c>
      <c r="I378" s="27">
        <v>45330</v>
      </c>
      <c r="J378" s="27">
        <v>45334</v>
      </c>
      <c r="K378" s="27">
        <v>45504</v>
      </c>
      <c r="L378" s="29">
        <v>36252000</v>
      </c>
      <c r="M378" s="36">
        <v>1</v>
      </c>
      <c r="N378" s="31">
        <v>33835200</v>
      </c>
      <c r="O378" s="31">
        <v>2416800</v>
      </c>
      <c r="P378" s="31">
        <v>0</v>
      </c>
      <c r="T378" s="30">
        <v>45504</v>
      </c>
      <c r="U378" s="31"/>
      <c r="V378" s="31">
        <v>36252000</v>
      </c>
      <c r="W378" s="28" t="s">
        <v>264</v>
      </c>
    </row>
    <row r="379" spans="1:23" s="28" customFormat="1" ht="29" x14ac:dyDescent="0.35">
      <c r="A379" s="20">
        <v>415</v>
      </c>
      <c r="B379" s="28">
        <v>2024</v>
      </c>
      <c r="C379" s="19" t="s">
        <v>1208</v>
      </c>
      <c r="D379" s="19" t="s">
        <v>1209</v>
      </c>
      <c r="E379" s="19">
        <v>1024478859</v>
      </c>
      <c r="F379" s="19" t="s">
        <v>1210</v>
      </c>
      <c r="G379" s="19" t="s">
        <v>532</v>
      </c>
      <c r="H379" s="19" t="s">
        <v>533</v>
      </c>
      <c r="I379" s="27">
        <v>45330</v>
      </c>
      <c r="J379" s="27">
        <v>45335</v>
      </c>
      <c r="K379" s="27">
        <v>45504</v>
      </c>
      <c r="L379" s="29">
        <v>31827000</v>
      </c>
      <c r="M379" s="36">
        <v>1</v>
      </c>
      <c r="N379" s="31">
        <v>29528383</v>
      </c>
      <c r="O379" s="31">
        <v>2298617</v>
      </c>
      <c r="P379" s="31">
        <v>0</v>
      </c>
      <c r="T379" s="30">
        <v>45504</v>
      </c>
      <c r="U379" s="31"/>
      <c r="V379" s="31">
        <v>31827000</v>
      </c>
      <c r="W379" s="28" t="s">
        <v>534</v>
      </c>
    </row>
    <row r="380" spans="1:23" s="28" customFormat="1" ht="43.5" x14ac:dyDescent="0.35">
      <c r="A380" s="20">
        <v>416</v>
      </c>
      <c r="B380" s="28">
        <v>2024</v>
      </c>
      <c r="C380" s="19" t="s">
        <v>1211</v>
      </c>
      <c r="D380" s="19" t="s">
        <v>1212</v>
      </c>
      <c r="E380" s="19">
        <v>1026273272</v>
      </c>
      <c r="F380" s="19" t="s">
        <v>1213</v>
      </c>
      <c r="G380" s="19" t="s">
        <v>154</v>
      </c>
      <c r="H380" s="19" t="s">
        <v>32</v>
      </c>
      <c r="I380" s="27">
        <v>45330</v>
      </c>
      <c r="J380" s="27">
        <v>45334</v>
      </c>
      <c r="K380" s="27">
        <v>45504</v>
      </c>
      <c r="L380" s="29">
        <v>39108000</v>
      </c>
      <c r="M380" s="36">
        <v>1</v>
      </c>
      <c r="N380" s="31">
        <v>36500800</v>
      </c>
      <c r="O380" s="31">
        <v>2607200</v>
      </c>
      <c r="P380" s="31">
        <v>0</v>
      </c>
      <c r="T380" s="30">
        <v>45504</v>
      </c>
      <c r="U380" s="31"/>
      <c r="V380" s="31">
        <v>39108000</v>
      </c>
      <c r="W380" s="28" t="s">
        <v>33</v>
      </c>
    </row>
    <row r="381" spans="1:23" s="28" customFormat="1" ht="43.5" x14ac:dyDescent="0.35">
      <c r="A381" s="20">
        <v>417</v>
      </c>
      <c r="B381" s="28">
        <v>2024</v>
      </c>
      <c r="C381" s="19" t="s">
        <v>1214</v>
      </c>
      <c r="D381" s="19" t="s">
        <v>1215</v>
      </c>
      <c r="E381" s="19">
        <v>1020715966</v>
      </c>
      <c r="F381" s="19" t="s">
        <v>1216</v>
      </c>
      <c r="G381" s="19" t="s">
        <v>444</v>
      </c>
      <c r="H381" s="19" t="s">
        <v>305</v>
      </c>
      <c r="I381" s="27">
        <v>45330</v>
      </c>
      <c r="J381" s="27">
        <v>45331</v>
      </c>
      <c r="K381" s="27">
        <v>45504</v>
      </c>
      <c r="L381" s="29">
        <v>35220000</v>
      </c>
      <c r="M381" s="36">
        <v>1</v>
      </c>
      <c r="N381" s="31">
        <v>33459000</v>
      </c>
      <c r="O381" s="31">
        <v>1761000</v>
      </c>
      <c r="P381" s="31">
        <v>0</v>
      </c>
      <c r="T381" s="30">
        <v>45504</v>
      </c>
      <c r="U381" s="31"/>
      <c r="V381" s="31">
        <v>35220000</v>
      </c>
      <c r="W381" s="28" t="s">
        <v>306</v>
      </c>
    </row>
    <row r="382" spans="1:23" s="28" customFormat="1" ht="43.5" x14ac:dyDescent="0.35">
      <c r="A382" s="20">
        <v>418</v>
      </c>
      <c r="B382" s="28">
        <v>2024</v>
      </c>
      <c r="C382" s="19" t="s">
        <v>1217</v>
      </c>
      <c r="D382" s="19" t="s">
        <v>1218</v>
      </c>
      <c r="E382" s="19">
        <v>1020738110</v>
      </c>
      <c r="F382" s="19" t="s">
        <v>1219</v>
      </c>
      <c r="G382" s="19" t="s">
        <v>444</v>
      </c>
      <c r="H382" s="19" t="s">
        <v>305</v>
      </c>
      <c r="I382" s="27">
        <v>45330</v>
      </c>
      <c r="J382" s="27">
        <v>45331</v>
      </c>
      <c r="K382" s="27">
        <v>45504</v>
      </c>
      <c r="L382" s="29">
        <v>35220000</v>
      </c>
      <c r="M382" s="36">
        <v>1</v>
      </c>
      <c r="N382" s="31">
        <v>33459000</v>
      </c>
      <c r="O382" s="31">
        <v>1761000</v>
      </c>
      <c r="P382" s="31">
        <v>0</v>
      </c>
      <c r="T382" s="30">
        <v>45504</v>
      </c>
      <c r="U382" s="31"/>
      <c r="V382" s="31">
        <v>35220000</v>
      </c>
      <c r="W382" s="28" t="s">
        <v>306</v>
      </c>
    </row>
    <row r="383" spans="1:23" s="28" customFormat="1" ht="43.5" x14ac:dyDescent="0.35">
      <c r="A383" s="20">
        <v>419</v>
      </c>
      <c r="B383" s="28">
        <v>2024</v>
      </c>
      <c r="C383" s="19" t="s">
        <v>1220</v>
      </c>
      <c r="D383" s="19" t="s">
        <v>1221</v>
      </c>
      <c r="E383" s="19">
        <v>52455371</v>
      </c>
      <c r="F383" s="19" t="s">
        <v>1222</v>
      </c>
      <c r="G383" s="19" t="s">
        <v>304</v>
      </c>
      <c r="H383" s="19" t="s">
        <v>305</v>
      </c>
      <c r="I383" s="27">
        <v>45330</v>
      </c>
      <c r="J383" s="27">
        <v>45331</v>
      </c>
      <c r="K383" s="27">
        <v>45504</v>
      </c>
      <c r="L383" s="29">
        <v>41400000</v>
      </c>
      <c r="M383" s="36">
        <v>1</v>
      </c>
      <c r="N383" s="31">
        <v>39330000</v>
      </c>
      <c r="O383" s="31">
        <v>2070000</v>
      </c>
      <c r="P383" s="31">
        <v>0</v>
      </c>
      <c r="T383" s="30">
        <v>45504</v>
      </c>
      <c r="U383" s="31"/>
      <c r="V383" s="31">
        <v>41400000</v>
      </c>
      <c r="W383" s="28" t="s">
        <v>306</v>
      </c>
    </row>
    <row r="384" spans="1:23" s="28" customFormat="1" ht="43.5" x14ac:dyDescent="0.35">
      <c r="A384" s="20">
        <v>420</v>
      </c>
      <c r="B384" s="28">
        <v>2024</v>
      </c>
      <c r="C384" s="19" t="s">
        <v>1223</v>
      </c>
      <c r="D384" s="19" t="s">
        <v>1224</v>
      </c>
      <c r="E384" s="19">
        <v>1012337203</v>
      </c>
      <c r="F384" s="19" t="s">
        <v>1225</v>
      </c>
      <c r="G384" s="19" t="s">
        <v>475</v>
      </c>
      <c r="H384" s="19" t="s">
        <v>476</v>
      </c>
      <c r="I384" s="27">
        <v>45330</v>
      </c>
      <c r="J384" s="27">
        <v>45331</v>
      </c>
      <c r="K384" s="27">
        <v>45497</v>
      </c>
      <c r="L384" s="29">
        <v>31827000</v>
      </c>
      <c r="M384" s="36">
        <v>1</v>
      </c>
      <c r="N384" s="31">
        <v>29174750</v>
      </c>
      <c r="O384" s="31">
        <v>2652250</v>
      </c>
      <c r="P384" s="31">
        <v>0</v>
      </c>
      <c r="T384" s="30">
        <v>45497</v>
      </c>
      <c r="U384" s="31"/>
      <c r="V384" s="31">
        <v>31827000</v>
      </c>
      <c r="W384" s="28" t="s">
        <v>477</v>
      </c>
    </row>
    <row r="385" spans="1:23" s="28" customFormat="1" ht="43.5" x14ac:dyDescent="0.35">
      <c r="A385" s="20">
        <v>422</v>
      </c>
      <c r="B385" s="28">
        <v>2024</v>
      </c>
      <c r="C385" s="19" t="s">
        <v>1226</v>
      </c>
      <c r="D385" s="19" t="s">
        <v>1227</v>
      </c>
      <c r="E385" s="19">
        <v>53123323</v>
      </c>
      <c r="F385" s="19" t="s">
        <v>1228</v>
      </c>
      <c r="G385" s="19" t="s">
        <v>154</v>
      </c>
      <c r="H385" s="19" t="s">
        <v>155</v>
      </c>
      <c r="I385" s="27">
        <v>45330</v>
      </c>
      <c r="J385" s="27">
        <v>45335</v>
      </c>
      <c r="K385" s="27">
        <v>45504</v>
      </c>
      <c r="L385" s="29">
        <v>44742000</v>
      </c>
      <c r="M385" s="36">
        <v>1</v>
      </c>
      <c r="N385" s="31">
        <v>41510633</v>
      </c>
      <c r="O385" s="31">
        <v>3231367</v>
      </c>
      <c r="P385" s="31">
        <v>0</v>
      </c>
      <c r="T385" s="30">
        <v>45504</v>
      </c>
      <c r="U385" s="31"/>
      <c r="V385" s="31">
        <v>44742000</v>
      </c>
      <c r="W385" s="28" t="s">
        <v>156</v>
      </c>
    </row>
    <row r="386" spans="1:23" s="28" customFormat="1" ht="43.5" x14ac:dyDescent="0.35">
      <c r="A386" s="20">
        <v>423</v>
      </c>
      <c r="B386" s="28">
        <v>2024</v>
      </c>
      <c r="C386" s="19" t="s">
        <v>1229</v>
      </c>
      <c r="D386" s="19" t="s">
        <v>1230</v>
      </c>
      <c r="E386" s="19">
        <v>52255339</v>
      </c>
      <c r="F386" s="19" t="s">
        <v>1231</v>
      </c>
      <c r="G386" s="19" t="s">
        <v>426</v>
      </c>
      <c r="H386" s="19" t="s">
        <v>820</v>
      </c>
      <c r="I386" s="27">
        <v>45330</v>
      </c>
      <c r="J386" s="27">
        <v>45331</v>
      </c>
      <c r="K386" s="27">
        <v>45504</v>
      </c>
      <c r="L386" s="29">
        <v>49590000</v>
      </c>
      <c r="M386" s="36">
        <v>1</v>
      </c>
      <c r="N386" s="31">
        <v>47110500</v>
      </c>
      <c r="O386" s="31">
        <v>2479500</v>
      </c>
      <c r="P386" s="31">
        <v>0</v>
      </c>
      <c r="T386" s="30">
        <v>45504</v>
      </c>
      <c r="U386" s="31"/>
      <c r="V386" s="31">
        <v>49590000</v>
      </c>
      <c r="W386" s="28" t="s">
        <v>428</v>
      </c>
    </row>
    <row r="387" spans="1:23" s="28" customFormat="1" ht="29" x14ac:dyDescent="0.35">
      <c r="A387" s="20">
        <v>424</v>
      </c>
      <c r="B387" s="28">
        <v>2024</v>
      </c>
      <c r="C387" s="19" t="s">
        <v>1232</v>
      </c>
      <c r="D387" s="19" t="s">
        <v>1233</v>
      </c>
      <c r="E387" s="19">
        <v>51657607</v>
      </c>
      <c r="F387" s="19" t="s">
        <v>1234</v>
      </c>
      <c r="G387" s="19" t="s">
        <v>154</v>
      </c>
      <c r="H387" s="19" t="s">
        <v>32</v>
      </c>
      <c r="I387" s="27">
        <v>45330</v>
      </c>
      <c r="J387" s="27">
        <v>45334</v>
      </c>
      <c r="K387" s="27">
        <v>45504</v>
      </c>
      <c r="L387" s="29">
        <v>39108000</v>
      </c>
      <c r="M387" s="36">
        <v>1</v>
      </c>
      <c r="N387" s="31">
        <v>36500800</v>
      </c>
      <c r="O387" s="31">
        <v>2607200</v>
      </c>
      <c r="P387" s="31">
        <v>0</v>
      </c>
      <c r="T387" s="30">
        <v>45504</v>
      </c>
      <c r="U387" s="31"/>
      <c r="V387" s="31">
        <v>39108000</v>
      </c>
      <c r="W387" s="28" t="s">
        <v>33</v>
      </c>
    </row>
    <row r="388" spans="1:23" s="28" customFormat="1" ht="29" x14ac:dyDescent="0.35">
      <c r="A388" s="20">
        <v>425</v>
      </c>
      <c r="B388" s="28">
        <v>2024</v>
      </c>
      <c r="C388" s="19" t="s">
        <v>1235</v>
      </c>
      <c r="D388" s="19" t="s">
        <v>1236</v>
      </c>
      <c r="E388" s="19">
        <v>52431075</v>
      </c>
      <c r="F388" s="19" t="s">
        <v>1237</v>
      </c>
      <c r="G388" s="19" t="s">
        <v>154</v>
      </c>
      <c r="H388" s="19" t="s">
        <v>32</v>
      </c>
      <c r="I388" s="27">
        <v>45330</v>
      </c>
      <c r="J388" s="27">
        <v>45334</v>
      </c>
      <c r="K388" s="27">
        <v>45504</v>
      </c>
      <c r="L388" s="29">
        <v>39108000</v>
      </c>
      <c r="M388" s="36">
        <v>1</v>
      </c>
      <c r="N388" s="31">
        <v>36500800</v>
      </c>
      <c r="O388" s="31">
        <v>2607200</v>
      </c>
      <c r="P388" s="31">
        <v>0</v>
      </c>
      <c r="T388" s="30">
        <v>45504</v>
      </c>
      <c r="U388" s="31"/>
      <c r="V388" s="31">
        <v>39108000</v>
      </c>
      <c r="W388" s="28" t="s">
        <v>33</v>
      </c>
    </row>
    <row r="389" spans="1:23" s="28" customFormat="1" ht="29" x14ac:dyDescent="0.35">
      <c r="A389" s="20">
        <v>426</v>
      </c>
      <c r="B389" s="28">
        <v>2024</v>
      </c>
      <c r="C389" s="19" t="s">
        <v>1238</v>
      </c>
      <c r="D389" s="19" t="s">
        <v>1239</v>
      </c>
      <c r="E389" s="19">
        <v>53003480</v>
      </c>
      <c r="F389" s="19" t="s">
        <v>1240</v>
      </c>
      <c r="G389" s="19" t="s">
        <v>154</v>
      </c>
      <c r="H389" s="19" t="s">
        <v>32</v>
      </c>
      <c r="I389" s="27">
        <v>45330</v>
      </c>
      <c r="J389" s="27">
        <v>45337</v>
      </c>
      <c r="K389" s="27">
        <v>45504</v>
      </c>
      <c r="L389" s="29">
        <v>43800000</v>
      </c>
      <c r="M389" s="36">
        <v>1</v>
      </c>
      <c r="N389" s="31">
        <v>40150000</v>
      </c>
      <c r="O389" s="31">
        <v>3650000</v>
      </c>
      <c r="P389" s="31">
        <v>0</v>
      </c>
      <c r="T389" s="30">
        <v>45504</v>
      </c>
      <c r="U389" s="31"/>
      <c r="V389" s="31">
        <v>43800000</v>
      </c>
      <c r="W389" s="28" t="s">
        <v>33</v>
      </c>
    </row>
    <row r="390" spans="1:23" s="28" customFormat="1" ht="29" x14ac:dyDescent="0.35">
      <c r="A390" s="20">
        <v>427</v>
      </c>
      <c r="B390" s="28">
        <v>2024</v>
      </c>
      <c r="C390" s="19" t="s">
        <v>1241</v>
      </c>
      <c r="D390" s="19" t="s">
        <v>1242</v>
      </c>
      <c r="E390" s="19">
        <v>1030538526</v>
      </c>
      <c r="F390" s="19" t="s">
        <v>1243</v>
      </c>
      <c r="G390" s="19" t="s">
        <v>154</v>
      </c>
      <c r="H390" s="19" t="s">
        <v>32</v>
      </c>
      <c r="I390" s="27">
        <v>45330</v>
      </c>
      <c r="J390" s="27">
        <v>45335</v>
      </c>
      <c r="K390" s="27">
        <v>45504</v>
      </c>
      <c r="L390" s="29">
        <v>50388000</v>
      </c>
      <c r="M390" s="36">
        <v>1</v>
      </c>
      <c r="N390" s="31">
        <v>46748867</v>
      </c>
      <c r="O390" s="31">
        <v>3639133</v>
      </c>
      <c r="P390" s="31">
        <v>0</v>
      </c>
      <c r="T390" s="30">
        <v>45504</v>
      </c>
      <c r="U390" s="31"/>
      <c r="V390" s="31">
        <v>50388000</v>
      </c>
      <c r="W390" s="28" t="s">
        <v>33</v>
      </c>
    </row>
    <row r="391" spans="1:23" s="28" customFormat="1" ht="43.5" x14ac:dyDescent="0.35">
      <c r="A391" s="20">
        <v>428</v>
      </c>
      <c r="B391" s="28">
        <v>2024</v>
      </c>
      <c r="C391" s="19" t="s">
        <v>1244</v>
      </c>
      <c r="D391" s="19" t="s">
        <v>1245</v>
      </c>
      <c r="E391" s="19">
        <v>52748620</v>
      </c>
      <c r="F391" s="19" t="s">
        <v>1246</v>
      </c>
      <c r="G391" s="19" t="s">
        <v>154</v>
      </c>
      <c r="H391" s="19" t="s">
        <v>32</v>
      </c>
      <c r="I391" s="27">
        <v>45330</v>
      </c>
      <c r="J391" s="27">
        <v>45335</v>
      </c>
      <c r="K391" s="27">
        <v>45504</v>
      </c>
      <c r="L391" s="29">
        <v>39108000</v>
      </c>
      <c r="M391" s="36">
        <v>1</v>
      </c>
      <c r="N391" s="31">
        <v>36283533</v>
      </c>
      <c r="O391" s="31">
        <v>2824467</v>
      </c>
      <c r="P391" s="31">
        <v>0</v>
      </c>
      <c r="T391" s="30">
        <v>45504</v>
      </c>
      <c r="U391" s="31"/>
      <c r="V391" s="31">
        <v>39108000</v>
      </c>
      <c r="W391" s="28" t="s">
        <v>33</v>
      </c>
    </row>
    <row r="392" spans="1:23" s="28" customFormat="1" ht="29" x14ac:dyDescent="0.35">
      <c r="A392" s="20">
        <v>429</v>
      </c>
      <c r="B392" s="28">
        <v>2024</v>
      </c>
      <c r="C392" s="19" t="s">
        <v>1247</v>
      </c>
      <c r="D392" s="19" t="s">
        <v>1248</v>
      </c>
      <c r="E392" s="19">
        <v>53125389</v>
      </c>
      <c r="F392" s="19" t="s">
        <v>1249</v>
      </c>
      <c r="G392" s="19" t="s">
        <v>154</v>
      </c>
      <c r="H392" s="19" t="s">
        <v>32</v>
      </c>
      <c r="I392" s="27">
        <v>45330</v>
      </c>
      <c r="J392" s="27">
        <v>45335</v>
      </c>
      <c r="K392" s="27">
        <v>45504</v>
      </c>
      <c r="L392" s="29">
        <v>50388000</v>
      </c>
      <c r="M392" s="36">
        <v>1</v>
      </c>
      <c r="N392" s="31">
        <v>46748867</v>
      </c>
      <c r="O392" s="31">
        <v>3639133</v>
      </c>
      <c r="P392" s="31">
        <v>0</v>
      </c>
      <c r="T392" s="30">
        <v>45504</v>
      </c>
      <c r="U392" s="31"/>
      <c r="V392" s="31">
        <v>50388000</v>
      </c>
      <c r="W392" s="28" t="s">
        <v>33</v>
      </c>
    </row>
    <row r="393" spans="1:23" s="28" customFormat="1" ht="29" x14ac:dyDescent="0.35">
      <c r="A393" s="20">
        <v>430</v>
      </c>
      <c r="B393" s="28">
        <v>2024</v>
      </c>
      <c r="C393" s="19" t="s">
        <v>1250</v>
      </c>
      <c r="D393" s="19" t="s">
        <v>1251</v>
      </c>
      <c r="E393" s="19">
        <v>1010162537</v>
      </c>
      <c r="F393" s="19" t="s">
        <v>1252</v>
      </c>
      <c r="G393" s="19" t="s">
        <v>532</v>
      </c>
      <c r="H393" s="19" t="s">
        <v>533</v>
      </c>
      <c r="I393" s="27">
        <v>45331</v>
      </c>
      <c r="J393" s="27">
        <v>45335</v>
      </c>
      <c r="K393" s="27">
        <v>45504</v>
      </c>
      <c r="L393" s="29">
        <v>31827000</v>
      </c>
      <c r="M393" s="36">
        <v>1</v>
      </c>
      <c r="N393" s="31">
        <v>29528383</v>
      </c>
      <c r="O393" s="31">
        <v>2298617</v>
      </c>
      <c r="P393" s="31">
        <v>0</v>
      </c>
      <c r="T393" s="30">
        <v>45504</v>
      </c>
      <c r="U393" s="31"/>
      <c r="V393" s="31">
        <v>31827000</v>
      </c>
      <c r="W393" s="28" t="s">
        <v>534</v>
      </c>
    </row>
    <row r="394" spans="1:23" s="28" customFormat="1" ht="43.5" x14ac:dyDescent="0.35">
      <c r="A394" s="20">
        <v>431</v>
      </c>
      <c r="B394" s="28">
        <v>2024</v>
      </c>
      <c r="C394" s="19" t="s">
        <v>1253</v>
      </c>
      <c r="D394" s="19" t="s">
        <v>1254</v>
      </c>
      <c r="E394" s="19">
        <v>79870964</v>
      </c>
      <c r="F394" s="19" t="s">
        <v>1255</v>
      </c>
      <c r="G394" s="19" t="s">
        <v>338</v>
      </c>
      <c r="H394" s="19" t="s">
        <v>339</v>
      </c>
      <c r="I394" s="27">
        <v>45330</v>
      </c>
      <c r="J394" s="27">
        <v>45334</v>
      </c>
      <c r="K394" s="27">
        <v>45423</v>
      </c>
      <c r="L394" s="29">
        <v>11095044</v>
      </c>
      <c r="M394" s="36">
        <v>1</v>
      </c>
      <c r="N394" s="31">
        <v>10971766</v>
      </c>
      <c r="O394" s="31">
        <v>123278</v>
      </c>
      <c r="P394" s="31">
        <v>0</v>
      </c>
      <c r="T394" s="30">
        <v>45423</v>
      </c>
      <c r="U394" s="31"/>
      <c r="V394" s="31">
        <v>11095044</v>
      </c>
      <c r="W394" s="28" t="s">
        <v>340</v>
      </c>
    </row>
    <row r="395" spans="1:23" s="28" customFormat="1" ht="43.5" x14ac:dyDescent="0.35">
      <c r="A395" s="20">
        <v>432</v>
      </c>
      <c r="B395" s="28">
        <v>2024</v>
      </c>
      <c r="C395" s="19" t="s">
        <v>1256</v>
      </c>
      <c r="D395" s="19" t="s">
        <v>1257</v>
      </c>
      <c r="E395" s="19">
        <v>52992974</v>
      </c>
      <c r="F395" s="19" t="s">
        <v>1258</v>
      </c>
      <c r="G395" s="19" t="s">
        <v>475</v>
      </c>
      <c r="H395" s="19" t="s">
        <v>476</v>
      </c>
      <c r="I395" s="27">
        <v>45330</v>
      </c>
      <c r="J395" s="27">
        <v>45331</v>
      </c>
      <c r="K395" s="27">
        <v>45497</v>
      </c>
      <c r="L395" s="29">
        <v>31827000</v>
      </c>
      <c r="M395" s="36">
        <v>1</v>
      </c>
      <c r="N395" s="31">
        <v>29174750</v>
      </c>
      <c r="O395" s="31">
        <v>2652250</v>
      </c>
      <c r="P395" s="31">
        <v>0</v>
      </c>
      <c r="T395" s="30">
        <v>45497</v>
      </c>
      <c r="U395" s="31"/>
      <c r="V395" s="31">
        <v>31827000</v>
      </c>
      <c r="W395" s="28" t="s">
        <v>477</v>
      </c>
    </row>
    <row r="396" spans="1:23" s="28" customFormat="1" ht="29" x14ac:dyDescent="0.35">
      <c r="A396" s="20">
        <v>433</v>
      </c>
      <c r="B396" s="28">
        <v>2024</v>
      </c>
      <c r="C396" s="19" t="s">
        <v>1259</v>
      </c>
      <c r="D396" s="19" t="s">
        <v>1260</v>
      </c>
      <c r="E396" s="19">
        <v>52964013</v>
      </c>
      <c r="F396" s="19" t="s">
        <v>1261</v>
      </c>
      <c r="G396" s="19" t="s">
        <v>262</v>
      </c>
      <c r="H396" s="19" t="s">
        <v>263</v>
      </c>
      <c r="I396" s="27">
        <v>45330</v>
      </c>
      <c r="J396" s="27">
        <v>45331</v>
      </c>
      <c r="K396" s="27">
        <v>45504</v>
      </c>
      <c r="L396" s="29">
        <v>36252000</v>
      </c>
      <c r="M396" s="36">
        <v>1</v>
      </c>
      <c r="N396" s="31">
        <v>34439400</v>
      </c>
      <c r="O396" s="31">
        <v>1812600</v>
      </c>
      <c r="P396" s="31">
        <v>0</v>
      </c>
      <c r="T396" s="30">
        <v>45504</v>
      </c>
      <c r="U396" s="31"/>
      <c r="V396" s="31">
        <v>36252000</v>
      </c>
      <c r="W396" s="28" t="s">
        <v>264</v>
      </c>
    </row>
    <row r="397" spans="1:23" s="28" customFormat="1" ht="43.5" x14ac:dyDescent="0.35">
      <c r="A397" s="20">
        <v>434</v>
      </c>
      <c r="B397" s="28">
        <v>2024</v>
      </c>
      <c r="C397" s="19" t="s">
        <v>1262</v>
      </c>
      <c r="D397" s="19" t="s">
        <v>1263</v>
      </c>
      <c r="E397" s="19">
        <v>52971034</v>
      </c>
      <c r="F397" s="19" t="s">
        <v>1264</v>
      </c>
      <c r="G397" s="19" t="s">
        <v>262</v>
      </c>
      <c r="H397" s="19" t="s">
        <v>263</v>
      </c>
      <c r="I397" s="27">
        <v>45330</v>
      </c>
      <c r="J397" s="27">
        <v>45331</v>
      </c>
      <c r="K397" s="27">
        <v>45504</v>
      </c>
      <c r="L397" s="29">
        <v>56856000</v>
      </c>
      <c r="M397" s="36">
        <v>1</v>
      </c>
      <c r="N397" s="31">
        <v>54013200</v>
      </c>
      <c r="O397" s="31">
        <v>2842800</v>
      </c>
      <c r="P397" s="31">
        <v>0</v>
      </c>
      <c r="T397" s="30">
        <v>45504</v>
      </c>
      <c r="U397" s="31"/>
      <c r="V397" s="31">
        <v>56856000</v>
      </c>
      <c r="W397" s="28" t="s">
        <v>264</v>
      </c>
    </row>
    <row r="398" spans="1:23" s="28" customFormat="1" ht="43.5" x14ac:dyDescent="0.35">
      <c r="A398" s="20">
        <v>435</v>
      </c>
      <c r="B398" s="28">
        <v>2024</v>
      </c>
      <c r="C398" s="19" t="s">
        <v>1265</v>
      </c>
      <c r="D398" s="19" t="s">
        <v>1266</v>
      </c>
      <c r="E398" s="19">
        <v>1016080002</v>
      </c>
      <c r="F398" s="19" t="s">
        <v>1267</v>
      </c>
      <c r="G398" s="19" t="s">
        <v>532</v>
      </c>
      <c r="H398" s="19" t="s">
        <v>533</v>
      </c>
      <c r="I398" s="27">
        <v>45330</v>
      </c>
      <c r="J398" s="27">
        <v>45338</v>
      </c>
      <c r="K398" s="27">
        <v>45504</v>
      </c>
      <c r="L398" s="29">
        <v>31827000</v>
      </c>
      <c r="M398" s="36">
        <v>1</v>
      </c>
      <c r="N398" s="31">
        <v>28997933</v>
      </c>
      <c r="O398" s="31">
        <v>2829067</v>
      </c>
      <c r="P398" s="31">
        <v>0</v>
      </c>
      <c r="T398" s="30">
        <v>45504</v>
      </c>
      <c r="U398" s="31"/>
      <c r="V398" s="31">
        <v>31827000</v>
      </c>
      <c r="W398" s="28" t="s">
        <v>534</v>
      </c>
    </row>
    <row r="399" spans="1:23" s="28" customFormat="1" ht="43.5" x14ac:dyDescent="0.35">
      <c r="A399" s="20">
        <v>436</v>
      </c>
      <c r="B399" s="28">
        <v>2024</v>
      </c>
      <c r="C399" s="19" t="s">
        <v>1268</v>
      </c>
      <c r="D399" s="19" t="s">
        <v>1269</v>
      </c>
      <c r="E399" s="19">
        <v>1018424395</v>
      </c>
      <c r="F399" s="19" t="s">
        <v>1270</v>
      </c>
      <c r="G399" s="19" t="s">
        <v>262</v>
      </c>
      <c r="H399" s="19" t="s">
        <v>263</v>
      </c>
      <c r="I399" s="27">
        <v>45330</v>
      </c>
      <c r="J399" s="27">
        <v>45331</v>
      </c>
      <c r="K399" s="27">
        <v>45504</v>
      </c>
      <c r="L399" s="29">
        <v>36252000</v>
      </c>
      <c r="M399" s="36">
        <v>1</v>
      </c>
      <c r="N399" s="31">
        <v>34439400</v>
      </c>
      <c r="O399" s="31">
        <v>1812600</v>
      </c>
      <c r="P399" s="31">
        <v>0</v>
      </c>
      <c r="T399" s="30">
        <v>45504</v>
      </c>
      <c r="U399" s="31"/>
      <c r="V399" s="31">
        <v>36252000</v>
      </c>
      <c r="W399" s="28" t="s">
        <v>264</v>
      </c>
    </row>
    <row r="400" spans="1:23" s="28" customFormat="1" ht="43.5" x14ac:dyDescent="0.35">
      <c r="A400" s="20">
        <v>437</v>
      </c>
      <c r="B400" s="28">
        <v>2024</v>
      </c>
      <c r="C400" s="19" t="s">
        <v>1271</v>
      </c>
      <c r="D400" s="19" t="s">
        <v>1272</v>
      </c>
      <c r="E400" s="19">
        <v>80178714</v>
      </c>
      <c r="F400" s="19" t="s">
        <v>1273</v>
      </c>
      <c r="G400" s="19" t="s">
        <v>154</v>
      </c>
      <c r="H400" s="19" t="s">
        <v>155</v>
      </c>
      <c r="I400" s="27">
        <v>45330</v>
      </c>
      <c r="J400" s="27">
        <v>45335</v>
      </c>
      <c r="K400" s="27">
        <v>45504</v>
      </c>
      <c r="L400" s="29">
        <v>19098000</v>
      </c>
      <c r="M400" s="36">
        <v>1</v>
      </c>
      <c r="N400" s="31">
        <v>17718700</v>
      </c>
      <c r="O400" s="31">
        <v>1379300</v>
      </c>
      <c r="P400" s="31">
        <v>0</v>
      </c>
      <c r="T400" s="30">
        <v>45504</v>
      </c>
      <c r="U400" s="31"/>
      <c r="V400" s="31">
        <v>19098000</v>
      </c>
      <c r="W400" s="28" t="s">
        <v>156</v>
      </c>
    </row>
    <row r="401" spans="1:23" s="28" customFormat="1" ht="29" x14ac:dyDescent="0.35">
      <c r="A401" s="20">
        <v>438</v>
      </c>
      <c r="B401" s="28">
        <v>2024</v>
      </c>
      <c r="C401" s="19" t="s">
        <v>1274</v>
      </c>
      <c r="D401" s="19" t="s">
        <v>1275</v>
      </c>
      <c r="E401" s="19">
        <v>1018445826</v>
      </c>
      <c r="F401" s="19" t="s">
        <v>1276</v>
      </c>
      <c r="G401" s="19" t="s">
        <v>262</v>
      </c>
      <c r="H401" s="19" t="s">
        <v>263</v>
      </c>
      <c r="I401" s="27">
        <v>45330</v>
      </c>
      <c r="J401" s="27">
        <v>45331</v>
      </c>
      <c r="K401" s="27">
        <v>45504</v>
      </c>
      <c r="L401" s="29">
        <v>36252000</v>
      </c>
      <c r="M401" s="36">
        <v>1</v>
      </c>
      <c r="N401" s="31">
        <v>34439400</v>
      </c>
      <c r="O401" s="31">
        <v>1812600</v>
      </c>
      <c r="P401" s="31">
        <v>0</v>
      </c>
      <c r="T401" s="30">
        <v>45504</v>
      </c>
      <c r="U401" s="31"/>
      <c r="V401" s="31">
        <v>36252000</v>
      </c>
      <c r="W401" s="28" t="s">
        <v>264</v>
      </c>
    </row>
    <row r="402" spans="1:23" s="28" customFormat="1" ht="43.5" x14ac:dyDescent="0.35">
      <c r="A402" s="20">
        <v>439</v>
      </c>
      <c r="B402" s="28">
        <v>2024</v>
      </c>
      <c r="C402" s="19" t="s">
        <v>1277</v>
      </c>
      <c r="D402" s="19" t="s">
        <v>1278</v>
      </c>
      <c r="E402" s="19">
        <v>1022394060</v>
      </c>
      <c r="F402" s="19" t="s">
        <v>1279</v>
      </c>
      <c r="G402" s="19" t="s">
        <v>475</v>
      </c>
      <c r="H402" s="19" t="s">
        <v>476</v>
      </c>
      <c r="I402" s="27">
        <v>45331</v>
      </c>
      <c r="J402" s="27">
        <v>45335</v>
      </c>
      <c r="K402" s="27">
        <v>45501</v>
      </c>
      <c r="L402" s="29">
        <v>26811000</v>
      </c>
      <c r="M402" s="36">
        <v>1</v>
      </c>
      <c r="N402" s="31">
        <v>26810998</v>
      </c>
      <c r="O402" s="31">
        <v>2</v>
      </c>
      <c r="P402" s="31">
        <v>0</v>
      </c>
      <c r="T402" s="30">
        <v>45501</v>
      </c>
      <c r="U402" s="31"/>
      <c r="V402" s="31">
        <v>26811000</v>
      </c>
      <c r="W402" s="28" t="s">
        <v>477</v>
      </c>
    </row>
    <row r="403" spans="1:23" s="28" customFormat="1" ht="43.5" x14ac:dyDescent="0.35">
      <c r="A403" s="20">
        <v>440</v>
      </c>
      <c r="B403" s="28">
        <v>2024</v>
      </c>
      <c r="C403" s="19" t="s">
        <v>1280</v>
      </c>
      <c r="D403" s="19" t="s">
        <v>1281</v>
      </c>
      <c r="E403" s="19">
        <v>1032434658</v>
      </c>
      <c r="F403" s="19" t="s">
        <v>1282</v>
      </c>
      <c r="G403" s="19" t="s">
        <v>154</v>
      </c>
      <c r="H403" s="19" t="s">
        <v>155</v>
      </c>
      <c r="I403" s="27">
        <v>45331</v>
      </c>
      <c r="J403" s="27">
        <v>45335</v>
      </c>
      <c r="K403" s="27">
        <v>45504</v>
      </c>
      <c r="L403" s="29">
        <v>34482500</v>
      </c>
      <c r="M403" s="36">
        <v>1</v>
      </c>
      <c r="N403" s="31">
        <v>29531167</v>
      </c>
      <c r="O403" s="31">
        <v>4951333</v>
      </c>
      <c r="P403" s="31">
        <v>0</v>
      </c>
      <c r="T403" s="30">
        <v>45504</v>
      </c>
      <c r="U403" s="31"/>
      <c r="V403" s="31">
        <v>34482500</v>
      </c>
      <c r="W403" s="28" t="s">
        <v>156</v>
      </c>
    </row>
    <row r="404" spans="1:23" s="28" customFormat="1" ht="43.5" x14ac:dyDescent="0.35">
      <c r="A404" s="20">
        <v>441</v>
      </c>
      <c r="B404" s="28">
        <v>2024</v>
      </c>
      <c r="C404" s="19" t="s">
        <v>1283</v>
      </c>
      <c r="D404" s="19" t="s">
        <v>1284</v>
      </c>
      <c r="E404" s="19">
        <v>1033752285</v>
      </c>
      <c r="F404" s="19" t="s">
        <v>1285</v>
      </c>
      <c r="G404" s="19" t="s">
        <v>262</v>
      </c>
      <c r="H404" s="19" t="s">
        <v>263</v>
      </c>
      <c r="I404" s="27">
        <v>45331</v>
      </c>
      <c r="J404" s="27">
        <v>45335</v>
      </c>
      <c r="K404" s="27">
        <v>45504</v>
      </c>
      <c r="L404" s="29">
        <v>35245000</v>
      </c>
      <c r="M404" s="36">
        <v>1</v>
      </c>
      <c r="N404" s="31">
        <v>33633800</v>
      </c>
      <c r="O404" s="31">
        <v>1611200</v>
      </c>
      <c r="P404" s="31">
        <v>0</v>
      </c>
      <c r="T404" s="30">
        <v>45504</v>
      </c>
      <c r="U404" s="31"/>
      <c r="V404" s="31">
        <v>35245000</v>
      </c>
      <c r="W404" s="28" t="s">
        <v>264</v>
      </c>
    </row>
    <row r="405" spans="1:23" s="28" customFormat="1" ht="43.5" x14ac:dyDescent="0.35">
      <c r="A405" s="20">
        <v>442</v>
      </c>
      <c r="B405" s="28">
        <v>2024</v>
      </c>
      <c r="C405" s="19" t="s">
        <v>1286</v>
      </c>
      <c r="D405" s="19" t="s">
        <v>1287</v>
      </c>
      <c r="E405" s="19">
        <v>1090380491</v>
      </c>
      <c r="F405" s="19" t="s">
        <v>1288</v>
      </c>
      <c r="G405" s="19" t="s">
        <v>538</v>
      </c>
      <c r="H405" s="19" t="s">
        <v>539</v>
      </c>
      <c r="I405" s="27">
        <v>45331</v>
      </c>
      <c r="J405" s="27">
        <v>45338</v>
      </c>
      <c r="K405" s="27">
        <v>45504</v>
      </c>
      <c r="L405" s="29">
        <v>31827000</v>
      </c>
      <c r="M405" s="36">
        <v>1</v>
      </c>
      <c r="N405" s="31">
        <v>28997933</v>
      </c>
      <c r="O405" s="31">
        <v>2829067</v>
      </c>
      <c r="P405" s="31">
        <v>0</v>
      </c>
      <c r="T405" s="30">
        <v>45504</v>
      </c>
      <c r="U405" s="31"/>
      <c r="V405" s="31">
        <v>31827000</v>
      </c>
      <c r="W405" s="28" t="s">
        <v>534</v>
      </c>
    </row>
    <row r="406" spans="1:23" s="28" customFormat="1" ht="43.5" x14ac:dyDescent="0.35">
      <c r="A406" s="20">
        <v>443</v>
      </c>
      <c r="B406" s="28">
        <v>2024</v>
      </c>
      <c r="C406" s="19" t="s">
        <v>1289</v>
      </c>
      <c r="D406" s="19" t="s">
        <v>1290</v>
      </c>
      <c r="E406" s="19">
        <v>1019055961</v>
      </c>
      <c r="F406" s="19" t="s">
        <v>1291</v>
      </c>
      <c r="G406" s="19" t="s">
        <v>532</v>
      </c>
      <c r="H406" s="19" t="s">
        <v>533</v>
      </c>
      <c r="I406" s="27">
        <v>45331</v>
      </c>
      <c r="J406" s="27">
        <v>45338</v>
      </c>
      <c r="K406" s="27">
        <v>45504</v>
      </c>
      <c r="L406" s="29">
        <v>31827000</v>
      </c>
      <c r="M406" s="36">
        <v>1</v>
      </c>
      <c r="N406" s="31">
        <v>28997933</v>
      </c>
      <c r="O406" s="31">
        <v>2829067</v>
      </c>
      <c r="P406" s="31">
        <v>0</v>
      </c>
      <c r="T406" s="30">
        <v>45504</v>
      </c>
      <c r="U406" s="31"/>
      <c r="V406" s="31">
        <v>31827000</v>
      </c>
      <c r="W406" s="28" t="s">
        <v>534</v>
      </c>
    </row>
    <row r="407" spans="1:23" s="28" customFormat="1" ht="43.5" x14ac:dyDescent="0.35">
      <c r="A407" s="20">
        <v>444</v>
      </c>
      <c r="B407" s="28">
        <v>2024</v>
      </c>
      <c r="C407" s="19" t="s">
        <v>1292</v>
      </c>
      <c r="D407" s="19" t="s">
        <v>1293</v>
      </c>
      <c r="E407" s="19">
        <v>53051124</v>
      </c>
      <c r="F407" s="19" t="s">
        <v>1294</v>
      </c>
      <c r="G407" s="19" t="s">
        <v>262</v>
      </c>
      <c r="H407" s="19" t="s">
        <v>263</v>
      </c>
      <c r="I407" s="27">
        <v>45331</v>
      </c>
      <c r="J407" s="27">
        <v>45335</v>
      </c>
      <c r="K407" s="27">
        <v>45504</v>
      </c>
      <c r="L407" s="29">
        <v>35245000</v>
      </c>
      <c r="M407" s="36">
        <v>1</v>
      </c>
      <c r="N407" s="31">
        <v>33633800</v>
      </c>
      <c r="O407" s="31">
        <v>1611200</v>
      </c>
      <c r="P407" s="31">
        <v>0</v>
      </c>
      <c r="T407" s="30">
        <v>45504</v>
      </c>
      <c r="U407" s="31"/>
      <c r="V407" s="31">
        <v>35245000</v>
      </c>
      <c r="W407" s="28" t="s">
        <v>264</v>
      </c>
    </row>
    <row r="408" spans="1:23" s="28" customFormat="1" ht="43.5" x14ac:dyDescent="0.35">
      <c r="A408" s="20">
        <v>445</v>
      </c>
      <c r="B408" s="28">
        <v>2024</v>
      </c>
      <c r="C408" s="19" t="s">
        <v>1295</v>
      </c>
      <c r="D408" s="19" t="s">
        <v>1296</v>
      </c>
      <c r="E408" s="19">
        <v>37745134</v>
      </c>
      <c r="F408" s="19" t="s">
        <v>1297</v>
      </c>
      <c r="G408" s="19" t="s">
        <v>475</v>
      </c>
      <c r="H408" s="19" t="s">
        <v>476</v>
      </c>
      <c r="I408" s="27">
        <v>45331</v>
      </c>
      <c r="J408" s="27">
        <v>45335</v>
      </c>
      <c r="K408" s="27">
        <v>45501</v>
      </c>
      <c r="L408" s="29">
        <v>39107000</v>
      </c>
      <c r="M408" s="36">
        <v>1</v>
      </c>
      <c r="N408" s="31">
        <v>35848082</v>
      </c>
      <c r="O408" s="31">
        <v>3258918</v>
      </c>
      <c r="P408" s="31">
        <v>0</v>
      </c>
      <c r="T408" s="30">
        <v>45501</v>
      </c>
      <c r="U408" s="31"/>
      <c r="V408" s="31">
        <v>39107000</v>
      </c>
      <c r="W408" s="28" t="s">
        <v>477</v>
      </c>
    </row>
    <row r="409" spans="1:23" s="28" customFormat="1" ht="43.5" x14ac:dyDescent="0.35">
      <c r="A409" s="20">
        <v>446</v>
      </c>
      <c r="B409" s="28">
        <v>2024</v>
      </c>
      <c r="C409" s="19" t="s">
        <v>1298</v>
      </c>
      <c r="D409" s="19" t="s">
        <v>1299</v>
      </c>
      <c r="E409" s="19">
        <v>1032442354</v>
      </c>
      <c r="F409" s="19" t="s">
        <v>1300</v>
      </c>
      <c r="G409" s="19" t="s">
        <v>262</v>
      </c>
      <c r="H409" s="19" t="s">
        <v>263</v>
      </c>
      <c r="I409" s="27">
        <v>45331</v>
      </c>
      <c r="J409" s="27">
        <v>45336</v>
      </c>
      <c r="K409" s="27">
        <v>45504</v>
      </c>
      <c r="L409" s="29">
        <v>43549000</v>
      </c>
      <c r="M409" s="36">
        <v>1</v>
      </c>
      <c r="N409" s="31">
        <v>39076400</v>
      </c>
      <c r="O409" s="31">
        <v>4472600</v>
      </c>
      <c r="P409" s="31">
        <v>0</v>
      </c>
      <c r="T409" s="30">
        <v>45504</v>
      </c>
      <c r="U409" s="31"/>
      <c r="V409" s="31">
        <v>43549000</v>
      </c>
      <c r="W409" s="28" t="s">
        <v>264</v>
      </c>
    </row>
    <row r="410" spans="1:23" s="28" customFormat="1" ht="43.5" x14ac:dyDescent="0.35">
      <c r="A410" s="20">
        <v>447</v>
      </c>
      <c r="B410" s="28">
        <v>2024</v>
      </c>
      <c r="C410" s="19" t="s">
        <v>1301</v>
      </c>
      <c r="D410" s="19" t="s">
        <v>1302</v>
      </c>
      <c r="E410" s="19">
        <v>52287875</v>
      </c>
      <c r="F410" s="19" t="s">
        <v>1303</v>
      </c>
      <c r="G410" s="19" t="s">
        <v>475</v>
      </c>
      <c r="H410" s="19" t="s">
        <v>476</v>
      </c>
      <c r="I410" s="27">
        <v>45331</v>
      </c>
      <c r="J410" s="27">
        <v>45335</v>
      </c>
      <c r="K410" s="27">
        <v>45501</v>
      </c>
      <c r="L410" s="29">
        <v>15708000</v>
      </c>
      <c r="M410" s="36">
        <v>1</v>
      </c>
      <c r="N410" s="31">
        <v>14399000</v>
      </c>
      <c r="O410" s="31">
        <v>1309000</v>
      </c>
      <c r="P410" s="31">
        <v>0</v>
      </c>
      <c r="T410" s="30">
        <v>45501</v>
      </c>
      <c r="U410" s="31"/>
      <c r="V410" s="31">
        <v>15708000</v>
      </c>
      <c r="W410" s="28" t="s">
        <v>477</v>
      </c>
    </row>
    <row r="411" spans="1:23" s="28" customFormat="1" ht="43.5" x14ac:dyDescent="0.35">
      <c r="A411" s="20">
        <v>448</v>
      </c>
      <c r="B411" s="28">
        <v>2024</v>
      </c>
      <c r="C411" s="19" t="s">
        <v>1304</v>
      </c>
      <c r="D411" s="19" t="s">
        <v>1305</v>
      </c>
      <c r="E411" s="19">
        <v>53153823</v>
      </c>
      <c r="F411" s="19" t="s">
        <v>1306</v>
      </c>
      <c r="G411" s="19" t="s">
        <v>154</v>
      </c>
      <c r="H411" s="19" t="s">
        <v>155</v>
      </c>
      <c r="I411" s="27">
        <v>45331</v>
      </c>
      <c r="J411" s="27">
        <v>45335</v>
      </c>
      <c r="K411" s="27">
        <v>45504</v>
      </c>
      <c r="L411" s="29">
        <v>40284000</v>
      </c>
      <c r="M411" s="36">
        <v>1</v>
      </c>
      <c r="N411" s="31">
        <v>37374600</v>
      </c>
      <c r="O411" s="31">
        <v>2909400</v>
      </c>
      <c r="P411" s="31">
        <v>0</v>
      </c>
      <c r="T411" s="30">
        <v>45504</v>
      </c>
      <c r="U411" s="31"/>
      <c r="V411" s="31">
        <v>40284000</v>
      </c>
      <c r="W411" s="28" t="s">
        <v>156</v>
      </c>
    </row>
    <row r="412" spans="1:23" s="28" customFormat="1" ht="43.5" x14ac:dyDescent="0.35">
      <c r="A412" s="20">
        <v>449</v>
      </c>
      <c r="B412" s="28">
        <v>2024</v>
      </c>
      <c r="C412" s="19" t="s">
        <v>1307</v>
      </c>
      <c r="D412" s="19" t="s">
        <v>1308</v>
      </c>
      <c r="E412" s="19">
        <v>52253908</v>
      </c>
      <c r="F412" s="19" t="s">
        <v>1309</v>
      </c>
      <c r="G412" s="19" t="s">
        <v>894</v>
      </c>
      <c r="H412" s="19" t="s">
        <v>895</v>
      </c>
      <c r="I412" s="27">
        <v>45331</v>
      </c>
      <c r="J412" s="27">
        <v>45335</v>
      </c>
      <c r="K412" s="27">
        <v>45504</v>
      </c>
      <c r="L412" s="29">
        <v>35009700</v>
      </c>
      <c r="M412" s="36">
        <v>1</v>
      </c>
      <c r="N412" s="31">
        <v>32481222</v>
      </c>
      <c r="O412" s="31">
        <v>2528478</v>
      </c>
      <c r="P412" s="31">
        <v>0</v>
      </c>
      <c r="T412" s="30">
        <v>45504</v>
      </c>
      <c r="U412" s="31"/>
      <c r="V412" s="31">
        <v>35009700</v>
      </c>
      <c r="W412" s="28" t="s">
        <v>895</v>
      </c>
    </row>
    <row r="413" spans="1:23" s="28" customFormat="1" ht="29" x14ac:dyDescent="0.35">
      <c r="A413" s="20">
        <v>450</v>
      </c>
      <c r="B413" s="28">
        <v>2024</v>
      </c>
      <c r="C413" s="19" t="s">
        <v>1310</v>
      </c>
      <c r="D413" s="19" t="s">
        <v>1311</v>
      </c>
      <c r="E413" s="19">
        <v>35469663</v>
      </c>
      <c r="F413" s="19" t="s">
        <v>1312</v>
      </c>
      <c r="G413" s="19" t="s">
        <v>154</v>
      </c>
      <c r="H413" s="19" t="s">
        <v>32</v>
      </c>
      <c r="I413" s="27">
        <v>45331</v>
      </c>
      <c r="J413" s="27">
        <v>45341</v>
      </c>
      <c r="K413" s="27">
        <v>45504</v>
      </c>
      <c r="L413" s="29">
        <v>39108000</v>
      </c>
      <c r="M413" s="36">
        <v>1</v>
      </c>
      <c r="N413" s="31">
        <v>34979933</v>
      </c>
      <c r="O413" s="31">
        <v>4128067</v>
      </c>
      <c r="P413" s="31">
        <v>0</v>
      </c>
      <c r="T413" s="30">
        <v>45504</v>
      </c>
      <c r="U413" s="31"/>
      <c r="V413" s="31">
        <v>39108000</v>
      </c>
      <c r="W413" s="28" t="s">
        <v>33</v>
      </c>
    </row>
    <row r="414" spans="1:23" s="28" customFormat="1" ht="43.5" x14ac:dyDescent="0.35">
      <c r="A414" s="20">
        <v>451</v>
      </c>
      <c r="B414" s="28">
        <v>2024</v>
      </c>
      <c r="C414" s="19" t="s">
        <v>1313</v>
      </c>
      <c r="D414" s="19" t="s">
        <v>1314</v>
      </c>
      <c r="E414" s="19">
        <v>1026569822</v>
      </c>
      <c r="F414" s="19" t="s">
        <v>1315</v>
      </c>
      <c r="G414" s="19" t="s">
        <v>154</v>
      </c>
      <c r="H414" s="19" t="s">
        <v>155</v>
      </c>
      <c r="I414" s="27">
        <v>45331</v>
      </c>
      <c r="J414" s="27">
        <v>45337</v>
      </c>
      <c r="K414" s="27">
        <v>45504</v>
      </c>
      <c r="L414" s="29">
        <v>39108000</v>
      </c>
      <c r="M414" s="36">
        <v>1</v>
      </c>
      <c r="N414" s="31">
        <v>35849000</v>
      </c>
      <c r="O414" s="31">
        <v>3259000</v>
      </c>
      <c r="P414" s="31">
        <v>0</v>
      </c>
      <c r="T414" s="30">
        <v>45504</v>
      </c>
      <c r="U414" s="31"/>
      <c r="V414" s="31">
        <v>39108000</v>
      </c>
      <c r="W414" s="28" t="s">
        <v>156</v>
      </c>
    </row>
    <row r="415" spans="1:23" s="28" customFormat="1" ht="29" x14ac:dyDescent="0.35">
      <c r="A415" s="20">
        <v>452</v>
      </c>
      <c r="B415" s="28">
        <v>2024</v>
      </c>
      <c r="C415" s="19" t="s">
        <v>1316</v>
      </c>
      <c r="D415" s="19" t="s">
        <v>1317</v>
      </c>
      <c r="E415" s="19">
        <v>1014203787</v>
      </c>
      <c r="F415" s="19" t="s">
        <v>1318</v>
      </c>
      <c r="G415" s="19" t="s">
        <v>764</v>
      </c>
      <c r="H415" s="19" t="s">
        <v>555</v>
      </c>
      <c r="I415" s="27">
        <v>45331</v>
      </c>
      <c r="J415" s="27">
        <v>45336</v>
      </c>
      <c r="K415" s="27">
        <v>45504</v>
      </c>
      <c r="L415" s="29">
        <v>39108000</v>
      </c>
      <c r="M415" s="36">
        <v>1</v>
      </c>
      <c r="N415" s="31">
        <v>36066267</v>
      </c>
      <c r="O415" s="31">
        <v>3041733</v>
      </c>
      <c r="P415" s="31">
        <v>0</v>
      </c>
      <c r="T415" s="30">
        <v>45504</v>
      </c>
      <c r="U415" s="31"/>
      <c r="V415" s="31">
        <v>39108000</v>
      </c>
      <c r="W415" s="28" t="s">
        <v>556</v>
      </c>
    </row>
    <row r="416" spans="1:23" s="28" customFormat="1" ht="43.5" x14ac:dyDescent="0.35">
      <c r="A416" s="20">
        <v>453</v>
      </c>
      <c r="B416" s="28">
        <v>2024</v>
      </c>
      <c r="C416" s="19" t="s">
        <v>1319</v>
      </c>
      <c r="D416" s="19" t="s">
        <v>1320</v>
      </c>
      <c r="E416" s="19">
        <v>1020758832</v>
      </c>
      <c r="F416" s="19" t="s">
        <v>1321</v>
      </c>
      <c r="G416" s="19" t="s">
        <v>854</v>
      </c>
      <c r="H416" s="19" t="s">
        <v>345</v>
      </c>
      <c r="I416" s="27">
        <v>45331</v>
      </c>
      <c r="J416" s="27">
        <v>45335</v>
      </c>
      <c r="K416" s="27">
        <v>45504</v>
      </c>
      <c r="L416" s="29">
        <v>41400000</v>
      </c>
      <c r="M416" s="36">
        <v>1</v>
      </c>
      <c r="N416" s="31">
        <v>38410000</v>
      </c>
      <c r="O416" s="31">
        <v>2990000</v>
      </c>
      <c r="P416" s="31">
        <v>0</v>
      </c>
      <c r="T416" s="30">
        <v>45504</v>
      </c>
      <c r="U416" s="31"/>
      <c r="V416" s="31">
        <v>41400000</v>
      </c>
      <c r="W416" s="28" t="s">
        <v>306</v>
      </c>
    </row>
    <row r="417" spans="1:23" s="28" customFormat="1" ht="43.5" x14ac:dyDescent="0.35">
      <c r="A417" s="20">
        <v>454</v>
      </c>
      <c r="B417" s="28">
        <v>2024</v>
      </c>
      <c r="C417" s="19" t="s">
        <v>1322</v>
      </c>
      <c r="D417" s="19" t="s">
        <v>1323</v>
      </c>
      <c r="E417" s="19">
        <v>1020740687</v>
      </c>
      <c r="F417" s="19" t="s">
        <v>1324</v>
      </c>
      <c r="G417" s="19" t="s">
        <v>894</v>
      </c>
      <c r="H417" s="19" t="s">
        <v>895</v>
      </c>
      <c r="I417" s="27">
        <v>45331</v>
      </c>
      <c r="J417" s="27">
        <v>45335</v>
      </c>
      <c r="K417" s="27">
        <v>45504</v>
      </c>
      <c r="L417" s="29">
        <v>49440000</v>
      </c>
      <c r="M417" s="36">
        <v>1</v>
      </c>
      <c r="N417" s="31">
        <v>45869333</v>
      </c>
      <c r="O417" s="31">
        <v>3570667</v>
      </c>
      <c r="P417" s="31">
        <v>0</v>
      </c>
      <c r="T417" s="30">
        <v>45504</v>
      </c>
      <c r="U417" s="31"/>
      <c r="V417" s="31">
        <v>49440000</v>
      </c>
      <c r="W417" s="28" t="s">
        <v>895</v>
      </c>
    </row>
    <row r="418" spans="1:23" s="28" customFormat="1" ht="43.5" x14ac:dyDescent="0.35">
      <c r="A418" s="20">
        <v>455</v>
      </c>
      <c r="B418" s="28">
        <v>2024</v>
      </c>
      <c r="C418" s="19" t="s">
        <v>1325</v>
      </c>
      <c r="D418" s="19" t="s">
        <v>1326</v>
      </c>
      <c r="E418" s="19">
        <v>52833210</v>
      </c>
      <c r="F418" s="19" t="s">
        <v>1327</v>
      </c>
      <c r="G418" s="19" t="s">
        <v>154</v>
      </c>
      <c r="H418" s="19" t="s">
        <v>32</v>
      </c>
      <c r="I418" s="27">
        <v>45331</v>
      </c>
      <c r="J418" s="27">
        <v>45337</v>
      </c>
      <c r="K418" s="27">
        <v>45504</v>
      </c>
      <c r="L418" s="29">
        <v>39108000</v>
      </c>
      <c r="M418" s="36">
        <v>1</v>
      </c>
      <c r="N418" s="31">
        <v>35849000</v>
      </c>
      <c r="O418" s="31">
        <v>3259000</v>
      </c>
      <c r="P418" s="31">
        <v>0</v>
      </c>
      <c r="T418" s="30">
        <v>45504</v>
      </c>
      <c r="U418" s="31"/>
      <c r="V418" s="31">
        <v>39108000</v>
      </c>
      <c r="W418" s="28" t="s">
        <v>33</v>
      </c>
    </row>
    <row r="419" spans="1:23" s="28" customFormat="1" ht="43.5" x14ac:dyDescent="0.35">
      <c r="A419" s="20">
        <v>456</v>
      </c>
      <c r="B419" s="28">
        <v>2024</v>
      </c>
      <c r="C419" s="19" t="s">
        <v>1328</v>
      </c>
      <c r="D419" s="19" t="s">
        <v>1329</v>
      </c>
      <c r="E419" s="19">
        <v>52216249</v>
      </c>
      <c r="F419" s="19" t="s">
        <v>1330</v>
      </c>
      <c r="G419" s="19" t="s">
        <v>154</v>
      </c>
      <c r="H419" s="19" t="s">
        <v>32</v>
      </c>
      <c r="I419" s="27">
        <v>45331</v>
      </c>
      <c r="J419" s="27">
        <v>45335</v>
      </c>
      <c r="K419" s="27">
        <v>45504</v>
      </c>
      <c r="L419" s="29">
        <v>39108000</v>
      </c>
      <c r="M419" s="36">
        <v>1</v>
      </c>
      <c r="N419" s="31">
        <v>36283533</v>
      </c>
      <c r="O419" s="31">
        <v>2824467</v>
      </c>
      <c r="P419" s="31">
        <v>0</v>
      </c>
      <c r="T419" s="30">
        <v>45504</v>
      </c>
      <c r="U419" s="31"/>
      <c r="V419" s="31">
        <v>39108000</v>
      </c>
      <c r="W419" s="28" t="s">
        <v>33</v>
      </c>
    </row>
    <row r="420" spans="1:23" s="28" customFormat="1" ht="43.5" x14ac:dyDescent="0.35">
      <c r="A420" s="20">
        <v>457</v>
      </c>
      <c r="B420" s="28">
        <v>2024</v>
      </c>
      <c r="C420" s="19" t="s">
        <v>1331</v>
      </c>
      <c r="D420" s="19" t="s">
        <v>1332</v>
      </c>
      <c r="E420" s="19">
        <v>1110467098</v>
      </c>
      <c r="F420" s="19" t="s">
        <v>1333</v>
      </c>
      <c r="G420" s="19" t="s">
        <v>154</v>
      </c>
      <c r="H420" s="19" t="s">
        <v>32</v>
      </c>
      <c r="I420" s="27">
        <v>45331</v>
      </c>
      <c r="J420" s="27">
        <v>45334</v>
      </c>
      <c r="K420" s="27">
        <v>45504</v>
      </c>
      <c r="L420" s="29">
        <v>39108000</v>
      </c>
      <c r="M420" s="36">
        <v>1</v>
      </c>
      <c r="N420" s="31">
        <v>36500800</v>
      </c>
      <c r="O420" s="31">
        <v>2607200</v>
      </c>
      <c r="P420" s="31">
        <v>0</v>
      </c>
      <c r="T420" s="30">
        <v>45504</v>
      </c>
      <c r="U420" s="31"/>
      <c r="V420" s="31">
        <v>39108000</v>
      </c>
      <c r="W420" s="28" t="s">
        <v>33</v>
      </c>
    </row>
    <row r="421" spans="1:23" s="28" customFormat="1" ht="43.5" x14ac:dyDescent="0.35">
      <c r="A421" s="20">
        <v>458</v>
      </c>
      <c r="B421" s="28">
        <v>2024</v>
      </c>
      <c r="C421" s="19" t="s">
        <v>1334</v>
      </c>
      <c r="D421" s="19" t="s">
        <v>1335</v>
      </c>
      <c r="E421" s="19">
        <v>1026567919</v>
      </c>
      <c r="F421" s="19" t="s">
        <v>1336</v>
      </c>
      <c r="G421" s="19" t="s">
        <v>854</v>
      </c>
      <c r="H421" s="19" t="s">
        <v>345</v>
      </c>
      <c r="I421" s="27">
        <v>45331</v>
      </c>
      <c r="J421" s="27">
        <v>45334</v>
      </c>
      <c r="K421" s="27">
        <v>45504</v>
      </c>
      <c r="L421" s="29">
        <v>41400000</v>
      </c>
      <c r="M421" s="36">
        <v>1</v>
      </c>
      <c r="N421" s="31">
        <v>38640000</v>
      </c>
      <c r="O421" s="31">
        <v>2760000</v>
      </c>
      <c r="P421" s="31">
        <v>0</v>
      </c>
      <c r="T421" s="30">
        <v>45504</v>
      </c>
      <c r="U421" s="31"/>
      <c r="V421" s="31">
        <v>41400000</v>
      </c>
      <c r="W421" s="28" t="s">
        <v>306</v>
      </c>
    </row>
    <row r="422" spans="1:23" s="28" customFormat="1" ht="43.5" x14ac:dyDescent="0.35">
      <c r="A422" s="20">
        <v>460</v>
      </c>
      <c r="B422" s="28">
        <v>2024</v>
      </c>
      <c r="C422" s="19" t="s">
        <v>1337</v>
      </c>
      <c r="D422" s="19" t="s">
        <v>1338</v>
      </c>
      <c r="E422" s="19">
        <v>52737116</v>
      </c>
      <c r="F422" s="19" t="s">
        <v>1339</v>
      </c>
      <c r="G422" s="19" t="s">
        <v>894</v>
      </c>
      <c r="H422" s="19" t="s">
        <v>895</v>
      </c>
      <c r="I422" s="27">
        <v>45331</v>
      </c>
      <c r="J422" s="27">
        <v>45335</v>
      </c>
      <c r="K422" s="27">
        <v>45504</v>
      </c>
      <c r="L422" s="29">
        <v>58710000</v>
      </c>
      <c r="M422" s="36">
        <v>0.83333333333333337</v>
      </c>
      <c r="N422" s="31">
        <v>44684833</v>
      </c>
      <c r="O422" s="31">
        <v>4240167</v>
      </c>
      <c r="P422" s="31">
        <v>9785000</v>
      </c>
      <c r="T422" s="30">
        <v>45504</v>
      </c>
      <c r="U422" s="31"/>
      <c r="V422" s="31">
        <v>58710000</v>
      </c>
      <c r="W422" s="28" t="s">
        <v>895</v>
      </c>
    </row>
    <row r="423" spans="1:23" s="28" customFormat="1" ht="43.5" x14ac:dyDescent="0.35">
      <c r="A423" s="20">
        <v>461</v>
      </c>
      <c r="B423" s="28">
        <v>2024</v>
      </c>
      <c r="C423" s="19" t="s">
        <v>1340</v>
      </c>
      <c r="D423" s="19" t="s">
        <v>1341</v>
      </c>
      <c r="E423" s="19">
        <v>1143388960</v>
      </c>
      <c r="F423" s="19" t="s">
        <v>1342</v>
      </c>
      <c r="G423" s="19" t="s">
        <v>154</v>
      </c>
      <c r="H423" s="19" t="s">
        <v>155</v>
      </c>
      <c r="I423" s="27">
        <v>45331</v>
      </c>
      <c r="J423" s="27">
        <v>45336</v>
      </c>
      <c r="K423" s="27">
        <v>45504</v>
      </c>
      <c r="L423" s="29">
        <v>39798000</v>
      </c>
      <c r="M423" s="36">
        <v>1</v>
      </c>
      <c r="N423" s="31">
        <v>36702600</v>
      </c>
      <c r="O423" s="31">
        <v>3095400</v>
      </c>
      <c r="P423" s="31">
        <v>0</v>
      </c>
      <c r="T423" s="30">
        <v>45504</v>
      </c>
      <c r="U423" s="31"/>
      <c r="V423" s="31">
        <v>39798000</v>
      </c>
      <c r="W423" s="28" t="s">
        <v>156</v>
      </c>
    </row>
    <row r="424" spans="1:23" s="28" customFormat="1" ht="29" x14ac:dyDescent="0.35">
      <c r="A424" s="20">
        <v>462</v>
      </c>
      <c r="B424" s="28">
        <v>2024</v>
      </c>
      <c r="C424" s="19" t="s">
        <v>1343</v>
      </c>
      <c r="D424" s="19" t="s">
        <v>1344</v>
      </c>
      <c r="E424" s="19">
        <v>52855084</v>
      </c>
      <c r="F424" s="19" t="s">
        <v>1345</v>
      </c>
      <c r="G424" s="19" t="s">
        <v>262</v>
      </c>
      <c r="H424" s="19" t="s">
        <v>263</v>
      </c>
      <c r="I424" s="27">
        <v>45331</v>
      </c>
      <c r="J424" s="27">
        <v>45334</v>
      </c>
      <c r="K424" s="27">
        <v>45504</v>
      </c>
      <c r="L424" s="29">
        <v>35406000</v>
      </c>
      <c r="M424" s="36">
        <v>1</v>
      </c>
      <c r="N424" s="31">
        <v>33045600</v>
      </c>
      <c r="O424" s="31">
        <v>2360400</v>
      </c>
      <c r="P424" s="31">
        <v>0</v>
      </c>
      <c r="T424" s="30">
        <v>45504</v>
      </c>
      <c r="U424" s="31"/>
      <c r="V424" s="31">
        <v>35406000</v>
      </c>
      <c r="W424" s="28" t="s">
        <v>264</v>
      </c>
    </row>
    <row r="425" spans="1:23" s="28" customFormat="1" ht="43.5" x14ac:dyDescent="0.35">
      <c r="A425" s="20">
        <v>463</v>
      </c>
      <c r="B425" s="28">
        <v>2024</v>
      </c>
      <c r="C425" s="19" t="s">
        <v>1346</v>
      </c>
      <c r="D425" s="19" t="s">
        <v>1347</v>
      </c>
      <c r="E425" s="19">
        <v>53080693</v>
      </c>
      <c r="F425" s="19" t="s">
        <v>1348</v>
      </c>
      <c r="G425" s="19" t="s">
        <v>262</v>
      </c>
      <c r="H425" s="19" t="s">
        <v>263</v>
      </c>
      <c r="I425" s="27">
        <v>45331</v>
      </c>
      <c r="J425" s="27">
        <v>45334</v>
      </c>
      <c r="K425" s="27">
        <v>45504</v>
      </c>
      <c r="L425" s="29">
        <v>35406000</v>
      </c>
      <c r="M425" s="36">
        <v>1</v>
      </c>
      <c r="N425" s="31">
        <v>33045600</v>
      </c>
      <c r="O425" s="31">
        <v>2360400</v>
      </c>
      <c r="P425" s="31">
        <v>0</v>
      </c>
      <c r="T425" s="30">
        <v>45504</v>
      </c>
      <c r="U425" s="31"/>
      <c r="V425" s="31">
        <v>35406000</v>
      </c>
      <c r="W425" s="28" t="s">
        <v>264</v>
      </c>
    </row>
    <row r="426" spans="1:23" s="28" customFormat="1" ht="29" x14ac:dyDescent="0.35">
      <c r="A426" s="20">
        <v>464</v>
      </c>
      <c r="B426" s="28">
        <v>2024</v>
      </c>
      <c r="C426" s="19" t="s">
        <v>1349</v>
      </c>
      <c r="D426" s="19" t="s">
        <v>1350</v>
      </c>
      <c r="E426" s="19">
        <v>52159768</v>
      </c>
      <c r="F426" s="19" t="s">
        <v>1351</v>
      </c>
      <c r="G426" s="19" t="s">
        <v>475</v>
      </c>
      <c r="H426" s="19" t="s">
        <v>476</v>
      </c>
      <c r="I426" s="27">
        <v>45334</v>
      </c>
      <c r="J426" s="27">
        <v>45336</v>
      </c>
      <c r="K426" s="27">
        <v>45504</v>
      </c>
      <c r="L426" s="29">
        <v>39107000</v>
      </c>
      <c r="M426" s="36">
        <v>1</v>
      </c>
      <c r="N426" s="31">
        <v>36065343</v>
      </c>
      <c r="O426" s="31">
        <v>3041657</v>
      </c>
      <c r="P426" s="31">
        <v>0</v>
      </c>
      <c r="T426" s="30">
        <v>45504</v>
      </c>
      <c r="U426" s="31"/>
      <c r="V426" s="31">
        <v>39107000</v>
      </c>
      <c r="W426" s="28" t="s">
        <v>477</v>
      </c>
    </row>
    <row r="427" spans="1:23" s="28" customFormat="1" ht="43.5" x14ac:dyDescent="0.35">
      <c r="A427" s="20">
        <v>465</v>
      </c>
      <c r="B427" s="28">
        <v>2024</v>
      </c>
      <c r="C427" s="19" t="s">
        <v>1352</v>
      </c>
      <c r="D427" s="19" t="s">
        <v>1353</v>
      </c>
      <c r="E427" s="19">
        <v>52479051</v>
      </c>
      <c r="F427" s="19" t="s">
        <v>1354</v>
      </c>
      <c r="G427" s="19" t="s">
        <v>475</v>
      </c>
      <c r="H427" s="19" t="s">
        <v>476</v>
      </c>
      <c r="I427" s="27">
        <v>45334</v>
      </c>
      <c r="J427" s="27">
        <v>45336</v>
      </c>
      <c r="K427" s="27">
        <v>45504</v>
      </c>
      <c r="L427" s="29">
        <v>39107000</v>
      </c>
      <c r="M427" s="36">
        <v>1</v>
      </c>
      <c r="N427" s="31">
        <v>36065343</v>
      </c>
      <c r="O427" s="31">
        <v>3041657</v>
      </c>
      <c r="P427" s="31">
        <v>0</v>
      </c>
      <c r="T427" s="30">
        <v>45504</v>
      </c>
      <c r="U427" s="31"/>
      <c r="V427" s="31">
        <v>39107000</v>
      </c>
      <c r="W427" s="28" t="s">
        <v>477</v>
      </c>
    </row>
    <row r="428" spans="1:23" s="28" customFormat="1" ht="43.5" x14ac:dyDescent="0.35">
      <c r="A428" s="20">
        <v>466</v>
      </c>
      <c r="B428" s="28">
        <v>2024</v>
      </c>
      <c r="C428" s="19" t="s">
        <v>1355</v>
      </c>
      <c r="D428" s="19" t="s">
        <v>1356</v>
      </c>
      <c r="E428" s="19">
        <v>80502946</v>
      </c>
      <c r="F428" s="19" t="s">
        <v>1357</v>
      </c>
      <c r="G428" s="19" t="s">
        <v>475</v>
      </c>
      <c r="H428" s="19" t="s">
        <v>476</v>
      </c>
      <c r="I428" s="27">
        <v>45334</v>
      </c>
      <c r="J428" s="27">
        <v>45336</v>
      </c>
      <c r="K428" s="27">
        <v>45504</v>
      </c>
      <c r="L428" s="29">
        <v>39107000</v>
      </c>
      <c r="M428" s="36">
        <v>1</v>
      </c>
      <c r="N428" s="31">
        <v>36065343</v>
      </c>
      <c r="O428" s="31">
        <v>3041657</v>
      </c>
      <c r="P428" s="31">
        <v>0</v>
      </c>
      <c r="T428" s="30">
        <v>45504</v>
      </c>
      <c r="U428" s="31"/>
      <c r="V428" s="31">
        <v>39107000</v>
      </c>
      <c r="W428" s="28" t="s">
        <v>477</v>
      </c>
    </row>
    <row r="429" spans="1:23" s="28" customFormat="1" ht="29" x14ac:dyDescent="0.35">
      <c r="A429" s="20">
        <v>467</v>
      </c>
      <c r="B429" s="28">
        <v>2024</v>
      </c>
      <c r="C429" s="19" t="s">
        <v>1358</v>
      </c>
      <c r="D429" s="19" t="s">
        <v>1359</v>
      </c>
      <c r="E429" s="19">
        <v>1013633241</v>
      </c>
      <c r="F429" s="19" t="s">
        <v>1360</v>
      </c>
      <c r="G429" s="19" t="s">
        <v>532</v>
      </c>
      <c r="H429" s="19" t="s">
        <v>533</v>
      </c>
      <c r="I429" s="27">
        <v>45334</v>
      </c>
      <c r="J429" s="27">
        <v>45336</v>
      </c>
      <c r="K429" s="27">
        <v>45504</v>
      </c>
      <c r="L429" s="29">
        <v>31827000</v>
      </c>
      <c r="M429" s="36">
        <v>1</v>
      </c>
      <c r="N429" s="31">
        <v>29351567</v>
      </c>
      <c r="O429" s="31">
        <v>2475433</v>
      </c>
      <c r="P429" s="31">
        <v>0</v>
      </c>
      <c r="T429" s="30">
        <v>45504</v>
      </c>
      <c r="U429" s="31"/>
      <c r="V429" s="31">
        <v>31827000</v>
      </c>
      <c r="W429" s="28" t="s">
        <v>534</v>
      </c>
    </row>
    <row r="430" spans="1:23" s="28" customFormat="1" ht="43.5" x14ac:dyDescent="0.35">
      <c r="A430" s="20">
        <v>468</v>
      </c>
      <c r="B430" s="28">
        <v>2024</v>
      </c>
      <c r="C430" s="19" t="s">
        <v>1361</v>
      </c>
      <c r="D430" s="19" t="s">
        <v>1362</v>
      </c>
      <c r="E430" s="19">
        <v>1015436980</v>
      </c>
      <c r="F430" s="19" t="s">
        <v>1363</v>
      </c>
      <c r="G430" s="19" t="s">
        <v>784</v>
      </c>
      <c r="H430" s="19" t="s">
        <v>544</v>
      </c>
      <c r="I430" s="27">
        <v>45334</v>
      </c>
      <c r="J430" s="27">
        <v>45336</v>
      </c>
      <c r="K430" s="27">
        <v>45504</v>
      </c>
      <c r="L430" s="29">
        <v>49440000</v>
      </c>
      <c r="M430" s="36">
        <v>1</v>
      </c>
      <c r="N430" s="31">
        <v>45594667</v>
      </c>
      <c r="O430" s="31">
        <v>3845333</v>
      </c>
      <c r="P430" s="31">
        <v>0</v>
      </c>
      <c r="T430" s="30">
        <v>45504</v>
      </c>
      <c r="U430" s="31"/>
      <c r="V430" s="31">
        <v>49440000</v>
      </c>
      <c r="W430" s="28" t="s">
        <v>534</v>
      </c>
    </row>
    <row r="431" spans="1:23" s="28" customFormat="1" ht="43.5" x14ac:dyDescent="0.35">
      <c r="A431" s="20">
        <v>469</v>
      </c>
      <c r="B431" s="28">
        <v>2024</v>
      </c>
      <c r="C431" s="19" t="s">
        <v>1364</v>
      </c>
      <c r="D431" s="19" t="s">
        <v>1365</v>
      </c>
      <c r="E431" s="19">
        <v>36314972</v>
      </c>
      <c r="F431" s="19" t="s">
        <v>1366</v>
      </c>
      <c r="G431" s="19" t="s">
        <v>154</v>
      </c>
      <c r="H431" s="19" t="s">
        <v>155</v>
      </c>
      <c r="I431" s="27">
        <v>45334</v>
      </c>
      <c r="J431" s="27">
        <v>45337</v>
      </c>
      <c r="K431" s="27">
        <v>45504</v>
      </c>
      <c r="L431" s="29">
        <v>39798000</v>
      </c>
      <c r="M431" s="36">
        <v>1</v>
      </c>
      <c r="N431" s="31">
        <v>36481500</v>
      </c>
      <c r="O431" s="31">
        <v>3316500</v>
      </c>
      <c r="P431" s="31">
        <v>0</v>
      </c>
      <c r="T431" s="30">
        <v>45504</v>
      </c>
      <c r="U431" s="31"/>
      <c r="V431" s="31">
        <v>39798000</v>
      </c>
      <c r="W431" s="28" t="s">
        <v>156</v>
      </c>
    </row>
    <row r="432" spans="1:23" s="28" customFormat="1" ht="43.5" x14ac:dyDescent="0.35">
      <c r="A432" s="20">
        <v>470</v>
      </c>
      <c r="B432" s="28">
        <v>2024</v>
      </c>
      <c r="C432" s="19" t="s">
        <v>1367</v>
      </c>
      <c r="D432" s="19" t="s">
        <v>1368</v>
      </c>
      <c r="E432" s="19">
        <v>53129961</v>
      </c>
      <c r="F432" s="19" t="s">
        <v>1369</v>
      </c>
      <c r="G432" s="19" t="s">
        <v>154</v>
      </c>
      <c r="H432" s="19" t="s">
        <v>155</v>
      </c>
      <c r="I432" s="27">
        <v>45334</v>
      </c>
      <c r="J432" s="27">
        <v>45337</v>
      </c>
      <c r="K432" s="27">
        <v>45504</v>
      </c>
      <c r="L432" s="29">
        <v>32592000</v>
      </c>
      <c r="M432" s="36">
        <v>1</v>
      </c>
      <c r="N432" s="31">
        <v>29876000</v>
      </c>
      <c r="O432" s="31">
        <v>2716000</v>
      </c>
      <c r="P432" s="31">
        <v>0</v>
      </c>
      <c r="T432" s="30">
        <v>45504</v>
      </c>
      <c r="U432" s="31"/>
      <c r="V432" s="31">
        <v>32592000</v>
      </c>
      <c r="W432" s="28" t="s">
        <v>156</v>
      </c>
    </row>
    <row r="433" spans="1:23" s="28" customFormat="1" ht="43.5" x14ac:dyDescent="0.35">
      <c r="A433" s="20">
        <v>471</v>
      </c>
      <c r="B433" s="28">
        <v>2024</v>
      </c>
      <c r="C433" s="19" t="s">
        <v>1370</v>
      </c>
      <c r="D433" s="19" t="s">
        <v>1371</v>
      </c>
      <c r="E433" s="19">
        <v>1010162050</v>
      </c>
      <c r="F433" s="19" t="s">
        <v>1372</v>
      </c>
      <c r="G433" s="19" t="s">
        <v>154</v>
      </c>
      <c r="H433" s="19" t="s">
        <v>155</v>
      </c>
      <c r="I433" s="27">
        <v>45334</v>
      </c>
      <c r="J433" s="27">
        <v>45337</v>
      </c>
      <c r="K433" s="27">
        <v>45504</v>
      </c>
      <c r="L433" s="29">
        <v>32592000</v>
      </c>
      <c r="M433" s="36">
        <v>0.97222223244968087</v>
      </c>
      <c r="N433" s="31">
        <v>28970667</v>
      </c>
      <c r="O433" s="31">
        <v>2716000</v>
      </c>
      <c r="P433" s="31">
        <v>905333</v>
      </c>
      <c r="T433" s="30">
        <v>45504</v>
      </c>
      <c r="U433" s="31"/>
      <c r="V433" s="31">
        <v>32592000</v>
      </c>
      <c r="W433" s="28" t="s">
        <v>156</v>
      </c>
    </row>
    <row r="434" spans="1:23" s="28" customFormat="1" ht="43.5" x14ac:dyDescent="0.35">
      <c r="A434" s="20">
        <v>472</v>
      </c>
      <c r="B434" s="28">
        <v>2024</v>
      </c>
      <c r="C434" s="19" t="s">
        <v>1373</v>
      </c>
      <c r="D434" s="19" t="s">
        <v>1374</v>
      </c>
      <c r="E434" s="19">
        <v>1023881004</v>
      </c>
      <c r="F434" s="19" t="s">
        <v>1375</v>
      </c>
      <c r="G434" s="19" t="s">
        <v>532</v>
      </c>
      <c r="H434" s="19" t="s">
        <v>533</v>
      </c>
      <c r="I434" s="27">
        <v>45334</v>
      </c>
      <c r="J434" s="27">
        <v>45338</v>
      </c>
      <c r="K434" s="27">
        <v>45504</v>
      </c>
      <c r="L434" s="29">
        <v>31827000</v>
      </c>
      <c r="M434" s="36">
        <v>1</v>
      </c>
      <c r="N434" s="31">
        <v>28997933</v>
      </c>
      <c r="O434" s="31">
        <v>2829067</v>
      </c>
      <c r="P434" s="31">
        <v>0</v>
      </c>
      <c r="T434" s="30">
        <v>45504</v>
      </c>
      <c r="U434" s="31"/>
      <c r="V434" s="31">
        <v>31827000</v>
      </c>
      <c r="W434" s="28" t="s">
        <v>534</v>
      </c>
    </row>
    <row r="435" spans="1:23" s="28" customFormat="1" ht="43.5" x14ac:dyDescent="0.35">
      <c r="A435" s="20">
        <v>473</v>
      </c>
      <c r="B435" s="28">
        <v>2024</v>
      </c>
      <c r="C435" s="19" t="s">
        <v>1376</v>
      </c>
      <c r="D435" s="19" t="s">
        <v>1377</v>
      </c>
      <c r="E435" s="19">
        <v>1020786216</v>
      </c>
      <c r="F435" s="19" t="s">
        <v>1378</v>
      </c>
      <c r="G435" s="19" t="s">
        <v>784</v>
      </c>
      <c r="H435" s="19" t="s">
        <v>544</v>
      </c>
      <c r="I435" s="27">
        <v>45335</v>
      </c>
      <c r="J435" s="27">
        <v>45337</v>
      </c>
      <c r="K435" s="27">
        <v>45504</v>
      </c>
      <c r="L435" s="29">
        <v>73542000</v>
      </c>
      <c r="M435" s="36">
        <v>1</v>
      </c>
      <c r="N435" s="31">
        <v>67413500</v>
      </c>
      <c r="O435" s="31">
        <v>6128500</v>
      </c>
      <c r="P435" s="31">
        <v>0</v>
      </c>
      <c r="T435" s="30">
        <v>45504</v>
      </c>
      <c r="U435" s="31"/>
      <c r="V435" s="31">
        <v>73542000</v>
      </c>
      <c r="W435" s="28" t="s">
        <v>534</v>
      </c>
    </row>
    <row r="436" spans="1:23" s="28" customFormat="1" ht="43.5" x14ac:dyDescent="0.35">
      <c r="A436" s="20">
        <v>474</v>
      </c>
      <c r="B436" s="28">
        <v>2024</v>
      </c>
      <c r="C436" s="19" t="s">
        <v>1379</v>
      </c>
      <c r="D436" s="19" t="s">
        <v>1380</v>
      </c>
      <c r="E436" s="19">
        <v>1018430470</v>
      </c>
      <c r="F436" s="19" t="s">
        <v>1381</v>
      </c>
      <c r="G436" s="19" t="s">
        <v>784</v>
      </c>
      <c r="H436" s="19" t="s">
        <v>544</v>
      </c>
      <c r="I436" s="27">
        <v>45334</v>
      </c>
      <c r="J436" s="27">
        <v>45337</v>
      </c>
      <c r="K436" s="27">
        <v>45504</v>
      </c>
      <c r="L436" s="29">
        <v>66836700</v>
      </c>
      <c r="M436" s="36">
        <v>1</v>
      </c>
      <c r="N436" s="31">
        <v>61266975</v>
      </c>
      <c r="O436" s="31">
        <v>5569725</v>
      </c>
      <c r="P436" s="31">
        <v>0</v>
      </c>
      <c r="T436" s="30">
        <v>45504</v>
      </c>
      <c r="U436" s="31"/>
      <c r="V436" s="31">
        <v>66836700</v>
      </c>
      <c r="W436" s="28" t="s">
        <v>534</v>
      </c>
    </row>
    <row r="437" spans="1:23" s="28" customFormat="1" ht="43.5" x14ac:dyDescent="0.35">
      <c r="A437" s="20">
        <v>475</v>
      </c>
      <c r="B437" s="28">
        <v>2024</v>
      </c>
      <c r="C437" s="19" t="s">
        <v>1382</v>
      </c>
      <c r="D437" s="19" t="s">
        <v>1383</v>
      </c>
      <c r="E437" s="19">
        <v>1086922482</v>
      </c>
      <c r="F437" s="19" t="s">
        <v>1384</v>
      </c>
      <c r="G437" s="19" t="s">
        <v>154</v>
      </c>
      <c r="H437" s="19" t="s">
        <v>155</v>
      </c>
      <c r="I437" s="27">
        <v>45334</v>
      </c>
      <c r="J437" s="27">
        <v>45343</v>
      </c>
      <c r="K437" s="27">
        <v>45504</v>
      </c>
      <c r="L437" s="29">
        <v>35308000</v>
      </c>
      <c r="M437" s="36">
        <v>1</v>
      </c>
      <c r="N437" s="31">
        <v>28789600</v>
      </c>
      <c r="O437" s="31">
        <v>6518400</v>
      </c>
      <c r="P437" s="31">
        <v>0</v>
      </c>
      <c r="T437" s="30">
        <v>45504</v>
      </c>
      <c r="U437" s="31"/>
      <c r="V437" s="31">
        <v>35308000</v>
      </c>
      <c r="W437" s="28" t="s">
        <v>156</v>
      </c>
    </row>
    <row r="438" spans="1:23" s="28" customFormat="1" ht="29" x14ac:dyDescent="0.35">
      <c r="A438" s="20">
        <v>476</v>
      </c>
      <c r="B438" s="28">
        <v>2024</v>
      </c>
      <c r="C438" s="19" t="s">
        <v>1385</v>
      </c>
      <c r="D438" s="19" t="s">
        <v>1386</v>
      </c>
      <c r="E438" s="19">
        <v>1026271628</v>
      </c>
      <c r="F438" s="19" t="s">
        <v>1387</v>
      </c>
      <c r="G438" s="19" t="s">
        <v>262</v>
      </c>
      <c r="H438" s="19" t="s">
        <v>263</v>
      </c>
      <c r="I438" s="27">
        <v>45334</v>
      </c>
      <c r="J438" s="27">
        <v>45337</v>
      </c>
      <c r="K438" s="27">
        <v>45504</v>
      </c>
      <c r="L438" s="29">
        <v>40194333</v>
      </c>
      <c r="M438" s="36">
        <v>1</v>
      </c>
      <c r="N438" s="31">
        <v>35849000</v>
      </c>
      <c r="O438" s="31">
        <v>4345333</v>
      </c>
      <c r="P438" s="31">
        <v>0</v>
      </c>
      <c r="T438" s="30">
        <v>45504</v>
      </c>
      <c r="U438" s="31"/>
      <c r="V438" s="31">
        <v>40194333</v>
      </c>
      <c r="W438" s="28" t="s">
        <v>264</v>
      </c>
    </row>
    <row r="439" spans="1:23" s="28" customFormat="1" ht="43.5" x14ac:dyDescent="0.35">
      <c r="A439" s="20">
        <v>477</v>
      </c>
      <c r="B439" s="28">
        <v>2024</v>
      </c>
      <c r="C439" s="19" t="s">
        <v>1388</v>
      </c>
      <c r="D439" s="19" t="s">
        <v>1389</v>
      </c>
      <c r="E439" s="19">
        <v>52430621</v>
      </c>
      <c r="F439" s="19" t="s">
        <v>1390</v>
      </c>
      <c r="G439" s="19" t="s">
        <v>154</v>
      </c>
      <c r="H439" s="19" t="s">
        <v>155</v>
      </c>
      <c r="I439" s="27">
        <v>45334</v>
      </c>
      <c r="J439" s="27">
        <v>45337</v>
      </c>
      <c r="K439" s="27">
        <v>45504</v>
      </c>
      <c r="L439" s="29">
        <v>32592000</v>
      </c>
      <c r="M439" s="36">
        <v>1</v>
      </c>
      <c r="N439" s="31">
        <v>29876000</v>
      </c>
      <c r="O439" s="31">
        <v>2716000</v>
      </c>
      <c r="P439" s="31">
        <v>0</v>
      </c>
      <c r="T439" s="30">
        <v>45504</v>
      </c>
      <c r="U439" s="31"/>
      <c r="V439" s="31">
        <v>32592000</v>
      </c>
      <c r="W439" s="28" t="s">
        <v>156</v>
      </c>
    </row>
    <row r="440" spans="1:23" s="28" customFormat="1" ht="43.5" x14ac:dyDescent="0.35">
      <c r="A440" s="20">
        <v>478</v>
      </c>
      <c r="B440" s="28">
        <v>2024</v>
      </c>
      <c r="C440" s="19" t="s">
        <v>1391</v>
      </c>
      <c r="D440" s="19" t="s">
        <v>1392</v>
      </c>
      <c r="E440" s="19">
        <v>1014220634</v>
      </c>
      <c r="F440" s="19" t="s">
        <v>1393</v>
      </c>
      <c r="G440" s="19" t="s">
        <v>154</v>
      </c>
      <c r="H440" s="19" t="s">
        <v>32</v>
      </c>
      <c r="I440" s="27">
        <v>45334</v>
      </c>
      <c r="J440" s="27">
        <v>45337</v>
      </c>
      <c r="K440" s="27">
        <v>45504</v>
      </c>
      <c r="L440" s="29">
        <v>39108000</v>
      </c>
      <c r="M440" s="36">
        <v>1</v>
      </c>
      <c r="N440" s="31">
        <v>35849000</v>
      </c>
      <c r="O440" s="31">
        <v>3259000</v>
      </c>
      <c r="P440" s="31">
        <v>0</v>
      </c>
      <c r="T440" s="30">
        <v>45504</v>
      </c>
      <c r="U440" s="31"/>
      <c r="V440" s="31">
        <v>39108000</v>
      </c>
      <c r="W440" s="28" t="s">
        <v>33</v>
      </c>
    </row>
    <row r="441" spans="1:23" s="28" customFormat="1" ht="43.5" x14ac:dyDescent="0.35">
      <c r="A441" s="20">
        <v>479</v>
      </c>
      <c r="B441" s="28">
        <v>2024</v>
      </c>
      <c r="C441" s="19" t="s">
        <v>1394</v>
      </c>
      <c r="D441" s="19" t="s">
        <v>1395</v>
      </c>
      <c r="E441" s="19">
        <v>1049618101</v>
      </c>
      <c r="F441" s="19" t="s">
        <v>1396</v>
      </c>
      <c r="G441" s="19" t="s">
        <v>154</v>
      </c>
      <c r="H441" s="19" t="s">
        <v>32</v>
      </c>
      <c r="I441" s="27">
        <v>45334</v>
      </c>
      <c r="J441" s="27">
        <v>45341</v>
      </c>
      <c r="K441" s="27">
        <v>45504</v>
      </c>
      <c r="L441" s="29">
        <v>39108000</v>
      </c>
      <c r="M441" s="36">
        <v>1</v>
      </c>
      <c r="N441" s="31">
        <v>34979933</v>
      </c>
      <c r="O441" s="31">
        <v>4128067</v>
      </c>
      <c r="P441" s="31">
        <v>0</v>
      </c>
      <c r="T441" s="30">
        <v>45504</v>
      </c>
      <c r="U441" s="31"/>
      <c r="V441" s="31">
        <v>39108000</v>
      </c>
      <c r="W441" s="28" t="s">
        <v>33</v>
      </c>
    </row>
    <row r="442" spans="1:23" s="28" customFormat="1" ht="43.5" x14ac:dyDescent="0.35">
      <c r="A442" s="20">
        <v>480</v>
      </c>
      <c r="B442" s="28">
        <v>2024</v>
      </c>
      <c r="C442" s="19" t="s">
        <v>1397</v>
      </c>
      <c r="D442" s="19" t="s">
        <v>1398</v>
      </c>
      <c r="E442" s="19">
        <v>1022429596</v>
      </c>
      <c r="F442" s="19" t="s">
        <v>1399</v>
      </c>
      <c r="G442" s="19" t="s">
        <v>154</v>
      </c>
      <c r="H442" s="19" t="s">
        <v>32</v>
      </c>
      <c r="I442" s="27">
        <v>45334</v>
      </c>
      <c r="J442" s="27">
        <v>45337</v>
      </c>
      <c r="K442" s="27">
        <v>45504</v>
      </c>
      <c r="L442" s="29">
        <v>18906000</v>
      </c>
      <c r="M442" s="36">
        <v>1</v>
      </c>
      <c r="N442" s="31">
        <v>17330500</v>
      </c>
      <c r="O442" s="31">
        <v>1575500</v>
      </c>
      <c r="P442" s="31">
        <v>0</v>
      </c>
      <c r="T442" s="30">
        <v>45504</v>
      </c>
      <c r="U442" s="31"/>
      <c r="V442" s="31">
        <v>18906000</v>
      </c>
      <c r="W442" s="28" t="s">
        <v>33</v>
      </c>
    </row>
    <row r="443" spans="1:23" s="28" customFormat="1" ht="43.5" x14ac:dyDescent="0.35">
      <c r="A443" s="20">
        <v>481</v>
      </c>
      <c r="B443" s="28">
        <v>2024</v>
      </c>
      <c r="C443" s="19" t="s">
        <v>1400</v>
      </c>
      <c r="D443" s="19" t="s">
        <v>1401</v>
      </c>
      <c r="E443" s="19">
        <v>1098729713</v>
      </c>
      <c r="F443" s="19" t="s">
        <v>1402</v>
      </c>
      <c r="G443" s="19" t="s">
        <v>894</v>
      </c>
      <c r="H443" s="19" t="s">
        <v>895</v>
      </c>
      <c r="I443" s="27">
        <v>45334</v>
      </c>
      <c r="J443" s="27">
        <v>45336</v>
      </c>
      <c r="K443" s="27">
        <v>45504</v>
      </c>
      <c r="L443" s="29">
        <v>54000000</v>
      </c>
      <c r="M443" s="36">
        <v>1</v>
      </c>
      <c r="N443" s="31">
        <v>49800000</v>
      </c>
      <c r="O443" s="31">
        <v>4200000</v>
      </c>
      <c r="P443" s="31">
        <v>0</v>
      </c>
      <c r="T443" s="30">
        <v>45504</v>
      </c>
      <c r="U443" s="31"/>
      <c r="V443" s="31">
        <v>54000000</v>
      </c>
      <c r="W443" s="28" t="s">
        <v>895</v>
      </c>
    </row>
    <row r="444" spans="1:23" s="28" customFormat="1" ht="43.5" x14ac:dyDescent="0.35">
      <c r="A444" s="20">
        <v>482</v>
      </c>
      <c r="B444" s="28">
        <v>2024</v>
      </c>
      <c r="C444" s="19" t="s">
        <v>1403</v>
      </c>
      <c r="D444" s="19" t="s">
        <v>1404</v>
      </c>
      <c r="E444" s="19">
        <v>1013669194</v>
      </c>
      <c r="F444" s="19" t="s">
        <v>1405</v>
      </c>
      <c r="G444" s="19" t="s">
        <v>262</v>
      </c>
      <c r="H444" s="19" t="s">
        <v>263</v>
      </c>
      <c r="I444" s="27">
        <v>45334</v>
      </c>
      <c r="J444" s="27">
        <v>45337</v>
      </c>
      <c r="K444" s="27">
        <v>45504</v>
      </c>
      <c r="L444" s="29">
        <v>55347200</v>
      </c>
      <c r="M444" s="36">
        <v>1</v>
      </c>
      <c r="N444" s="31">
        <v>47564000</v>
      </c>
      <c r="O444" s="31">
        <v>7783200</v>
      </c>
      <c r="P444" s="31">
        <v>0</v>
      </c>
      <c r="T444" s="30">
        <v>45504</v>
      </c>
      <c r="U444" s="31"/>
      <c r="V444" s="31">
        <v>55347200</v>
      </c>
      <c r="W444" s="28" t="s">
        <v>264</v>
      </c>
    </row>
    <row r="445" spans="1:23" s="28" customFormat="1" ht="29" x14ac:dyDescent="0.35">
      <c r="A445" s="20">
        <v>483</v>
      </c>
      <c r="B445" s="28">
        <v>2024</v>
      </c>
      <c r="C445" s="19" t="s">
        <v>1406</v>
      </c>
      <c r="D445" s="19" t="s">
        <v>1407</v>
      </c>
      <c r="E445" s="19">
        <v>1096955788</v>
      </c>
      <c r="F445" s="19" t="s">
        <v>1408</v>
      </c>
      <c r="G445" s="19" t="s">
        <v>262</v>
      </c>
      <c r="H445" s="19" t="s">
        <v>263</v>
      </c>
      <c r="I445" s="27">
        <v>45334</v>
      </c>
      <c r="J445" s="27">
        <v>45336</v>
      </c>
      <c r="K445" s="27">
        <v>45504</v>
      </c>
      <c r="L445" s="29">
        <v>35406000</v>
      </c>
      <c r="M445" s="36">
        <v>1</v>
      </c>
      <c r="N445" s="31">
        <v>32652200</v>
      </c>
      <c r="O445" s="31">
        <v>2753800</v>
      </c>
      <c r="P445" s="31">
        <v>0</v>
      </c>
      <c r="T445" s="30">
        <v>45504</v>
      </c>
      <c r="U445" s="31"/>
      <c r="V445" s="31">
        <v>35406000</v>
      </c>
      <c r="W445" s="28" t="s">
        <v>264</v>
      </c>
    </row>
    <row r="446" spans="1:23" s="28" customFormat="1" ht="29" x14ac:dyDescent="0.35">
      <c r="A446" s="20">
        <v>484</v>
      </c>
      <c r="B446" s="28">
        <v>2024</v>
      </c>
      <c r="C446" s="19" t="s">
        <v>1409</v>
      </c>
      <c r="D446" s="19" t="s">
        <v>1410</v>
      </c>
      <c r="E446" s="19">
        <v>1030637392</v>
      </c>
      <c r="F446" s="19" t="s">
        <v>1411</v>
      </c>
      <c r="G446" s="19" t="s">
        <v>262</v>
      </c>
      <c r="H446" s="19" t="s">
        <v>263</v>
      </c>
      <c r="I446" s="27">
        <v>45334</v>
      </c>
      <c r="J446" s="27">
        <v>45335</v>
      </c>
      <c r="K446" s="27">
        <v>45504</v>
      </c>
      <c r="L446" s="29">
        <v>35406000</v>
      </c>
      <c r="M446" s="36">
        <v>1</v>
      </c>
      <c r="N446" s="31">
        <v>32848900</v>
      </c>
      <c r="O446" s="31">
        <v>2557100</v>
      </c>
      <c r="P446" s="31">
        <v>0</v>
      </c>
      <c r="T446" s="30">
        <v>45504</v>
      </c>
      <c r="U446" s="31"/>
      <c r="V446" s="31">
        <v>35406000</v>
      </c>
      <c r="W446" s="28" t="s">
        <v>264</v>
      </c>
    </row>
    <row r="447" spans="1:23" s="28" customFormat="1" ht="43.5" x14ac:dyDescent="0.35">
      <c r="A447" s="20">
        <v>485</v>
      </c>
      <c r="B447" s="28">
        <v>2024</v>
      </c>
      <c r="C447" s="19" t="s">
        <v>1412</v>
      </c>
      <c r="D447" s="19" t="s">
        <v>1413</v>
      </c>
      <c r="E447" s="19">
        <v>1033711448</v>
      </c>
      <c r="F447" s="19" t="s">
        <v>1414</v>
      </c>
      <c r="G447" s="19" t="s">
        <v>426</v>
      </c>
      <c r="H447" s="19" t="s">
        <v>820</v>
      </c>
      <c r="I447" s="27">
        <v>45335</v>
      </c>
      <c r="J447" s="27">
        <v>45336</v>
      </c>
      <c r="K447" s="27">
        <v>45504</v>
      </c>
      <c r="L447" s="29">
        <v>18000000</v>
      </c>
      <c r="M447" s="36">
        <v>1</v>
      </c>
      <c r="N447" s="31">
        <v>16600000</v>
      </c>
      <c r="O447" s="31">
        <v>1400000</v>
      </c>
      <c r="P447" s="31">
        <v>0</v>
      </c>
      <c r="T447" s="30">
        <v>45504</v>
      </c>
      <c r="U447" s="31"/>
      <c r="V447" s="31">
        <v>18000000</v>
      </c>
      <c r="W447" s="28" t="s">
        <v>428</v>
      </c>
    </row>
    <row r="448" spans="1:23" s="28" customFormat="1" ht="43.5" x14ac:dyDescent="0.35">
      <c r="A448" s="20">
        <v>486</v>
      </c>
      <c r="B448" s="28">
        <v>2024</v>
      </c>
      <c r="C448" s="19" t="s">
        <v>1415</v>
      </c>
      <c r="D448" s="19" t="s">
        <v>1416</v>
      </c>
      <c r="E448" s="19">
        <v>1070981072</v>
      </c>
      <c r="F448" s="19" t="s">
        <v>1417</v>
      </c>
      <c r="G448" s="19" t="s">
        <v>1082</v>
      </c>
      <c r="H448" s="19" t="s">
        <v>3455</v>
      </c>
      <c r="I448" s="27">
        <v>45335</v>
      </c>
      <c r="J448" s="27">
        <v>45338</v>
      </c>
      <c r="K448" s="27">
        <v>45488</v>
      </c>
      <c r="L448" s="29">
        <v>35000000</v>
      </c>
      <c r="M448" s="36">
        <v>1</v>
      </c>
      <c r="N448" s="31">
        <v>34766667</v>
      </c>
      <c r="O448" s="31">
        <v>233333</v>
      </c>
      <c r="P448" s="31">
        <v>0</v>
      </c>
      <c r="T448" s="30">
        <v>45488</v>
      </c>
      <c r="U448" s="31"/>
      <c r="V448" s="31">
        <v>35000000</v>
      </c>
      <c r="W448" s="28" t="s">
        <v>1083</v>
      </c>
    </row>
    <row r="449" spans="1:23" s="28" customFormat="1" ht="43.5" x14ac:dyDescent="0.35">
      <c r="A449" s="20">
        <v>487</v>
      </c>
      <c r="B449" s="28">
        <v>2024</v>
      </c>
      <c r="C449" s="19" t="s">
        <v>1418</v>
      </c>
      <c r="D449" s="19" t="s">
        <v>1419</v>
      </c>
      <c r="E449" s="19">
        <v>1032436974</v>
      </c>
      <c r="F449" s="19" t="s">
        <v>1420</v>
      </c>
      <c r="G449" s="19" t="s">
        <v>262</v>
      </c>
      <c r="H449" s="19" t="s">
        <v>263</v>
      </c>
      <c r="I449" s="27">
        <v>45335</v>
      </c>
      <c r="J449" s="27">
        <v>45336</v>
      </c>
      <c r="K449" s="27">
        <v>45504</v>
      </c>
      <c r="L449" s="29">
        <v>40194333</v>
      </c>
      <c r="M449" s="36">
        <v>1</v>
      </c>
      <c r="N449" s="31">
        <v>36066267</v>
      </c>
      <c r="O449" s="31">
        <v>4128066</v>
      </c>
      <c r="P449" s="31">
        <v>0</v>
      </c>
      <c r="T449" s="30">
        <v>45504</v>
      </c>
      <c r="U449" s="31"/>
      <c r="V449" s="31">
        <v>40194333</v>
      </c>
      <c r="W449" s="28" t="s">
        <v>264</v>
      </c>
    </row>
    <row r="450" spans="1:23" s="28" customFormat="1" ht="43.5" x14ac:dyDescent="0.35">
      <c r="A450" s="20">
        <v>488</v>
      </c>
      <c r="B450" s="28">
        <v>2024</v>
      </c>
      <c r="C450" s="19" t="s">
        <v>1421</v>
      </c>
      <c r="D450" s="19" t="s">
        <v>1422</v>
      </c>
      <c r="E450" s="19">
        <v>1018433338</v>
      </c>
      <c r="F450" s="19" t="s">
        <v>1423</v>
      </c>
      <c r="G450" s="19" t="s">
        <v>475</v>
      </c>
      <c r="H450" s="19" t="s">
        <v>476</v>
      </c>
      <c r="I450" s="27">
        <v>45335</v>
      </c>
      <c r="J450" s="27">
        <v>45336</v>
      </c>
      <c r="K450" s="27">
        <v>45504</v>
      </c>
      <c r="L450" s="29">
        <v>31512000</v>
      </c>
      <c r="M450" s="36">
        <v>1</v>
      </c>
      <c r="N450" s="31">
        <v>29061067</v>
      </c>
      <c r="O450" s="31">
        <v>2450933</v>
      </c>
      <c r="P450" s="31">
        <v>0</v>
      </c>
      <c r="T450" s="30">
        <v>45504</v>
      </c>
      <c r="U450" s="31"/>
      <c r="V450" s="31">
        <v>31512000</v>
      </c>
      <c r="W450" s="28" t="s">
        <v>477</v>
      </c>
    </row>
    <row r="451" spans="1:23" s="28" customFormat="1" ht="43.5" x14ac:dyDescent="0.35">
      <c r="A451" s="20">
        <v>489</v>
      </c>
      <c r="B451" s="28">
        <v>2024</v>
      </c>
      <c r="C451" s="19" t="s">
        <v>1424</v>
      </c>
      <c r="D451" s="19" t="s">
        <v>1425</v>
      </c>
      <c r="E451" s="19">
        <v>1026588848</v>
      </c>
      <c r="F451" s="19" t="s">
        <v>1426</v>
      </c>
      <c r="G451" s="19" t="s">
        <v>475</v>
      </c>
      <c r="H451" s="19" t="s">
        <v>476</v>
      </c>
      <c r="I451" s="27">
        <v>45335</v>
      </c>
      <c r="J451" s="27">
        <v>45336</v>
      </c>
      <c r="K451" s="27">
        <v>45504</v>
      </c>
      <c r="L451" s="29">
        <v>31512000</v>
      </c>
      <c r="M451" s="36">
        <v>1</v>
      </c>
      <c r="N451" s="31">
        <v>29061067</v>
      </c>
      <c r="O451" s="31">
        <v>2450933</v>
      </c>
      <c r="P451" s="31">
        <v>0</v>
      </c>
      <c r="T451" s="30">
        <v>45504</v>
      </c>
      <c r="U451" s="31"/>
      <c r="V451" s="31">
        <v>31512000</v>
      </c>
      <c r="W451" s="28" t="s">
        <v>477</v>
      </c>
    </row>
    <row r="452" spans="1:23" s="28" customFormat="1" ht="43.5" x14ac:dyDescent="0.35">
      <c r="A452" s="20">
        <v>490</v>
      </c>
      <c r="B452" s="28">
        <v>2024</v>
      </c>
      <c r="C452" s="19" t="s">
        <v>1427</v>
      </c>
      <c r="D452" s="19" t="s">
        <v>1428</v>
      </c>
      <c r="E452" s="19">
        <v>51729728</v>
      </c>
      <c r="F452" s="19" t="s">
        <v>1429</v>
      </c>
      <c r="G452" s="19" t="s">
        <v>475</v>
      </c>
      <c r="H452" s="19" t="s">
        <v>476</v>
      </c>
      <c r="I452" s="27">
        <v>45335</v>
      </c>
      <c r="J452" s="27">
        <v>45336</v>
      </c>
      <c r="K452" s="27">
        <v>45504</v>
      </c>
      <c r="L452" s="29">
        <v>31512000</v>
      </c>
      <c r="M452" s="36">
        <v>1</v>
      </c>
      <c r="N452" s="31">
        <v>29061067</v>
      </c>
      <c r="O452" s="31">
        <v>2450933</v>
      </c>
      <c r="P452" s="31">
        <v>0</v>
      </c>
      <c r="T452" s="30">
        <v>45504</v>
      </c>
      <c r="U452" s="31"/>
      <c r="V452" s="31">
        <v>31512000</v>
      </c>
      <c r="W452" s="28" t="s">
        <v>477</v>
      </c>
    </row>
    <row r="453" spans="1:23" s="28" customFormat="1" ht="43.5" x14ac:dyDescent="0.35">
      <c r="A453" s="20">
        <v>491</v>
      </c>
      <c r="B453" s="28">
        <v>2024</v>
      </c>
      <c r="C453" s="19" t="s">
        <v>1430</v>
      </c>
      <c r="D453" s="19" t="s">
        <v>1431</v>
      </c>
      <c r="E453" s="19">
        <v>1000577432</v>
      </c>
      <c r="F453" s="19" t="s">
        <v>1432</v>
      </c>
      <c r="G453" s="19" t="s">
        <v>475</v>
      </c>
      <c r="H453" s="19" t="s">
        <v>476</v>
      </c>
      <c r="I453" s="27">
        <v>45335</v>
      </c>
      <c r="J453" s="27">
        <v>45336</v>
      </c>
      <c r="K453" s="27">
        <v>45504</v>
      </c>
      <c r="L453" s="29">
        <v>31512000</v>
      </c>
      <c r="M453" s="36">
        <v>1</v>
      </c>
      <c r="N453" s="31">
        <v>29061067</v>
      </c>
      <c r="O453" s="31">
        <v>2450933</v>
      </c>
      <c r="P453" s="31">
        <v>0</v>
      </c>
      <c r="T453" s="30">
        <v>45504</v>
      </c>
      <c r="U453" s="31"/>
      <c r="V453" s="31">
        <v>31512000</v>
      </c>
      <c r="W453" s="28" t="s">
        <v>477</v>
      </c>
    </row>
    <row r="454" spans="1:23" s="28" customFormat="1" ht="29" x14ac:dyDescent="0.35">
      <c r="A454" s="20">
        <v>492</v>
      </c>
      <c r="B454" s="28">
        <v>2024</v>
      </c>
      <c r="C454" s="19" t="s">
        <v>1433</v>
      </c>
      <c r="D454" s="19" t="s">
        <v>1434</v>
      </c>
      <c r="E454" s="19">
        <v>1106774369</v>
      </c>
      <c r="F454" s="19" t="s">
        <v>1435</v>
      </c>
      <c r="G454" s="19" t="s">
        <v>154</v>
      </c>
      <c r="H454" s="19" t="s">
        <v>32</v>
      </c>
      <c r="I454" s="27">
        <v>45335</v>
      </c>
      <c r="J454" s="27">
        <v>45337</v>
      </c>
      <c r="K454" s="27">
        <v>45504</v>
      </c>
      <c r="L454" s="29">
        <v>32592000</v>
      </c>
      <c r="M454" s="36">
        <v>1</v>
      </c>
      <c r="N454" s="31">
        <v>29876000</v>
      </c>
      <c r="O454" s="31">
        <v>2716000</v>
      </c>
      <c r="P454" s="31">
        <v>0</v>
      </c>
      <c r="T454" s="30">
        <v>45504</v>
      </c>
      <c r="U454" s="31"/>
      <c r="V454" s="31">
        <v>32592000</v>
      </c>
      <c r="W454" s="28" t="s">
        <v>33</v>
      </c>
    </row>
    <row r="455" spans="1:23" s="28" customFormat="1" ht="29" x14ac:dyDescent="0.35">
      <c r="A455" s="20">
        <v>494</v>
      </c>
      <c r="B455" s="28">
        <v>2024</v>
      </c>
      <c r="C455" s="19" t="s">
        <v>1436</v>
      </c>
      <c r="D455" s="19" t="s">
        <v>1437</v>
      </c>
      <c r="E455" s="19">
        <v>1023967625</v>
      </c>
      <c r="F455" s="19" t="s">
        <v>1438</v>
      </c>
      <c r="G455" s="19" t="s">
        <v>154</v>
      </c>
      <c r="H455" s="19" t="s">
        <v>32</v>
      </c>
      <c r="I455" s="27">
        <v>45335</v>
      </c>
      <c r="J455" s="27">
        <v>45337</v>
      </c>
      <c r="K455" s="27">
        <v>45504</v>
      </c>
      <c r="L455" s="29">
        <v>18906000</v>
      </c>
      <c r="M455" s="36">
        <v>1</v>
      </c>
      <c r="N455" s="31">
        <v>17330500</v>
      </c>
      <c r="O455" s="31">
        <v>1575500</v>
      </c>
      <c r="P455" s="31">
        <v>0</v>
      </c>
      <c r="T455" s="30">
        <v>45504</v>
      </c>
      <c r="U455" s="31"/>
      <c r="V455" s="31">
        <v>18906000</v>
      </c>
      <c r="W455" s="28" t="s">
        <v>33</v>
      </c>
    </row>
    <row r="456" spans="1:23" s="28" customFormat="1" ht="29" x14ac:dyDescent="0.35">
      <c r="A456" s="20">
        <v>498</v>
      </c>
      <c r="B456" s="28">
        <v>2024</v>
      </c>
      <c r="C456" s="19" t="s">
        <v>1439</v>
      </c>
      <c r="D456" s="19" t="s">
        <v>1440</v>
      </c>
      <c r="E456" s="19">
        <v>52964970</v>
      </c>
      <c r="F456" s="19" t="s">
        <v>1441</v>
      </c>
      <c r="G456" s="19" t="s">
        <v>532</v>
      </c>
      <c r="H456" s="19" t="s">
        <v>533</v>
      </c>
      <c r="I456" s="27">
        <v>45335</v>
      </c>
      <c r="J456" s="27">
        <v>45336</v>
      </c>
      <c r="K456" s="27">
        <v>45504</v>
      </c>
      <c r="L456" s="29">
        <v>31827000</v>
      </c>
      <c r="M456" s="36">
        <v>1</v>
      </c>
      <c r="N456" s="31">
        <v>29351567</v>
      </c>
      <c r="O456" s="31">
        <v>2475433</v>
      </c>
      <c r="P456" s="31">
        <v>0</v>
      </c>
      <c r="T456" s="30">
        <v>45504</v>
      </c>
      <c r="U456" s="31"/>
      <c r="V456" s="31">
        <v>31827000</v>
      </c>
      <c r="W456" s="28" t="s">
        <v>534</v>
      </c>
    </row>
    <row r="457" spans="1:23" s="28" customFormat="1" ht="29" x14ac:dyDescent="0.35">
      <c r="A457" s="20">
        <v>499</v>
      </c>
      <c r="B457" s="28">
        <v>2024</v>
      </c>
      <c r="C457" s="19" t="s">
        <v>1442</v>
      </c>
      <c r="D457" s="19" t="s">
        <v>1443</v>
      </c>
      <c r="E457" s="19">
        <v>1020782808</v>
      </c>
      <c r="F457" s="19" t="s">
        <v>1444</v>
      </c>
      <c r="G457" s="19" t="s">
        <v>538</v>
      </c>
      <c r="H457" s="19" t="s">
        <v>539</v>
      </c>
      <c r="I457" s="27">
        <v>45335</v>
      </c>
      <c r="J457" s="27">
        <v>45336</v>
      </c>
      <c r="K457" s="27">
        <v>45504</v>
      </c>
      <c r="L457" s="29">
        <v>31827000</v>
      </c>
      <c r="M457" s="36">
        <v>1</v>
      </c>
      <c r="N457" s="31">
        <v>29351567</v>
      </c>
      <c r="O457" s="31">
        <v>2475433</v>
      </c>
      <c r="P457" s="31">
        <v>0</v>
      </c>
      <c r="T457" s="30">
        <v>45504</v>
      </c>
      <c r="U457" s="31"/>
      <c r="V457" s="31">
        <v>31827000</v>
      </c>
      <c r="W457" s="28" t="s">
        <v>534</v>
      </c>
    </row>
    <row r="458" spans="1:23" s="28" customFormat="1" ht="43.5" x14ac:dyDescent="0.35">
      <c r="A458" s="20">
        <v>500</v>
      </c>
      <c r="B458" s="28">
        <v>2024</v>
      </c>
      <c r="C458" s="19" t="s">
        <v>1445</v>
      </c>
      <c r="D458" s="19" t="s">
        <v>1446</v>
      </c>
      <c r="E458" s="19">
        <v>1032463427</v>
      </c>
      <c r="F458" s="19" t="s">
        <v>1447</v>
      </c>
      <c r="G458" s="19" t="s">
        <v>154</v>
      </c>
      <c r="H458" s="19" t="s">
        <v>155</v>
      </c>
      <c r="I458" s="27">
        <v>45335</v>
      </c>
      <c r="J458" s="27">
        <v>45337</v>
      </c>
      <c r="K458" s="27">
        <v>45504</v>
      </c>
      <c r="L458" s="29">
        <v>40284000</v>
      </c>
      <c r="M458" s="36">
        <v>1</v>
      </c>
      <c r="N458" s="31">
        <v>36927000</v>
      </c>
      <c r="O458" s="31">
        <v>3357000</v>
      </c>
      <c r="P458" s="31">
        <v>0</v>
      </c>
      <c r="T458" s="30">
        <v>45504</v>
      </c>
      <c r="U458" s="31"/>
      <c r="V458" s="31">
        <v>40284000</v>
      </c>
      <c r="W458" s="28" t="s">
        <v>156</v>
      </c>
    </row>
    <row r="459" spans="1:23" s="28" customFormat="1" ht="43.5" x14ac:dyDescent="0.35">
      <c r="A459" s="20">
        <v>501</v>
      </c>
      <c r="B459" s="28">
        <v>2024</v>
      </c>
      <c r="C459" s="19" t="s">
        <v>1448</v>
      </c>
      <c r="D459" s="19" t="s">
        <v>1449</v>
      </c>
      <c r="E459" s="19">
        <v>1130604658</v>
      </c>
      <c r="F459" s="19" t="s">
        <v>1450</v>
      </c>
      <c r="G459" s="19" t="s">
        <v>764</v>
      </c>
      <c r="H459" s="19" t="s">
        <v>555</v>
      </c>
      <c r="I459" s="27">
        <v>45335</v>
      </c>
      <c r="J459" s="27">
        <v>45341</v>
      </c>
      <c r="K459" s="27">
        <v>45504</v>
      </c>
      <c r="L459" s="29">
        <v>39108000</v>
      </c>
      <c r="M459" s="36">
        <v>1</v>
      </c>
      <c r="N459" s="31">
        <v>34979933</v>
      </c>
      <c r="O459" s="31">
        <v>4128067</v>
      </c>
      <c r="P459" s="31">
        <v>0</v>
      </c>
      <c r="T459" s="30">
        <v>45504</v>
      </c>
      <c r="U459" s="31"/>
      <c r="V459" s="31">
        <v>39108000</v>
      </c>
      <c r="W459" s="28" t="s">
        <v>556</v>
      </c>
    </row>
    <row r="460" spans="1:23" s="28" customFormat="1" ht="43.5" x14ac:dyDescent="0.35">
      <c r="A460" s="20">
        <v>502</v>
      </c>
      <c r="B460" s="28">
        <v>2024</v>
      </c>
      <c r="C460" s="19" t="s">
        <v>1451</v>
      </c>
      <c r="D460" s="19" t="s">
        <v>1452</v>
      </c>
      <c r="E460" s="19">
        <v>1067948121</v>
      </c>
      <c r="F460" s="19" t="s">
        <v>1453</v>
      </c>
      <c r="G460" s="19" t="s">
        <v>154</v>
      </c>
      <c r="H460" s="19" t="s">
        <v>155</v>
      </c>
      <c r="I460" s="27">
        <v>45335</v>
      </c>
      <c r="J460" s="27">
        <v>45342</v>
      </c>
      <c r="K460" s="27">
        <v>45504</v>
      </c>
      <c r="L460" s="29">
        <v>35308000</v>
      </c>
      <c r="M460" s="36">
        <v>1</v>
      </c>
      <c r="N460" s="31">
        <v>28970667</v>
      </c>
      <c r="O460" s="31">
        <v>6337333</v>
      </c>
      <c r="P460" s="31">
        <v>0</v>
      </c>
      <c r="T460" s="30">
        <v>45504</v>
      </c>
      <c r="U460" s="31"/>
      <c r="V460" s="31">
        <v>35308000</v>
      </c>
      <c r="W460" s="28" t="s">
        <v>156</v>
      </c>
    </row>
    <row r="461" spans="1:23" s="28" customFormat="1" ht="43.5" x14ac:dyDescent="0.35">
      <c r="A461" s="20">
        <v>503</v>
      </c>
      <c r="B461" s="28">
        <v>2024</v>
      </c>
      <c r="C461" s="19" t="s">
        <v>1454</v>
      </c>
      <c r="D461" s="19" t="s">
        <v>1455</v>
      </c>
      <c r="E461" s="19">
        <v>1020734515</v>
      </c>
      <c r="F461" s="19" t="s">
        <v>1456</v>
      </c>
      <c r="G461" s="19" t="s">
        <v>154</v>
      </c>
      <c r="H461" s="19" t="s">
        <v>155</v>
      </c>
      <c r="I461" s="27">
        <v>45335</v>
      </c>
      <c r="J461" s="27">
        <v>45337</v>
      </c>
      <c r="K461" s="27">
        <v>45504</v>
      </c>
      <c r="L461" s="29">
        <v>32592000</v>
      </c>
      <c r="M461" s="36">
        <v>1</v>
      </c>
      <c r="N461" s="31">
        <v>29876000</v>
      </c>
      <c r="O461" s="31">
        <v>2716000</v>
      </c>
      <c r="P461" s="31">
        <v>0</v>
      </c>
      <c r="T461" s="30">
        <v>45504</v>
      </c>
      <c r="U461" s="31"/>
      <c r="V461" s="31">
        <v>32592000</v>
      </c>
      <c r="W461" s="28" t="s">
        <v>156</v>
      </c>
    </row>
    <row r="462" spans="1:23" s="28" customFormat="1" ht="43.5" x14ac:dyDescent="0.35">
      <c r="A462" s="20">
        <v>504</v>
      </c>
      <c r="B462" s="28">
        <v>2024</v>
      </c>
      <c r="C462" s="19" t="s">
        <v>1457</v>
      </c>
      <c r="D462" s="19" t="s">
        <v>1458</v>
      </c>
      <c r="E462" s="19">
        <v>1018496209</v>
      </c>
      <c r="F462" s="19" t="s">
        <v>1459</v>
      </c>
      <c r="G462" s="19" t="s">
        <v>532</v>
      </c>
      <c r="H462" s="19" t="s">
        <v>533</v>
      </c>
      <c r="I462" s="27">
        <v>45335</v>
      </c>
      <c r="J462" s="27">
        <v>45342</v>
      </c>
      <c r="K462" s="27">
        <v>45504</v>
      </c>
      <c r="L462" s="29">
        <v>31827000</v>
      </c>
      <c r="M462" s="36">
        <v>1</v>
      </c>
      <c r="N462" s="31">
        <v>28290667</v>
      </c>
      <c r="O462" s="31">
        <v>3536333</v>
      </c>
      <c r="P462" s="31">
        <v>0</v>
      </c>
      <c r="T462" s="30">
        <v>45504</v>
      </c>
      <c r="U462" s="31"/>
      <c r="V462" s="31">
        <v>31827000</v>
      </c>
      <c r="W462" s="28" t="s">
        <v>534</v>
      </c>
    </row>
    <row r="463" spans="1:23" s="28" customFormat="1" ht="43.5" x14ac:dyDescent="0.35">
      <c r="A463" s="20">
        <v>506</v>
      </c>
      <c r="B463" s="28">
        <v>2024</v>
      </c>
      <c r="C463" s="19" t="s">
        <v>1460</v>
      </c>
      <c r="D463" s="19" t="s">
        <v>1461</v>
      </c>
      <c r="E463" s="19">
        <v>53073191</v>
      </c>
      <c r="F463" s="19" t="s">
        <v>1462</v>
      </c>
      <c r="G463" s="19" t="s">
        <v>764</v>
      </c>
      <c r="H463" s="19" t="s">
        <v>555</v>
      </c>
      <c r="I463" s="27">
        <v>45335</v>
      </c>
      <c r="J463" s="27">
        <v>45341</v>
      </c>
      <c r="K463" s="27">
        <v>45504</v>
      </c>
      <c r="L463" s="29">
        <v>22278000</v>
      </c>
      <c r="M463" s="36">
        <v>1</v>
      </c>
      <c r="N463" s="31">
        <v>19926433</v>
      </c>
      <c r="O463" s="31">
        <v>2351567</v>
      </c>
      <c r="P463" s="31">
        <v>0</v>
      </c>
      <c r="T463" s="30">
        <v>45504</v>
      </c>
      <c r="U463" s="31"/>
      <c r="V463" s="31">
        <v>22278000</v>
      </c>
      <c r="W463" s="28" t="s">
        <v>556</v>
      </c>
    </row>
    <row r="464" spans="1:23" s="28" customFormat="1" ht="43.5" x14ac:dyDescent="0.35">
      <c r="A464" s="20">
        <v>507</v>
      </c>
      <c r="B464" s="28">
        <v>2024</v>
      </c>
      <c r="C464" s="19" t="s">
        <v>1463</v>
      </c>
      <c r="D464" s="19" t="s">
        <v>1464</v>
      </c>
      <c r="E464" s="19">
        <v>1030616055</v>
      </c>
      <c r="F464" s="19" t="s">
        <v>1465</v>
      </c>
      <c r="G464" s="19" t="s">
        <v>154</v>
      </c>
      <c r="H464" s="19" t="s">
        <v>32</v>
      </c>
      <c r="I464" s="27">
        <v>45335</v>
      </c>
      <c r="J464" s="27">
        <v>45342</v>
      </c>
      <c r="K464" s="27">
        <v>45504</v>
      </c>
      <c r="L464" s="29">
        <v>18906000</v>
      </c>
      <c r="M464" s="36">
        <v>1</v>
      </c>
      <c r="N464" s="31">
        <v>16805333</v>
      </c>
      <c r="O464" s="31">
        <v>2100667</v>
      </c>
      <c r="P464" s="31">
        <v>0</v>
      </c>
      <c r="T464" s="30">
        <v>45504</v>
      </c>
      <c r="U464" s="31"/>
      <c r="V464" s="31">
        <v>18906000</v>
      </c>
      <c r="W464" s="28" t="s">
        <v>33</v>
      </c>
    </row>
    <row r="465" spans="1:23" s="28" customFormat="1" ht="43.5" x14ac:dyDescent="0.35">
      <c r="A465" s="20">
        <v>509</v>
      </c>
      <c r="B465" s="28">
        <v>2024</v>
      </c>
      <c r="C465" s="19" t="s">
        <v>1466</v>
      </c>
      <c r="D465" s="19" t="s">
        <v>1467</v>
      </c>
      <c r="E465" s="19">
        <v>80215114</v>
      </c>
      <c r="F465" s="19" t="s">
        <v>1468</v>
      </c>
      <c r="G465" s="19" t="s">
        <v>764</v>
      </c>
      <c r="H465" s="19" t="s">
        <v>555</v>
      </c>
      <c r="I465" s="27">
        <v>45335</v>
      </c>
      <c r="J465" s="27">
        <v>45337</v>
      </c>
      <c r="K465" s="27">
        <v>45504</v>
      </c>
      <c r="L465" s="29">
        <v>52146000</v>
      </c>
      <c r="M465" s="36">
        <v>1</v>
      </c>
      <c r="N465" s="31">
        <v>47800500</v>
      </c>
      <c r="O465" s="31">
        <v>4345500</v>
      </c>
      <c r="P465" s="31">
        <v>0</v>
      </c>
      <c r="T465" s="30">
        <v>45504</v>
      </c>
      <c r="U465" s="31"/>
      <c r="V465" s="31">
        <v>52146000</v>
      </c>
      <c r="W465" s="28" t="s">
        <v>556</v>
      </c>
    </row>
    <row r="466" spans="1:23" s="28" customFormat="1" ht="43.5" x14ac:dyDescent="0.35">
      <c r="A466" s="20">
        <v>510</v>
      </c>
      <c r="B466" s="28">
        <v>2024</v>
      </c>
      <c r="C466" s="19" t="s">
        <v>1469</v>
      </c>
      <c r="D466" s="19" t="s">
        <v>1470</v>
      </c>
      <c r="E466" s="19">
        <v>1016068941</v>
      </c>
      <c r="F466" s="19" t="s">
        <v>1471</v>
      </c>
      <c r="G466" s="19" t="s">
        <v>154</v>
      </c>
      <c r="H466" s="19" t="s">
        <v>155</v>
      </c>
      <c r="I466" s="27">
        <v>45335</v>
      </c>
      <c r="J466" s="27">
        <v>45336</v>
      </c>
      <c r="K466" s="27">
        <v>45504</v>
      </c>
      <c r="L466" s="29">
        <v>34482500</v>
      </c>
      <c r="M466" s="36">
        <v>1</v>
      </c>
      <c r="N466" s="31">
        <v>29354333</v>
      </c>
      <c r="O466" s="31">
        <v>5128167</v>
      </c>
      <c r="P466" s="31">
        <v>0</v>
      </c>
      <c r="T466" s="30">
        <v>45504</v>
      </c>
      <c r="U466" s="31"/>
      <c r="V466" s="31">
        <v>34482500</v>
      </c>
      <c r="W466" s="28" t="s">
        <v>156</v>
      </c>
    </row>
    <row r="467" spans="1:23" s="28" customFormat="1" ht="43.5" x14ac:dyDescent="0.35">
      <c r="A467" s="20">
        <v>511</v>
      </c>
      <c r="B467" s="28">
        <v>2024</v>
      </c>
      <c r="C467" s="19" t="s">
        <v>1472</v>
      </c>
      <c r="D467" s="19" t="s">
        <v>1473</v>
      </c>
      <c r="E467" s="19">
        <v>53103863</v>
      </c>
      <c r="F467" s="19" t="s">
        <v>1474</v>
      </c>
      <c r="G467" s="19" t="s">
        <v>154</v>
      </c>
      <c r="H467" s="19" t="s">
        <v>155</v>
      </c>
      <c r="I467" s="27">
        <v>45335</v>
      </c>
      <c r="J467" s="27">
        <v>45337</v>
      </c>
      <c r="K467" s="27">
        <v>45504</v>
      </c>
      <c r="L467" s="29">
        <v>32592000</v>
      </c>
      <c r="M467" s="36">
        <v>1</v>
      </c>
      <c r="N467" s="31">
        <v>29876000</v>
      </c>
      <c r="O467" s="31">
        <v>2716000</v>
      </c>
      <c r="P467" s="31">
        <v>0</v>
      </c>
      <c r="T467" s="30">
        <v>45504</v>
      </c>
      <c r="U467" s="31"/>
      <c r="V467" s="31">
        <v>32592000</v>
      </c>
      <c r="W467" s="28" t="s">
        <v>156</v>
      </c>
    </row>
    <row r="468" spans="1:23" s="28" customFormat="1" ht="43.5" x14ac:dyDescent="0.35">
      <c r="A468" s="20">
        <v>512</v>
      </c>
      <c r="B468" s="28">
        <v>2024</v>
      </c>
      <c r="C468" s="19" t="s">
        <v>1475</v>
      </c>
      <c r="D468" s="19" t="s">
        <v>1476</v>
      </c>
      <c r="E468" s="19">
        <v>45757630</v>
      </c>
      <c r="F468" s="19" t="s">
        <v>1477</v>
      </c>
      <c r="G468" s="19" t="s">
        <v>154</v>
      </c>
      <c r="H468" s="19" t="s">
        <v>155</v>
      </c>
      <c r="I468" s="27">
        <v>45335</v>
      </c>
      <c r="J468" s="27">
        <v>45342</v>
      </c>
      <c r="K468" s="27">
        <v>45504</v>
      </c>
      <c r="L468" s="29">
        <v>35308000</v>
      </c>
      <c r="M468" s="36">
        <v>1</v>
      </c>
      <c r="N468" s="31">
        <v>28970667</v>
      </c>
      <c r="O468" s="31">
        <v>6337333</v>
      </c>
      <c r="P468" s="31">
        <v>0</v>
      </c>
      <c r="T468" s="30">
        <v>45504</v>
      </c>
      <c r="U468" s="31"/>
      <c r="V468" s="31">
        <v>35308000</v>
      </c>
      <c r="W468" s="28" t="s">
        <v>156</v>
      </c>
    </row>
    <row r="469" spans="1:23" s="28" customFormat="1" ht="29" x14ac:dyDescent="0.35">
      <c r="A469" s="20">
        <v>513</v>
      </c>
      <c r="B469" s="28">
        <v>2024</v>
      </c>
      <c r="C469" s="19" t="s">
        <v>1478</v>
      </c>
      <c r="D469" s="19" t="s">
        <v>1479</v>
      </c>
      <c r="E469" s="19">
        <v>1016047664</v>
      </c>
      <c r="F469" s="19" t="s">
        <v>1480</v>
      </c>
      <c r="G469" s="19" t="s">
        <v>154</v>
      </c>
      <c r="H469" s="19" t="s">
        <v>32</v>
      </c>
      <c r="I469" s="27">
        <v>45335</v>
      </c>
      <c r="J469" s="27">
        <v>45337</v>
      </c>
      <c r="K469" s="27">
        <v>45504</v>
      </c>
      <c r="L469" s="29">
        <v>32592000</v>
      </c>
      <c r="M469" s="36">
        <v>1</v>
      </c>
      <c r="N469" s="31">
        <v>29876000</v>
      </c>
      <c r="O469" s="31">
        <v>2716000</v>
      </c>
      <c r="P469" s="31">
        <v>0</v>
      </c>
      <c r="T469" s="30">
        <v>45504</v>
      </c>
      <c r="U469" s="31"/>
      <c r="V469" s="31">
        <v>32592000</v>
      </c>
      <c r="W469" s="28" t="s">
        <v>33</v>
      </c>
    </row>
    <row r="470" spans="1:23" s="28" customFormat="1" ht="29" x14ac:dyDescent="0.35">
      <c r="A470" s="20">
        <v>514</v>
      </c>
      <c r="B470" s="28">
        <v>2024</v>
      </c>
      <c r="C470" s="19" t="s">
        <v>1481</v>
      </c>
      <c r="D470" s="19" t="s">
        <v>1482</v>
      </c>
      <c r="E470" s="19">
        <v>52989573</v>
      </c>
      <c r="F470" s="19" t="s">
        <v>1483</v>
      </c>
      <c r="G470" s="19" t="s">
        <v>154</v>
      </c>
      <c r="H470" s="19" t="s">
        <v>32</v>
      </c>
      <c r="I470" s="27">
        <v>45335</v>
      </c>
      <c r="J470" s="27">
        <v>45337</v>
      </c>
      <c r="K470" s="27">
        <v>45504</v>
      </c>
      <c r="L470" s="29">
        <v>32592000</v>
      </c>
      <c r="M470" s="36">
        <v>1</v>
      </c>
      <c r="N470" s="31">
        <v>29876000</v>
      </c>
      <c r="O470" s="31">
        <v>2716000</v>
      </c>
      <c r="P470" s="31">
        <v>0</v>
      </c>
      <c r="T470" s="30">
        <v>45504</v>
      </c>
      <c r="U470" s="31"/>
      <c r="V470" s="31">
        <v>32592000</v>
      </c>
      <c r="W470" s="28" t="s">
        <v>33</v>
      </c>
    </row>
    <row r="471" spans="1:23" s="28" customFormat="1" ht="43.5" x14ac:dyDescent="0.35">
      <c r="A471" s="20">
        <v>515</v>
      </c>
      <c r="B471" s="28">
        <v>2024</v>
      </c>
      <c r="C471" s="19" t="s">
        <v>1484</v>
      </c>
      <c r="D471" s="19" t="s">
        <v>1485</v>
      </c>
      <c r="E471" s="19">
        <v>1026269732</v>
      </c>
      <c r="F471" s="19" t="s">
        <v>1486</v>
      </c>
      <c r="G471" s="19" t="s">
        <v>894</v>
      </c>
      <c r="H471" s="19" t="s">
        <v>895</v>
      </c>
      <c r="I471" s="27">
        <v>45335</v>
      </c>
      <c r="J471" s="27">
        <v>45336</v>
      </c>
      <c r="K471" s="27">
        <v>45504</v>
      </c>
      <c r="L471" s="29">
        <v>46350000</v>
      </c>
      <c r="M471" s="36">
        <v>1</v>
      </c>
      <c r="N471" s="31">
        <v>42745000</v>
      </c>
      <c r="O471" s="31">
        <v>3605000</v>
      </c>
      <c r="P471" s="31">
        <v>0</v>
      </c>
      <c r="T471" s="30">
        <v>45504</v>
      </c>
      <c r="U471" s="31"/>
      <c r="V471" s="31">
        <v>46350000</v>
      </c>
      <c r="W471" s="28" t="s">
        <v>895</v>
      </c>
    </row>
    <row r="472" spans="1:23" s="28" customFormat="1" ht="29" x14ac:dyDescent="0.35">
      <c r="A472" s="20">
        <v>516</v>
      </c>
      <c r="B472" s="28">
        <v>2024</v>
      </c>
      <c r="C472" s="19" t="s">
        <v>1487</v>
      </c>
      <c r="D472" s="19" t="s">
        <v>1488</v>
      </c>
      <c r="E472" s="19">
        <v>1053853581</v>
      </c>
      <c r="F472" s="19" t="s">
        <v>1489</v>
      </c>
      <c r="G472" s="19" t="s">
        <v>854</v>
      </c>
      <c r="H472" s="19" t="s">
        <v>345</v>
      </c>
      <c r="I472" s="27">
        <v>45335</v>
      </c>
      <c r="J472" s="27">
        <v>45336</v>
      </c>
      <c r="K472" s="27">
        <v>45504</v>
      </c>
      <c r="L472" s="29">
        <v>35220000</v>
      </c>
      <c r="M472" s="36">
        <v>1</v>
      </c>
      <c r="N472" s="31">
        <v>32480667</v>
      </c>
      <c r="O472" s="31">
        <v>2739333</v>
      </c>
      <c r="P472" s="31">
        <v>0</v>
      </c>
      <c r="T472" s="30">
        <v>45504</v>
      </c>
      <c r="U472" s="31"/>
      <c r="V472" s="31">
        <v>35220000</v>
      </c>
      <c r="W472" s="28" t="s">
        <v>306</v>
      </c>
    </row>
    <row r="473" spans="1:23" s="28" customFormat="1" ht="43.5" x14ac:dyDescent="0.35">
      <c r="A473" s="20">
        <v>517</v>
      </c>
      <c r="B473" s="28">
        <v>2024</v>
      </c>
      <c r="C473" s="19" t="s">
        <v>1490</v>
      </c>
      <c r="D473" s="19" t="s">
        <v>1491</v>
      </c>
      <c r="E473" s="19">
        <v>860049599</v>
      </c>
      <c r="F473" s="19" t="s">
        <v>1492</v>
      </c>
      <c r="G473" s="19" t="s">
        <v>298</v>
      </c>
      <c r="H473" s="19" t="s">
        <v>299</v>
      </c>
      <c r="I473" s="27">
        <v>45336</v>
      </c>
      <c r="J473" s="27">
        <v>45337</v>
      </c>
      <c r="K473" s="27">
        <v>45518</v>
      </c>
      <c r="L473" s="29">
        <v>39163608</v>
      </c>
      <c r="M473" s="36">
        <v>1</v>
      </c>
      <c r="N473" s="31">
        <v>39163608</v>
      </c>
      <c r="O473" s="31">
        <v>0</v>
      </c>
      <c r="P473" s="31">
        <v>0</v>
      </c>
      <c r="T473" s="30">
        <v>45518</v>
      </c>
      <c r="U473" s="31"/>
      <c r="V473" s="31">
        <v>39163608</v>
      </c>
      <c r="W473" s="28" t="s">
        <v>156</v>
      </c>
    </row>
    <row r="474" spans="1:23" s="28" customFormat="1" ht="29" x14ac:dyDescent="0.35">
      <c r="A474" s="20">
        <v>518</v>
      </c>
      <c r="B474" s="28">
        <v>2024</v>
      </c>
      <c r="C474" s="19" t="s">
        <v>1493</v>
      </c>
      <c r="D474" s="19" t="s">
        <v>1494</v>
      </c>
      <c r="E474" s="19">
        <v>53911723</v>
      </c>
      <c r="F474" s="19" t="s">
        <v>1495</v>
      </c>
      <c r="G474" s="19" t="s">
        <v>854</v>
      </c>
      <c r="H474" s="19" t="s">
        <v>345</v>
      </c>
      <c r="I474" s="27">
        <v>45336</v>
      </c>
      <c r="J474" s="27">
        <v>45337</v>
      </c>
      <c r="K474" s="27">
        <v>45504</v>
      </c>
      <c r="L474" s="29">
        <v>35220000</v>
      </c>
      <c r="M474" s="36">
        <v>1</v>
      </c>
      <c r="N474" s="31">
        <v>32285000</v>
      </c>
      <c r="O474" s="31">
        <v>2935000</v>
      </c>
      <c r="P474" s="31">
        <v>0</v>
      </c>
      <c r="T474" s="30">
        <v>45504</v>
      </c>
      <c r="U474" s="31"/>
      <c r="V474" s="31">
        <v>35220000</v>
      </c>
      <c r="W474" s="28" t="s">
        <v>306</v>
      </c>
    </row>
    <row r="475" spans="1:23" s="28" customFormat="1" ht="29" x14ac:dyDescent="0.35">
      <c r="A475" s="20">
        <v>519</v>
      </c>
      <c r="B475" s="28">
        <v>2024</v>
      </c>
      <c r="C475" s="19" t="s">
        <v>1496</v>
      </c>
      <c r="D475" s="19" t="s">
        <v>1497</v>
      </c>
      <c r="E475" s="19">
        <v>1075302991</v>
      </c>
      <c r="F475" s="19" t="s">
        <v>1498</v>
      </c>
      <c r="G475" s="19" t="s">
        <v>854</v>
      </c>
      <c r="H475" s="19" t="s">
        <v>345</v>
      </c>
      <c r="I475" s="27">
        <v>45336</v>
      </c>
      <c r="J475" s="27">
        <v>45337</v>
      </c>
      <c r="K475" s="27">
        <v>45504</v>
      </c>
      <c r="L475" s="29">
        <v>35220000</v>
      </c>
      <c r="M475" s="36">
        <v>1</v>
      </c>
      <c r="N475" s="31">
        <v>32285000</v>
      </c>
      <c r="O475" s="31">
        <v>2935000</v>
      </c>
      <c r="P475" s="31">
        <v>0</v>
      </c>
      <c r="T475" s="30">
        <v>45504</v>
      </c>
      <c r="U475" s="31"/>
      <c r="V475" s="31">
        <v>35220000</v>
      </c>
      <c r="W475" s="28" t="s">
        <v>306</v>
      </c>
    </row>
    <row r="476" spans="1:23" s="28" customFormat="1" ht="29" x14ac:dyDescent="0.35">
      <c r="A476" s="20">
        <v>520</v>
      </c>
      <c r="B476" s="28">
        <v>2024</v>
      </c>
      <c r="C476" s="19" t="s">
        <v>1499</v>
      </c>
      <c r="D476" s="19" t="s">
        <v>1500</v>
      </c>
      <c r="E476" s="19">
        <v>1020810754</v>
      </c>
      <c r="F476" s="19" t="s">
        <v>1501</v>
      </c>
      <c r="G476" s="19" t="s">
        <v>854</v>
      </c>
      <c r="H476" s="19" t="s">
        <v>345</v>
      </c>
      <c r="I476" s="27">
        <v>45336</v>
      </c>
      <c r="J476" s="27">
        <v>45337</v>
      </c>
      <c r="K476" s="27">
        <v>45504</v>
      </c>
      <c r="L476" s="29">
        <v>35220000</v>
      </c>
      <c r="M476" s="36">
        <v>1</v>
      </c>
      <c r="N476" s="31">
        <v>32285000</v>
      </c>
      <c r="O476" s="31">
        <v>2935000</v>
      </c>
      <c r="P476" s="31">
        <v>0</v>
      </c>
      <c r="T476" s="30">
        <v>45504</v>
      </c>
      <c r="U476" s="31"/>
      <c r="V476" s="31">
        <v>35220000</v>
      </c>
      <c r="W476" s="28" t="s">
        <v>306</v>
      </c>
    </row>
    <row r="477" spans="1:23" s="28" customFormat="1" ht="29" x14ac:dyDescent="0.35">
      <c r="A477" s="20">
        <v>521</v>
      </c>
      <c r="B477" s="28">
        <v>2024</v>
      </c>
      <c r="C477" s="19" t="s">
        <v>1502</v>
      </c>
      <c r="D477" s="19" t="s">
        <v>1503</v>
      </c>
      <c r="E477" s="19">
        <v>1022941460</v>
      </c>
      <c r="F477" s="19" t="s">
        <v>1504</v>
      </c>
      <c r="G477" s="19" t="s">
        <v>854</v>
      </c>
      <c r="H477" s="19" t="s">
        <v>345</v>
      </c>
      <c r="I477" s="27">
        <v>45336</v>
      </c>
      <c r="J477" s="27">
        <v>45337</v>
      </c>
      <c r="K477" s="27">
        <v>45504</v>
      </c>
      <c r="L477" s="29">
        <v>35220000</v>
      </c>
      <c r="M477" s="36">
        <v>1</v>
      </c>
      <c r="N477" s="31">
        <v>32285000</v>
      </c>
      <c r="O477" s="31">
        <v>2935000</v>
      </c>
      <c r="P477" s="31">
        <v>0</v>
      </c>
      <c r="T477" s="30">
        <v>45504</v>
      </c>
      <c r="U477" s="31"/>
      <c r="V477" s="31">
        <v>35220000</v>
      </c>
      <c r="W477" s="28" t="s">
        <v>306</v>
      </c>
    </row>
    <row r="478" spans="1:23" s="28" customFormat="1" ht="43.5" x14ac:dyDescent="0.35">
      <c r="A478" s="20">
        <v>522</v>
      </c>
      <c r="B478" s="28">
        <v>2024</v>
      </c>
      <c r="C478" s="19" t="s">
        <v>1505</v>
      </c>
      <c r="D478" s="19" t="s">
        <v>1506</v>
      </c>
      <c r="E478" s="19">
        <v>1020786940</v>
      </c>
      <c r="F478" s="19" t="s">
        <v>1507</v>
      </c>
      <c r="G478" s="19" t="s">
        <v>854</v>
      </c>
      <c r="H478" s="19" t="s">
        <v>345</v>
      </c>
      <c r="I478" s="27">
        <v>45336</v>
      </c>
      <c r="J478" s="27">
        <v>45337</v>
      </c>
      <c r="K478" s="27">
        <v>45504</v>
      </c>
      <c r="L478" s="29">
        <v>41400000</v>
      </c>
      <c r="M478" s="36">
        <v>1</v>
      </c>
      <c r="N478" s="31">
        <v>37950000</v>
      </c>
      <c r="O478" s="31">
        <v>3450000</v>
      </c>
      <c r="P478" s="31">
        <v>0</v>
      </c>
      <c r="T478" s="30">
        <v>45504</v>
      </c>
      <c r="U478" s="31"/>
      <c r="V478" s="31">
        <v>41400000</v>
      </c>
      <c r="W478" s="28" t="s">
        <v>306</v>
      </c>
    </row>
    <row r="479" spans="1:23" s="28" customFormat="1" ht="43.5" x14ac:dyDescent="0.35">
      <c r="A479" s="20">
        <v>525</v>
      </c>
      <c r="B479" s="28">
        <v>2024</v>
      </c>
      <c r="C479" s="19" t="s">
        <v>1508</v>
      </c>
      <c r="D479" s="19" t="s">
        <v>1509</v>
      </c>
      <c r="E479" s="19">
        <v>1030594520</v>
      </c>
      <c r="F479" s="19" t="s">
        <v>1510</v>
      </c>
      <c r="G479" s="19" t="s">
        <v>475</v>
      </c>
      <c r="H479" s="19" t="s">
        <v>476</v>
      </c>
      <c r="I479" s="27">
        <v>45336</v>
      </c>
      <c r="J479" s="27">
        <v>45338</v>
      </c>
      <c r="K479" s="27">
        <v>45504</v>
      </c>
      <c r="L479" s="29">
        <v>31512000</v>
      </c>
      <c r="M479" s="36">
        <v>1</v>
      </c>
      <c r="N479" s="31">
        <v>28710933</v>
      </c>
      <c r="O479" s="31">
        <v>2801067</v>
      </c>
      <c r="P479" s="31">
        <v>0</v>
      </c>
      <c r="T479" s="30">
        <v>45504</v>
      </c>
      <c r="U479" s="31"/>
      <c r="V479" s="31">
        <v>31512000</v>
      </c>
      <c r="W479" s="28" t="s">
        <v>477</v>
      </c>
    </row>
    <row r="480" spans="1:23" s="28" customFormat="1" ht="43.5" x14ac:dyDescent="0.35">
      <c r="A480" s="20">
        <v>526</v>
      </c>
      <c r="B480" s="28">
        <v>2024</v>
      </c>
      <c r="C480" s="19" t="s">
        <v>1511</v>
      </c>
      <c r="D480" s="19" t="s">
        <v>1512</v>
      </c>
      <c r="E480" s="19">
        <v>53084190</v>
      </c>
      <c r="F480" s="19" t="s">
        <v>1513</v>
      </c>
      <c r="G480" s="19" t="s">
        <v>475</v>
      </c>
      <c r="H480" s="19" t="s">
        <v>476</v>
      </c>
      <c r="I480" s="27">
        <v>45336</v>
      </c>
      <c r="J480" s="27">
        <v>45338</v>
      </c>
      <c r="K480" s="27">
        <v>45504</v>
      </c>
      <c r="L480" s="29">
        <v>31512000</v>
      </c>
      <c r="M480" s="36">
        <v>1</v>
      </c>
      <c r="N480" s="31">
        <v>28710933</v>
      </c>
      <c r="O480" s="31">
        <v>2801067</v>
      </c>
      <c r="P480" s="31">
        <v>0</v>
      </c>
      <c r="T480" s="30">
        <v>45504</v>
      </c>
      <c r="U480" s="31"/>
      <c r="V480" s="31">
        <v>31512000</v>
      </c>
      <c r="W480" s="28" t="s">
        <v>477</v>
      </c>
    </row>
    <row r="481" spans="1:23" s="28" customFormat="1" ht="43.5" x14ac:dyDescent="0.35">
      <c r="A481" s="20">
        <v>527</v>
      </c>
      <c r="B481" s="28">
        <v>2024</v>
      </c>
      <c r="C481" s="19" t="s">
        <v>1514</v>
      </c>
      <c r="D481" s="19" t="s">
        <v>1515</v>
      </c>
      <c r="E481" s="19">
        <v>1070923157</v>
      </c>
      <c r="F481" s="19" t="s">
        <v>1516</v>
      </c>
      <c r="G481" s="19" t="s">
        <v>475</v>
      </c>
      <c r="H481" s="19" t="s">
        <v>476</v>
      </c>
      <c r="I481" s="27">
        <v>45336</v>
      </c>
      <c r="J481" s="27">
        <v>45338</v>
      </c>
      <c r="K481" s="27">
        <v>45504</v>
      </c>
      <c r="L481" s="29">
        <v>21630000</v>
      </c>
      <c r="M481" s="36">
        <v>1</v>
      </c>
      <c r="N481" s="31">
        <v>19587167</v>
      </c>
      <c r="O481" s="31">
        <v>2042833</v>
      </c>
      <c r="P481" s="31">
        <v>0</v>
      </c>
      <c r="T481" s="30">
        <v>45504</v>
      </c>
      <c r="U481" s="31"/>
      <c r="V481" s="31">
        <v>21630000</v>
      </c>
      <c r="W481" s="28" t="s">
        <v>477</v>
      </c>
    </row>
    <row r="482" spans="1:23" s="28" customFormat="1" ht="43.5" x14ac:dyDescent="0.35">
      <c r="A482" s="20">
        <v>528</v>
      </c>
      <c r="B482" s="28">
        <v>2024</v>
      </c>
      <c r="C482" s="19" t="s">
        <v>1517</v>
      </c>
      <c r="D482" s="19" t="s">
        <v>1518</v>
      </c>
      <c r="E482" s="19">
        <v>1019082575</v>
      </c>
      <c r="F482" s="19" t="s">
        <v>1519</v>
      </c>
      <c r="G482" s="19" t="s">
        <v>813</v>
      </c>
      <c r="H482" s="19" t="s">
        <v>544</v>
      </c>
      <c r="I482" s="27">
        <v>45336</v>
      </c>
      <c r="J482" s="27">
        <v>45338</v>
      </c>
      <c r="K482" s="27">
        <v>45504</v>
      </c>
      <c r="L482" s="29">
        <v>22290000</v>
      </c>
      <c r="M482" s="36">
        <v>1</v>
      </c>
      <c r="N482" s="31">
        <v>20308667</v>
      </c>
      <c r="O482" s="31">
        <v>1981333</v>
      </c>
      <c r="P482" s="31">
        <v>0</v>
      </c>
      <c r="T482" s="30">
        <v>45504</v>
      </c>
      <c r="U482" s="31"/>
      <c r="V482" s="31">
        <v>22290000</v>
      </c>
      <c r="W482" s="28" t="s">
        <v>534</v>
      </c>
    </row>
    <row r="483" spans="1:23" s="28" customFormat="1" ht="43.5" x14ac:dyDescent="0.35">
      <c r="A483" s="20">
        <v>529</v>
      </c>
      <c r="B483" s="28">
        <v>2024</v>
      </c>
      <c r="C483" s="19" t="s">
        <v>1520</v>
      </c>
      <c r="D483" s="19" t="s">
        <v>1521</v>
      </c>
      <c r="E483" s="19">
        <v>52160193</v>
      </c>
      <c r="F483" s="19" t="s">
        <v>1522</v>
      </c>
      <c r="G483" s="19" t="s">
        <v>475</v>
      </c>
      <c r="H483" s="19" t="s">
        <v>476</v>
      </c>
      <c r="I483" s="27">
        <v>45336</v>
      </c>
      <c r="J483" s="27">
        <v>45338</v>
      </c>
      <c r="K483" s="27">
        <v>45504</v>
      </c>
      <c r="L483" s="29">
        <v>21630000</v>
      </c>
      <c r="M483" s="36">
        <v>1</v>
      </c>
      <c r="N483" s="31">
        <v>19707333</v>
      </c>
      <c r="O483" s="31">
        <v>1922667</v>
      </c>
      <c r="P483" s="31">
        <v>0</v>
      </c>
      <c r="T483" s="30">
        <v>45504</v>
      </c>
      <c r="U483" s="31"/>
      <c r="V483" s="31">
        <v>21630000</v>
      </c>
      <c r="W483" s="28" t="s">
        <v>477</v>
      </c>
    </row>
    <row r="484" spans="1:23" s="28" customFormat="1" ht="43.5" x14ac:dyDescent="0.35">
      <c r="A484" s="20">
        <v>530</v>
      </c>
      <c r="B484" s="28">
        <v>2024</v>
      </c>
      <c r="C484" s="19" t="s">
        <v>1523</v>
      </c>
      <c r="D484" s="19" t="s">
        <v>1524</v>
      </c>
      <c r="E484" s="19">
        <v>53049970</v>
      </c>
      <c r="F484" s="19" t="s">
        <v>1525</v>
      </c>
      <c r="G484" s="19" t="s">
        <v>298</v>
      </c>
      <c r="H484" s="19" t="s">
        <v>299</v>
      </c>
      <c r="I484" s="27">
        <v>45336</v>
      </c>
      <c r="J484" s="27">
        <v>45337</v>
      </c>
      <c r="K484" s="27">
        <v>45504</v>
      </c>
      <c r="L484" s="29">
        <v>63000000</v>
      </c>
      <c r="M484" s="36">
        <v>1</v>
      </c>
      <c r="N484" s="31">
        <v>57750000</v>
      </c>
      <c r="O484" s="31">
        <v>5250000</v>
      </c>
      <c r="P484" s="31">
        <v>0</v>
      </c>
      <c r="T484" s="30">
        <v>45504</v>
      </c>
      <c r="U484" s="31"/>
      <c r="V484" s="31">
        <v>63000000</v>
      </c>
      <c r="W484" s="28" t="s">
        <v>300</v>
      </c>
    </row>
    <row r="485" spans="1:23" s="28" customFormat="1" ht="43.5" x14ac:dyDescent="0.35">
      <c r="A485" s="20">
        <v>532</v>
      </c>
      <c r="B485" s="28">
        <v>2024</v>
      </c>
      <c r="C485" s="19" t="s">
        <v>1526</v>
      </c>
      <c r="D485" s="19" t="s">
        <v>1527</v>
      </c>
      <c r="E485" s="19">
        <v>1094895758</v>
      </c>
      <c r="F485" s="19" t="s">
        <v>1528</v>
      </c>
      <c r="G485" s="19" t="s">
        <v>298</v>
      </c>
      <c r="H485" s="19" t="s">
        <v>299</v>
      </c>
      <c r="I485" s="27">
        <v>45337</v>
      </c>
      <c r="J485" s="27">
        <v>45341</v>
      </c>
      <c r="K485" s="27">
        <v>45504</v>
      </c>
      <c r="L485" s="29">
        <v>36400000</v>
      </c>
      <c r="M485" s="36">
        <v>1</v>
      </c>
      <c r="N485" s="31">
        <v>30053333</v>
      </c>
      <c r="O485" s="31">
        <v>6346667</v>
      </c>
      <c r="P485" s="31">
        <v>0</v>
      </c>
      <c r="T485" s="30">
        <v>45504</v>
      </c>
      <c r="U485" s="31"/>
      <c r="V485" s="31">
        <v>36400000</v>
      </c>
      <c r="W485" s="28" t="s">
        <v>300</v>
      </c>
    </row>
    <row r="486" spans="1:23" s="28" customFormat="1" ht="43.5" x14ac:dyDescent="0.35">
      <c r="A486" s="20">
        <v>533</v>
      </c>
      <c r="B486" s="28">
        <v>2024</v>
      </c>
      <c r="C486" s="19" t="s">
        <v>1529</v>
      </c>
      <c r="D486" s="19" t="s">
        <v>1530</v>
      </c>
      <c r="E486" s="19">
        <v>1085274653</v>
      </c>
      <c r="F486" s="19" t="s">
        <v>1531</v>
      </c>
      <c r="G486" s="19" t="s">
        <v>894</v>
      </c>
      <c r="H486" s="19" t="s">
        <v>895</v>
      </c>
      <c r="I486" s="27">
        <v>45336</v>
      </c>
      <c r="J486" s="27">
        <v>45338</v>
      </c>
      <c r="K486" s="27">
        <v>45504</v>
      </c>
      <c r="L486" s="29">
        <v>38196000</v>
      </c>
      <c r="M486" s="36">
        <v>1</v>
      </c>
      <c r="N486" s="31">
        <v>34800800</v>
      </c>
      <c r="O486" s="31">
        <v>3395200</v>
      </c>
      <c r="P486" s="31">
        <v>0</v>
      </c>
      <c r="T486" s="30">
        <v>45504</v>
      </c>
      <c r="U486" s="31"/>
      <c r="V486" s="31">
        <v>38196000</v>
      </c>
      <c r="W486" s="28" t="s">
        <v>895</v>
      </c>
    </row>
    <row r="487" spans="1:23" s="28" customFormat="1" ht="29" x14ac:dyDescent="0.35">
      <c r="A487" s="20">
        <v>535</v>
      </c>
      <c r="B487" s="28">
        <v>2024</v>
      </c>
      <c r="C487" s="19" t="s">
        <v>1532</v>
      </c>
      <c r="D487" s="19" t="s">
        <v>1533</v>
      </c>
      <c r="E487" s="19">
        <v>1032429532</v>
      </c>
      <c r="F487" s="19" t="s">
        <v>1534</v>
      </c>
      <c r="G487" s="19" t="s">
        <v>154</v>
      </c>
      <c r="H487" s="19" t="s">
        <v>32</v>
      </c>
      <c r="I487" s="27">
        <v>45336</v>
      </c>
      <c r="J487" s="27">
        <v>45341</v>
      </c>
      <c r="K487" s="27">
        <v>45504</v>
      </c>
      <c r="L487" s="29">
        <v>32592000</v>
      </c>
      <c r="M487" s="36">
        <v>1</v>
      </c>
      <c r="N487" s="31">
        <v>29151733</v>
      </c>
      <c r="O487" s="31">
        <v>3440267</v>
      </c>
      <c r="P487" s="31">
        <v>0</v>
      </c>
      <c r="T487" s="30">
        <v>45504</v>
      </c>
      <c r="U487" s="31"/>
      <c r="V487" s="31">
        <v>32592000</v>
      </c>
      <c r="W487" s="28" t="s">
        <v>33</v>
      </c>
    </row>
    <row r="488" spans="1:23" s="28" customFormat="1" ht="29" x14ac:dyDescent="0.35">
      <c r="A488" s="20">
        <v>536</v>
      </c>
      <c r="B488" s="28">
        <v>2024</v>
      </c>
      <c r="C488" s="19" t="s">
        <v>1535</v>
      </c>
      <c r="D488" s="19" t="s">
        <v>1536</v>
      </c>
      <c r="E488" s="19">
        <v>1067856673</v>
      </c>
      <c r="F488" s="19" t="s">
        <v>1537</v>
      </c>
      <c r="G488" s="19" t="s">
        <v>764</v>
      </c>
      <c r="H488" s="19" t="s">
        <v>555</v>
      </c>
      <c r="I488" s="27">
        <v>45336</v>
      </c>
      <c r="J488" s="27">
        <v>45341</v>
      </c>
      <c r="K488" s="27">
        <v>45504</v>
      </c>
      <c r="L488" s="29">
        <v>52152000</v>
      </c>
      <c r="M488" s="36">
        <v>1</v>
      </c>
      <c r="N488" s="31">
        <v>46647067</v>
      </c>
      <c r="O488" s="31">
        <v>5504933</v>
      </c>
      <c r="P488" s="31">
        <v>0</v>
      </c>
      <c r="T488" s="30">
        <v>45504</v>
      </c>
      <c r="U488" s="31"/>
      <c r="V488" s="31">
        <v>52152000</v>
      </c>
      <c r="W488" s="28" t="s">
        <v>556</v>
      </c>
    </row>
    <row r="489" spans="1:23" s="28" customFormat="1" ht="29" x14ac:dyDescent="0.35">
      <c r="A489" s="20">
        <v>537</v>
      </c>
      <c r="B489" s="28">
        <v>2024</v>
      </c>
      <c r="C489" s="19" t="s">
        <v>1538</v>
      </c>
      <c r="D489" s="19" t="s">
        <v>1539</v>
      </c>
      <c r="E489" s="19">
        <v>1018461548</v>
      </c>
      <c r="F489" s="19" t="s">
        <v>1540</v>
      </c>
      <c r="G489" s="19" t="s">
        <v>764</v>
      </c>
      <c r="H489" s="19" t="s">
        <v>555</v>
      </c>
      <c r="I489" s="27">
        <v>45336</v>
      </c>
      <c r="J489" s="27">
        <v>45342</v>
      </c>
      <c r="K489" s="27">
        <v>45504</v>
      </c>
      <c r="L489" s="29">
        <v>39108000</v>
      </c>
      <c r="M489" s="36">
        <v>1</v>
      </c>
      <c r="N489" s="31">
        <v>34762667</v>
      </c>
      <c r="O489" s="31">
        <v>4345333</v>
      </c>
      <c r="P489" s="31">
        <v>0</v>
      </c>
      <c r="T489" s="30">
        <v>45504</v>
      </c>
      <c r="U489" s="31"/>
      <c r="V489" s="31">
        <v>39108000</v>
      </c>
      <c r="W489" s="28" t="s">
        <v>556</v>
      </c>
    </row>
    <row r="490" spans="1:23" s="28" customFormat="1" ht="29" x14ac:dyDescent="0.35">
      <c r="A490" s="20">
        <v>538</v>
      </c>
      <c r="B490" s="28">
        <v>2024</v>
      </c>
      <c r="C490" s="19" t="s">
        <v>1541</v>
      </c>
      <c r="D490" s="19" t="s">
        <v>1542</v>
      </c>
      <c r="E490" s="19">
        <v>80795522</v>
      </c>
      <c r="F490" s="19" t="s">
        <v>1543</v>
      </c>
      <c r="G490" s="19" t="s">
        <v>764</v>
      </c>
      <c r="H490" s="19" t="s">
        <v>555</v>
      </c>
      <c r="I490" s="27">
        <v>45336</v>
      </c>
      <c r="J490" s="27">
        <v>45342</v>
      </c>
      <c r="K490" s="27">
        <v>45504</v>
      </c>
      <c r="L490" s="29">
        <v>44328000</v>
      </c>
      <c r="M490" s="36">
        <v>1</v>
      </c>
      <c r="N490" s="31">
        <v>39402667</v>
      </c>
      <c r="O490" s="31">
        <v>4925333</v>
      </c>
      <c r="P490" s="31">
        <v>0</v>
      </c>
      <c r="T490" s="30">
        <v>45504</v>
      </c>
      <c r="U490" s="31"/>
      <c r="V490" s="31">
        <v>44328000</v>
      </c>
      <c r="W490" s="28" t="s">
        <v>556</v>
      </c>
    </row>
    <row r="491" spans="1:23" s="28" customFormat="1" ht="43.5" x14ac:dyDescent="0.35">
      <c r="A491" s="20">
        <v>539</v>
      </c>
      <c r="B491" s="28">
        <v>2024</v>
      </c>
      <c r="C491" s="19" t="s">
        <v>1544</v>
      </c>
      <c r="D491" s="19" t="s">
        <v>1545</v>
      </c>
      <c r="E491" s="19">
        <v>1026256218</v>
      </c>
      <c r="F491" s="19" t="s">
        <v>1546</v>
      </c>
      <c r="G491" s="19" t="s">
        <v>154</v>
      </c>
      <c r="H491" s="19" t="s">
        <v>155</v>
      </c>
      <c r="I491" s="27">
        <v>45336</v>
      </c>
      <c r="J491" s="27">
        <v>45338</v>
      </c>
      <c r="K491" s="27">
        <v>45504</v>
      </c>
      <c r="L491" s="29">
        <v>34482500</v>
      </c>
      <c r="M491" s="36">
        <v>1</v>
      </c>
      <c r="N491" s="31">
        <v>29000667</v>
      </c>
      <c r="O491" s="31">
        <v>5481833</v>
      </c>
      <c r="P491" s="31">
        <v>0</v>
      </c>
      <c r="T491" s="30">
        <v>45504</v>
      </c>
      <c r="U491" s="31"/>
      <c r="V491" s="31">
        <v>34482500</v>
      </c>
      <c r="W491" s="28" t="s">
        <v>156</v>
      </c>
    </row>
    <row r="492" spans="1:23" s="28" customFormat="1" ht="43.5" x14ac:dyDescent="0.35">
      <c r="A492" s="20">
        <v>540</v>
      </c>
      <c r="B492" s="28">
        <v>2024</v>
      </c>
      <c r="C492" s="19" t="s">
        <v>1547</v>
      </c>
      <c r="D492" s="19" t="s">
        <v>1548</v>
      </c>
      <c r="E492" s="19">
        <v>1010182081</v>
      </c>
      <c r="F492" s="19" t="s">
        <v>1549</v>
      </c>
      <c r="G492" s="19" t="s">
        <v>154</v>
      </c>
      <c r="H492" s="19" t="s">
        <v>155</v>
      </c>
      <c r="I492" s="27">
        <v>45336</v>
      </c>
      <c r="J492" s="27">
        <v>45338</v>
      </c>
      <c r="K492" s="27">
        <v>45504</v>
      </c>
      <c r="L492" s="29">
        <v>38046000</v>
      </c>
      <c r="M492" s="36">
        <v>1</v>
      </c>
      <c r="N492" s="31">
        <v>36703200</v>
      </c>
      <c r="O492" s="31">
        <v>1342800</v>
      </c>
      <c r="P492" s="31">
        <v>0</v>
      </c>
      <c r="T492" s="30">
        <v>45504</v>
      </c>
      <c r="U492" s="31"/>
      <c r="V492" s="31">
        <v>38046000</v>
      </c>
      <c r="W492" s="28" t="s">
        <v>156</v>
      </c>
    </row>
    <row r="493" spans="1:23" s="28" customFormat="1" ht="29" x14ac:dyDescent="0.35">
      <c r="A493" s="20">
        <v>541</v>
      </c>
      <c r="B493" s="28">
        <v>2024</v>
      </c>
      <c r="C493" s="19" t="s">
        <v>1550</v>
      </c>
      <c r="D493" s="19" t="s">
        <v>1551</v>
      </c>
      <c r="E493" s="19">
        <v>1010204008</v>
      </c>
      <c r="F493" s="19" t="s">
        <v>1552</v>
      </c>
      <c r="G493" s="19" t="s">
        <v>538</v>
      </c>
      <c r="H493" s="19" t="s">
        <v>539</v>
      </c>
      <c r="I493" s="27">
        <v>45336</v>
      </c>
      <c r="J493" s="27">
        <v>45338</v>
      </c>
      <c r="K493" s="27">
        <v>45504</v>
      </c>
      <c r="L493" s="29">
        <v>31827000</v>
      </c>
      <c r="M493" s="36">
        <v>1</v>
      </c>
      <c r="N493" s="31">
        <v>28997933</v>
      </c>
      <c r="O493" s="31">
        <v>2829067</v>
      </c>
      <c r="P493" s="31">
        <v>0</v>
      </c>
      <c r="T493" s="30">
        <v>45504</v>
      </c>
      <c r="U493" s="31"/>
      <c r="V493" s="31">
        <v>31827000</v>
      </c>
      <c r="W493" s="28" t="s">
        <v>534</v>
      </c>
    </row>
    <row r="494" spans="1:23" s="28" customFormat="1" ht="43.5" x14ac:dyDescent="0.35">
      <c r="A494" s="20">
        <v>542</v>
      </c>
      <c r="B494" s="28">
        <v>2024</v>
      </c>
      <c r="C494" s="19" t="s">
        <v>1553</v>
      </c>
      <c r="D494" s="19" t="s">
        <v>1554</v>
      </c>
      <c r="E494" s="19">
        <v>52341816</v>
      </c>
      <c r="F494" s="19" t="s">
        <v>1555</v>
      </c>
      <c r="G494" s="19" t="s">
        <v>154</v>
      </c>
      <c r="H494" s="19" t="s">
        <v>155</v>
      </c>
      <c r="I494" s="27">
        <v>45336</v>
      </c>
      <c r="J494" s="27">
        <v>45342</v>
      </c>
      <c r="K494" s="27">
        <v>45504</v>
      </c>
      <c r="L494" s="29">
        <v>40284000</v>
      </c>
      <c r="M494" s="36">
        <v>1</v>
      </c>
      <c r="N494" s="31">
        <v>35808000</v>
      </c>
      <c r="O494" s="31">
        <v>4476000</v>
      </c>
      <c r="P494" s="31">
        <v>0</v>
      </c>
      <c r="T494" s="30">
        <v>45504</v>
      </c>
      <c r="U494" s="31"/>
      <c r="V494" s="31">
        <v>40284000</v>
      </c>
      <c r="W494" s="28" t="s">
        <v>156</v>
      </c>
    </row>
    <row r="495" spans="1:23" s="28" customFormat="1" ht="43.5" x14ac:dyDescent="0.35">
      <c r="A495" s="20">
        <v>543</v>
      </c>
      <c r="B495" s="28">
        <v>2024</v>
      </c>
      <c r="C495" s="19" t="s">
        <v>1556</v>
      </c>
      <c r="D495" s="19" t="s">
        <v>1557</v>
      </c>
      <c r="E495" s="19">
        <v>52750932</v>
      </c>
      <c r="F495" s="19" t="s">
        <v>1558</v>
      </c>
      <c r="G495" s="19" t="s">
        <v>154</v>
      </c>
      <c r="H495" s="19" t="s">
        <v>155</v>
      </c>
      <c r="I495" s="27">
        <v>45336</v>
      </c>
      <c r="J495" s="27">
        <v>45342</v>
      </c>
      <c r="K495" s="27">
        <v>45504</v>
      </c>
      <c r="L495" s="29">
        <v>40284000</v>
      </c>
      <c r="M495" s="36">
        <v>1</v>
      </c>
      <c r="N495" s="31">
        <v>35808000</v>
      </c>
      <c r="O495" s="31">
        <v>4476000</v>
      </c>
      <c r="P495" s="31">
        <v>0</v>
      </c>
      <c r="T495" s="30">
        <v>45504</v>
      </c>
      <c r="U495" s="31"/>
      <c r="V495" s="31">
        <v>40284000</v>
      </c>
      <c r="W495" s="28" t="s">
        <v>156</v>
      </c>
    </row>
    <row r="496" spans="1:23" s="28" customFormat="1" ht="43.5" x14ac:dyDescent="0.35">
      <c r="A496" s="20">
        <v>544</v>
      </c>
      <c r="B496" s="28">
        <v>2024</v>
      </c>
      <c r="C496" s="19" t="s">
        <v>1559</v>
      </c>
      <c r="D496" s="19" t="s">
        <v>1560</v>
      </c>
      <c r="E496" s="19">
        <v>80052627</v>
      </c>
      <c r="F496" s="19" t="s">
        <v>1561</v>
      </c>
      <c r="G496" s="19" t="s">
        <v>298</v>
      </c>
      <c r="H496" s="19" t="s">
        <v>299</v>
      </c>
      <c r="I496" s="27">
        <v>45336</v>
      </c>
      <c r="J496" s="27">
        <v>45338</v>
      </c>
      <c r="K496" s="27">
        <v>45504</v>
      </c>
      <c r="L496" s="29">
        <v>21000000</v>
      </c>
      <c r="M496" s="36">
        <v>1</v>
      </c>
      <c r="N496" s="31">
        <v>19133333</v>
      </c>
      <c r="O496" s="31">
        <v>1866667</v>
      </c>
      <c r="P496" s="31">
        <v>0</v>
      </c>
      <c r="T496" s="30">
        <v>45504</v>
      </c>
      <c r="U496" s="31"/>
      <c r="V496" s="31">
        <v>21000000</v>
      </c>
      <c r="W496" s="28" t="s">
        <v>300</v>
      </c>
    </row>
    <row r="497" spans="1:23" s="28" customFormat="1" ht="29" x14ac:dyDescent="0.35">
      <c r="A497" s="20">
        <v>545</v>
      </c>
      <c r="B497" s="28">
        <v>2024</v>
      </c>
      <c r="C497" s="19" t="s">
        <v>1562</v>
      </c>
      <c r="D497" s="19" t="s">
        <v>1563</v>
      </c>
      <c r="E497" s="19">
        <v>53070829</v>
      </c>
      <c r="F497" s="19" t="s">
        <v>1564</v>
      </c>
      <c r="G497" s="19" t="s">
        <v>262</v>
      </c>
      <c r="H497" s="19" t="s">
        <v>263</v>
      </c>
      <c r="I497" s="27">
        <v>45336</v>
      </c>
      <c r="J497" s="27">
        <v>45337</v>
      </c>
      <c r="K497" s="27">
        <v>45504</v>
      </c>
      <c r="L497" s="29">
        <v>32862500</v>
      </c>
      <c r="M497" s="36">
        <v>1</v>
      </c>
      <c r="N497" s="31">
        <v>32862500</v>
      </c>
      <c r="O497" s="31">
        <v>0</v>
      </c>
      <c r="P497" s="31">
        <v>0</v>
      </c>
      <c r="T497" s="30">
        <v>45504</v>
      </c>
      <c r="U497" s="31"/>
      <c r="V497" s="31">
        <v>32862500</v>
      </c>
      <c r="W497" s="28" t="s">
        <v>264</v>
      </c>
    </row>
    <row r="498" spans="1:23" s="28" customFormat="1" ht="29" x14ac:dyDescent="0.35">
      <c r="A498" s="20">
        <v>546</v>
      </c>
      <c r="B498" s="28">
        <v>2024</v>
      </c>
      <c r="C498" s="19" t="s">
        <v>1565</v>
      </c>
      <c r="D498" s="19" t="s">
        <v>1566</v>
      </c>
      <c r="E498" s="19">
        <v>1014274579</v>
      </c>
      <c r="F498" s="19" t="s">
        <v>1567</v>
      </c>
      <c r="G498" s="19" t="s">
        <v>262</v>
      </c>
      <c r="H498" s="19" t="s">
        <v>263</v>
      </c>
      <c r="I498" s="27">
        <v>45336</v>
      </c>
      <c r="J498" s="27">
        <v>45337</v>
      </c>
      <c r="K498" s="27">
        <v>45504</v>
      </c>
      <c r="L498" s="29">
        <v>32862500</v>
      </c>
      <c r="M498" s="36">
        <v>1</v>
      </c>
      <c r="N498" s="31">
        <v>32862500</v>
      </c>
      <c r="O498" s="31">
        <v>0</v>
      </c>
      <c r="P498" s="31">
        <v>0</v>
      </c>
      <c r="T498" s="30">
        <v>45504</v>
      </c>
      <c r="U498" s="31"/>
      <c r="V498" s="31">
        <v>32862500</v>
      </c>
      <c r="W498" s="28" t="s">
        <v>264</v>
      </c>
    </row>
    <row r="499" spans="1:23" s="28" customFormat="1" ht="43.5" x14ac:dyDescent="0.35">
      <c r="A499" s="20">
        <v>547</v>
      </c>
      <c r="B499" s="28">
        <v>2024</v>
      </c>
      <c r="C499" s="19" t="s">
        <v>1568</v>
      </c>
      <c r="D499" s="19" t="s">
        <v>1569</v>
      </c>
      <c r="E499" s="19">
        <v>1013606056</v>
      </c>
      <c r="F499" s="19" t="s">
        <v>1570</v>
      </c>
      <c r="G499" s="19" t="s">
        <v>154</v>
      </c>
      <c r="H499" s="19" t="s">
        <v>155</v>
      </c>
      <c r="I499" s="27">
        <v>45336</v>
      </c>
      <c r="J499" s="27">
        <v>45338</v>
      </c>
      <c r="K499" s="27">
        <v>45504</v>
      </c>
      <c r="L499" s="29">
        <v>35308000</v>
      </c>
      <c r="M499" s="36">
        <v>1</v>
      </c>
      <c r="N499" s="31">
        <v>29694933</v>
      </c>
      <c r="O499" s="31">
        <v>5613067</v>
      </c>
      <c r="P499" s="31">
        <v>0</v>
      </c>
      <c r="T499" s="30">
        <v>45504</v>
      </c>
      <c r="U499" s="31"/>
      <c r="V499" s="31">
        <v>35308000</v>
      </c>
      <c r="W499" s="28" t="s">
        <v>156</v>
      </c>
    </row>
    <row r="500" spans="1:23" s="28" customFormat="1" ht="43.5" x14ac:dyDescent="0.35">
      <c r="A500" s="20">
        <v>548</v>
      </c>
      <c r="B500" s="28">
        <v>2024</v>
      </c>
      <c r="C500" s="19" t="s">
        <v>1571</v>
      </c>
      <c r="D500" s="19" t="s">
        <v>1572</v>
      </c>
      <c r="E500" s="19">
        <v>1032368119</v>
      </c>
      <c r="F500" s="19" t="s">
        <v>1573</v>
      </c>
      <c r="G500" s="19" t="s">
        <v>262</v>
      </c>
      <c r="H500" s="19" t="s">
        <v>263</v>
      </c>
      <c r="I500" s="27">
        <v>45336</v>
      </c>
      <c r="J500" s="27">
        <v>45342</v>
      </c>
      <c r="K500" s="27">
        <v>45504</v>
      </c>
      <c r="L500" s="29">
        <v>32862500</v>
      </c>
      <c r="M500" s="36">
        <v>1</v>
      </c>
      <c r="N500" s="31">
        <v>31866667</v>
      </c>
      <c r="O500" s="31">
        <v>995833</v>
      </c>
      <c r="P500" s="31">
        <v>0</v>
      </c>
      <c r="T500" s="30">
        <v>45504</v>
      </c>
      <c r="U500" s="31"/>
      <c r="V500" s="31">
        <v>32862500</v>
      </c>
      <c r="W500" s="28" t="s">
        <v>264</v>
      </c>
    </row>
    <row r="501" spans="1:23" s="28" customFormat="1" ht="43.5" x14ac:dyDescent="0.35">
      <c r="A501" s="20">
        <v>550</v>
      </c>
      <c r="B501" s="28">
        <v>2024</v>
      </c>
      <c r="C501" s="19" t="s">
        <v>1574</v>
      </c>
      <c r="D501" s="19" t="s">
        <v>1575</v>
      </c>
      <c r="E501" s="19">
        <v>1015453405</v>
      </c>
      <c r="F501" s="19" t="s">
        <v>1576</v>
      </c>
      <c r="G501" s="19" t="s">
        <v>154</v>
      </c>
      <c r="H501" s="19" t="s">
        <v>32</v>
      </c>
      <c r="I501" s="27">
        <v>45336</v>
      </c>
      <c r="J501" s="27">
        <v>45338</v>
      </c>
      <c r="K501" s="27">
        <v>45504</v>
      </c>
      <c r="L501" s="29">
        <v>39108000</v>
      </c>
      <c r="M501" s="36">
        <v>1</v>
      </c>
      <c r="N501" s="31">
        <v>35631733</v>
      </c>
      <c r="O501" s="31">
        <v>3476267</v>
      </c>
      <c r="P501" s="31">
        <v>0</v>
      </c>
      <c r="T501" s="30">
        <v>45504</v>
      </c>
      <c r="U501" s="31"/>
      <c r="V501" s="31">
        <v>39108000</v>
      </c>
      <c r="W501" s="28" t="s">
        <v>33</v>
      </c>
    </row>
    <row r="502" spans="1:23" s="28" customFormat="1" ht="43.5" x14ac:dyDescent="0.35">
      <c r="A502" s="20">
        <v>552</v>
      </c>
      <c r="B502" s="28">
        <v>2024</v>
      </c>
      <c r="C502" s="19" t="s">
        <v>1577</v>
      </c>
      <c r="D502" s="19" t="s">
        <v>1578</v>
      </c>
      <c r="E502" s="19">
        <v>52815152</v>
      </c>
      <c r="F502" s="19" t="s">
        <v>1579</v>
      </c>
      <c r="G502" s="19" t="s">
        <v>894</v>
      </c>
      <c r="H502" s="19" t="s">
        <v>895</v>
      </c>
      <c r="I502" s="27">
        <v>45336</v>
      </c>
      <c r="J502" s="27">
        <v>45338</v>
      </c>
      <c r="K502" s="27">
        <v>45504</v>
      </c>
      <c r="L502" s="29">
        <v>31827000</v>
      </c>
      <c r="M502" s="36">
        <v>1</v>
      </c>
      <c r="N502" s="31">
        <v>28997933</v>
      </c>
      <c r="O502" s="31">
        <v>2829067</v>
      </c>
      <c r="P502" s="31">
        <v>0</v>
      </c>
      <c r="T502" s="30">
        <v>45504</v>
      </c>
      <c r="U502" s="31"/>
      <c r="V502" s="31">
        <v>31827000</v>
      </c>
      <c r="W502" s="28" t="s">
        <v>895</v>
      </c>
    </row>
    <row r="503" spans="1:23" s="28" customFormat="1" ht="43.5" x14ac:dyDescent="0.35">
      <c r="A503" s="20">
        <v>553</v>
      </c>
      <c r="B503" s="28">
        <v>2024</v>
      </c>
      <c r="C503" s="19" t="s">
        <v>1580</v>
      </c>
      <c r="D503" s="19" t="s">
        <v>1581</v>
      </c>
      <c r="E503" s="19">
        <v>1045675679</v>
      </c>
      <c r="F503" s="19" t="s">
        <v>1582</v>
      </c>
      <c r="G503" s="19" t="s">
        <v>475</v>
      </c>
      <c r="H503" s="19" t="s">
        <v>476</v>
      </c>
      <c r="I503" s="27">
        <v>45337</v>
      </c>
      <c r="J503" s="27">
        <v>45342</v>
      </c>
      <c r="K503" s="27">
        <v>45504</v>
      </c>
      <c r="L503" s="29">
        <v>31512000</v>
      </c>
      <c r="M503" s="36">
        <v>1</v>
      </c>
      <c r="N503" s="31">
        <v>28010667</v>
      </c>
      <c r="O503" s="31">
        <v>3501333</v>
      </c>
      <c r="P503" s="31">
        <v>0</v>
      </c>
      <c r="T503" s="30">
        <v>45504</v>
      </c>
      <c r="U503" s="31"/>
      <c r="V503" s="31">
        <v>31512000</v>
      </c>
      <c r="W503" s="28" t="s">
        <v>477</v>
      </c>
    </row>
    <row r="504" spans="1:23" s="28" customFormat="1" ht="43.5" x14ac:dyDescent="0.35">
      <c r="A504" s="20">
        <v>554</v>
      </c>
      <c r="B504" s="28">
        <v>2024</v>
      </c>
      <c r="C504" s="19" t="s">
        <v>1583</v>
      </c>
      <c r="D504" s="19" t="s">
        <v>1584</v>
      </c>
      <c r="E504" s="19">
        <v>64892400</v>
      </c>
      <c r="F504" s="19" t="s">
        <v>1585</v>
      </c>
      <c r="G504" s="19" t="s">
        <v>475</v>
      </c>
      <c r="H504" s="19" t="s">
        <v>476</v>
      </c>
      <c r="I504" s="27">
        <v>45337</v>
      </c>
      <c r="J504" s="27">
        <v>45341</v>
      </c>
      <c r="K504" s="27">
        <v>45504</v>
      </c>
      <c r="L504" s="29">
        <v>22853000</v>
      </c>
      <c r="M504" s="36">
        <v>1</v>
      </c>
      <c r="N504" s="31">
        <v>20440737</v>
      </c>
      <c r="O504" s="31">
        <v>2412263</v>
      </c>
      <c r="P504" s="31">
        <v>0</v>
      </c>
      <c r="T504" s="30">
        <v>45504</v>
      </c>
      <c r="U504" s="31"/>
      <c r="V504" s="31">
        <v>22853000</v>
      </c>
      <c r="W504" s="28" t="s">
        <v>477</v>
      </c>
    </row>
    <row r="505" spans="1:23" s="28" customFormat="1" ht="43.5" x14ac:dyDescent="0.35">
      <c r="A505" s="20">
        <v>555</v>
      </c>
      <c r="B505" s="28">
        <v>2024</v>
      </c>
      <c r="C505" s="19" t="s">
        <v>1586</v>
      </c>
      <c r="D505" s="19" t="s">
        <v>1587</v>
      </c>
      <c r="E505" s="19">
        <v>1112767702</v>
      </c>
      <c r="F505" s="19" t="s">
        <v>1588</v>
      </c>
      <c r="G505" s="19" t="s">
        <v>475</v>
      </c>
      <c r="H505" s="19" t="s">
        <v>476</v>
      </c>
      <c r="I505" s="27">
        <v>45337</v>
      </c>
      <c r="J505" s="27">
        <v>45341</v>
      </c>
      <c r="K505" s="27">
        <v>45504</v>
      </c>
      <c r="L505" s="29">
        <v>22188000</v>
      </c>
      <c r="M505" s="36">
        <v>1</v>
      </c>
      <c r="N505" s="31">
        <v>19845933</v>
      </c>
      <c r="O505" s="31">
        <v>2342067</v>
      </c>
      <c r="P505" s="31">
        <v>0</v>
      </c>
      <c r="T505" s="30">
        <v>45504</v>
      </c>
      <c r="U505" s="31"/>
      <c r="V505" s="31">
        <v>22188000</v>
      </c>
      <c r="W505" s="28" t="s">
        <v>477</v>
      </c>
    </row>
    <row r="506" spans="1:23" s="28" customFormat="1" ht="43.5" x14ac:dyDescent="0.35">
      <c r="A506" s="20">
        <v>556</v>
      </c>
      <c r="B506" s="28">
        <v>2024</v>
      </c>
      <c r="C506" s="19" t="s">
        <v>1589</v>
      </c>
      <c r="D506" s="19" t="s">
        <v>1590</v>
      </c>
      <c r="E506" s="19">
        <v>39761992</v>
      </c>
      <c r="F506" s="19" t="s">
        <v>1591</v>
      </c>
      <c r="G506" s="19" t="s">
        <v>298</v>
      </c>
      <c r="H506" s="19" t="s">
        <v>299</v>
      </c>
      <c r="I506" s="27">
        <v>45337</v>
      </c>
      <c r="J506" s="27">
        <v>45341</v>
      </c>
      <c r="K506" s="27">
        <v>45504</v>
      </c>
      <c r="L506" s="29">
        <v>33600000</v>
      </c>
      <c r="M506" s="36">
        <v>1</v>
      </c>
      <c r="N506" s="31">
        <v>30053333</v>
      </c>
      <c r="O506" s="31">
        <v>3546667</v>
      </c>
      <c r="P506" s="31">
        <v>0</v>
      </c>
      <c r="T506" s="30">
        <v>45504</v>
      </c>
      <c r="U506" s="31"/>
      <c r="V506" s="31">
        <v>33600000</v>
      </c>
      <c r="W506" s="28" t="s">
        <v>300</v>
      </c>
    </row>
    <row r="507" spans="1:23" s="28" customFormat="1" ht="43.5" x14ac:dyDescent="0.35">
      <c r="A507" s="20">
        <v>557</v>
      </c>
      <c r="B507" s="28">
        <v>2024</v>
      </c>
      <c r="C507" s="19" t="s">
        <v>1592</v>
      </c>
      <c r="D507" s="19" t="s">
        <v>1593</v>
      </c>
      <c r="E507" s="19">
        <v>11322492</v>
      </c>
      <c r="F507" s="19" t="s">
        <v>1594</v>
      </c>
      <c r="G507" s="19" t="s">
        <v>298</v>
      </c>
      <c r="H507" s="19" t="s">
        <v>299</v>
      </c>
      <c r="I507" s="27">
        <v>45337</v>
      </c>
      <c r="J507" s="27">
        <v>45341</v>
      </c>
      <c r="K507" s="27">
        <v>45504</v>
      </c>
      <c r="L507" s="29">
        <v>19800000</v>
      </c>
      <c r="M507" s="36">
        <v>0.83333333333333337</v>
      </c>
      <c r="N507" s="31">
        <v>14410000</v>
      </c>
      <c r="O507" s="31">
        <v>2090000</v>
      </c>
      <c r="P507" s="31">
        <v>3300000</v>
      </c>
      <c r="T507" s="30">
        <v>45504</v>
      </c>
      <c r="U507" s="31"/>
      <c r="V507" s="31">
        <v>19800000</v>
      </c>
      <c r="W507" s="28" t="s">
        <v>300</v>
      </c>
    </row>
    <row r="508" spans="1:23" s="28" customFormat="1" ht="43.5" x14ac:dyDescent="0.35">
      <c r="A508" s="20">
        <v>559</v>
      </c>
      <c r="B508" s="28">
        <v>2024</v>
      </c>
      <c r="C508" s="19" t="s">
        <v>1595</v>
      </c>
      <c r="D508" s="19" t="s">
        <v>1596</v>
      </c>
      <c r="E508" s="19">
        <v>1033800543</v>
      </c>
      <c r="F508" s="19" t="s">
        <v>1597</v>
      </c>
      <c r="G508" s="19" t="s">
        <v>154</v>
      </c>
      <c r="H508" s="19" t="s">
        <v>32</v>
      </c>
      <c r="I508" s="27">
        <v>45337</v>
      </c>
      <c r="J508" s="27">
        <v>45342</v>
      </c>
      <c r="K508" s="27">
        <v>45504</v>
      </c>
      <c r="L508" s="29">
        <v>27810000</v>
      </c>
      <c r="M508" s="36">
        <v>1</v>
      </c>
      <c r="N508" s="31">
        <v>24720000</v>
      </c>
      <c r="O508" s="31">
        <v>3090000</v>
      </c>
      <c r="P508" s="31">
        <v>0</v>
      </c>
      <c r="T508" s="30">
        <v>45504</v>
      </c>
      <c r="U508" s="31"/>
      <c r="V508" s="31">
        <v>27810000</v>
      </c>
      <c r="W508" s="28" t="s">
        <v>33</v>
      </c>
    </row>
    <row r="509" spans="1:23" s="28" customFormat="1" ht="43.5" x14ac:dyDescent="0.35">
      <c r="A509" s="20">
        <v>560</v>
      </c>
      <c r="B509" s="28">
        <v>2024</v>
      </c>
      <c r="C509" s="19" t="s">
        <v>1598</v>
      </c>
      <c r="D509" s="19" t="s">
        <v>1599</v>
      </c>
      <c r="E509" s="19">
        <v>1022949801</v>
      </c>
      <c r="F509" s="19" t="s">
        <v>1600</v>
      </c>
      <c r="G509" s="19" t="s">
        <v>154</v>
      </c>
      <c r="H509" s="19" t="s">
        <v>32</v>
      </c>
      <c r="I509" s="27">
        <v>45337</v>
      </c>
      <c r="J509" s="27">
        <v>45342</v>
      </c>
      <c r="K509" s="27">
        <v>45504</v>
      </c>
      <c r="L509" s="29">
        <v>32592000</v>
      </c>
      <c r="M509" s="36">
        <v>1</v>
      </c>
      <c r="N509" s="31">
        <v>28970667</v>
      </c>
      <c r="O509" s="31">
        <v>3621333</v>
      </c>
      <c r="P509" s="31">
        <v>0</v>
      </c>
      <c r="T509" s="30">
        <v>45504</v>
      </c>
      <c r="U509" s="31"/>
      <c r="V509" s="31">
        <v>32592000</v>
      </c>
      <c r="W509" s="28" t="s">
        <v>33</v>
      </c>
    </row>
    <row r="510" spans="1:23" s="28" customFormat="1" ht="43.5" x14ac:dyDescent="0.35">
      <c r="A510" s="20">
        <v>561</v>
      </c>
      <c r="B510" s="28">
        <v>2024</v>
      </c>
      <c r="C510" s="19" t="s">
        <v>1601</v>
      </c>
      <c r="D510" s="19" t="s">
        <v>1602</v>
      </c>
      <c r="E510" s="19">
        <v>52984171</v>
      </c>
      <c r="F510" s="19" t="s">
        <v>1603</v>
      </c>
      <c r="G510" s="19" t="s">
        <v>154</v>
      </c>
      <c r="H510" s="19" t="s">
        <v>32</v>
      </c>
      <c r="I510" s="27">
        <v>45337</v>
      </c>
      <c r="J510" s="27">
        <v>45342</v>
      </c>
      <c r="K510" s="27">
        <v>45504</v>
      </c>
      <c r="L510" s="29">
        <v>32592000</v>
      </c>
      <c r="M510" s="36">
        <v>1</v>
      </c>
      <c r="N510" s="31">
        <v>28970667</v>
      </c>
      <c r="O510" s="31">
        <v>3621333</v>
      </c>
      <c r="P510" s="31">
        <v>0</v>
      </c>
      <c r="T510" s="30">
        <v>45504</v>
      </c>
      <c r="U510" s="31"/>
      <c r="V510" s="31">
        <v>32592000</v>
      </c>
      <c r="W510" s="28" t="s">
        <v>33</v>
      </c>
    </row>
    <row r="511" spans="1:23" s="28" customFormat="1" ht="29" x14ac:dyDescent="0.35">
      <c r="A511" s="20">
        <v>562</v>
      </c>
      <c r="B511" s="28">
        <v>2024</v>
      </c>
      <c r="C511" s="19" t="s">
        <v>1604</v>
      </c>
      <c r="D511" s="19" t="s">
        <v>1605</v>
      </c>
      <c r="E511" s="19">
        <v>1030626046</v>
      </c>
      <c r="F511" s="19" t="s">
        <v>1606</v>
      </c>
      <c r="G511" s="19" t="s">
        <v>154</v>
      </c>
      <c r="H511" s="19" t="s">
        <v>32</v>
      </c>
      <c r="I511" s="27">
        <v>45337</v>
      </c>
      <c r="J511" s="27">
        <v>45341</v>
      </c>
      <c r="K511" s="27">
        <v>45504</v>
      </c>
      <c r="L511" s="29">
        <v>32592000</v>
      </c>
      <c r="M511" s="36">
        <v>1</v>
      </c>
      <c r="N511" s="31">
        <v>29151733</v>
      </c>
      <c r="O511" s="31">
        <v>3440267</v>
      </c>
      <c r="P511" s="31">
        <v>0</v>
      </c>
      <c r="T511" s="30">
        <v>45504</v>
      </c>
      <c r="U511" s="31"/>
      <c r="V511" s="31">
        <v>32592000</v>
      </c>
      <c r="W511" s="28" t="s">
        <v>33</v>
      </c>
    </row>
    <row r="512" spans="1:23" s="28" customFormat="1" ht="43.5" x14ac:dyDescent="0.35">
      <c r="A512" s="20">
        <v>563</v>
      </c>
      <c r="B512" s="28">
        <v>2024</v>
      </c>
      <c r="C512" s="19" t="s">
        <v>1607</v>
      </c>
      <c r="D512" s="19" t="s">
        <v>1608</v>
      </c>
      <c r="E512" s="19">
        <v>1015430439</v>
      </c>
      <c r="F512" s="19" t="s">
        <v>1609</v>
      </c>
      <c r="G512" s="19" t="s">
        <v>894</v>
      </c>
      <c r="H512" s="19" t="s">
        <v>895</v>
      </c>
      <c r="I512" s="27">
        <v>45337</v>
      </c>
      <c r="J512" s="27">
        <v>45341</v>
      </c>
      <c r="K512" s="27">
        <v>45504</v>
      </c>
      <c r="L512" s="29">
        <v>31827000</v>
      </c>
      <c r="M512" s="36">
        <v>1</v>
      </c>
      <c r="N512" s="31">
        <v>28467483</v>
      </c>
      <c r="O512" s="31">
        <v>3359517</v>
      </c>
      <c r="P512" s="31">
        <v>0</v>
      </c>
      <c r="T512" s="30">
        <v>45504</v>
      </c>
      <c r="U512" s="31"/>
      <c r="V512" s="31">
        <v>31827000</v>
      </c>
      <c r="W512" s="28" t="s">
        <v>895</v>
      </c>
    </row>
    <row r="513" spans="1:23" s="28" customFormat="1" ht="43.5" x14ac:dyDescent="0.35">
      <c r="A513" s="20">
        <v>564</v>
      </c>
      <c r="B513" s="28">
        <v>2024</v>
      </c>
      <c r="C513" s="19" t="s">
        <v>1610</v>
      </c>
      <c r="D513" s="19" t="s">
        <v>1611</v>
      </c>
      <c r="E513" s="19">
        <v>1014244390</v>
      </c>
      <c r="F513" s="19" t="s">
        <v>1612</v>
      </c>
      <c r="G513" s="19" t="s">
        <v>894</v>
      </c>
      <c r="H513" s="19" t="s">
        <v>895</v>
      </c>
      <c r="I513" s="27">
        <v>45337</v>
      </c>
      <c r="J513" s="27">
        <v>45341</v>
      </c>
      <c r="K513" s="27">
        <v>45504</v>
      </c>
      <c r="L513" s="29">
        <v>31827000</v>
      </c>
      <c r="M513" s="36">
        <v>1</v>
      </c>
      <c r="N513" s="31">
        <v>28467483</v>
      </c>
      <c r="O513" s="31">
        <v>3359517</v>
      </c>
      <c r="P513" s="31">
        <v>0</v>
      </c>
      <c r="T513" s="30">
        <v>45504</v>
      </c>
      <c r="U513" s="31"/>
      <c r="V513" s="31">
        <v>31827000</v>
      </c>
      <c r="W513" s="28" t="s">
        <v>895</v>
      </c>
    </row>
    <row r="514" spans="1:23" s="28" customFormat="1" ht="29" x14ac:dyDescent="0.35">
      <c r="A514" s="20">
        <v>565</v>
      </c>
      <c r="B514" s="28">
        <v>2024</v>
      </c>
      <c r="C514" s="19" t="s">
        <v>1613</v>
      </c>
      <c r="D514" s="19" t="s">
        <v>1614</v>
      </c>
      <c r="E514" s="19">
        <v>80041255</v>
      </c>
      <c r="F514" s="19" t="s">
        <v>1615</v>
      </c>
      <c r="G514" s="19" t="s">
        <v>784</v>
      </c>
      <c r="H514" s="19" t="s">
        <v>544</v>
      </c>
      <c r="I514" s="27">
        <v>45337</v>
      </c>
      <c r="J514" s="27">
        <v>45341</v>
      </c>
      <c r="K514" s="27">
        <v>45504</v>
      </c>
      <c r="L514" s="29">
        <v>48000000</v>
      </c>
      <c r="M514" s="36">
        <v>1</v>
      </c>
      <c r="N514" s="31">
        <v>42933333</v>
      </c>
      <c r="O514" s="31">
        <v>5066667</v>
      </c>
      <c r="P514" s="31">
        <v>0</v>
      </c>
      <c r="T514" s="30">
        <v>45504</v>
      </c>
      <c r="U514" s="31"/>
      <c r="V514" s="31">
        <v>48000000</v>
      </c>
      <c r="W514" s="28" t="s">
        <v>534</v>
      </c>
    </row>
    <row r="515" spans="1:23" s="28" customFormat="1" ht="43.5" x14ac:dyDescent="0.35">
      <c r="A515" s="20">
        <v>566</v>
      </c>
      <c r="B515" s="28">
        <v>2024</v>
      </c>
      <c r="C515" s="19" t="s">
        <v>1616</v>
      </c>
      <c r="D515" s="19" t="s">
        <v>1617</v>
      </c>
      <c r="E515" s="19">
        <v>1047423614</v>
      </c>
      <c r="F515" s="19" t="s">
        <v>1618</v>
      </c>
      <c r="G515" s="19" t="s">
        <v>298</v>
      </c>
      <c r="H515" s="19" t="s">
        <v>299</v>
      </c>
      <c r="I515" s="27">
        <v>45337</v>
      </c>
      <c r="J515" s="27">
        <v>45341</v>
      </c>
      <c r="K515" s="27">
        <v>45504</v>
      </c>
      <c r="L515" s="29">
        <v>36400000</v>
      </c>
      <c r="M515" s="36">
        <v>1</v>
      </c>
      <c r="N515" s="31">
        <v>30053333</v>
      </c>
      <c r="O515" s="31">
        <v>6346667</v>
      </c>
      <c r="P515" s="31">
        <v>0</v>
      </c>
      <c r="T515" s="30">
        <v>45504</v>
      </c>
      <c r="U515" s="31"/>
      <c r="V515" s="31">
        <v>36400000</v>
      </c>
      <c r="W515" s="28" t="s">
        <v>300</v>
      </c>
    </row>
    <row r="516" spans="1:23" s="28" customFormat="1" ht="43.5" x14ac:dyDescent="0.35">
      <c r="A516" s="20">
        <v>567</v>
      </c>
      <c r="B516" s="28">
        <v>2024</v>
      </c>
      <c r="C516" s="19" t="s">
        <v>1619</v>
      </c>
      <c r="D516" s="19" t="s">
        <v>1620</v>
      </c>
      <c r="E516" s="19">
        <v>52978669</v>
      </c>
      <c r="F516" s="19" t="s">
        <v>1621</v>
      </c>
      <c r="G516" s="19" t="s">
        <v>262</v>
      </c>
      <c r="H516" s="19" t="s">
        <v>263</v>
      </c>
      <c r="I516" s="27">
        <v>45337</v>
      </c>
      <c r="J516" s="27">
        <v>45338</v>
      </c>
      <c r="K516" s="27">
        <v>45504</v>
      </c>
      <c r="L516" s="29">
        <v>32862500</v>
      </c>
      <c r="M516" s="36">
        <v>1</v>
      </c>
      <c r="N516" s="31">
        <v>32663333</v>
      </c>
      <c r="O516" s="31">
        <v>199167</v>
      </c>
      <c r="P516" s="31">
        <v>0</v>
      </c>
      <c r="T516" s="30">
        <v>45504</v>
      </c>
      <c r="U516" s="31"/>
      <c r="V516" s="31">
        <v>32862500</v>
      </c>
      <c r="W516" s="28" t="s">
        <v>264</v>
      </c>
    </row>
    <row r="517" spans="1:23" s="28" customFormat="1" ht="43.5" x14ac:dyDescent="0.35">
      <c r="A517" s="20">
        <v>568</v>
      </c>
      <c r="B517" s="28">
        <v>2024</v>
      </c>
      <c r="C517" s="19" t="s">
        <v>1622</v>
      </c>
      <c r="D517" s="19" t="s">
        <v>1623</v>
      </c>
      <c r="E517" s="19">
        <v>1065242351</v>
      </c>
      <c r="F517" s="19" t="s">
        <v>1624</v>
      </c>
      <c r="G517" s="19" t="s">
        <v>262</v>
      </c>
      <c r="H517" s="19" t="s">
        <v>263</v>
      </c>
      <c r="I517" s="27">
        <v>45337</v>
      </c>
      <c r="J517" s="27">
        <v>45338</v>
      </c>
      <c r="K517" s="27">
        <v>45504</v>
      </c>
      <c r="L517" s="29">
        <v>32862500</v>
      </c>
      <c r="M517" s="36">
        <v>1</v>
      </c>
      <c r="N517" s="31">
        <v>32663333</v>
      </c>
      <c r="O517" s="31">
        <v>199167</v>
      </c>
      <c r="P517" s="31">
        <v>0</v>
      </c>
      <c r="T517" s="30">
        <v>45504</v>
      </c>
      <c r="U517" s="31"/>
      <c r="V517" s="31">
        <v>32862500</v>
      </c>
      <c r="W517" s="28" t="s">
        <v>264</v>
      </c>
    </row>
    <row r="518" spans="1:23" s="28" customFormat="1" ht="43.5" x14ac:dyDescent="0.35">
      <c r="A518" s="20">
        <v>569</v>
      </c>
      <c r="B518" s="28">
        <v>2024</v>
      </c>
      <c r="C518" s="19" t="s">
        <v>1625</v>
      </c>
      <c r="D518" s="19" t="s">
        <v>1626</v>
      </c>
      <c r="E518" s="19">
        <v>1026561760</v>
      </c>
      <c r="F518" s="19" t="s">
        <v>1627</v>
      </c>
      <c r="G518" s="19" t="s">
        <v>262</v>
      </c>
      <c r="H518" s="19" t="s">
        <v>263</v>
      </c>
      <c r="I518" s="27">
        <v>45337</v>
      </c>
      <c r="J518" s="27">
        <v>45338</v>
      </c>
      <c r="K518" s="27">
        <v>45504</v>
      </c>
      <c r="L518" s="29">
        <v>42372000</v>
      </c>
      <c r="M518" s="36">
        <v>1</v>
      </c>
      <c r="N518" s="31">
        <v>38605600</v>
      </c>
      <c r="O518" s="31">
        <v>3766400</v>
      </c>
      <c r="P518" s="31">
        <v>0</v>
      </c>
      <c r="T518" s="30">
        <v>45504</v>
      </c>
      <c r="U518" s="31"/>
      <c r="V518" s="31">
        <v>42372000</v>
      </c>
      <c r="W518" s="28" t="s">
        <v>264</v>
      </c>
    </row>
    <row r="519" spans="1:23" s="28" customFormat="1" ht="43.5" x14ac:dyDescent="0.35">
      <c r="A519" s="20">
        <v>570</v>
      </c>
      <c r="B519" s="28">
        <v>2024</v>
      </c>
      <c r="C519" s="19" t="s">
        <v>1628</v>
      </c>
      <c r="D519" s="19" t="s">
        <v>1629</v>
      </c>
      <c r="E519" s="19">
        <v>1033726945</v>
      </c>
      <c r="F519" s="19" t="s">
        <v>1630</v>
      </c>
      <c r="G519" s="19" t="s">
        <v>154</v>
      </c>
      <c r="H519" s="19" t="s">
        <v>155</v>
      </c>
      <c r="I519" s="27">
        <v>45337</v>
      </c>
      <c r="J519" s="27">
        <v>45341</v>
      </c>
      <c r="K519" s="27">
        <v>45504</v>
      </c>
      <c r="L519" s="29">
        <v>38046000</v>
      </c>
      <c r="M519" s="36">
        <v>1</v>
      </c>
      <c r="N519" s="31">
        <v>36031800</v>
      </c>
      <c r="O519" s="31">
        <v>2014200</v>
      </c>
      <c r="P519" s="31">
        <v>0</v>
      </c>
      <c r="T519" s="30">
        <v>45504</v>
      </c>
      <c r="U519" s="31"/>
      <c r="V519" s="31">
        <v>38046000</v>
      </c>
      <c r="W519" s="28" t="s">
        <v>156</v>
      </c>
    </row>
    <row r="520" spans="1:23" s="28" customFormat="1" ht="43.5" x14ac:dyDescent="0.35">
      <c r="A520" s="20">
        <v>572</v>
      </c>
      <c r="B520" s="28">
        <v>2024</v>
      </c>
      <c r="C520" s="19" t="s">
        <v>1631</v>
      </c>
      <c r="D520" s="19" t="s">
        <v>1632</v>
      </c>
      <c r="E520" s="19">
        <v>1020735588</v>
      </c>
      <c r="F520" s="19" t="s">
        <v>1633</v>
      </c>
      <c r="G520" s="19" t="s">
        <v>538</v>
      </c>
      <c r="H520" s="19" t="s">
        <v>539</v>
      </c>
      <c r="I520" s="27">
        <v>45337</v>
      </c>
      <c r="J520" s="27">
        <v>45342</v>
      </c>
      <c r="K520" s="27">
        <v>45504</v>
      </c>
      <c r="L520" s="29">
        <v>31827000</v>
      </c>
      <c r="M520" s="36">
        <v>1</v>
      </c>
      <c r="N520" s="31">
        <v>28290667</v>
      </c>
      <c r="O520" s="31">
        <v>3536333</v>
      </c>
      <c r="P520" s="31">
        <v>0</v>
      </c>
      <c r="T520" s="30">
        <v>45504</v>
      </c>
      <c r="U520" s="31"/>
      <c r="V520" s="31">
        <v>31827000</v>
      </c>
      <c r="W520" s="28" t="s">
        <v>534</v>
      </c>
    </row>
    <row r="521" spans="1:23" s="28" customFormat="1" ht="43.5" x14ac:dyDescent="0.35">
      <c r="A521" s="20">
        <v>573</v>
      </c>
      <c r="B521" s="28">
        <v>2024</v>
      </c>
      <c r="C521" s="19" t="s">
        <v>1634</v>
      </c>
      <c r="D521" s="19" t="s">
        <v>1635</v>
      </c>
      <c r="E521" s="19">
        <v>1014237872</v>
      </c>
      <c r="F521" s="19" t="s">
        <v>1636</v>
      </c>
      <c r="G521" s="19" t="s">
        <v>262</v>
      </c>
      <c r="H521" s="19" t="s">
        <v>263</v>
      </c>
      <c r="I521" s="27">
        <v>45337</v>
      </c>
      <c r="J521" s="27">
        <v>45342</v>
      </c>
      <c r="K521" s="27">
        <v>45504</v>
      </c>
      <c r="L521" s="29">
        <v>32862500</v>
      </c>
      <c r="M521" s="36">
        <v>1</v>
      </c>
      <c r="N521" s="31">
        <v>31866667</v>
      </c>
      <c r="O521" s="31">
        <v>995833</v>
      </c>
      <c r="P521" s="31">
        <v>0</v>
      </c>
      <c r="T521" s="30">
        <v>45504</v>
      </c>
      <c r="U521" s="31"/>
      <c r="V521" s="31">
        <v>32862500</v>
      </c>
      <c r="W521" s="28" t="s">
        <v>264</v>
      </c>
    </row>
    <row r="522" spans="1:23" s="28" customFormat="1" ht="43.5" x14ac:dyDescent="0.35">
      <c r="A522" s="20">
        <v>574</v>
      </c>
      <c r="B522" s="28">
        <v>2024</v>
      </c>
      <c r="C522" s="19" t="s">
        <v>1637</v>
      </c>
      <c r="D522" s="19" t="s">
        <v>1638</v>
      </c>
      <c r="E522" s="19">
        <v>52908942</v>
      </c>
      <c r="F522" s="19" t="s">
        <v>1639</v>
      </c>
      <c r="G522" s="19" t="s">
        <v>154</v>
      </c>
      <c r="H522" s="19" t="s">
        <v>155</v>
      </c>
      <c r="I522" s="27">
        <v>45337</v>
      </c>
      <c r="J522" s="27">
        <v>45342</v>
      </c>
      <c r="K522" s="27">
        <v>45504</v>
      </c>
      <c r="L522" s="29">
        <v>32592000</v>
      </c>
      <c r="M522" s="36">
        <v>1</v>
      </c>
      <c r="N522" s="31">
        <v>28970667</v>
      </c>
      <c r="O522" s="31">
        <v>3621333</v>
      </c>
      <c r="P522" s="31">
        <v>0</v>
      </c>
      <c r="T522" s="30">
        <v>45504</v>
      </c>
      <c r="U522" s="31"/>
      <c r="V522" s="31">
        <v>32592000</v>
      </c>
      <c r="W522" s="28" t="s">
        <v>156</v>
      </c>
    </row>
    <row r="523" spans="1:23" s="28" customFormat="1" ht="43.5" x14ac:dyDescent="0.35">
      <c r="A523" s="20">
        <v>575</v>
      </c>
      <c r="B523" s="28">
        <v>2024</v>
      </c>
      <c r="C523" s="19" t="s">
        <v>1640</v>
      </c>
      <c r="D523" s="19" t="s">
        <v>1641</v>
      </c>
      <c r="E523" s="19">
        <v>43667606</v>
      </c>
      <c r="F523" s="19" t="s">
        <v>1642</v>
      </c>
      <c r="G523" s="19" t="s">
        <v>154</v>
      </c>
      <c r="H523" s="19" t="s">
        <v>155</v>
      </c>
      <c r="I523" s="27">
        <v>45337</v>
      </c>
      <c r="J523" s="27">
        <v>45342</v>
      </c>
      <c r="K523" s="27">
        <v>45504</v>
      </c>
      <c r="L523" s="29">
        <v>44688000</v>
      </c>
      <c r="M523" s="36">
        <v>1</v>
      </c>
      <c r="N523" s="31">
        <v>39722667</v>
      </c>
      <c r="O523" s="31">
        <v>4965333</v>
      </c>
      <c r="P523" s="31">
        <v>0</v>
      </c>
      <c r="T523" s="30">
        <v>45504</v>
      </c>
      <c r="U523" s="31"/>
      <c r="V523" s="31">
        <v>44688000</v>
      </c>
      <c r="W523" s="28" t="s">
        <v>156</v>
      </c>
    </row>
    <row r="524" spans="1:23" s="28" customFormat="1" ht="43.5" x14ac:dyDescent="0.35">
      <c r="A524" s="20">
        <v>576</v>
      </c>
      <c r="B524" s="28">
        <v>2024</v>
      </c>
      <c r="C524" s="19" t="s">
        <v>1643</v>
      </c>
      <c r="D524" s="19" t="s">
        <v>1644</v>
      </c>
      <c r="E524" s="19">
        <v>41956199</v>
      </c>
      <c r="F524" s="19" t="s">
        <v>1645</v>
      </c>
      <c r="G524" s="19" t="s">
        <v>154</v>
      </c>
      <c r="H524" s="19" t="s">
        <v>155</v>
      </c>
      <c r="I524" s="27">
        <v>45337</v>
      </c>
      <c r="J524" s="27">
        <v>45345</v>
      </c>
      <c r="K524" s="27">
        <v>45504</v>
      </c>
      <c r="L524" s="29">
        <v>44742000</v>
      </c>
      <c r="M524" s="36">
        <v>1</v>
      </c>
      <c r="N524" s="31">
        <v>39024967</v>
      </c>
      <c r="O524" s="31">
        <v>5717033</v>
      </c>
      <c r="P524" s="31">
        <v>0</v>
      </c>
      <c r="T524" s="30">
        <v>45504</v>
      </c>
      <c r="U524" s="31"/>
      <c r="V524" s="31">
        <v>44742000</v>
      </c>
      <c r="W524" s="28" t="s">
        <v>156</v>
      </c>
    </row>
    <row r="525" spans="1:23" s="28" customFormat="1" ht="29" x14ac:dyDescent="0.35">
      <c r="A525" s="20">
        <v>577</v>
      </c>
      <c r="B525" s="28">
        <v>2024</v>
      </c>
      <c r="C525" s="19" t="s">
        <v>1646</v>
      </c>
      <c r="D525" s="19" t="s">
        <v>1647</v>
      </c>
      <c r="E525" s="19">
        <v>1013606107</v>
      </c>
      <c r="F525" s="19" t="s">
        <v>1648</v>
      </c>
      <c r="G525" s="19" t="s">
        <v>262</v>
      </c>
      <c r="H525" s="19" t="s">
        <v>263</v>
      </c>
      <c r="I525" s="27">
        <v>45337</v>
      </c>
      <c r="J525" s="27">
        <v>45338</v>
      </c>
      <c r="K525" s="27">
        <v>45504</v>
      </c>
      <c r="L525" s="29">
        <v>32862500</v>
      </c>
      <c r="M525" s="36">
        <v>1</v>
      </c>
      <c r="N525" s="31">
        <v>32663333</v>
      </c>
      <c r="O525" s="31">
        <v>199167</v>
      </c>
      <c r="P525" s="31">
        <v>0</v>
      </c>
      <c r="T525" s="30">
        <v>45504</v>
      </c>
      <c r="U525" s="31"/>
      <c r="V525" s="31">
        <v>32862500</v>
      </c>
      <c r="W525" s="28" t="s">
        <v>264</v>
      </c>
    </row>
    <row r="526" spans="1:23" s="28" customFormat="1" ht="29" x14ac:dyDescent="0.35">
      <c r="A526" s="20">
        <v>578</v>
      </c>
      <c r="B526" s="28">
        <v>2024</v>
      </c>
      <c r="C526" s="19" t="s">
        <v>1649</v>
      </c>
      <c r="D526" s="19" t="s">
        <v>1650</v>
      </c>
      <c r="E526" s="19">
        <v>1010188278</v>
      </c>
      <c r="F526" s="19" t="s">
        <v>1651</v>
      </c>
      <c r="G526" s="19" t="s">
        <v>262</v>
      </c>
      <c r="H526" s="19" t="s">
        <v>263</v>
      </c>
      <c r="I526" s="27">
        <v>45337</v>
      </c>
      <c r="J526" s="27">
        <v>45338</v>
      </c>
      <c r="K526" s="27">
        <v>45504</v>
      </c>
      <c r="L526" s="29">
        <v>32862500</v>
      </c>
      <c r="M526" s="36">
        <v>1</v>
      </c>
      <c r="N526" s="31">
        <v>32663333</v>
      </c>
      <c r="O526" s="31">
        <v>199167</v>
      </c>
      <c r="P526" s="31">
        <v>0</v>
      </c>
      <c r="T526" s="30">
        <v>45504</v>
      </c>
      <c r="U526" s="31"/>
      <c r="V526" s="31">
        <v>32862500</v>
      </c>
      <c r="W526" s="28" t="s">
        <v>264</v>
      </c>
    </row>
    <row r="527" spans="1:23" s="28" customFormat="1" ht="29" x14ac:dyDescent="0.35">
      <c r="A527" s="20">
        <v>579</v>
      </c>
      <c r="B527" s="28">
        <v>2024</v>
      </c>
      <c r="C527" s="19" t="s">
        <v>1652</v>
      </c>
      <c r="D527" s="19" t="s">
        <v>1653</v>
      </c>
      <c r="E527" s="19">
        <v>1016100911</v>
      </c>
      <c r="F527" s="19" t="s">
        <v>1654</v>
      </c>
      <c r="G527" s="19" t="s">
        <v>764</v>
      </c>
      <c r="H527" s="19" t="s">
        <v>555</v>
      </c>
      <c r="I527" s="27">
        <v>45337</v>
      </c>
      <c r="J527" s="27">
        <v>45342</v>
      </c>
      <c r="K527" s="27">
        <v>45504</v>
      </c>
      <c r="L527" s="29">
        <v>22278000</v>
      </c>
      <c r="M527" s="36">
        <v>1</v>
      </c>
      <c r="N527" s="31">
        <v>19802667</v>
      </c>
      <c r="O527" s="31">
        <v>2475333</v>
      </c>
      <c r="P527" s="31">
        <v>0</v>
      </c>
      <c r="T527" s="30">
        <v>45504</v>
      </c>
      <c r="U527" s="31"/>
      <c r="V527" s="31">
        <v>22278000</v>
      </c>
      <c r="W527" s="28" t="s">
        <v>556</v>
      </c>
    </row>
    <row r="528" spans="1:23" s="28" customFormat="1" ht="29" x14ac:dyDescent="0.35">
      <c r="A528" s="20">
        <v>580</v>
      </c>
      <c r="B528" s="28">
        <v>2024</v>
      </c>
      <c r="C528" s="19" t="s">
        <v>1655</v>
      </c>
      <c r="D528" s="19" t="s">
        <v>1656</v>
      </c>
      <c r="E528" s="19">
        <v>1012393327</v>
      </c>
      <c r="F528" s="19" t="s">
        <v>1657</v>
      </c>
      <c r="G528" s="19" t="s">
        <v>154</v>
      </c>
      <c r="H528" s="19" t="s">
        <v>32</v>
      </c>
      <c r="I528" s="27">
        <v>45337</v>
      </c>
      <c r="J528" s="27">
        <v>45341</v>
      </c>
      <c r="K528" s="27">
        <v>45504</v>
      </c>
      <c r="L528" s="29">
        <v>39108000</v>
      </c>
      <c r="M528" s="36">
        <v>1</v>
      </c>
      <c r="N528" s="31">
        <v>34979933</v>
      </c>
      <c r="O528" s="31">
        <v>4128067</v>
      </c>
      <c r="P528" s="31">
        <v>0</v>
      </c>
      <c r="T528" s="30">
        <v>45504</v>
      </c>
      <c r="U528" s="31"/>
      <c r="V528" s="31">
        <v>39108000</v>
      </c>
      <c r="W528" s="28" t="s">
        <v>33</v>
      </c>
    </row>
    <row r="529" spans="1:23" s="28" customFormat="1" ht="29" x14ac:dyDescent="0.35">
      <c r="A529" s="20">
        <v>581</v>
      </c>
      <c r="B529" s="28">
        <v>2024</v>
      </c>
      <c r="C529" s="19" t="s">
        <v>1658</v>
      </c>
      <c r="D529" s="19" t="s">
        <v>1659</v>
      </c>
      <c r="E529" s="19">
        <v>1015394684</v>
      </c>
      <c r="F529" s="19" t="s">
        <v>1660</v>
      </c>
      <c r="G529" s="19" t="s">
        <v>532</v>
      </c>
      <c r="H529" s="19" t="s">
        <v>533</v>
      </c>
      <c r="I529" s="27">
        <v>45337</v>
      </c>
      <c r="J529" s="27">
        <v>45341</v>
      </c>
      <c r="K529" s="27">
        <v>45504</v>
      </c>
      <c r="L529" s="29">
        <v>25461600</v>
      </c>
      <c r="M529" s="36">
        <v>1</v>
      </c>
      <c r="N529" s="31">
        <v>22773987</v>
      </c>
      <c r="O529" s="31">
        <v>2687613</v>
      </c>
      <c r="P529" s="31">
        <v>0</v>
      </c>
      <c r="T529" s="30">
        <v>45504</v>
      </c>
      <c r="U529" s="31"/>
      <c r="V529" s="31">
        <v>25461600</v>
      </c>
      <c r="W529" s="28" t="s">
        <v>534</v>
      </c>
    </row>
    <row r="530" spans="1:23" s="28" customFormat="1" ht="43.5" x14ac:dyDescent="0.35">
      <c r="A530" s="20">
        <v>582</v>
      </c>
      <c r="B530" s="28">
        <v>2024</v>
      </c>
      <c r="C530" s="19" t="s">
        <v>1661</v>
      </c>
      <c r="D530" s="19" t="s">
        <v>1662</v>
      </c>
      <c r="E530" s="19">
        <v>52312234</v>
      </c>
      <c r="F530" s="19" t="s">
        <v>1663</v>
      </c>
      <c r="G530" s="19" t="s">
        <v>154</v>
      </c>
      <c r="H530" s="19" t="s">
        <v>155</v>
      </c>
      <c r="I530" s="27">
        <v>45337</v>
      </c>
      <c r="J530" s="27">
        <v>45341</v>
      </c>
      <c r="K530" s="27">
        <v>45504</v>
      </c>
      <c r="L530" s="29">
        <v>38046000</v>
      </c>
      <c r="M530" s="36">
        <v>0.88235294117647056</v>
      </c>
      <c r="N530" s="31">
        <v>31555800</v>
      </c>
      <c r="O530" s="31">
        <v>2014200</v>
      </c>
      <c r="P530" s="31">
        <v>4476000</v>
      </c>
      <c r="T530" s="30">
        <v>45484</v>
      </c>
      <c r="U530" s="31"/>
      <c r="V530" s="31">
        <v>38046000</v>
      </c>
      <c r="W530" s="28" t="s">
        <v>156</v>
      </c>
    </row>
    <row r="531" spans="1:23" s="28" customFormat="1" ht="43.5" x14ac:dyDescent="0.35">
      <c r="A531" s="20">
        <v>583</v>
      </c>
      <c r="B531" s="28">
        <v>2024</v>
      </c>
      <c r="C531" s="19" t="s">
        <v>1664</v>
      </c>
      <c r="D531" s="19" t="s">
        <v>1665</v>
      </c>
      <c r="E531" s="19">
        <v>1018497672</v>
      </c>
      <c r="F531" s="19" t="s">
        <v>1666</v>
      </c>
      <c r="G531" s="19" t="s">
        <v>538</v>
      </c>
      <c r="H531" s="19" t="s">
        <v>539</v>
      </c>
      <c r="I531" s="27">
        <v>45338</v>
      </c>
      <c r="J531" s="27">
        <v>45344</v>
      </c>
      <c r="K531" s="27">
        <v>45504</v>
      </c>
      <c r="L531" s="29">
        <v>31827000</v>
      </c>
      <c r="M531" s="36">
        <v>1</v>
      </c>
      <c r="N531" s="31">
        <v>27937033</v>
      </c>
      <c r="O531" s="31">
        <v>3889967</v>
      </c>
      <c r="P531" s="31">
        <v>0</v>
      </c>
      <c r="T531" s="30">
        <v>45504</v>
      </c>
      <c r="U531" s="31"/>
      <c r="V531" s="31">
        <v>31827000</v>
      </c>
      <c r="W531" s="28" t="s">
        <v>534</v>
      </c>
    </row>
    <row r="532" spans="1:23" s="28" customFormat="1" ht="43.5" x14ac:dyDescent="0.35">
      <c r="A532" s="20">
        <v>584</v>
      </c>
      <c r="B532" s="28">
        <v>2024</v>
      </c>
      <c r="C532" s="19" t="s">
        <v>1667</v>
      </c>
      <c r="D532" s="19" t="s">
        <v>1668</v>
      </c>
      <c r="E532" s="19">
        <v>1010240738</v>
      </c>
      <c r="F532" s="19" t="s">
        <v>1669</v>
      </c>
      <c r="G532" s="19" t="s">
        <v>538</v>
      </c>
      <c r="H532" s="19" t="s">
        <v>539</v>
      </c>
      <c r="I532" s="27">
        <v>45338</v>
      </c>
      <c r="J532" s="27">
        <v>45344</v>
      </c>
      <c r="K532" s="27">
        <v>45504</v>
      </c>
      <c r="L532" s="29">
        <v>31827000</v>
      </c>
      <c r="M532" s="36">
        <v>1</v>
      </c>
      <c r="N532" s="31">
        <v>27937033</v>
      </c>
      <c r="O532" s="31">
        <v>3889967</v>
      </c>
      <c r="P532" s="31">
        <v>0</v>
      </c>
      <c r="T532" s="30">
        <v>45504</v>
      </c>
      <c r="U532" s="31"/>
      <c r="V532" s="31">
        <v>31827000</v>
      </c>
      <c r="W532" s="28" t="s">
        <v>534</v>
      </c>
    </row>
    <row r="533" spans="1:23" s="28" customFormat="1" ht="43.5" x14ac:dyDescent="0.35">
      <c r="A533" s="20">
        <v>585</v>
      </c>
      <c r="B533" s="28">
        <v>2024</v>
      </c>
      <c r="C533" s="19" t="s">
        <v>1670</v>
      </c>
      <c r="D533" s="19" t="s">
        <v>1671</v>
      </c>
      <c r="E533" s="19">
        <v>52223178</v>
      </c>
      <c r="F533" s="19" t="s">
        <v>1672</v>
      </c>
      <c r="G533" s="19" t="s">
        <v>298</v>
      </c>
      <c r="H533" s="19" t="s">
        <v>299</v>
      </c>
      <c r="I533" s="27">
        <v>45341</v>
      </c>
      <c r="J533" s="27">
        <v>45343</v>
      </c>
      <c r="K533" s="27">
        <v>45504</v>
      </c>
      <c r="L533" s="29">
        <v>30000000</v>
      </c>
      <c r="M533" s="36">
        <v>1</v>
      </c>
      <c r="N533" s="31">
        <v>26500000</v>
      </c>
      <c r="O533" s="31">
        <v>3500000</v>
      </c>
      <c r="P533" s="31">
        <v>0</v>
      </c>
      <c r="T533" s="30">
        <v>45504</v>
      </c>
      <c r="U533" s="31"/>
      <c r="V533" s="31">
        <v>30000000</v>
      </c>
      <c r="W533" s="28" t="s">
        <v>300</v>
      </c>
    </row>
    <row r="534" spans="1:23" s="28" customFormat="1" ht="43.5" x14ac:dyDescent="0.35">
      <c r="A534" s="20">
        <v>586</v>
      </c>
      <c r="B534" s="28">
        <v>2024</v>
      </c>
      <c r="C534" s="19" t="s">
        <v>1673</v>
      </c>
      <c r="D534" s="19" t="s">
        <v>1674</v>
      </c>
      <c r="E534" s="19">
        <v>79436528</v>
      </c>
      <c r="F534" s="19" t="s">
        <v>1675</v>
      </c>
      <c r="G534" s="19" t="s">
        <v>298</v>
      </c>
      <c r="H534" s="19" t="s">
        <v>299</v>
      </c>
      <c r="I534" s="27">
        <v>45338</v>
      </c>
      <c r="J534" s="27">
        <v>45341</v>
      </c>
      <c r="K534" s="27">
        <v>45504</v>
      </c>
      <c r="L534" s="29">
        <v>14400000</v>
      </c>
      <c r="M534" s="36">
        <v>1</v>
      </c>
      <c r="N534" s="31">
        <v>12880000</v>
      </c>
      <c r="O534" s="31">
        <v>1520000</v>
      </c>
      <c r="P534" s="31">
        <v>0</v>
      </c>
      <c r="T534" s="30">
        <v>45504</v>
      </c>
      <c r="U534" s="31"/>
      <c r="V534" s="31">
        <v>14400000</v>
      </c>
      <c r="W534" s="28" t="s">
        <v>300</v>
      </c>
    </row>
    <row r="535" spans="1:23" s="28" customFormat="1" ht="43.5" x14ac:dyDescent="0.35">
      <c r="A535" s="20">
        <v>587</v>
      </c>
      <c r="B535" s="28">
        <v>2024</v>
      </c>
      <c r="C535" s="19" t="s">
        <v>1676</v>
      </c>
      <c r="D535" s="19" t="s">
        <v>1677</v>
      </c>
      <c r="E535" s="19">
        <v>52500441</v>
      </c>
      <c r="F535" s="19" t="s">
        <v>1678</v>
      </c>
      <c r="G535" s="19" t="s">
        <v>154</v>
      </c>
      <c r="H535" s="19" t="s">
        <v>155</v>
      </c>
      <c r="I535" s="27">
        <v>45338</v>
      </c>
      <c r="J535" s="27">
        <v>45342</v>
      </c>
      <c r="K535" s="27">
        <v>45504</v>
      </c>
      <c r="L535" s="29">
        <v>38046000</v>
      </c>
      <c r="M535" s="36">
        <v>0.82352941176470584</v>
      </c>
      <c r="N535" s="31">
        <v>29094000</v>
      </c>
      <c r="O535" s="31">
        <v>2238000</v>
      </c>
      <c r="P535" s="31">
        <v>6714000</v>
      </c>
      <c r="T535" s="30">
        <v>45504</v>
      </c>
      <c r="U535" s="31"/>
      <c r="V535" s="31">
        <v>38046000</v>
      </c>
      <c r="W535" s="28" t="s">
        <v>156</v>
      </c>
    </row>
    <row r="536" spans="1:23" s="28" customFormat="1" ht="43.5" x14ac:dyDescent="0.35">
      <c r="A536" s="20">
        <v>588</v>
      </c>
      <c r="B536" s="28">
        <v>2024</v>
      </c>
      <c r="C536" s="19" t="s">
        <v>1679</v>
      </c>
      <c r="D536" s="19" t="s">
        <v>1680</v>
      </c>
      <c r="E536" s="19">
        <v>52204744</v>
      </c>
      <c r="F536" s="19" t="s">
        <v>1681</v>
      </c>
      <c r="G536" s="19" t="s">
        <v>154</v>
      </c>
      <c r="H536" s="19" t="s">
        <v>155</v>
      </c>
      <c r="I536" s="27">
        <v>45338</v>
      </c>
      <c r="J536" s="27">
        <v>45342</v>
      </c>
      <c r="K536" s="27">
        <v>45504</v>
      </c>
      <c r="L536" s="29">
        <v>32592000</v>
      </c>
      <c r="M536" s="36">
        <v>1</v>
      </c>
      <c r="N536" s="31">
        <v>28970667</v>
      </c>
      <c r="O536" s="31">
        <v>3621333</v>
      </c>
      <c r="P536" s="31">
        <v>0</v>
      </c>
      <c r="T536" s="30">
        <v>45504</v>
      </c>
      <c r="U536" s="31"/>
      <c r="V536" s="31">
        <v>32592000</v>
      </c>
      <c r="W536" s="28" t="s">
        <v>156</v>
      </c>
    </row>
    <row r="537" spans="1:23" s="28" customFormat="1" ht="29" x14ac:dyDescent="0.35">
      <c r="A537" s="20">
        <v>589</v>
      </c>
      <c r="B537" s="28">
        <v>2024</v>
      </c>
      <c r="C537" s="19" t="s">
        <v>1682</v>
      </c>
      <c r="D537" s="19" t="s">
        <v>1683</v>
      </c>
      <c r="E537" s="19">
        <v>1015413127</v>
      </c>
      <c r="F537" s="19" t="s">
        <v>1684</v>
      </c>
      <c r="G537" s="19" t="s">
        <v>538</v>
      </c>
      <c r="H537" s="19" t="s">
        <v>539</v>
      </c>
      <c r="I537" s="27">
        <v>45338</v>
      </c>
      <c r="J537" s="27">
        <v>45343</v>
      </c>
      <c r="K537" s="27">
        <v>45504</v>
      </c>
      <c r="L537" s="29">
        <v>31827000</v>
      </c>
      <c r="M537" s="36">
        <v>1</v>
      </c>
      <c r="N537" s="31">
        <v>28113850</v>
      </c>
      <c r="O537" s="31">
        <v>3713150</v>
      </c>
      <c r="P537" s="31">
        <v>0</v>
      </c>
      <c r="T537" s="30">
        <v>45504</v>
      </c>
      <c r="U537" s="31"/>
      <c r="V537" s="31">
        <v>31827000</v>
      </c>
      <c r="W537" s="28" t="s">
        <v>534</v>
      </c>
    </row>
    <row r="538" spans="1:23" s="28" customFormat="1" ht="43.5" x14ac:dyDescent="0.35">
      <c r="A538" s="20">
        <v>590</v>
      </c>
      <c r="B538" s="28">
        <v>2024</v>
      </c>
      <c r="C538" s="19" t="s">
        <v>1685</v>
      </c>
      <c r="D538" s="19" t="s">
        <v>1686</v>
      </c>
      <c r="E538" s="19">
        <v>1032357681</v>
      </c>
      <c r="F538" s="19" t="s">
        <v>1687</v>
      </c>
      <c r="G538" s="19" t="s">
        <v>262</v>
      </c>
      <c r="H538" s="19" t="s">
        <v>263</v>
      </c>
      <c r="I538" s="27">
        <v>45338</v>
      </c>
      <c r="J538" s="27">
        <v>45342</v>
      </c>
      <c r="K538" s="27">
        <v>45504</v>
      </c>
      <c r="L538" s="29">
        <v>35406000</v>
      </c>
      <c r="M538" s="36">
        <v>1</v>
      </c>
      <c r="N538" s="31">
        <v>31472000</v>
      </c>
      <c r="O538" s="31">
        <v>3934000</v>
      </c>
      <c r="P538" s="31">
        <v>0</v>
      </c>
      <c r="T538" s="30">
        <v>45504</v>
      </c>
      <c r="U538" s="31"/>
      <c r="V538" s="31">
        <v>35406000</v>
      </c>
      <c r="W538" s="28" t="s">
        <v>264</v>
      </c>
    </row>
    <row r="539" spans="1:23" s="28" customFormat="1" ht="43.5" x14ac:dyDescent="0.35">
      <c r="A539" s="20">
        <v>591</v>
      </c>
      <c r="B539" s="28">
        <v>2024</v>
      </c>
      <c r="C539" s="19" t="s">
        <v>1688</v>
      </c>
      <c r="D539" s="19" t="s">
        <v>1689</v>
      </c>
      <c r="E539" s="19">
        <v>1022956531</v>
      </c>
      <c r="F539" s="19" t="s">
        <v>1690</v>
      </c>
      <c r="G539" s="19" t="s">
        <v>262</v>
      </c>
      <c r="H539" s="19" t="s">
        <v>263</v>
      </c>
      <c r="I539" s="27">
        <v>45338</v>
      </c>
      <c r="J539" s="27">
        <v>45342</v>
      </c>
      <c r="K539" s="27">
        <v>45504</v>
      </c>
      <c r="L539" s="29">
        <v>32862500</v>
      </c>
      <c r="M539" s="36">
        <v>1</v>
      </c>
      <c r="N539" s="31">
        <v>31866667</v>
      </c>
      <c r="O539" s="31">
        <v>995833</v>
      </c>
      <c r="P539" s="31">
        <v>0</v>
      </c>
      <c r="T539" s="30">
        <v>45504</v>
      </c>
      <c r="U539" s="31"/>
      <c r="V539" s="31">
        <v>32862500</v>
      </c>
      <c r="W539" s="28" t="s">
        <v>264</v>
      </c>
    </row>
    <row r="540" spans="1:23" s="28" customFormat="1" ht="43.5" x14ac:dyDescent="0.35">
      <c r="A540" s="20">
        <v>593</v>
      </c>
      <c r="B540" s="28">
        <v>2024</v>
      </c>
      <c r="C540" s="19" t="s">
        <v>1691</v>
      </c>
      <c r="D540" s="19" t="s">
        <v>1692</v>
      </c>
      <c r="E540" s="19">
        <v>1023901555</v>
      </c>
      <c r="F540" s="19" t="s">
        <v>1693</v>
      </c>
      <c r="G540" s="19" t="s">
        <v>154</v>
      </c>
      <c r="H540" s="19" t="s">
        <v>155</v>
      </c>
      <c r="I540" s="27">
        <v>45338</v>
      </c>
      <c r="J540" s="27">
        <v>45342</v>
      </c>
      <c r="K540" s="27">
        <v>45504</v>
      </c>
      <c r="L540" s="29">
        <v>35308000</v>
      </c>
      <c r="M540" s="36">
        <v>1</v>
      </c>
      <c r="N540" s="31">
        <v>28970667</v>
      </c>
      <c r="O540" s="31">
        <v>6337333</v>
      </c>
      <c r="P540" s="31">
        <v>0</v>
      </c>
      <c r="T540" s="30">
        <v>45504</v>
      </c>
      <c r="U540" s="31"/>
      <c r="V540" s="31">
        <v>35308000</v>
      </c>
      <c r="W540" s="28" t="s">
        <v>156</v>
      </c>
    </row>
    <row r="541" spans="1:23" s="28" customFormat="1" ht="43.5" x14ac:dyDescent="0.35">
      <c r="A541" s="20">
        <v>594</v>
      </c>
      <c r="B541" s="28">
        <v>2024</v>
      </c>
      <c r="C541" s="19" t="s">
        <v>1694</v>
      </c>
      <c r="D541" s="19" t="s">
        <v>1695</v>
      </c>
      <c r="E541" s="19">
        <v>1053332784</v>
      </c>
      <c r="F541" s="19" t="s">
        <v>1696</v>
      </c>
      <c r="G541" s="19" t="s">
        <v>262</v>
      </c>
      <c r="H541" s="19" t="s">
        <v>263</v>
      </c>
      <c r="I541" s="27">
        <v>45338</v>
      </c>
      <c r="J541" s="27">
        <v>45341</v>
      </c>
      <c r="K541" s="27">
        <v>45504</v>
      </c>
      <c r="L541" s="29">
        <v>32862500</v>
      </c>
      <c r="M541" s="36">
        <v>1</v>
      </c>
      <c r="N541" s="31">
        <v>32065833</v>
      </c>
      <c r="O541" s="31">
        <v>796667</v>
      </c>
      <c r="P541" s="31">
        <v>0</v>
      </c>
      <c r="T541" s="30">
        <v>45504</v>
      </c>
      <c r="U541" s="31"/>
      <c r="V541" s="31">
        <v>32862500</v>
      </c>
      <c r="W541" s="28" t="s">
        <v>264</v>
      </c>
    </row>
    <row r="542" spans="1:23" s="28" customFormat="1" ht="43.5" x14ac:dyDescent="0.35">
      <c r="A542" s="20">
        <v>595</v>
      </c>
      <c r="B542" s="28">
        <v>2024</v>
      </c>
      <c r="C542" s="19" t="s">
        <v>1697</v>
      </c>
      <c r="D542" s="19" t="s">
        <v>1698</v>
      </c>
      <c r="E542" s="19">
        <v>1022342491</v>
      </c>
      <c r="F542" s="19" t="s">
        <v>1699</v>
      </c>
      <c r="G542" s="19" t="s">
        <v>475</v>
      </c>
      <c r="H542" s="19" t="s">
        <v>476</v>
      </c>
      <c r="I542" s="27">
        <v>45338</v>
      </c>
      <c r="J542" s="27">
        <v>45342</v>
      </c>
      <c r="K542" s="27">
        <v>45504</v>
      </c>
      <c r="L542" s="29">
        <v>31512000</v>
      </c>
      <c r="M542" s="36">
        <v>1</v>
      </c>
      <c r="N542" s="31">
        <v>28010667</v>
      </c>
      <c r="O542" s="31">
        <v>3501333</v>
      </c>
      <c r="P542" s="31">
        <v>0</v>
      </c>
      <c r="T542" s="30">
        <v>45504</v>
      </c>
      <c r="U542" s="31"/>
      <c r="V542" s="31">
        <v>31512000</v>
      </c>
      <c r="W542" s="28" t="s">
        <v>477</v>
      </c>
    </row>
    <row r="543" spans="1:23" s="28" customFormat="1" ht="43.5" x14ac:dyDescent="0.35">
      <c r="A543" s="20">
        <v>596</v>
      </c>
      <c r="B543" s="28">
        <v>2024</v>
      </c>
      <c r="C543" s="19" t="s">
        <v>1700</v>
      </c>
      <c r="D543" s="19" t="s">
        <v>1701</v>
      </c>
      <c r="E543" s="19">
        <v>1012350248</v>
      </c>
      <c r="F543" s="19" t="s">
        <v>1702</v>
      </c>
      <c r="G543" s="19" t="s">
        <v>475</v>
      </c>
      <c r="H543" s="19" t="s">
        <v>476</v>
      </c>
      <c r="I543" s="27">
        <v>45338</v>
      </c>
      <c r="J543" s="27">
        <v>45342</v>
      </c>
      <c r="K543" s="27">
        <v>45504</v>
      </c>
      <c r="L543" s="29">
        <v>39107000</v>
      </c>
      <c r="M543" s="36">
        <v>1</v>
      </c>
      <c r="N543" s="31">
        <v>34761776</v>
      </c>
      <c r="O543" s="31">
        <v>4345224</v>
      </c>
      <c r="P543" s="31">
        <v>0</v>
      </c>
      <c r="T543" s="30">
        <v>45504</v>
      </c>
      <c r="U543" s="31"/>
      <c r="V543" s="31">
        <v>39107000</v>
      </c>
      <c r="W543" s="28" t="s">
        <v>477</v>
      </c>
    </row>
    <row r="544" spans="1:23" s="28" customFormat="1" ht="43.5" x14ac:dyDescent="0.35">
      <c r="A544" s="20">
        <v>597</v>
      </c>
      <c r="B544" s="28">
        <v>2024</v>
      </c>
      <c r="C544" s="19" t="s">
        <v>1703</v>
      </c>
      <c r="D544" s="19" t="s">
        <v>1704</v>
      </c>
      <c r="E544" s="19">
        <v>1033741170</v>
      </c>
      <c r="F544" s="19" t="s">
        <v>1705</v>
      </c>
      <c r="G544" s="19" t="s">
        <v>475</v>
      </c>
      <c r="H544" s="19" t="s">
        <v>476</v>
      </c>
      <c r="I544" s="27">
        <v>45338</v>
      </c>
      <c r="J544" s="27">
        <v>45342</v>
      </c>
      <c r="K544" s="27">
        <v>45504</v>
      </c>
      <c r="L544" s="29">
        <v>13131250</v>
      </c>
      <c r="M544" s="36">
        <v>1</v>
      </c>
      <c r="N544" s="31">
        <v>12733333</v>
      </c>
      <c r="O544" s="31">
        <v>397917</v>
      </c>
      <c r="P544" s="31">
        <v>0</v>
      </c>
      <c r="T544" s="30">
        <v>45504</v>
      </c>
      <c r="U544" s="31"/>
      <c r="V544" s="31">
        <v>13131250</v>
      </c>
      <c r="W544" s="28" t="s">
        <v>477</v>
      </c>
    </row>
    <row r="545" spans="1:23" s="28" customFormat="1" ht="43.5" x14ac:dyDescent="0.35">
      <c r="A545" s="20">
        <v>598</v>
      </c>
      <c r="B545" s="28">
        <v>2024</v>
      </c>
      <c r="C545" s="19" t="s">
        <v>1706</v>
      </c>
      <c r="D545" s="19" t="s">
        <v>1707</v>
      </c>
      <c r="E545" s="19">
        <v>60288166</v>
      </c>
      <c r="F545" s="19" t="s">
        <v>1708</v>
      </c>
      <c r="G545" s="19" t="s">
        <v>475</v>
      </c>
      <c r="H545" s="19" t="s">
        <v>476</v>
      </c>
      <c r="I545" s="27">
        <v>45338</v>
      </c>
      <c r="J545" s="27">
        <v>45342</v>
      </c>
      <c r="K545" s="27">
        <v>45504</v>
      </c>
      <c r="L545" s="29">
        <v>13131250</v>
      </c>
      <c r="M545" s="36">
        <v>1</v>
      </c>
      <c r="N545" s="31">
        <v>12733333</v>
      </c>
      <c r="O545" s="31">
        <v>397917</v>
      </c>
      <c r="P545" s="31">
        <v>0</v>
      </c>
      <c r="T545" s="30">
        <v>45504</v>
      </c>
      <c r="U545" s="31"/>
      <c r="V545" s="31">
        <v>13131250</v>
      </c>
      <c r="W545" s="28" t="s">
        <v>477</v>
      </c>
    </row>
    <row r="546" spans="1:23" s="28" customFormat="1" ht="43.5" x14ac:dyDescent="0.35">
      <c r="A546" s="20">
        <v>599</v>
      </c>
      <c r="B546" s="28">
        <v>2024</v>
      </c>
      <c r="C546" s="19" t="s">
        <v>1709</v>
      </c>
      <c r="D546" s="19" t="s">
        <v>1710</v>
      </c>
      <c r="E546" s="19">
        <v>39637235</v>
      </c>
      <c r="F546" s="19" t="s">
        <v>1711</v>
      </c>
      <c r="G546" s="19" t="s">
        <v>475</v>
      </c>
      <c r="H546" s="19" t="s">
        <v>476</v>
      </c>
      <c r="I546" s="27">
        <v>45338</v>
      </c>
      <c r="J546" s="27">
        <v>45342</v>
      </c>
      <c r="K546" s="27">
        <v>45504</v>
      </c>
      <c r="L546" s="29">
        <v>29174750</v>
      </c>
      <c r="M546" s="36">
        <v>1</v>
      </c>
      <c r="N546" s="31">
        <v>28290667</v>
      </c>
      <c r="O546" s="31">
        <v>884083</v>
      </c>
      <c r="P546" s="31">
        <v>0</v>
      </c>
      <c r="T546" s="30">
        <v>45504</v>
      </c>
      <c r="U546" s="31"/>
      <c r="V546" s="31">
        <v>29174750</v>
      </c>
      <c r="W546" s="28" t="s">
        <v>477</v>
      </c>
    </row>
    <row r="547" spans="1:23" s="28" customFormat="1" ht="43.5" x14ac:dyDescent="0.35">
      <c r="A547" s="20">
        <v>600</v>
      </c>
      <c r="B547" s="28">
        <v>2024</v>
      </c>
      <c r="C547" s="19" t="s">
        <v>1712</v>
      </c>
      <c r="D547" s="19" t="s">
        <v>1713</v>
      </c>
      <c r="E547" s="19">
        <v>52507586</v>
      </c>
      <c r="F547" s="19" t="s">
        <v>1714</v>
      </c>
      <c r="G547" s="19" t="s">
        <v>475</v>
      </c>
      <c r="H547" s="19" t="s">
        <v>476</v>
      </c>
      <c r="I547" s="27">
        <v>45338</v>
      </c>
      <c r="J547" s="27">
        <v>45342</v>
      </c>
      <c r="K547" s="27">
        <v>45504</v>
      </c>
      <c r="L547" s="29">
        <v>29174750</v>
      </c>
      <c r="M547" s="36">
        <v>1</v>
      </c>
      <c r="N547" s="31">
        <v>28290667</v>
      </c>
      <c r="O547" s="31">
        <v>884083</v>
      </c>
      <c r="P547" s="31">
        <v>0</v>
      </c>
      <c r="T547" s="30">
        <v>45504</v>
      </c>
      <c r="U547" s="31"/>
      <c r="V547" s="31">
        <v>29174750</v>
      </c>
      <c r="W547" s="28" t="s">
        <v>477</v>
      </c>
    </row>
    <row r="548" spans="1:23" s="28" customFormat="1" ht="43.5" x14ac:dyDescent="0.35">
      <c r="A548" s="20">
        <v>601</v>
      </c>
      <c r="B548" s="28">
        <v>2024</v>
      </c>
      <c r="C548" s="19" t="s">
        <v>1715</v>
      </c>
      <c r="D548" s="19" t="s">
        <v>1716</v>
      </c>
      <c r="E548" s="19">
        <v>52976048</v>
      </c>
      <c r="F548" s="19" t="s">
        <v>1717</v>
      </c>
      <c r="G548" s="19" t="s">
        <v>262</v>
      </c>
      <c r="H548" s="19" t="s">
        <v>263</v>
      </c>
      <c r="I548" s="27">
        <v>45338</v>
      </c>
      <c r="J548" s="27">
        <v>45341</v>
      </c>
      <c r="K548" s="27">
        <v>45504</v>
      </c>
      <c r="L548" s="29">
        <v>32862500</v>
      </c>
      <c r="M548" s="36">
        <v>1</v>
      </c>
      <c r="N548" s="31">
        <v>32065833</v>
      </c>
      <c r="O548" s="31">
        <v>796667</v>
      </c>
      <c r="P548" s="31">
        <v>0</v>
      </c>
      <c r="T548" s="30">
        <v>45504</v>
      </c>
      <c r="U548" s="31"/>
      <c r="V548" s="31">
        <v>32862500</v>
      </c>
      <c r="W548" s="28" t="s">
        <v>264</v>
      </c>
    </row>
    <row r="549" spans="1:23" s="28" customFormat="1" ht="43.5" x14ac:dyDescent="0.35">
      <c r="A549" s="20">
        <v>602</v>
      </c>
      <c r="B549" s="28">
        <v>2024</v>
      </c>
      <c r="C549" s="19" t="s">
        <v>1718</v>
      </c>
      <c r="D549" s="19" t="s">
        <v>1719</v>
      </c>
      <c r="E549" s="19">
        <v>52750847</v>
      </c>
      <c r="F549" s="19" t="s">
        <v>1720</v>
      </c>
      <c r="G549" s="19" t="s">
        <v>764</v>
      </c>
      <c r="H549" s="19" t="s">
        <v>555</v>
      </c>
      <c r="I549" s="27">
        <v>45338</v>
      </c>
      <c r="J549" s="27">
        <v>45349</v>
      </c>
      <c r="K549" s="27">
        <v>45504</v>
      </c>
      <c r="L549" s="29">
        <v>39108000</v>
      </c>
      <c r="M549" s="36">
        <v>1</v>
      </c>
      <c r="N549" s="31">
        <v>33241800</v>
      </c>
      <c r="O549" s="31">
        <v>5866200</v>
      </c>
      <c r="P549" s="31">
        <v>0</v>
      </c>
      <c r="T549" s="30">
        <v>45504</v>
      </c>
      <c r="U549" s="31"/>
      <c r="V549" s="31">
        <v>39108000</v>
      </c>
      <c r="W549" s="28" t="s">
        <v>556</v>
      </c>
    </row>
    <row r="550" spans="1:23" s="28" customFormat="1" ht="29" x14ac:dyDescent="0.35">
      <c r="A550" s="20">
        <v>603</v>
      </c>
      <c r="B550" s="28">
        <v>2024</v>
      </c>
      <c r="C550" s="19" t="s">
        <v>1721</v>
      </c>
      <c r="D550" s="19" t="s">
        <v>1722</v>
      </c>
      <c r="E550" s="19">
        <v>75088692</v>
      </c>
      <c r="F550" s="19" t="s">
        <v>1723</v>
      </c>
      <c r="G550" s="19" t="s">
        <v>764</v>
      </c>
      <c r="H550" s="19" t="s">
        <v>555</v>
      </c>
      <c r="I550" s="27">
        <v>45338</v>
      </c>
      <c r="J550" s="27">
        <v>45342</v>
      </c>
      <c r="K550" s="27">
        <v>45504</v>
      </c>
      <c r="L550" s="29">
        <v>52152000</v>
      </c>
      <c r="M550" s="36">
        <v>1</v>
      </c>
      <c r="N550" s="31">
        <v>46357333</v>
      </c>
      <c r="O550" s="31">
        <v>5794667</v>
      </c>
      <c r="P550" s="31">
        <v>0</v>
      </c>
      <c r="T550" s="30">
        <v>45504</v>
      </c>
      <c r="U550" s="31"/>
      <c r="V550" s="31">
        <v>52152000</v>
      </c>
      <c r="W550" s="28" t="s">
        <v>556</v>
      </c>
    </row>
    <row r="551" spans="1:23" s="28" customFormat="1" ht="29" x14ac:dyDescent="0.35">
      <c r="A551" s="20">
        <v>604</v>
      </c>
      <c r="B551" s="28">
        <v>2024</v>
      </c>
      <c r="C551" s="19" t="s">
        <v>1724</v>
      </c>
      <c r="D551" s="19" t="s">
        <v>1725</v>
      </c>
      <c r="E551" s="19">
        <v>1018412053</v>
      </c>
      <c r="F551" s="19" t="s">
        <v>1726</v>
      </c>
      <c r="G551" s="19" t="s">
        <v>764</v>
      </c>
      <c r="H551" s="19" t="s">
        <v>555</v>
      </c>
      <c r="I551" s="27">
        <v>45338</v>
      </c>
      <c r="J551" s="27">
        <v>45349</v>
      </c>
      <c r="K551" s="27">
        <v>45504</v>
      </c>
      <c r="L551" s="29">
        <v>39108000</v>
      </c>
      <c r="M551" s="36">
        <v>1</v>
      </c>
      <c r="N551" s="31">
        <v>33241800</v>
      </c>
      <c r="O551" s="31">
        <v>5866200</v>
      </c>
      <c r="P551" s="31">
        <v>0</v>
      </c>
      <c r="T551" s="30">
        <v>45504</v>
      </c>
      <c r="U551" s="31"/>
      <c r="V551" s="31">
        <v>39108000</v>
      </c>
      <c r="W551" s="28" t="s">
        <v>556</v>
      </c>
    </row>
    <row r="552" spans="1:23" s="28" customFormat="1" ht="29" x14ac:dyDescent="0.35">
      <c r="A552" s="20">
        <v>605</v>
      </c>
      <c r="B552" s="28">
        <v>2024</v>
      </c>
      <c r="C552" s="19" t="s">
        <v>1727</v>
      </c>
      <c r="D552" s="19" t="s">
        <v>1728</v>
      </c>
      <c r="E552" s="19">
        <v>1026294950</v>
      </c>
      <c r="F552" s="19" t="s">
        <v>1729</v>
      </c>
      <c r="G552" s="19" t="s">
        <v>154</v>
      </c>
      <c r="H552" s="19" t="s">
        <v>32</v>
      </c>
      <c r="I552" s="27">
        <v>45338</v>
      </c>
      <c r="J552" s="27">
        <v>45348</v>
      </c>
      <c r="K552" s="27">
        <v>45504</v>
      </c>
      <c r="L552" s="29">
        <v>39108000</v>
      </c>
      <c r="M552" s="36">
        <v>1</v>
      </c>
      <c r="N552" s="31">
        <v>33459067</v>
      </c>
      <c r="O552" s="31">
        <v>5648933</v>
      </c>
      <c r="P552" s="31">
        <v>0</v>
      </c>
      <c r="T552" s="30">
        <v>45504</v>
      </c>
      <c r="U552" s="31"/>
      <c r="V552" s="31">
        <v>39108000</v>
      </c>
      <c r="W552" s="28" t="s">
        <v>33</v>
      </c>
    </row>
    <row r="553" spans="1:23" s="28" customFormat="1" ht="43.5" x14ac:dyDescent="0.35">
      <c r="A553" s="20">
        <v>606</v>
      </c>
      <c r="B553" s="28">
        <v>2024</v>
      </c>
      <c r="C553" s="19" t="s">
        <v>1730</v>
      </c>
      <c r="D553" s="19" t="s">
        <v>1731</v>
      </c>
      <c r="E553" s="19">
        <v>1010210091</v>
      </c>
      <c r="F553" s="19" t="s">
        <v>1732</v>
      </c>
      <c r="G553" s="19" t="s">
        <v>262</v>
      </c>
      <c r="H553" s="19" t="s">
        <v>263</v>
      </c>
      <c r="I553" s="27">
        <v>45338</v>
      </c>
      <c r="J553" s="27">
        <v>45341</v>
      </c>
      <c r="K553" s="27">
        <v>45504</v>
      </c>
      <c r="L553" s="29">
        <v>32862500</v>
      </c>
      <c r="M553" s="36">
        <v>1</v>
      </c>
      <c r="N553" s="31">
        <v>32065833</v>
      </c>
      <c r="O553" s="31">
        <v>796667</v>
      </c>
      <c r="P553" s="31">
        <v>0</v>
      </c>
      <c r="T553" s="30">
        <v>45504</v>
      </c>
      <c r="U553" s="31"/>
      <c r="V553" s="31">
        <v>32862500</v>
      </c>
      <c r="W553" s="28" t="s">
        <v>264</v>
      </c>
    </row>
    <row r="554" spans="1:23" s="28" customFormat="1" ht="29" x14ac:dyDescent="0.35">
      <c r="A554" s="20">
        <v>607</v>
      </c>
      <c r="B554" s="28">
        <v>2024</v>
      </c>
      <c r="C554" s="19" t="s">
        <v>1733</v>
      </c>
      <c r="D554" s="19" t="s">
        <v>1734</v>
      </c>
      <c r="E554" s="19">
        <v>1032393159</v>
      </c>
      <c r="F554" s="19" t="s">
        <v>1735</v>
      </c>
      <c r="G554" s="19" t="s">
        <v>262</v>
      </c>
      <c r="H554" s="19" t="s">
        <v>263</v>
      </c>
      <c r="I554" s="27">
        <v>45338</v>
      </c>
      <c r="J554" s="27">
        <v>45341</v>
      </c>
      <c r="K554" s="27">
        <v>45504</v>
      </c>
      <c r="L554" s="29">
        <v>32862500</v>
      </c>
      <c r="M554" s="36">
        <v>1</v>
      </c>
      <c r="N554" s="31">
        <v>32065833</v>
      </c>
      <c r="O554" s="31">
        <v>796667</v>
      </c>
      <c r="P554" s="31">
        <v>0</v>
      </c>
      <c r="T554" s="30">
        <v>45504</v>
      </c>
      <c r="U554" s="31"/>
      <c r="V554" s="31">
        <v>32862500</v>
      </c>
      <c r="W554" s="28" t="s">
        <v>264</v>
      </c>
    </row>
    <row r="555" spans="1:23" s="28" customFormat="1" ht="29" x14ac:dyDescent="0.35">
      <c r="A555" s="20">
        <v>608</v>
      </c>
      <c r="B555" s="28">
        <v>2024</v>
      </c>
      <c r="C555" s="19" t="s">
        <v>1736</v>
      </c>
      <c r="D555" s="19" t="s">
        <v>1737</v>
      </c>
      <c r="E555" s="19">
        <v>1122123341</v>
      </c>
      <c r="F555" s="19" t="s">
        <v>1738</v>
      </c>
      <c r="G555" s="19" t="s">
        <v>262</v>
      </c>
      <c r="H555" s="19" t="s">
        <v>263</v>
      </c>
      <c r="I555" s="27">
        <v>45338</v>
      </c>
      <c r="J555" s="27">
        <v>45341</v>
      </c>
      <c r="K555" s="27">
        <v>45504</v>
      </c>
      <c r="L555" s="29">
        <v>32455500</v>
      </c>
      <c r="M555" s="36">
        <v>1</v>
      </c>
      <c r="N555" s="31">
        <v>31668700</v>
      </c>
      <c r="O555" s="31">
        <v>786800</v>
      </c>
      <c r="P555" s="31">
        <v>0</v>
      </c>
      <c r="T555" s="30">
        <v>45504</v>
      </c>
      <c r="U555" s="31"/>
      <c r="V555" s="31">
        <v>32455500</v>
      </c>
      <c r="W555" s="28" t="s">
        <v>264</v>
      </c>
    </row>
    <row r="556" spans="1:23" s="28" customFormat="1" ht="29" x14ac:dyDescent="0.35">
      <c r="A556" s="20">
        <v>609</v>
      </c>
      <c r="B556" s="28">
        <v>2024</v>
      </c>
      <c r="C556" s="19" t="s">
        <v>1739</v>
      </c>
      <c r="D556" s="19" t="s">
        <v>1740</v>
      </c>
      <c r="E556" s="19">
        <v>1110504810</v>
      </c>
      <c r="F556" s="19" t="s">
        <v>1741</v>
      </c>
      <c r="G556" s="19" t="s">
        <v>262</v>
      </c>
      <c r="H556" s="19" t="s">
        <v>263</v>
      </c>
      <c r="I556" s="27">
        <v>45341</v>
      </c>
      <c r="J556" s="27">
        <v>45343</v>
      </c>
      <c r="K556" s="27">
        <v>45504</v>
      </c>
      <c r="L556" s="29">
        <v>32862500</v>
      </c>
      <c r="M556" s="36">
        <v>1</v>
      </c>
      <c r="N556" s="31">
        <v>31667500</v>
      </c>
      <c r="O556" s="31">
        <v>1195000</v>
      </c>
      <c r="P556" s="31">
        <v>0</v>
      </c>
      <c r="T556" s="30">
        <v>45504</v>
      </c>
      <c r="U556" s="31"/>
      <c r="V556" s="31">
        <v>32862500</v>
      </c>
      <c r="W556" s="28" t="s">
        <v>264</v>
      </c>
    </row>
    <row r="557" spans="1:23" s="28" customFormat="1" ht="43.5" x14ac:dyDescent="0.35">
      <c r="A557" s="20">
        <v>610</v>
      </c>
      <c r="B557" s="28">
        <v>2024</v>
      </c>
      <c r="C557" s="19" t="s">
        <v>1742</v>
      </c>
      <c r="D557" s="19" t="s">
        <v>1743</v>
      </c>
      <c r="E557" s="19">
        <v>1030655379</v>
      </c>
      <c r="F557" s="19" t="s">
        <v>1744</v>
      </c>
      <c r="G557" s="19" t="s">
        <v>538</v>
      </c>
      <c r="H557" s="19" t="s">
        <v>539</v>
      </c>
      <c r="I557" s="27">
        <v>45341</v>
      </c>
      <c r="J557" s="27">
        <v>45343</v>
      </c>
      <c r="K557" s="27">
        <v>45504</v>
      </c>
      <c r="L557" s="29">
        <v>31827000</v>
      </c>
      <c r="M557" s="36">
        <v>1</v>
      </c>
      <c r="N557" s="31">
        <v>28113850</v>
      </c>
      <c r="O557" s="31">
        <v>3713150</v>
      </c>
      <c r="P557" s="31">
        <v>0</v>
      </c>
      <c r="T557" s="30">
        <v>45504</v>
      </c>
      <c r="U557" s="31"/>
      <c r="V557" s="31">
        <v>31827000</v>
      </c>
      <c r="W557" s="28" t="s">
        <v>534</v>
      </c>
    </row>
    <row r="558" spans="1:23" s="28" customFormat="1" ht="43.5" x14ac:dyDescent="0.35">
      <c r="A558" s="20">
        <v>611</v>
      </c>
      <c r="B558" s="28">
        <v>2024</v>
      </c>
      <c r="C558" s="19" t="s">
        <v>1745</v>
      </c>
      <c r="D558" s="19" t="s">
        <v>1746</v>
      </c>
      <c r="E558" s="19">
        <v>52363861</v>
      </c>
      <c r="F558" s="19" t="s">
        <v>1747</v>
      </c>
      <c r="G558" s="19" t="s">
        <v>154</v>
      </c>
      <c r="H558" s="19" t="s">
        <v>155</v>
      </c>
      <c r="I558" s="27">
        <v>45341</v>
      </c>
      <c r="J558" s="27">
        <v>45344</v>
      </c>
      <c r="K558" s="27">
        <v>45504</v>
      </c>
      <c r="L558" s="29">
        <v>38046000</v>
      </c>
      <c r="M558" s="36">
        <v>1</v>
      </c>
      <c r="N558" s="31">
        <v>35360400</v>
      </c>
      <c r="O558" s="31">
        <v>2685600</v>
      </c>
      <c r="P558" s="31">
        <v>0</v>
      </c>
      <c r="T558" s="30">
        <v>45504</v>
      </c>
      <c r="U558" s="31"/>
      <c r="V558" s="31">
        <v>38046000</v>
      </c>
      <c r="W558" s="28" t="s">
        <v>156</v>
      </c>
    </row>
    <row r="559" spans="1:23" s="28" customFormat="1" ht="43.5" x14ac:dyDescent="0.35">
      <c r="A559" s="20">
        <v>612</v>
      </c>
      <c r="B559" s="28">
        <v>2024</v>
      </c>
      <c r="C559" s="19" t="s">
        <v>1748</v>
      </c>
      <c r="D559" s="19" t="s">
        <v>1749</v>
      </c>
      <c r="E559" s="19">
        <v>1026293199</v>
      </c>
      <c r="F559" s="19" t="s">
        <v>1750</v>
      </c>
      <c r="G559" s="19" t="s">
        <v>154</v>
      </c>
      <c r="H559" s="19" t="s">
        <v>32</v>
      </c>
      <c r="I559" s="27">
        <v>45341</v>
      </c>
      <c r="J559" s="27">
        <v>45344</v>
      </c>
      <c r="K559" s="27">
        <v>45504</v>
      </c>
      <c r="L559" s="29">
        <v>39108000</v>
      </c>
      <c r="M559" s="36">
        <v>1</v>
      </c>
      <c r="N559" s="31">
        <v>34328133</v>
      </c>
      <c r="O559" s="31">
        <v>4779867</v>
      </c>
      <c r="P559" s="31">
        <v>0</v>
      </c>
      <c r="T559" s="30">
        <v>45504</v>
      </c>
      <c r="U559" s="31"/>
      <c r="V559" s="31">
        <v>39108000</v>
      </c>
      <c r="W559" s="28" t="s">
        <v>33</v>
      </c>
    </row>
    <row r="560" spans="1:23" s="28" customFormat="1" ht="29" x14ac:dyDescent="0.35">
      <c r="A560" s="20">
        <v>613</v>
      </c>
      <c r="B560" s="28">
        <v>2024</v>
      </c>
      <c r="C560" s="19" t="s">
        <v>1751</v>
      </c>
      <c r="D560" s="19" t="s">
        <v>1752</v>
      </c>
      <c r="E560" s="19">
        <v>1030649360</v>
      </c>
      <c r="F560" s="19" t="s">
        <v>1753</v>
      </c>
      <c r="G560" s="19" t="s">
        <v>764</v>
      </c>
      <c r="H560" s="19" t="s">
        <v>555</v>
      </c>
      <c r="I560" s="27">
        <v>45341</v>
      </c>
      <c r="J560" s="27">
        <v>45349</v>
      </c>
      <c r="K560" s="27">
        <v>45504</v>
      </c>
      <c r="L560" s="29">
        <v>39108000</v>
      </c>
      <c r="M560" s="36">
        <v>1</v>
      </c>
      <c r="N560" s="31">
        <v>33241800</v>
      </c>
      <c r="O560" s="31">
        <v>5866200</v>
      </c>
      <c r="P560" s="31">
        <v>0</v>
      </c>
      <c r="T560" s="30">
        <v>45504</v>
      </c>
      <c r="U560" s="31"/>
      <c r="V560" s="31">
        <v>39108000</v>
      </c>
      <c r="W560" s="28" t="s">
        <v>556</v>
      </c>
    </row>
    <row r="561" spans="1:23" s="28" customFormat="1" ht="29" x14ac:dyDescent="0.35">
      <c r="A561" s="20">
        <v>614</v>
      </c>
      <c r="B561" s="28">
        <v>2024</v>
      </c>
      <c r="C561" s="19" t="s">
        <v>1754</v>
      </c>
      <c r="D561" s="19" t="s">
        <v>1755</v>
      </c>
      <c r="E561" s="19">
        <v>1016004202</v>
      </c>
      <c r="F561" s="19" t="s">
        <v>1756</v>
      </c>
      <c r="G561" s="19" t="s">
        <v>298</v>
      </c>
      <c r="H561" s="19" t="s">
        <v>299</v>
      </c>
      <c r="I561" s="27">
        <v>45341</v>
      </c>
      <c r="J561" s="27">
        <v>45343</v>
      </c>
      <c r="K561" s="27">
        <v>45504</v>
      </c>
      <c r="L561" s="29">
        <v>32500000</v>
      </c>
      <c r="M561" s="36">
        <v>1</v>
      </c>
      <c r="N561" s="31">
        <v>26500000</v>
      </c>
      <c r="O561" s="31">
        <v>6000000</v>
      </c>
      <c r="P561" s="31">
        <v>0</v>
      </c>
      <c r="T561" s="30">
        <v>45504</v>
      </c>
      <c r="U561" s="31"/>
      <c r="V561" s="31">
        <v>32500000</v>
      </c>
      <c r="W561" s="28" t="s">
        <v>300</v>
      </c>
    </row>
    <row r="562" spans="1:23" s="28" customFormat="1" ht="29" x14ac:dyDescent="0.35">
      <c r="A562" s="20">
        <v>615</v>
      </c>
      <c r="B562" s="28">
        <v>2024</v>
      </c>
      <c r="C562" s="19" t="s">
        <v>1757</v>
      </c>
      <c r="D562" s="19" t="s">
        <v>1758</v>
      </c>
      <c r="E562" s="19">
        <v>1085942790</v>
      </c>
      <c r="F562" s="19" t="s">
        <v>1759</v>
      </c>
      <c r="G562" s="19" t="s">
        <v>538</v>
      </c>
      <c r="H562" s="19" t="s">
        <v>539</v>
      </c>
      <c r="I562" s="27">
        <v>45341</v>
      </c>
      <c r="J562" s="27">
        <v>45343</v>
      </c>
      <c r="K562" s="27">
        <v>45504</v>
      </c>
      <c r="L562" s="29">
        <v>31827000</v>
      </c>
      <c r="M562" s="36">
        <v>1</v>
      </c>
      <c r="N562" s="31">
        <v>28113850</v>
      </c>
      <c r="O562" s="31">
        <v>3713150</v>
      </c>
      <c r="P562" s="31">
        <v>0</v>
      </c>
      <c r="T562" s="30">
        <v>45504</v>
      </c>
      <c r="U562" s="31"/>
      <c r="V562" s="31">
        <v>31827000</v>
      </c>
      <c r="W562" s="28" t="s">
        <v>534</v>
      </c>
    </row>
    <row r="563" spans="1:23" s="28" customFormat="1" ht="43.5" x14ac:dyDescent="0.35">
      <c r="A563" s="20">
        <v>617</v>
      </c>
      <c r="B563" s="28">
        <v>2024</v>
      </c>
      <c r="C563" s="19" t="s">
        <v>1760</v>
      </c>
      <c r="D563" s="19" t="s">
        <v>1761</v>
      </c>
      <c r="E563" s="19">
        <v>52819901</v>
      </c>
      <c r="F563" s="19" t="s">
        <v>1762</v>
      </c>
      <c r="G563" s="19" t="s">
        <v>154</v>
      </c>
      <c r="H563" s="19" t="s">
        <v>155</v>
      </c>
      <c r="I563" s="27">
        <v>45341</v>
      </c>
      <c r="J563" s="27">
        <v>45344</v>
      </c>
      <c r="K563" s="27">
        <v>45504</v>
      </c>
      <c r="L563" s="29">
        <v>38046000</v>
      </c>
      <c r="M563" s="36">
        <v>1</v>
      </c>
      <c r="N563" s="31">
        <v>35360400</v>
      </c>
      <c r="O563" s="31">
        <v>2685600</v>
      </c>
      <c r="P563" s="31">
        <v>0</v>
      </c>
      <c r="T563" s="30">
        <v>45504</v>
      </c>
      <c r="U563" s="31"/>
      <c r="V563" s="31">
        <v>38046000</v>
      </c>
      <c r="W563" s="28" t="s">
        <v>156</v>
      </c>
    </row>
    <row r="564" spans="1:23" s="28" customFormat="1" ht="29" x14ac:dyDescent="0.35">
      <c r="A564" s="20">
        <v>618</v>
      </c>
      <c r="B564" s="28">
        <v>2024</v>
      </c>
      <c r="C564" s="19" t="s">
        <v>1763</v>
      </c>
      <c r="D564" s="19" t="s">
        <v>1764</v>
      </c>
      <c r="E564" s="19">
        <v>1026274362</v>
      </c>
      <c r="F564" s="19" t="s">
        <v>1765</v>
      </c>
      <c r="G564" s="19" t="s">
        <v>538</v>
      </c>
      <c r="H564" s="19" t="s">
        <v>539</v>
      </c>
      <c r="I564" s="27">
        <v>45341</v>
      </c>
      <c r="J564" s="27">
        <v>45348</v>
      </c>
      <c r="K564" s="27">
        <v>45504</v>
      </c>
      <c r="L564" s="29">
        <v>31827000</v>
      </c>
      <c r="M564" s="36">
        <v>1</v>
      </c>
      <c r="N564" s="31">
        <v>27229767</v>
      </c>
      <c r="O564" s="31">
        <v>4597233</v>
      </c>
      <c r="P564" s="31">
        <v>0</v>
      </c>
      <c r="T564" s="30">
        <v>45504</v>
      </c>
      <c r="U564" s="31"/>
      <c r="V564" s="31">
        <v>31827000</v>
      </c>
      <c r="W564" s="28" t="s">
        <v>534</v>
      </c>
    </row>
    <row r="565" spans="1:23" s="28" customFormat="1" ht="43.5" x14ac:dyDescent="0.35">
      <c r="A565" s="20">
        <v>619</v>
      </c>
      <c r="B565" s="28">
        <v>2024</v>
      </c>
      <c r="C565" s="19" t="s">
        <v>1766</v>
      </c>
      <c r="D565" s="19" t="s">
        <v>1767</v>
      </c>
      <c r="E565" s="19">
        <v>1010221584</v>
      </c>
      <c r="F565" s="19" t="s">
        <v>1768</v>
      </c>
      <c r="G565" s="19" t="s">
        <v>538</v>
      </c>
      <c r="H565" s="19" t="s">
        <v>539</v>
      </c>
      <c r="I565" s="27">
        <v>45341</v>
      </c>
      <c r="J565" s="27">
        <v>45343</v>
      </c>
      <c r="K565" s="27">
        <v>45504</v>
      </c>
      <c r="L565" s="29">
        <v>31827000</v>
      </c>
      <c r="M565" s="36">
        <v>1</v>
      </c>
      <c r="N565" s="31">
        <v>28113850</v>
      </c>
      <c r="O565" s="31">
        <v>3713150</v>
      </c>
      <c r="P565" s="31">
        <v>0</v>
      </c>
      <c r="T565" s="30">
        <v>45504</v>
      </c>
      <c r="U565" s="31"/>
      <c r="V565" s="31">
        <v>31827000</v>
      </c>
      <c r="W565" s="28" t="s">
        <v>534</v>
      </c>
    </row>
    <row r="566" spans="1:23" s="28" customFormat="1" ht="43.5" x14ac:dyDescent="0.35">
      <c r="A566" s="20">
        <v>620</v>
      </c>
      <c r="B566" s="28">
        <v>2024</v>
      </c>
      <c r="C566" s="19" t="s">
        <v>1769</v>
      </c>
      <c r="D566" s="19" t="s">
        <v>1770</v>
      </c>
      <c r="E566" s="19">
        <v>24729493</v>
      </c>
      <c r="F566" s="19" t="s">
        <v>1771</v>
      </c>
      <c r="G566" s="19" t="s">
        <v>262</v>
      </c>
      <c r="H566" s="19" t="s">
        <v>263</v>
      </c>
      <c r="I566" s="27">
        <v>45341</v>
      </c>
      <c r="J566" s="27">
        <v>45343</v>
      </c>
      <c r="K566" s="27">
        <v>45504</v>
      </c>
      <c r="L566" s="29">
        <v>27192000</v>
      </c>
      <c r="M566" s="36">
        <v>1</v>
      </c>
      <c r="N566" s="31">
        <v>24019600</v>
      </c>
      <c r="O566" s="31">
        <v>3172400</v>
      </c>
      <c r="P566" s="31">
        <v>0</v>
      </c>
      <c r="T566" s="30">
        <v>45504</v>
      </c>
      <c r="U566" s="31"/>
      <c r="V566" s="31">
        <v>27192000</v>
      </c>
      <c r="W566" s="28" t="s">
        <v>264</v>
      </c>
    </row>
    <row r="567" spans="1:23" s="28" customFormat="1" ht="43.5" x14ac:dyDescent="0.35">
      <c r="A567" s="20">
        <v>621</v>
      </c>
      <c r="B567" s="28">
        <v>2024</v>
      </c>
      <c r="C567" s="19" t="s">
        <v>1772</v>
      </c>
      <c r="D567" s="19" t="s">
        <v>1773</v>
      </c>
      <c r="E567" s="19">
        <v>1098715072</v>
      </c>
      <c r="F567" s="19" t="s">
        <v>1774</v>
      </c>
      <c r="G567" s="19" t="s">
        <v>262</v>
      </c>
      <c r="H567" s="19" t="s">
        <v>263</v>
      </c>
      <c r="I567" s="27">
        <v>45341</v>
      </c>
      <c r="J567" s="27">
        <v>45343</v>
      </c>
      <c r="K567" s="27">
        <v>45504</v>
      </c>
      <c r="L567" s="29">
        <v>27192000</v>
      </c>
      <c r="M567" s="36">
        <v>1</v>
      </c>
      <c r="N567" s="31">
        <v>24019600</v>
      </c>
      <c r="O567" s="31">
        <v>3172400</v>
      </c>
      <c r="P567" s="31">
        <v>0</v>
      </c>
      <c r="T567" s="30">
        <v>45504</v>
      </c>
      <c r="U567" s="31"/>
      <c r="V567" s="31">
        <v>27192000</v>
      </c>
      <c r="W567" s="28" t="s">
        <v>264</v>
      </c>
    </row>
    <row r="568" spans="1:23" s="28" customFormat="1" ht="43.5" x14ac:dyDescent="0.35">
      <c r="A568" s="20">
        <v>622</v>
      </c>
      <c r="B568" s="28">
        <v>2024</v>
      </c>
      <c r="C568" s="19" t="s">
        <v>1775</v>
      </c>
      <c r="D568" s="19" t="s">
        <v>1776</v>
      </c>
      <c r="E568" s="19">
        <v>30231256</v>
      </c>
      <c r="F568" s="19" t="s">
        <v>1777</v>
      </c>
      <c r="G568" s="19" t="s">
        <v>298</v>
      </c>
      <c r="H568" s="19" t="s">
        <v>299</v>
      </c>
      <c r="I568" s="27">
        <v>45341</v>
      </c>
      <c r="J568" s="27">
        <v>45343</v>
      </c>
      <c r="K568" s="27">
        <v>45504</v>
      </c>
      <c r="L568" s="29">
        <v>32500000</v>
      </c>
      <c r="M568" s="36">
        <v>1</v>
      </c>
      <c r="N568" s="31">
        <v>26500000</v>
      </c>
      <c r="O568" s="31">
        <v>6000000</v>
      </c>
      <c r="P568" s="31">
        <v>0</v>
      </c>
      <c r="T568" s="30">
        <v>45504</v>
      </c>
      <c r="U568" s="31"/>
      <c r="V568" s="31">
        <v>32500000</v>
      </c>
      <c r="W568" s="28" t="s">
        <v>300</v>
      </c>
    </row>
    <row r="569" spans="1:23" s="28" customFormat="1" ht="43.5" x14ac:dyDescent="0.35">
      <c r="A569" s="20">
        <v>623</v>
      </c>
      <c r="B569" s="28">
        <v>2024</v>
      </c>
      <c r="C569" s="19" t="s">
        <v>1778</v>
      </c>
      <c r="D569" s="19" t="s">
        <v>1779</v>
      </c>
      <c r="E569" s="19">
        <v>1110508111</v>
      </c>
      <c r="F569" s="19" t="s">
        <v>1780</v>
      </c>
      <c r="G569" s="19" t="s">
        <v>797</v>
      </c>
      <c r="H569" s="19" t="s">
        <v>125</v>
      </c>
      <c r="I569" s="27">
        <v>45341</v>
      </c>
      <c r="J569" s="27">
        <v>45342</v>
      </c>
      <c r="K569" s="27">
        <v>45504</v>
      </c>
      <c r="L569" s="29">
        <v>36822500</v>
      </c>
      <c r="M569" s="36">
        <v>1</v>
      </c>
      <c r="N569" s="31">
        <v>35706667</v>
      </c>
      <c r="O569" s="31">
        <v>1115833</v>
      </c>
      <c r="P569" s="31">
        <v>0</v>
      </c>
      <c r="T569" s="30">
        <v>45504</v>
      </c>
      <c r="U569" s="31"/>
      <c r="V569" s="31">
        <v>36822500</v>
      </c>
      <c r="W569" s="28" t="s">
        <v>126</v>
      </c>
    </row>
    <row r="570" spans="1:23" s="28" customFormat="1" ht="29" x14ac:dyDescent="0.35">
      <c r="A570" s="20">
        <v>624</v>
      </c>
      <c r="B570" s="28">
        <v>2024</v>
      </c>
      <c r="C570" s="19" t="s">
        <v>1781</v>
      </c>
      <c r="D570" s="19" t="s">
        <v>1782</v>
      </c>
      <c r="E570" s="19">
        <v>1032412161</v>
      </c>
      <c r="F570" s="19" t="s">
        <v>1783</v>
      </c>
      <c r="G570" s="19" t="s">
        <v>262</v>
      </c>
      <c r="H570" s="19" t="s">
        <v>263</v>
      </c>
      <c r="I570" s="27">
        <v>45341</v>
      </c>
      <c r="J570" s="27">
        <v>45348</v>
      </c>
      <c r="K570" s="27">
        <v>45504</v>
      </c>
      <c r="L570" s="29">
        <v>20339000</v>
      </c>
      <c r="M570" s="36">
        <v>1</v>
      </c>
      <c r="N570" s="31">
        <v>18983067</v>
      </c>
      <c r="O570" s="31">
        <v>1355933</v>
      </c>
      <c r="P570" s="31">
        <v>0</v>
      </c>
      <c r="T570" s="30">
        <v>45504</v>
      </c>
      <c r="U570" s="31"/>
      <c r="V570" s="31">
        <v>20339000</v>
      </c>
      <c r="W570" s="28" t="s">
        <v>264</v>
      </c>
    </row>
    <row r="571" spans="1:23" s="28" customFormat="1" ht="43.5" x14ac:dyDescent="0.35">
      <c r="A571" s="20">
        <v>626</v>
      </c>
      <c r="B571" s="28">
        <v>2024</v>
      </c>
      <c r="C571" s="19" t="s">
        <v>1784</v>
      </c>
      <c r="D571" s="19" t="s">
        <v>1785</v>
      </c>
      <c r="E571" s="19">
        <v>52964617</v>
      </c>
      <c r="F571" s="19" t="s">
        <v>1786</v>
      </c>
      <c r="G571" s="19" t="s">
        <v>262</v>
      </c>
      <c r="H571" s="19" t="s">
        <v>263</v>
      </c>
      <c r="I571" s="27">
        <v>45341</v>
      </c>
      <c r="J571" s="27">
        <v>45342</v>
      </c>
      <c r="K571" s="27">
        <v>45504</v>
      </c>
      <c r="L571" s="29">
        <v>32455500</v>
      </c>
      <c r="M571" s="36">
        <v>1</v>
      </c>
      <c r="N571" s="31">
        <v>31472000</v>
      </c>
      <c r="O571" s="31">
        <v>983500</v>
      </c>
      <c r="P571" s="31">
        <v>0</v>
      </c>
      <c r="T571" s="30">
        <v>45504</v>
      </c>
      <c r="U571" s="31"/>
      <c r="V571" s="31">
        <v>32455500</v>
      </c>
      <c r="W571" s="28" t="s">
        <v>264</v>
      </c>
    </row>
    <row r="572" spans="1:23" s="28" customFormat="1" ht="29" x14ac:dyDescent="0.35">
      <c r="A572" s="20">
        <v>627</v>
      </c>
      <c r="B572" s="28">
        <v>2024</v>
      </c>
      <c r="C572" s="19" t="s">
        <v>1787</v>
      </c>
      <c r="D572" s="19" t="s">
        <v>1788</v>
      </c>
      <c r="E572" s="19">
        <v>1014229104</v>
      </c>
      <c r="F572" s="19" t="s">
        <v>1789</v>
      </c>
      <c r="G572" s="19" t="s">
        <v>262</v>
      </c>
      <c r="H572" s="19" t="s">
        <v>263</v>
      </c>
      <c r="I572" s="27">
        <v>45341</v>
      </c>
      <c r="J572" s="27">
        <v>45342</v>
      </c>
      <c r="K572" s="27">
        <v>45504</v>
      </c>
      <c r="L572" s="29">
        <v>32455500</v>
      </c>
      <c r="M572" s="36">
        <v>1</v>
      </c>
      <c r="N572" s="31">
        <v>31472000</v>
      </c>
      <c r="O572" s="31">
        <v>983500</v>
      </c>
      <c r="P572" s="31">
        <v>0</v>
      </c>
      <c r="T572" s="30">
        <v>45504</v>
      </c>
      <c r="U572" s="31"/>
      <c r="V572" s="31">
        <v>32455500</v>
      </c>
      <c r="W572" s="28" t="s">
        <v>264</v>
      </c>
    </row>
    <row r="573" spans="1:23" s="28" customFormat="1" ht="29" x14ac:dyDescent="0.35">
      <c r="A573" s="20">
        <v>628</v>
      </c>
      <c r="B573" s="28">
        <v>2024</v>
      </c>
      <c r="C573" s="19" t="s">
        <v>1790</v>
      </c>
      <c r="D573" s="19" t="s">
        <v>1791</v>
      </c>
      <c r="E573" s="19">
        <v>1033815957</v>
      </c>
      <c r="F573" s="19" t="s">
        <v>1792</v>
      </c>
      <c r="G573" s="19" t="s">
        <v>154</v>
      </c>
      <c r="H573" s="19" t="s">
        <v>32</v>
      </c>
      <c r="I573" s="27">
        <v>45341</v>
      </c>
      <c r="J573" s="27">
        <v>45349</v>
      </c>
      <c r="K573" s="27">
        <v>45504</v>
      </c>
      <c r="L573" s="29">
        <v>39108000</v>
      </c>
      <c r="M573" s="36">
        <v>1</v>
      </c>
      <c r="N573" s="31">
        <v>33241800</v>
      </c>
      <c r="O573" s="31">
        <v>5866200</v>
      </c>
      <c r="P573" s="31">
        <v>0</v>
      </c>
      <c r="T573" s="30">
        <v>45504</v>
      </c>
      <c r="U573" s="31"/>
      <c r="V573" s="31">
        <v>39108000</v>
      </c>
      <c r="W573" s="28" t="s">
        <v>33</v>
      </c>
    </row>
    <row r="574" spans="1:23" s="28" customFormat="1" ht="43.5" x14ac:dyDescent="0.35">
      <c r="A574" s="20">
        <v>629</v>
      </c>
      <c r="B574" s="28">
        <v>2024</v>
      </c>
      <c r="C574" s="19" t="s">
        <v>1793</v>
      </c>
      <c r="D574" s="19" t="s">
        <v>1794</v>
      </c>
      <c r="E574" s="19">
        <v>52810740</v>
      </c>
      <c r="F574" s="19" t="s">
        <v>1795</v>
      </c>
      <c r="G574" s="19" t="s">
        <v>894</v>
      </c>
      <c r="H574" s="19" t="s">
        <v>895</v>
      </c>
      <c r="I574" s="27">
        <v>45341</v>
      </c>
      <c r="J574" s="27">
        <v>45343</v>
      </c>
      <c r="K574" s="27">
        <v>45504</v>
      </c>
      <c r="L574" s="29">
        <v>31827000</v>
      </c>
      <c r="M574" s="36">
        <v>1</v>
      </c>
      <c r="N574" s="31">
        <v>28113850</v>
      </c>
      <c r="O574" s="31">
        <v>3713150</v>
      </c>
      <c r="P574" s="31">
        <v>0</v>
      </c>
      <c r="T574" s="30">
        <v>45504</v>
      </c>
      <c r="U574" s="31"/>
      <c r="V574" s="31">
        <v>31827000</v>
      </c>
      <c r="W574" s="28" t="s">
        <v>895</v>
      </c>
    </row>
    <row r="575" spans="1:23" s="28" customFormat="1" ht="43.5" x14ac:dyDescent="0.35">
      <c r="A575" s="20">
        <v>630</v>
      </c>
      <c r="B575" s="28">
        <v>2024</v>
      </c>
      <c r="C575" s="19" t="s">
        <v>1796</v>
      </c>
      <c r="D575" s="19" t="s">
        <v>1797</v>
      </c>
      <c r="E575" s="19">
        <v>1015404486</v>
      </c>
      <c r="F575" s="19" t="s">
        <v>1798</v>
      </c>
      <c r="G575" s="19" t="s">
        <v>894</v>
      </c>
      <c r="H575" s="19" t="s">
        <v>895</v>
      </c>
      <c r="I575" s="27">
        <v>45341</v>
      </c>
      <c r="J575" s="27">
        <v>45343</v>
      </c>
      <c r="K575" s="27">
        <v>45504</v>
      </c>
      <c r="L575" s="29">
        <v>31827000</v>
      </c>
      <c r="M575" s="36">
        <v>1</v>
      </c>
      <c r="N575" s="31">
        <v>28113850</v>
      </c>
      <c r="O575" s="31">
        <v>3713150</v>
      </c>
      <c r="P575" s="31">
        <v>0</v>
      </c>
      <c r="T575" s="30">
        <v>45504</v>
      </c>
      <c r="U575" s="31"/>
      <c r="V575" s="31">
        <v>31827000</v>
      </c>
      <c r="W575" s="28" t="s">
        <v>895</v>
      </c>
    </row>
    <row r="576" spans="1:23" s="28" customFormat="1" ht="29" x14ac:dyDescent="0.35">
      <c r="A576" s="20">
        <v>631</v>
      </c>
      <c r="B576" s="28">
        <v>2024</v>
      </c>
      <c r="C576" s="19" t="s">
        <v>1799</v>
      </c>
      <c r="D576" s="19" t="s">
        <v>1800</v>
      </c>
      <c r="E576" s="19">
        <v>1032417500</v>
      </c>
      <c r="F576" s="19" t="s">
        <v>1801</v>
      </c>
      <c r="G576" s="19" t="s">
        <v>262</v>
      </c>
      <c r="H576" s="19" t="s">
        <v>263</v>
      </c>
      <c r="I576" s="27">
        <v>45341</v>
      </c>
      <c r="J576" s="27">
        <v>45348</v>
      </c>
      <c r="K576" s="27">
        <v>45504</v>
      </c>
      <c r="L576" s="29">
        <v>32862500</v>
      </c>
      <c r="M576" s="36">
        <v>1</v>
      </c>
      <c r="N576" s="31">
        <v>30671667</v>
      </c>
      <c r="O576" s="31">
        <v>2190833</v>
      </c>
      <c r="P576" s="31">
        <v>0</v>
      </c>
      <c r="T576" s="30">
        <v>45504</v>
      </c>
      <c r="U576" s="31"/>
      <c r="V576" s="31">
        <v>32862500</v>
      </c>
      <c r="W576" s="28" t="s">
        <v>264</v>
      </c>
    </row>
    <row r="577" spans="1:23" s="28" customFormat="1" ht="29" x14ac:dyDescent="0.35">
      <c r="A577" s="20">
        <v>632</v>
      </c>
      <c r="B577" s="28">
        <v>2024</v>
      </c>
      <c r="C577" s="19" t="s">
        <v>1802</v>
      </c>
      <c r="D577" s="19" t="s">
        <v>1803</v>
      </c>
      <c r="E577" s="19">
        <v>1031127072</v>
      </c>
      <c r="F577" s="19" t="s">
        <v>1804</v>
      </c>
      <c r="G577" s="19" t="s">
        <v>262</v>
      </c>
      <c r="H577" s="19" t="s">
        <v>263</v>
      </c>
      <c r="I577" s="27">
        <v>45341</v>
      </c>
      <c r="J577" s="27">
        <v>45343</v>
      </c>
      <c r="K577" s="27">
        <v>45504</v>
      </c>
      <c r="L577" s="29">
        <v>32862500</v>
      </c>
      <c r="M577" s="36">
        <v>1</v>
      </c>
      <c r="N577" s="31">
        <v>31667500</v>
      </c>
      <c r="O577" s="31">
        <v>1195000</v>
      </c>
      <c r="P577" s="31">
        <v>0</v>
      </c>
      <c r="T577" s="30">
        <v>45504</v>
      </c>
      <c r="U577" s="31"/>
      <c r="V577" s="31">
        <v>32862500</v>
      </c>
      <c r="W577" s="28" t="s">
        <v>264</v>
      </c>
    </row>
    <row r="578" spans="1:23" s="28" customFormat="1" ht="43.5" x14ac:dyDescent="0.35">
      <c r="A578" s="20">
        <v>633</v>
      </c>
      <c r="B578" s="28">
        <v>2024</v>
      </c>
      <c r="C578" s="19" t="s">
        <v>1805</v>
      </c>
      <c r="D578" s="19" t="s">
        <v>1806</v>
      </c>
      <c r="E578" s="19">
        <v>53094778</v>
      </c>
      <c r="F578" s="19" t="s">
        <v>1807</v>
      </c>
      <c r="G578" s="19" t="s">
        <v>154</v>
      </c>
      <c r="H578" s="19" t="s">
        <v>155</v>
      </c>
      <c r="I578" s="27">
        <v>45342</v>
      </c>
      <c r="J578" s="27">
        <v>45349</v>
      </c>
      <c r="K578" s="27">
        <v>45504</v>
      </c>
      <c r="L578" s="29">
        <v>38046000</v>
      </c>
      <c r="M578" s="36">
        <v>1</v>
      </c>
      <c r="N578" s="31">
        <v>34241400</v>
      </c>
      <c r="O578" s="31">
        <v>3804600</v>
      </c>
      <c r="P578" s="31">
        <v>0</v>
      </c>
      <c r="T578" s="30">
        <v>45504</v>
      </c>
      <c r="U578" s="31"/>
      <c r="V578" s="31">
        <v>38046000</v>
      </c>
      <c r="W578" s="28" t="s">
        <v>156</v>
      </c>
    </row>
    <row r="579" spans="1:23" s="28" customFormat="1" ht="43.5" x14ac:dyDescent="0.35">
      <c r="A579" s="20">
        <v>634</v>
      </c>
      <c r="B579" s="28">
        <v>2024</v>
      </c>
      <c r="C579" s="19" t="s">
        <v>1808</v>
      </c>
      <c r="D579" s="19" t="s">
        <v>1809</v>
      </c>
      <c r="E579" s="19">
        <v>1024523176</v>
      </c>
      <c r="F579" s="19" t="s">
        <v>1810</v>
      </c>
      <c r="G579" s="19" t="s">
        <v>154</v>
      </c>
      <c r="H579" s="19" t="s">
        <v>155</v>
      </c>
      <c r="I579" s="27">
        <v>45342</v>
      </c>
      <c r="J579" s="27">
        <v>45344</v>
      </c>
      <c r="K579" s="27">
        <v>45504</v>
      </c>
      <c r="L579" s="29">
        <v>35308000</v>
      </c>
      <c r="M579" s="36">
        <v>1</v>
      </c>
      <c r="N579" s="31">
        <v>28608533</v>
      </c>
      <c r="O579" s="31">
        <v>6699467</v>
      </c>
      <c r="P579" s="31">
        <v>0</v>
      </c>
      <c r="T579" s="30">
        <v>45504</v>
      </c>
      <c r="U579" s="31"/>
      <c r="V579" s="31">
        <v>35308000</v>
      </c>
      <c r="W579" s="28" t="s">
        <v>156</v>
      </c>
    </row>
    <row r="580" spans="1:23" s="28" customFormat="1" ht="43.5" x14ac:dyDescent="0.35">
      <c r="A580" s="20">
        <v>635</v>
      </c>
      <c r="B580" s="28">
        <v>2024</v>
      </c>
      <c r="C580" s="19" t="s">
        <v>1811</v>
      </c>
      <c r="D580" s="19" t="s">
        <v>1812</v>
      </c>
      <c r="E580" s="19">
        <v>52987393</v>
      </c>
      <c r="F580" s="19" t="s">
        <v>1813</v>
      </c>
      <c r="G580" s="19" t="s">
        <v>463</v>
      </c>
      <c r="H580" s="19" t="s">
        <v>464</v>
      </c>
      <c r="I580" s="27">
        <v>45342</v>
      </c>
      <c r="J580" s="27">
        <v>45344</v>
      </c>
      <c r="K580" s="27">
        <v>45504</v>
      </c>
      <c r="L580" s="29">
        <v>40110000</v>
      </c>
      <c r="M580" s="36">
        <v>1</v>
      </c>
      <c r="N580" s="31">
        <v>35207667</v>
      </c>
      <c r="O580" s="31">
        <v>4902333</v>
      </c>
      <c r="P580" s="31">
        <v>0</v>
      </c>
      <c r="T580" s="30">
        <v>45504</v>
      </c>
      <c r="U580" s="31"/>
      <c r="V580" s="31">
        <v>40110000</v>
      </c>
      <c r="W580" s="28" t="s">
        <v>465</v>
      </c>
    </row>
    <row r="581" spans="1:23" s="28" customFormat="1" ht="43.5" x14ac:dyDescent="0.35">
      <c r="A581" s="20">
        <v>636</v>
      </c>
      <c r="B581" s="28">
        <v>2024</v>
      </c>
      <c r="C581" s="19" t="s">
        <v>1814</v>
      </c>
      <c r="D581" s="19" t="s">
        <v>1815</v>
      </c>
      <c r="E581" s="19">
        <v>1014269721</v>
      </c>
      <c r="F581" s="19" t="s">
        <v>1816</v>
      </c>
      <c r="G581" s="19" t="s">
        <v>894</v>
      </c>
      <c r="H581" s="19" t="s">
        <v>895</v>
      </c>
      <c r="I581" s="27">
        <v>45342</v>
      </c>
      <c r="J581" s="27">
        <v>45343</v>
      </c>
      <c r="K581" s="27">
        <v>45504</v>
      </c>
      <c r="L581" s="29">
        <v>31827000</v>
      </c>
      <c r="M581" s="36">
        <v>1</v>
      </c>
      <c r="N581" s="31">
        <v>28113850</v>
      </c>
      <c r="O581" s="31">
        <v>3713150</v>
      </c>
      <c r="P581" s="31">
        <v>0</v>
      </c>
      <c r="T581" s="30">
        <v>45504</v>
      </c>
      <c r="U581" s="31"/>
      <c r="V581" s="31">
        <v>31827000</v>
      </c>
      <c r="W581" s="28" t="s">
        <v>895</v>
      </c>
    </row>
    <row r="582" spans="1:23" s="28" customFormat="1" ht="29" x14ac:dyDescent="0.35">
      <c r="A582" s="20">
        <v>638</v>
      </c>
      <c r="B582" s="28">
        <v>2024</v>
      </c>
      <c r="C582" s="19" t="s">
        <v>1817</v>
      </c>
      <c r="D582" s="19" t="s">
        <v>1818</v>
      </c>
      <c r="E582" s="19">
        <v>52739383</v>
      </c>
      <c r="F582" s="19" t="s">
        <v>1819</v>
      </c>
      <c r="G582" s="19" t="s">
        <v>538</v>
      </c>
      <c r="H582" s="19" t="s">
        <v>539</v>
      </c>
      <c r="I582" s="27">
        <v>45342</v>
      </c>
      <c r="J582" s="27">
        <v>45344</v>
      </c>
      <c r="K582" s="27">
        <v>45504</v>
      </c>
      <c r="L582" s="29">
        <v>31827000</v>
      </c>
      <c r="M582" s="36">
        <v>1</v>
      </c>
      <c r="N582" s="31">
        <v>27937033</v>
      </c>
      <c r="O582" s="31">
        <v>3889967</v>
      </c>
      <c r="P582" s="31">
        <v>0</v>
      </c>
      <c r="T582" s="30">
        <v>45504</v>
      </c>
      <c r="U582" s="31"/>
      <c r="V582" s="31">
        <v>31827000</v>
      </c>
      <c r="W582" s="28" t="s">
        <v>534</v>
      </c>
    </row>
    <row r="583" spans="1:23" s="28" customFormat="1" ht="43.5" x14ac:dyDescent="0.35">
      <c r="A583" s="20">
        <v>639</v>
      </c>
      <c r="B583" s="28">
        <v>2024</v>
      </c>
      <c r="C583" s="19" t="s">
        <v>1820</v>
      </c>
      <c r="D583" s="19" t="s">
        <v>1821</v>
      </c>
      <c r="E583" s="19">
        <v>1016081223</v>
      </c>
      <c r="F583" s="19" t="s">
        <v>1822</v>
      </c>
      <c r="G583" s="19" t="s">
        <v>262</v>
      </c>
      <c r="H583" s="19" t="s">
        <v>263</v>
      </c>
      <c r="I583" s="27">
        <v>45342</v>
      </c>
      <c r="J583" s="27">
        <v>45352</v>
      </c>
      <c r="K583" s="27">
        <v>45504</v>
      </c>
      <c r="L583" s="29">
        <v>32455500</v>
      </c>
      <c r="M583" s="36">
        <v>1</v>
      </c>
      <c r="N583" s="31">
        <v>29505000</v>
      </c>
      <c r="O583" s="31">
        <v>2950500</v>
      </c>
      <c r="P583" s="31">
        <v>0</v>
      </c>
      <c r="T583" s="30">
        <v>45504</v>
      </c>
      <c r="U583" s="31"/>
      <c r="V583" s="31">
        <v>32455500</v>
      </c>
      <c r="W583" s="28" t="s">
        <v>264</v>
      </c>
    </row>
    <row r="584" spans="1:23" s="28" customFormat="1" ht="43.5" x14ac:dyDescent="0.35">
      <c r="A584" s="20">
        <v>640</v>
      </c>
      <c r="B584" s="28">
        <v>2024</v>
      </c>
      <c r="C584" s="19" t="s">
        <v>1823</v>
      </c>
      <c r="D584" s="19" t="s">
        <v>1824</v>
      </c>
      <c r="E584" s="19">
        <v>52907949</v>
      </c>
      <c r="F584" s="19" t="s">
        <v>1825</v>
      </c>
      <c r="G584" s="19" t="s">
        <v>475</v>
      </c>
      <c r="H584" s="19" t="s">
        <v>476</v>
      </c>
      <c r="I584" s="27">
        <v>45342</v>
      </c>
      <c r="J584" s="27">
        <v>45343</v>
      </c>
      <c r="K584" s="27">
        <v>45504</v>
      </c>
      <c r="L584" s="29">
        <v>31827000</v>
      </c>
      <c r="M584" s="36">
        <v>1</v>
      </c>
      <c r="N584" s="31">
        <v>28113850</v>
      </c>
      <c r="O584" s="31">
        <v>3713150</v>
      </c>
      <c r="P584" s="31">
        <v>0</v>
      </c>
      <c r="T584" s="30">
        <v>45504</v>
      </c>
      <c r="U584" s="31"/>
      <c r="V584" s="31">
        <v>31827000</v>
      </c>
      <c r="W584" s="28" t="s">
        <v>477</v>
      </c>
    </row>
    <row r="585" spans="1:23" s="28" customFormat="1" ht="43.5" x14ac:dyDescent="0.35">
      <c r="A585" s="20">
        <v>641</v>
      </c>
      <c r="B585" s="28">
        <v>2024</v>
      </c>
      <c r="C585" s="19" t="s">
        <v>1826</v>
      </c>
      <c r="D585" s="19" t="s">
        <v>1827</v>
      </c>
      <c r="E585" s="19">
        <v>1018402938</v>
      </c>
      <c r="F585" s="19" t="s">
        <v>1828</v>
      </c>
      <c r="G585" s="19" t="s">
        <v>154</v>
      </c>
      <c r="H585" s="19" t="s">
        <v>155</v>
      </c>
      <c r="I585" s="27">
        <v>45342</v>
      </c>
      <c r="J585" s="27">
        <v>45348</v>
      </c>
      <c r="K585" s="27">
        <v>45504</v>
      </c>
      <c r="L585" s="29">
        <v>44688000</v>
      </c>
      <c r="M585" s="36">
        <v>1</v>
      </c>
      <c r="N585" s="31">
        <v>38233067</v>
      </c>
      <c r="O585" s="31">
        <v>6454933</v>
      </c>
      <c r="P585" s="31">
        <v>0</v>
      </c>
      <c r="T585" s="30">
        <v>45504</v>
      </c>
      <c r="U585" s="31"/>
      <c r="V585" s="31">
        <v>44688000</v>
      </c>
      <c r="W585" s="28" t="s">
        <v>156</v>
      </c>
    </row>
    <row r="586" spans="1:23" s="28" customFormat="1" ht="43.5" x14ac:dyDescent="0.35">
      <c r="A586" s="20">
        <v>642</v>
      </c>
      <c r="B586" s="28">
        <v>2024</v>
      </c>
      <c r="C586" s="19" t="s">
        <v>1829</v>
      </c>
      <c r="D586" s="19" t="s">
        <v>1830</v>
      </c>
      <c r="E586" s="19">
        <v>52823115</v>
      </c>
      <c r="F586" s="19" t="s">
        <v>1831</v>
      </c>
      <c r="G586" s="19" t="s">
        <v>154</v>
      </c>
      <c r="H586" s="19" t="s">
        <v>155</v>
      </c>
      <c r="I586" s="27">
        <v>45342</v>
      </c>
      <c r="J586" s="27">
        <v>45345</v>
      </c>
      <c r="K586" s="27">
        <v>45526</v>
      </c>
      <c r="L586" s="29">
        <v>39798000</v>
      </c>
      <c r="M586" s="36">
        <v>1</v>
      </c>
      <c r="N586" s="31">
        <v>39576900</v>
      </c>
      <c r="O586" s="31">
        <v>221100</v>
      </c>
      <c r="P586" s="31">
        <v>0</v>
      </c>
      <c r="T586" s="30">
        <v>45526</v>
      </c>
      <c r="U586" s="31"/>
      <c r="V586" s="31">
        <v>39798000</v>
      </c>
      <c r="W586" s="28" t="s">
        <v>156</v>
      </c>
    </row>
    <row r="587" spans="1:23" s="28" customFormat="1" ht="43.5" x14ac:dyDescent="0.35">
      <c r="A587" s="20">
        <v>643</v>
      </c>
      <c r="B587" s="28">
        <v>2024</v>
      </c>
      <c r="C587" s="19" t="s">
        <v>1832</v>
      </c>
      <c r="D587" s="19" t="s">
        <v>1833</v>
      </c>
      <c r="E587" s="19">
        <v>52753589</v>
      </c>
      <c r="F587" s="19" t="s">
        <v>1834</v>
      </c>
      <c r="G587" s="19" t="s">
        <v>262</v>
      </c>
      <c r="H587" s="19" t="s">
        <v>263</v>
      </c>
      <c r="I587" s="27">
        <v>45342</v>
      </c>
      <c r="J587" s="27">
        <v>45348</v>
      </c>
      <c r="K587" s="27">
        <v>45504</v>
      </c>
      <c r="L587" s="29">
        <v>20339000</v>
      </c>
      <c r="M587" s="36">
        <v>1</v>
      </c>
      <c r="N587" s="31">
        <v>18983067</v>
      </c>
      <c r="O587" s="31">
        <v>1355933</v>
      </c>
      <c r="P587" s="31">
        <v>0</v>
      </c>
      <c r="T587" s="30">
        <v>45504</v>
      </c>
      <c r="U587" s="31"/>
      <c r="V587" s="31">
        <v>20339000</v>
      </c>
      <c r="W587" s="28" t="s">
        <v>264</v>
      </c>
    </row>
    <row r="588" spans="1:23" s="28" customFormat="1" ht="29" x14ac:dyDescent="0.35">
      <c r="A588" s="20">
        <v>644</v>
      </c>
      <c r="B588" s="28">
        <v>2024</v>
      </c>
      <c r="C588" s="19" t="s">
        <v>1835</v>
      </c>
      <c r="D588" s="19" t="s">
        <v>1836</v>
      </c>
      <c r="E588" s="19">
        <v>1026295417</v>
      </c>
      <c r="F588" s="19" t="s">
        <v>1837</v>
      </c>
      <c r="G588" s="19" t="s">
        <v>154</v>
      </c>
      <c r="H588" s="19" t="s">
        <v>32</v>
      </c>
      <c r="I588" s="27">
        <v>45342</v>
      </c>
      <c r="J588" s="27">
        <v>45349</v>
      </c>
      <c r="K588" s="27">
        <v>45504</v>
      </c>
      <c r="L588" s="29">
        <v>39108000</v>
      </c>
      <c r="M588" s="36">
        <v>1</v>
      </c>
      <c r="N588" s="31">
        <v>33241800</v>
      </c>
      <c r="O588" s="31">
        <v>5866200</v>
      </c>
      <c r="P588" s="31">
        <v>0</v>
      </c>
      <c r="T588" s="30">
        <v>45504</v>
      </c>
      <c r="U588" s="31"/>
      <c r="V588" s="31">
        <v>39108000</v>
      </c>
      <c r="W588" s="28" t="s">
        <v>33</v>
      </c>
    </row>
    <row r="589" spans="1:23" s="28" customFormat="1" ht="29" x14ac:dyDescent="0.35">
      <c r="A589" s="20">
        <v>645</v>
      </c>
      <c r="B589" s="28">
        <v>2024</v>
      </c>
      <c r="C589" s="19" t="s">
        <v>1838</v>
      </c>
      <c r="D589" s="19" t="s">
        <v>1839</v>
      </c>
      <c r="E589" s="19">
        <v>52186895</v>
      </c>
      <c r="F589" s="19" t="s">
        <v>1840</v>
      </c>
      <c r="G589" s="19" t="s">
        <v>154</v>
      </c>
      <c r="H589" s="19" t="s">
        <v>32</v>
      </c>
      <c r="I589" s="27">
        <v>45343</v>
      </c>
      <c r="J589" s="27">
        <v>45349</v>
      </c>
      <c r="K589" s="27">
        <v>45504</v>
      </c>
      <c r="L589" s="29">
        <v>39108000</v>
      </c>
      <c r="M589" s="36">
        <v>1</v>
      </c>
      <c r="N589" s="31">
        <v>33241800</v>
      </c>
      <c r="O589" s="31">
        <v>5866200</v>
      </c>
      <c r="P589" s="31">
        <v>0</v>
      </c>
      <c r="T589" s="30">
        <v>45504</v>
      </c>
      <c r="U589" s="31"/>
      <c r="V589" s="31">
        <v>39108000</v>
      </c>
      <c r="W589" s="28" t="s">
        <v>33</v>
      </c>
    </row>
    <row r="590" spans="1:23" s="28" customFormat="1" ht="29" x14ac:dyDescent="0.35">
      <c r="A590" s="20">
        <v>646</v>
      </c>
      <c r="B590" s="28">
        <v>2024</v>
      </c>
      <c r="C590" s="19" t="s">
        <v>1841</v>
      </c>
      <c r="D590" s="19" t="s">
        <v>1842</v>
      </c>
      <c r="E590" s="19">
        <v>1026594936</v>
      </c>
      <c r="F590" s="19" t="s">
        <v>1843</v>
      </c>
      <c r="G590" s="19" t="s">
        <v>154</v>
      </c>
      <c r="H590" s="19" t="s">
        <v>32</v>
      </c>
      <c r="I590" s="27">
        <v>45342</v>
      </c>
      <c r="J590" s="27">
        <v>45348</v>
      </c>
      <c r="K590" s="27">
        <v>45504</v>
      </c>
      <c r="L590" s="29">
        <v>18906000</v>
      </c>
      <c r="M590" s="36">
        <v>1</v>
      </c>
      <c r="N590" s="31">
        <v>16175133</v>
      </c>
      <c r="O590" s="31">
        <v>2730867</v>
      </c>
      <c r="P590" s="31">
        <v>0</v>
      </c>
      <c r="T590" s="30">
        <v>45504</v>
      </c>
      <c r="U590" s="31"/>
      <c r="V590" s="31">
        <v>18906000</v>
      </c>
      <c r="W590" s="28" t="s">
        <v>33</v>
      </c>
    </row>
    <row r="591" spans="1:23" s="28" customFormat="1" ht="43.5" x14ac:dyDescent="0.35">
      <c r="A591" s="20">
        <v>647</v>
      </c>
      <c r="B591" s="28">
        <v>2024</v>
      </c>
      <c r="C591" s="19" t="s">
        <v>1844</v>
      </c>
      <c r="D591" s="19" t="s">
        <v>1845</v>
      </c>
      <c r="E591" s="19">
        <v>1094940032</v>
      </c>
      <c r="F591" s="19" t="s">
        <v>1846</v>
      </c>
      <c r="G591" s="19" t="s">
        <v>154</v>
      </c>
      <c r="H591" s="19" t="s">
        <v>155</v>
      </c>
      <c r="I591" s="27">
        <v>45343</v>
      </c>
      <c r="J591" s="27">
        <v>45348</v>
      </c>
      <c r="K591" s="27">
        <v>45504</v>
      </c>
      <c r="L591" s="29">
        <v>39798000</v>
      </c>
      <c r="M591" s="36">
        <v>1</v>
      </c>
      <c r="N591" s="31">
        <v>34049400</v>
      </c>
      <c r="O591" s="31">
        <v>5748600</v>
      </c>
      <c r="P591" s="31">
        <v>0</v>
      </c>
      <c r="T591" s="30">
        <v>45504</v>
      </c>
      <c r="U591" s="31"/>
      <c r="V591" s="31">
        <v>39798000</v>
      </c>
      <c r="W591" s="28" t="s">
        <v>156</v>
      </c>
    </row>
    <row r="592" spans="1:23" s="28" customFormat="1" ht="29" x14ac:dyDescent="0.35">
      <c r="A592" s="20">
        <v>648</v>
      </c>
      <c r="B592" s="28">
        <v>2024</v>
      </c>
      <c r="C592" s="19" t="s">
        <v>1847</v>
      </c>
      <c r="D592" s="19" t="s">
        <v>1848</v>
      </c>
      <c r="E592" s="19">
        <v>1012440977</v>
      </c>
      <c r="F592" s="19" t="s">
        <v>1849</v>
      </c>
      <c r="G592" s="19" t="s">
        <v>538</v>
      </c>
      <c r="H592" s="19" t="s">
        <v>539</v>
      </c>
      <c r="I592" s="27">
        <v>45343</v>
      </c>
      <c r="J592" s="27">
        <v>45348</v>
      </c>
      <c r="K592" s="27">
        <v>45504</v>
      </c>
      <c r="L592" s="29">
        <v>31827000</v>
      </c>
      <c r="M592" s="36">
        <v>1</v>
      </c>
      <c r="N592" s="31">
        <v>27229767</v>
      </c>
      <c r="O592" s="31">
        <v>4597233</v>
      </c>
      <c r="P592" s="31">
        <v>0</v>
      </c>
      <c r="T592" s="30">
        <v>45504</v>
      </c>
      <c r="U592" s="31"/>
      <c r="V592" s="31">
        <v>31827000</v>
      </c>
      <c r="W592" s="28" t="s">
        <v>534</v>
      </c>
    </row>
    <row r="593" spans="1:23" s="28" customFormat="1" ht="29" x14ac:dyDescent="0.35">
      <c r="A593" s="20">
        <v>649</v>
      </c>
      <c r="B593" s="28">
        <v>2024</v>
      </c>
      <c r="C593" s="19" t="s">
        <v>1850</v>
      </c>
      <c r="D593" s="19" t="s">
        <v>1851</v>
      </c>
      <c r="E593" s="19">
        <v>800217686</v>
      </c>
      <c r="F593" s="19" t="s">
        <v>1852</v>
      </c>
      <c r="G593" s="19" t="s">
        <v>298</v>
      </c>
      <c r="H593" s="19" t="s">
        <v>299</v>
      </c>
      <c r="I593" s="27">
        <v>45343</v>
      </c>
      <c r="J593" s="27">
        <v>45343</v>
      </c>
      <c r="K593" s="27">
        <v>45678</v>
      </c>
      <c r="L593" s="29">
        <v>120772608</v>
      </c>
      <c r="M593" s="36">
        <v>0.63636363636363635</v>
      </c>
      <c r="N593" s="31">
        <v>76855296</v>
      </c>
      <c r="O593" s="31">
        <v>0</v>
      </c>
      <c r="P593" s="31">
        <v>43917312</v>
      </c>
      <c r="T593" s="30">
        <v>45678</v>
      </c>
      <c r="U593" s="31"/>
      <c r="V593" s="31">
        <v>120772608</v>
      </c>
      <c r="W593" s="28" t="s">
        <v>156</v>
      </c>
    </row>
    <row r="594" spans="1:23" s="28" customFormat="1" ht="29" x14ac:dyDescent="0.35">
      <c r="A594" s="20">
        <v>650</v>
      </c>
      <c r="B594" s="28">
        <v>2024</v>
      </c>
      <c r="C594" s="19" t="s">
        <v>1853</v>
      </c>
      <c r="D594" s="19" t="s">
        <v>1854</v>
      </c>
      <c r="E594" s="19">
        <v>1144074564</v>
      </c>
      <c r="F594" s="19" t="s">
        <v>1855</v>
      </c>
      <c r="G594" s="19" t="s">
        <v>532</v>
      </c>
      <c r="H594" s="19" t="s">
        <v>533</v>
      </c>
      <c r="I594" s="27">
        <v>45343</v>
      </c>
      <c r="J594" s="27">
        <v>45345</v>
      </c>
      <c r="K594" s="27">
        <v>45504</v>
      </c>
      <c r="L594" s="29">
        <v>23339800</v>
      </c>
      <c r="M594" s="36">
        <v>1</v>
      </c>
      <c r="N594" s="31">
        <v>22208173</v>
      </c>
      <c r="O594" s="31">
        <v>1131627</v>
      </c>
      <c r="P594" s="31">
        <v>0</v>
      </c>
      <c r="T594" s="30">
        <v>45504</v>
      </c>
      <c r="U594" s="31"/>
      <c r="V594" s="31">
        <v>23339800</v>
      </c>
      <c r="W594" s="28" t="s">
        <v>534</v>
      </c>
    </row>
    <row r="595" spans="1:23" s="28" customFormat="1" ht="29" x14ac:dyDescent="0.35">
      <c r="A595" s="20">
        <v>651</v>
      </c>
      <c r="B595" s="28">
        <v>2024</v>
      </c>
      <c r="C595" s="19" t="s">
        <v>1856</v>
      </c>
      <c r="D595" s="19" t="s">
        <v>1857</v>
      </c>
      <c r="E595" s="19">
        <v>79516486</v>
      </c>
      <c r="F595" s="19" t="s">
        <v>1858</v>
      </c>
      <c r="G595" s="19" t="s">
        <v>298</v>
      </c>
      <c r="H595" s="19" t="s">
        <v>299</v>
      </c>
      <c r="I595" s="27">
        <v>45343</v>
      </c>
      <c r="J595" s="27">
        <v>45345</v>
      </c>
      <c r="K595" s="27">
        <v>45504</v>
      </c>
      <c r="L595" s="29">
        <v>14400000</v>
      </c>
      <c r="M595" s="36">
        <v>1</v>
      </c>
      <c r="N595" s="31">
        <v>12560000</v>
      </c>
      <c r="O595" s="31">
        <v>1840000</v>
      </c>
      <c r="P595" s="31">
        <v>0</v>
      </c>
      <c r="T595" s="30">
        <v>45504</v>
      </c>
      <c r="U595" s="31"/>
      <c r="V595" s="31">
        <v>14400000</v>
      </c>
      <c r="W595" s="28" t="s">
        <v>300</v>
      </c>
    </row>
    <row r="596" spans="1:23" s="28" customFormat="1" ht="29" x14ac:dyDescent="0.35">
      <c r="A596" s="20">
        <v>652</v>
      </c>
      <c r="B596" s="28">
        <v>2024</v>
      </c>
      <c r="C596" s="19" t="s">
        <v>1859</v>
      </c>
      <c r="D596" s="19" t="s">
        <v>1860</v>
      </c>
      <c r="E596" s="19">
        <v>1032362672</v>
      </c>
      <c r="F596" s="19" t="s">
        <v>1861</v>
      </c>
      <c r="G596" s="19" t="s">
        <v>475</v>
      </c>
      <c r="H596" s="19" t="s">
        <v>476</v>
      </c>
      <c r="I596" s="27">
        <v>45343</v>
      </c>
      <c r="J596" s="27">
        <v>45348</v>
      </c>
      <c r="K596" s="27">
        <v>45504</v>
      </c>
      <c r="L596" s="29">
        <v>31512000</v>
      </c>
      <c r="M596" s="36">
        <v>1</v>
      </c>
      <c r="N596" s="31">
        <v>26960267</v>
      </c>
      <c r="O596" s="31">
        <v>4551733</v>
      </c>
      <c r="P596" s="31">
        <v>0</v>
      </c>
      <c r="T596" s="30">
        <v>45504</v>
      </c>
      <c r="U596" s="31"/>
      <c r="V596" s="31">
        <v>31512000</v>
      </c>
      <c r="W596" s="28" t="s">
        <v>477</v>
      </c>
    </row>
    <row r="597" spans="1:23" s="28" customFormat="1" ht="29" x14ac:dyDescent="0.35">
      <c r="A597" s="20">
        <v>653</v>
      </c>
      <c r="B597" s="28">
        <v>2024</v>
      </c>
      <c r="C597" s="19" t="s">
        <v>1862</v>
      </c>
      <c r="D597" s="19" t="s">
        <v>1863</v>
      </c>
      <c r="E597" s="19">
        <v>1032490243</v>
      </c>
      <c r="F597" s="19" t="s">
        <v>1864</v>
      </c>
      <c r="G597" s="19" t="s">
        <v>475</v>
      </c>
      <c r="H597" s="19" t="s">
        <v>476</v>
      </c>
      <c r="I597" s="27">
        <v>45343</v>
      </c>
      <c r="J597" s="27">
        <v>45345</v>
      </c>
      <c r="K597" s="27">
        <v>45504</v>
      </c>
      <c r="L597" s="29">
        <v>34171500</v>
      </c>
      <c r="M597" s="36">
        <v>1</v>
      </c>
      <c r="N597" s="31">
        <v>32514700</v>
      </c>
      <c r="O597" s="31">
        <v>1656800</v>
      </c>
      <c r="P597" s="31">
        <v>0</v>
      </c>
      <c r="T597" s="30">
        <v>45504</v>
      </c>
      <c r="U597" s="31"/>
      <c r="V597" s="31">
        <v>34171500</v>
      </c>
      <c r="W597" s="28" t="s">
        <v>477</v>
      </c>
    </row>
    <row r="598" spans="1:23" s="28" customFormat="1" ht="29" x14ac:dyDescent="0.35">
      <c r="A598" s="20">
        <v>654</v>
      </c>
      <c r="B598" s="28">
        <v>2024</v>
      </c>
      <c r="C598" s="19" t="s">
        <v>1865</v>
      </c>
      <c r="D598" s="19" t="s">
        <v>1866</v>
      </c>
      <c r="E598" s="19">
        <v>1018487742</v>
      </c>
      <c r="F598" s="19" t="s">
        <v>1867</v>
      </c>
      <c r="G598" s="19" t="s">
        <v>475</v>
      </c>
      <c r="H598" s="19" t="s">
        <v>476</v>
      </c>
      <c r="I598" s="27">
        <v>45343</v>
      </c>
      <c r="J598" s="27">
        <v>45358</v>
      </c>
      <c r="K598" s="27">
        <v>45504</v>
      </c>
      <c r="L598" s="29">
        <v>31512000</v>
      </c>
      <c r="M598" s="36">
        <v>1</v>
      </c>
      <c r="N598" s="31">
        <v>25209600</v>
      </c>
      <c r="O598" s="31">
        <v>6302400</v>
      </c>
      <c r="P598" s="31">
        <v>0</v>
      </c>
      <c r="T598" s="30">
        <v>45504</v>
      </c>
      <c r="U598" s="31"/>
      <c r="V598" s="31">
        <v>31512000</v>
      </c>
      <c r="W598" s="28" t="s">
        <v>477</v>
      </c>
    </row>
    <row r="599" spans="1:23" s="28" customFormat="1" ht="29" x14ac:dyDescent="0.35">
      <c r="A599" s="20">
        <v>655</v>
      </c>
      <c r="B599" s="28">
        <v>2024</v>
      </c>
      <c r="C599" s="19" t="s">
        <v>1868</v>
      </c>
      <c r="D599" s="19" t="s">
        <v>1869</v>
      </c>
      <c r="E599" s="19">
        <v>1030553805</v>
      </c>
      <c r="F599" s="19" t="s">
        <v>1870</v>
      </c>
      <c r="G599" s="19" t="s">
        <v>854</v>
      </c>
      <c r="H599" s="19" t="s">
        <v>345</v>
      </c>
      <c r="I599" s="27">
        <v>45343</v>
      </c>
      <c r="J599" s="27">
        <v>45344</v>
      </c>
      <c r="K599" s="27">
        <v>45504</v>
      </c>
      <c r="L599" s="29">
        <v>41400000</v>
      </c>
      <c r="M599" s="36">
        <v>1</v>
      </c>
      <c r="N599" s="31">
        <v>36340000</v>
      </c>
      <c r="O599" s="31">
        <v>5060000</v>
      </c>
      <c r="P599" s="31">
        <v>0</v>
      </c>
      <c r="T599" s="30">
        <v>45504</v>
      </c>
      <c r="U599" s="31"/>
      <c r="V599" s="31">
        <v>41400000</v>
      </c>
      <c r="W599" s="28" t="s">
        <v>306</v>
      </c>
    </row>
    <row r="600" spans="1:23" s="28" customFormat="1" ht="29" x14ac:dyDescent="0.35">
      <c r="A600" s="20">
        <v>656</v>
      </c>
      <c r="B600" s="28">
        <v>2024</v>
      </c>
      <c r="C600" s="19" t="s">
        <v>1871</v>
      </c>
      <c r="D600" s="19" t="s">
        <v>1872</v>
      </c>
      <c r="E600" s="19">
        <v>1032439727</v>
      </c>
      <c r="F600" s="19" t="s">
        <v>1873</v>
      </c>
      <c r="G600" s="19" t="s">
        <v>304</v>
      </c>
      <c r="H600" s="19" t="s">
        <v>305</v>
      </c>
      <c r="I600" s="27">
        <v>45343</v>
      </c>
      <c r="J600" s="27">
        <v>45344</v>
      </c>
      <c r="K600" s="27">
        <v>45504</v>
      </c>
      <c r="L600" s="29">
        <v>41400000</v>
      </c>
      <c r="M600" s="36">
        <v>1</v>
      </c>
      <c r="N600" s="31">
        <v>36340000</v>
      </c>
      <c r="O600" s="31">
        <v>5060000</v>
      </c>
      <c r="P600" s="31">
        <v>0</v>
      </c>
      <c r="T600" s="30">
        <v>45504</v>
      </c>
      <c r="U600" s="31"/>
      <c r="V600" s="31">
        <v>41400000</v>
      </c>
      <c r="W600" s="28" t="s">
        <v>306</v>
      </c>
    </row>
    <row r="601" spans="1:23" s="28" customFormat="1" ht="29" x14ac:dyDescent="0.35">
      <c r="A601" s="20">
        <v>657</v>
      </c>
      <c r="B601" s="28">
        <v>2024</v>
      </c>
      <c r="C601" s="19" t="s">
        <v>1874</v>
      </c>
      <c r="D601" s="19" t="s">
        <v>1875</v>
      </c>
      <c r="E601" s="19">
        <v>1012373845</v>
      </c>
      <c r="F601" s="19" t="s">
        <v>1876</v>
      </c>
      <c r="G601" s="19" t="s">
        <v>813</v>
      </c>
      <c r="H601" s="19" t="s">
        <v>544</v>
      </c>
      <c r="I601" s="27">
        <v>45343</v>
      </c>
      <c r="J601" s="27">
        <v>45345</v>
      </c>
      <c r="K601" s="27">
        <v>45504</v>
      </c>
      <c r="L601" s="29">
        <v>20432500</v>
      </c>
      <c r="M601" s="36">
        <v>1</v>
      </c>
      <c r="N601" s="31">
        <v>19441833</v>
      </c>
      <c r="O601" s="31">
        <v>990667</v>
      </c>
      <c r="P601" s="31">
        <v>0</v>
      </c>
      <c r="T601" s="30">
        <v>45504</v>
      </c>
      <c r="U601" s="31"/>
      <c r="V601" s="31">
        <v>20432500</v>
      </c>
      <c r="W601" s="28" t="s">
        <v>534</v>
      </c>
    </row>
    <row r="602" spans="1:23" s="28" customFormat="1" ht="29" x14ac:dyDescent="0.35">
      <c r="A602" s="20">
        <v>658</v>
      </c>
      <c r="B602" s="28">
        <v>2024</v>
      </c>
      <c r="C602" s="19" t="s">
        <v>1877</v>
      </c>
      <c r="D602" s="19" t="s">
        <v>1878</v>
      </c>
      <c r="E602" s="19">
        <v>1071167372</v>
      </c>
      <c r="F602" s="19" t="s">
        <v>1879</v>
      </c>
      <c r="G602" s="19" t="s">
        <v>262</v>
      </c>
      <c r="H602" s="19" t="s">
        <v>263</v>
      </c>
      <c r="I602" s="27">
        <v>45343</v>
      </c>
      <c r="J602" s="27">
        <v>45344</v>
      </c>
      <c r="K602" s="27">
        <v>45504</v>
      </c>
      <c r="L602" s="29">
        <v>31866667</v>
      </c>
      <c r="M602" s="36">
        <v>1</v>
      </c>
      <c r="N602" s="31">
        <v>31468333</v>
      </c>
      <c r="O602" s="31">
        <v>398334</v>
      </c>
      <c r="P602" s="31">
        <v>0</v>
      </c>
      <c r="T602" s="30">
        <v>45504</v>
      </c>
      <c r="U602" s="31"/>
      <c r="V602" s="31">
        <v>31866667</v>
      </c>
      <c r="W602" s="28" t="s">
        <v>264</v>
      </c>
    </row>
    <row r="603" spans="1:23" s="28" customFormat="1" ht="29" x14ac:dyDescent="0.35">
      <c r="A603" s="20">
        <v>659</v>
      </c>
      <c r="B603" s="28">
        <v>2024</v>
      </c>
      <c r="C603" s="19" t="s">
        <v>1880</v>
      </c>
      <c r="D603" s="19" t="s">
        <v>1881</v>
      </c>
      <c r="E603" s="19">
        <v>60371694</v>
      </c>
      <c r="F603" s="19" t="s">
        <v>1882</v>
      </c>
      <c r="G603" s="19" t="s">
        <v>262</v>
      </c>
      <c r="H603" s="19" t="s">
        <v>263</v>
      </c>
      <c r="I603" s="27">
        <v>45343</v>
      </c>
      <c r="J603" s="27">
        <v>45344</v>
      </c>
      <c r="K603" s="27">
        <v>45504</v>
      </c>
      <c r="L603" s="29">
        <v>31472000</v>
      </c>
      <c r="M603" s="36">
        <v>1</v>
      </c>
      <c r="N603" s="31">
        <v>31078600</v>
      </c>
      <c r="O603" s="31">
        <v>393400</v>
      </c>
      <c r="P603" s="31">
        <v>0</v>
      </c>
      <c r="T603" s="30">
        <v>45504</v>
      </c>
      <c r="U603" s="31"/>
      <c r="V603" s="31">
        <v>31472000</v>
      </c>
      <c r="W603" s="28" t="s">
        <v>264</v>
      </c>
    </row>
    <row r="604" spans="1:23" s="28" customFormat="1" ht="29" x14ac:dyDescent="0.35">
      <c r="A604" s="20">
        <v>660</v>
      </c>
      <c r="B604" s="28">
        <v>2024</v>
      </c>
      <c r="C604" s="19" t="s">
        <v>1883</v>
      </c>
      <c r="D604" s="19" t="s">
        <v>1884</v>
      </c>
      <c r="E604" s="19">
        <v>1032374674</v>
      </c>
      <c r="F604" s="19" t="s">
        <v>1885</v>
      </c>
      <c r="G604" s="19" t="s">
        <v>262</v>
      </c>
      <c r="H604" s="19" t="s">
        <v>263</v>
      </c>
      <c r="I604" s="27">
        <v>45343</v>
      </c>
      <c r="J604" s="27">
        <v>45352</v>
      </c>
      <c r="K604" s="27">
        <v>45504</v>
      </c>
      <c r="L604" s="29">
        <v>32455500</v>
      </c>
      <c r="M604" s="36">
        <v>1</v>
      </c>
      <c r="N604" s="31">
        <v>29505000</v>
      </c>
      <c r="O604" s="31">
        <v>2950500</v>
      </c>
      <c r="P604" s="31">
        <v>0</v>
      </c>
      <c r="T604" s="30">
        <v>45504</v>
      </c>
      <c r="U604" s="31"/>
      <c r="V604" s="31">
        <v>32455500</v>
      </c>
      <c r="W604" s="28" t="s">
        <v>264</v>
      </c>
    </row>
    <row r="605" spans="1:23" s="28" customFormat="1" ht="29" x14ac:dyDescent="0.35">
      <c r="A605" s="20">
        <v>661</v>
      </c>
      <c r="B605" s="28">
        <v>2024</v>
      </c>
      <c r="C605" s="19" t="s">
        <v>1886</v>
      </c>
      <c r="D605" s="19" t="s">
        <v>1887</v>
      </c>
      <c r="E605" s="19">
        <v>1032493452</v>
      </c>
      <c r="F605" s="19" t="s">
        <v>1888</v>
      </c>
      <c r="G605" s="19" t="s">
        <v>784</v>
      </c>
      <c r="H605" s="19" t="s">
        <v>544</v>
      </c>
      <c r="I605" s="27">
        <v>45343</v>
      </c>
      <c r="J605" s="27">
        <v>45344</v>
      </c>
      <c r="K605" s="27">
        <v>45504</v>
      </c>
      <c r="L605" s="29">
        <v>55000000</v>
      </c>
      <c r="M605" s="36">
        <v>1</v>
      </c>
      <c r="N605" s="31">
        <v>52666667</v>
      </c>
      <c r="O605" s="31">
        <v>2333333</v>
      </c>
      <c r="P605" s="31">
        <v>0</v>
      </c>
      <c r="T605" s="30">
        <v>45504</v>
      </c>
      <c r="U605" s="31"/>
      <c r="V605" s="31">
        <v>55000000</v>
      </c>
      <c r="W605" s="28" t="s">
        <v>534</v>
      </c>
    </row>
    <row r="606" spans="1:23" s="28" customFormat="1" ht="29" x14ac:dyDescent="0.35">
      <c r="A606" s="20">
        <v>662</v>
      </c>
      <c r="B606" s="28">
        <v>2024</v>
      </c>
      <c r="C606" s="19" t="s">
        <v>1889</v>
      </c>
      <c r="D606" s="19" t="s">
        <v>1890</v>
      </c>
      <c r="E606" s="19">
        <v>32735680</v>
      </c>
      <c r="F606" s="19" t="s">
        <v>1891</v>
      </c>
      <c r="G606" s="19" t="s">
        <v>538</v>
      </c>
      <c r="H606" s="19" t="s">
        <v>539</v>
      </c>
      <c r="I606" s="27">
        <v>45344</v>
      </c>
      <c r="J606" s="27">
        <v>45351</v>
      </c>
      <c r="K606" s="27">
        <v>45504</v>
      </c>
      <c r="L606" s="29">
        <v>31827000</v>
      </c>
      <c r="M606" s="36">
        <v>1</v>
      </c>
      <c r="N606" s="31">
        <v>26699317</v>
      </c>
      <c r="O606" s="31">
        <v>5127683</v>
      </c>
      <c r="P606" s="31">
        <v>0</v>
      </c>
      <c r="T606" s="30">
        <v>45504</v>
      </c>
      <c r="U606" s="31"/>
      <c r="V606" s="31">
        <v>31827000</v>
      </c>
      <c r="W606" s="28" t="s">
        <v>534</v>
      </c>
    </row>
    <row r="607" spans="1:23" s="28" customFormat="1" ht="29" x14ac:dyDescent="0.35">
      <c r="A607" s="20">
        <v>663</v>
      </c>
      <c r="B607" s="28">
        <v>2024</v>
      </c>
      <c r="C607" s="19" t="s">
        <v>1892</v>
      </c>
      <c r="D607" s="19" t="s">
        <v>1893</v>
      </c>
      <c r="E607" s="19">
        <v>1032393353</v>
      </c>
      <c r="F607" s="19" t="s">
        <v>1894</v>
      </c>
      <c r="G607" s="19" t="s">
        <v>532</v>
      </c>
      <c r="H607" s="19" t="s">
        <v>533</v>
      </c>
      <c r="I607" s="27">
        <v>45344</v>
      </c>
      <c r="J607" s="27">
        <v>45351</v>
      </c>
      <c r="K607" s="27">
        <v>45504</v>
      </c>
      <c r="L607" s="29">
        <v>31827000</v>
      </c>
      <c r="M607" s="36">
        <v>1</v>
      </c>
      <c r="N607" s="31">
        <v>26699317</v>
      </c>
      <c r="O607" s="31">
        <v>5127683</v>
      </c>
      <c r="P607" s="31">
        <v>0</v>
      </c>
      <c r="T607" s="30">
        <v>45504</v>
      </c>
      <c r="U607" s="31"/>
      <c r="V607" s="31">
        <v>31827000</v>
      </c>
      <c r="W607" s="28" t="s">
        <v>534</v>
      </c>
    </row>
    <row r="608" spans="1:23" s="28" customFormat="1" ht="29" x14ac:dyDescent="0.35">
      <c r="A608" s="20">
        <v>664</v>
      </c>
      <c r="B608" s="28">
        <v>2024</v>
      </c>
      <c r="C608" s="19" t="s">
        <v>1895</v>
      </c>
      <c r="D608" s="19" t="s">
        <v>1896</v>
      </c>
      <c r="E608" s="19">
        <v>1010184242</v>
      </c>
      <c r="F608" s="19" t="s">
        <v>1897</v>
      </c>
      <c r="G608" s="19" t="s">
        <v>475</v>
      </c>
      <c r="H608" s="19" t="s">
        <v>476</v>
      </c>
      <c r="I608" s="27">
        <v>45344</v>
      </c>
      <c r="J608" s="27">
        <v>45348</v>
      </c>
      <c r="K608" s="27">
        <v>45504</v>
      </c>
      <c r="L608" s="29">
        <v>15708000</v>
      </c>
      <c r="M608" s="36">
        <v>1</v>
      </c>
      <c r="N608" s="31">
        <v>13439067</v>
      </c>
      <c r="O608" s="31">
        <v>2268933</v>
      </c>
      <c r="P608" s="31">
        <v>0</v>
      </c>
      <c r="T608" s="30">
        <v>45504</v>
      </c>
      <c r="U608" s="31"/>
      <c r="V608" s="31">
        <v>15708000</v>
      </c>
      <c r="W608" s="28" t="s">
        <v>477</v>
      </c>
    </row>
    <row r="609" spans="1:23" s="28" customFormat="1" ht="29" x14ac:dyDescent="0.35">
      <c r="A609" s="20">
        <v>665</v>
      </c>
      <c r="B609" s="28">
        <v>2024</v>
      </c>
      <c r="C609" s="19" t="s">
        <v>1898</v>
      </c>
      <c r="D609" s="19" t="s">
        <v>1899</v>
      </c>
      <c r="E609" s="19">
        <v>52541006</v>
      </c>
      <c r="F609" s="19" t="s">
        <v>1900</v>
      </c>
      <c r="G609" s="19" t="s">
        <v>475</v>
      </c>
      <c r="H609" s="19" t="s">
        <v>476</v>
      </c>
      <c r="I609" s="27">
        <v>45344</v>
      </c>
      <c r="J609" s="27">
        <v>45348</v>
      </c>
      <c r="K609" s="27">
        <v>45504</v>
      </c>
      <c r="L609" s="29">
        <v>39107000</v>
      </c>
      <c r="M609" s="36">
        <v>1</v>
      </c>
      <c r="N609" s="31">
        <v>33458209</v>
      </c>
      <c r="O609" s="31">
        <v>5648791</v>
      </c>
      <c r="P609" s="31">
        <v>0</v>
      </c>
      <c r="T609" s="30">
        <v>45504</v>
      </c>
      <c r="U609" s="31"/>
      <c r="V609" s="31">
        <v>39107000</v>
      </c>
      <c r="W609" s="28" t="s">
        <v>477</v>
      </c>
    </row>
    <row r="610" spans="1:23" s="28" customFormat="1" ht="29" x14ac:dyDescent="0.35">
      <c r="A610" s="20">
        <v>666</v>
      </c>
      <c r="B610" s="28">
        <v>2024</v>
      </c>
      <c r="C610" s="19" t="s">
        <v>1901</v>
      </c>
      <c r="D610" s="19" t="s">
        <v>1902</v>
      </c>
      <c r="E610" s="19">
        <v>1136881164</v>
      </c>
      <c r="F610" s="19" t="s">
        <v>1903</v>
      </c>
      <c r="G610" s="19" t="s">
        <v>475</v>
      </c>
      <c r="H610" s="19" t="s">
        <v>476</v>
      </c>
      <c r="I610" s="27">
        <v>45344</v>
      </c>
      <c r="J610" s="27">
        <v>45348</v>
      </c>
      <c r="K610" s="27">
        <v>45504</v>
      </c>
      <c r="L610" s="29">
        <v>38500000</v>
      </c>
      <c r="M610" s="36">
        <v>1</v>
      </c>
      <c r="N610" s="31">
        <v>35933333</v>
      </c>
      <c r="O610" s="31">
        <v>2566667</v>
      </c>
      <c r="P610" s="31">
        <v>0</v>
      </c>
      <c r="T610" s="30">
        <v>45504</v>
      </c>
      <c r="U610" s="31"/>
      <c r="V610" s="31">
        <v>38500000</v>
      </c>
      <c r="W610" s="28" t="s">
        <v>477</v>
      </c>
    </row>
    <row r="611" spans="1:23" s="28" customFormat="1" ht="43.5" x14ac:dyDescent="0.35">
      <c r="A611" s="20">
        <v>667</v>
      </c>
      <c r="B611" s="28">
        <v>2024</v>
      </c>
      <c r="C611" s="19" t="s">
        <v>1904</v>
      </c>
      <c r="D611" s="19" t="s">
        <v>1905</v>
      </c>
      <c r="E611" s="19">
        <v>52274601</v>
      </c>
      <c r="F611" s="19" t="s">
        <v>1906</v>
      </c>
      <c r="G611" s="19" t="s">
        <v>154</v>
      </c>
      <c r="H611" s="19" t="s">
        <v>155</v>
      </c>
      <c r="I611" s="27">
        <v>45344</v>
      </c>
      <c r="J611" s="27">
        <v>45352</v>
      </c>
      <c r="K611" s="27">
        <v>45504</v>
      </c>
      <c r="L611" s="29">
        <v>36927000</v>
      </c>
      <c r="M611" s="36">
        <v>1</v>
      </c>
      <c r="N611" s="31">
        <v>33570000</v>
      </c>
      <c r="O611" s="31">
        <v>3357000</v>
      </c>
      <c r="P611" s="31">
        <v>0</v>
      </c>
      <c r="T611" s="30">
        <v>45504</v>
      </c>
      <c r="U611" s="31"/>
      <c r="V611" s="31">
        <v>36927000</v>
      </c>
      <c r="W611" s="28" t="s">
        <v>156</v>
      </c>
    </row>
    <row r="612" spans="1:23" s="28" customFormat="1" ht="43.5" x14ac:dyDescent="0.35">
      <c r="A612" s="20">
        <v>668</v>
      </c>
      <c r="B612" s="28">
        <v>2024</v>
      </c>
      <c r="C612" s="19" t="s">
        <v>1907</v>
      </c>
      <c r="D612" s="19" t="s">
        <v>1908</v>
      </c>
      <c r="E612" s="19">
        <v>1026272157</v>
      </c>
      <c r="F612" s="19" t="s">
        <v>1909</v>
      </c>
      <c r="G612" s="19" t="s">
        <v>154</v>
      </c>
      <c r="H612" s="19" t="s">
        <v>155</v>
      </c>
      <c r="I612" s="27">
        <v>45344</v>
      </c>
      <c r="J612" s="27">
        <v>45351</v>
      </c>
      <c r="K612" s="27">
        <v>45480</v>
      </c>
      <c r="L612" s="29">
        <v>34482500</v>
      </c>
      <c r="M612" s="36">
        <v>0.53846153846153844</v>
      </c>
      <c r="N612" s="31">
        <v>10786833</v>
      </c>
      <c r="O612" s="31">
        <v>7780667</v>
      </c>
      <c r="P612" s="31">
        <v>15915000</v>
      </c>
      <c r="T612" s="30">
        <v>45480</v>
      </c>
      <c r="U612" s="31"/>
      <c r="V612" s="31">
        <v>34482500</v>
      </c>
      <c r="W612" s="28" t="s">
        <v>156</v>
      </c>
    </row>
    <row r="613" spans="1:23" s="28" customFormat="1" ht="29" x14ac:dyDescent="0.35">
      <c r="A613" s="20">
        <v>670</v>
      </c>
      <c r="B613" s="28">
        <v>2024</v>
      </c>
      <c r="C613" s="19" t="s">
        <v>1910</v>
      </c>
      <c r="D613" s="19" t="s">
        <v>1911</v>
      </c>
      <c r="E613" s="19">
        <v>52736932</v>
      </c>
      <c r="F613" s="19" t="s">
        <v>1912</v>
      </c>
      <c r="G613" s="19" t="s">
        <v>262</v>
      </c>
      <c r="H613" s="19" t="s">
        <v>263</v>
      </c>
      <c r="I613" s="27">
        <v>45344</v>
      </c>
      <c r="J613" s="27">
        <v>45348</v>
      </c>
      <c r="K613" s="27">
        <v>45504</v>
      </c>
      <c r="L613" s="29">
        <v>31866667</v>
      </c>
      <c r="M613" s="36">
        <v>1</v>
      </c>
      <c r="N613" s="31">
        <v>30671667</v>
      </c>
      <c r="O613" s="31">
        <v>1195000</v>
      </c>
      <c r="P613" s="31">
        <v>0</v>
      </c>
      <c r="T613" s="30">
        <v>45504</v>
      </c>
      <c r="U613" s="31"/>
      <c r="V613" s="31">
        <v>31866667</v>
      </c>
      <c r="W613" s="28" t="s">
        <v>264</v>
      </c>
    </row>
    <row r="614" spans="1:23" s="28" customFormat="1" ht="29" x14ac:dyDescent="0.35">
      <c r="A614" s="20">
        <v>671</v>
      </c>
      <c r="B614" s="28">
        <v>2024</v>
      </c>
      <c r="C614" s="19" t="s">
        <v>1913</v>
      </c>
      <c r="D614" s="19" t="s">
        <v>1914</v>
      </c>
      <c r="E614" s="19">
        <v>1013611178</v>
      </c>
      <c r="F614" s="19" t="s">
        <v>1915</v>
      </c>
      <c r="G614" s="19" t="s">
        <v>262</v>
      </c>
      <c r="H614" s="19" t="s">
        <v>263</v>
      </c>
      <c r="I614" s="27">
        <v>45344</v>
      </c>
      <c r="J614" s="27">
        <v>45348</v>
      </c>
      <c r="K614" s="27">
        <v>45504</v>
      </c>
      <c r="L614" s="29">
        <v>31866667</v>
      </c>
      <c r="M614" s="36">
        <v>1</v>
      </c>
      <c r="N614" s="31">
        <v>30671667</v>
      </c>
      <c r="O614" s="31">
        <v>1195000</v>
      </c>
      <c r="P614" s="31">
        <v>0</v>
      </c>
      <c r="T614" s="30">
        <v>45504</v>
      </c>
      <c r="U614" s="31"/>
      <c r="V614" s="31">
        <v>31866667</v>
      </c>
      <c r="W614" s="28" t="s">
        <v>264</v>
      </c>
    </row>
    <row r="615" spans="1:23" s="28" customFormat="1" ht="29" x14ac:dyDescent="0.35">
      <c r="A615" s="20">
        <v>672</v>
      </c>
      <c r="B615" s="28">
        <v>2024</v>
      </c>
      <c r="C615" s="19" t="s">
        <v>1916</v>
      </c>
      <c r="D615" s="19" t="s">
        <v>1917</v>
      </c>
      <c r="E615" s="19">
        <v>1018488404</v>
      </c>
      <c r="F615" s="19" t="s">
        <v>1918</v>
      </c>
      <c r="G615" s="19" t="s">
        <v>764</v>
      </c>
      <c r="H615" s="19" t="s">
        <v>555</v>
      </c>
      <c r="I615" s="27">
        <v>45344</v>
      </c>
      <c r="J615" s="27">
        <v>45349</v>
      </c>
      <c r="K615" s="27">
        <v>45504</v>
      </c>
      <c r="L615" s="29">
        <v>22278000</v>
      </c>
      <c r="M615" s="36">
        <v>1</v>
      </c>
      <c r="N615" s="31">
        <v>18936300</v>
      </c>
      <c r="O615" s="31">
        <v>3341700</v>
      </c>
      <c r="P615" s="31">
        <v>0</v>
      </c>
      <c r="T615" s="30">
        <v>45504</v>
      </c>
      <c r="U615" s="31"/>
      <c r="V615" s="31">
        <v>22278000</v>
      </c>
      <c r="W615" s="28" t="s">
        <v>556</v>
      </c>
    </row>
    <row r="616" spans="1:23" s="28" customFormat="1" ht="29" x14ac:dyDescent="0.35">
      <c r="A616" s="20">
        <v>673</v>
      </c>
      <c r="B616" s="28">
        <v>2024</v>
      </c>
      <c r="C616" s="19" t="s">
        <v>1919</v>
      </c>
      <c r="D616" s="19" t="s">
        <v>1920</v>
      </c>
      <c r="E616" s="19">
        <v>1022385067</v>
      </c>
      <c r="F616" s="19" t="s">
        <v>1921</v>
      </c>
      <c r="G616" s="19" t="s">
        <v>764</v>
      </c>
      <c r="H616" s="19" t="s">
        <v>555</v>
      </c>
      <c r="I616" s="27">
        <v>45344</v>
      </c>
      <c r="J616" s="27">
        <v>45350</v>
      </c>
      <c r="K616" s="27">
        <v>45504</v>
      </c>
      <c r="L616" s="29">
        <v>22278000</v>
      </c>
      <c r="M616" s="36">
        <v>1</v>
      </c>
      <c r="N616" s="31">
        <v>18812533</v>
      </c>
      <c r="O616" s="31">
        <v>3465467</v>
      </c>
      <c r="P616" s="31">
        <v>0</v>
      </c>
      <c r="T616" s="30">
        <v>45504</v>
      </c>
      <c r="U616" s="31"/>
      <c r="V616" s="31">
        <v>22278000</v>
      </c>
      <c r="W616" s="28" t="s">
        <v>556</v>
      </c>
    </row>
    <row r="617" spans="1:23" s="28" customFormat="1" ht="29" x14ac:dyDescent="0.35">
      <c r="A617" s="20">
        <v>674</v>
      </c>
      <c r="B617" s="28">
        <v>2024</v>
      </c>
      <c r="C617" s="19" t="s">
        <v>1922</v>
      </c>
      <c r="D617" s="19" t="s">
        <v>1923</v>
      </c>
      <c r="E617" s="19">
        <v>53093961</v>
      </c>
      <c r="F617" s="19" t="s">
        <v>1924</v>
      </c>
      <c r="G617" s="19" t="s">
        <v>764</v>
      </c>
      <c r="H617" s="19" t="s">
        <v>555</v>
      </c>
      <c r="I617" s="27">
        <v>45344</v>
      </c>
      <c r="J617" s="27">
        <v>45350</v>
      </c>
      <c r="K617" s="27">
        <v>45504</v>
      </c>
      <c r="L617" s="29">
        <v>22278000</v>
      </c>
      <c r="M617" s="36">
        <v>1</v>
      </c>
      <c r="N617" s="31">
        <v>18812533</v>
      </c>
      <c r="O617" s="31">
        <v>3465467</v>
      </c>
      <c r="P617" s="31">
        <v>0</v>
      </c>
      <c r="T617" s="30">
        <v>45504</v>
      </c>
      <c r="U617" s="31"/>
      <c r="V617" s="31">
        <v>22278000</v>
      </c>
      <c r="W617" s="28" t="s">
        <v>556</v>
      </c>
    </row>
    <row r="618" spans="1:23" s="28" customFormat="1" ht="43.5" x14ac:dyDescent="0.35">
      <c r="A618" s="20">
        <v>675</v>
      </c>
      <c r="B618" s="28">
        <v>2024</v>
      </c>
      <c r="C618" s="19" t="s">
        <v>1925</v>
      </c>
      <c r="D618" s="19" t="s">
        <v>1926</v>
      </c>
      <c r="E618" s="19">
        <v>39767738</v>
      </c>
      <c r="F618" s="19" t="s">
        <v>1927</v>
      </c>
      <c r="G618" s="19" t="s">
        <v>154</v>
      </c>
      <c r="H618" s="19" t="s">
        <v>155</v>
      </c>
      <c r="I618" s="27">
        <v>45344</v>
      </c>
      <c r="J618" s="27">
        <v>45348</v>
      </c>
      <c r="K618" s="27">
        <v>45504</v>
      </c>
      <c r="L618" s="29">
        <v>16731000</v>
      </c>
      <c r="M618" s="36">
        <v>1</v>
      </c>
      <c r="N618" s="31">
        <v>15615600</v>
      </c>
      <c r="O618" s="31">
        <v>1115400</v>
      </c>
      <c r="P618" s="31">
        <v>0</v>
      </c>
      <c r="T618" s="30">
        <v>45504</v>
      </c>
      <c r="U618" s="31"/>
      <c r="V618" s="31">
        <v>16731000</v>
      </c>
      <c r="W618" s="28" t="s">
        <v>156</v>
      </c>
    </row>
    <row r="619" spans="1:23" s="28" customFormat="1" ht="29" x14ac:dyDescent="0.35">
      <c r="A619" s="20">
        <v>676</v>
      </c>
      <c r="B619" s="28">
        <v>2024</v>
      </c>
      <c r="C619" s="19" t="s">
        <v>1928</v>
      </c>
      <c r="D619" s="19" t="s">
        <v>1929</v>
      </c>
      <c r="E619" s="19">
        <v>1033769449</v>
      </c>
      <c r="F619" s="19" t="s">
        <v>1930</v>
      </c>
      <c r="G619" s="19" t="s">
        <v>538</v>
      </c>
      <c r="H619" s="19" t="s">
        <v>539</v>
      </c>
      <c r="I619" s="27">
        <v>45344</v>
      </c>
      <c r="J619" s="27">
        <v>45348</v>
      </c>
      <c r="K619" s="27">
        <v>45504</v>
      </c>
      <c r="L619" s="29">
        <v>29174750</v>
      </c>
      <c r="M619" s="36">
        <v>1</v>
      </c>
      <c r="N619" s="31">
        <v>27229767</v>
      </c>
      <c r="O619" s="31">
        <v>1944983</v>
      </c>
      <c r="P619" s="31">
        <v>0</v>
      </c>
      <c r="T619" s="30">
        <v>45504</v>
      </c>
      <c r="U619" s="31"/>
      <c r="V619" s="31">
        <v>29174750</v>
      </c>
      <c r="W619" s="28" t="s">
        <v>534</v>
      </c>
    </row>
    <row r="620" spans="1:23" s="28" customFormat="1" ht="29" x14ac:dyDescent="0.35">
      <c r="A620" s="20">
        <v>677</v>
      </c>
      <c r="B620" s="28">
        <v>2024</v>
      </c>
      <c r="C620" s="19" t="s">
        <v>1931</v>
      </c>
      <c r="D620" s="19" t="s">
        <v>1932</v>
      </c>
      <c r="E620" s="19">
        <v>65763442</v>
      </c>
      <c r="F620" s="19" t="s">
        <v>1933</v>
      </c>
      <c r="G620" s="19" t="s">
        <v>538</v>
      </c>
      <c r="H620" s="19" t="s">
        <v>539</v>
      </c>
      <c r="I620" s="27">
        <v>45344</v>
      </c>
      <c r="J620" s="27">
        <v>45348</v>
      </c>
      <c r="K620" s="27">
        <v>45504</v>
      </c>
      <c r="L620" s="29">
        <v>29174750</v>
      </c>
      <c r="M620" s="36">
        <v>1</v>
      </c>
      <c r="N620" s="31">
        <v>27229767</v>
      </c>
      <c r="O620" s="31">
        <v>1944983</v>
      </c>
      <c r="P620" s="31">
        <v>0</v>
      </c>
      <c r="T620" s="30">
        <v>45504</v>
      </c>
      <c r="U620" s="31"/>
      <c r="V620" s="31">
        <v>29174750</v>
      </c>
      <c r="W620" s="28" t="s">
        <v>534</v>
      </c>
    </row>
    <row r="621" spans="1:23" s="28" customFormat="1" ht="29" x14ac:dyDescent="0.35">
      <c r="A621" s="20">
        <v>682</v>
      </c>
      <c r="B621" s="28">
        <v>2024</v>
      </c>
      <c r="C621" s="19" t="s">
        <v>1934</v>
      </c>
      <c r="D621" s="19" t="s">
        <v>1935</v>
      </c>
      <c r="E621" s="19">
        <v>1022398563</v>
      </c>
      <c r="F621" s="19" t="s">
        <v>1936</v>
      </c>
      <c r="G621" s="19" t="s">
        <v>262</v>
      </c>
      <c r="H621" s="19" t="s">
        <v>263</v>
      </c>
      <c r="I621" s="27">
        <v>45344</v>
      </c>
      <c r="J621" s="27">
        <v>45345</v>
      </c>
      <c r="K621" s="27">
        <v>45504</v>
      </c>
      <c r="L621" s="29">
        <v>31472000</v>
      </c>
      <c r="M621" s="36">
        <v>1</v>
      </c>
      <c r="N621" s="31">
        <v>30881900</v>
      </c>
      <c r="O621" s="31">
        <v>590100</v>
      </c>
      <c r="P621" s="31">
        <v>0</v>
      </c>
      <c r="T621" s="30">
        <v>45504</v>
      </c>
      <c r="U621" s="31"/>
      <c r="V621" s="31">
        <v>31472000</v>
      </c>
      <c r="W621" s="28" t="s">
        <v>264</v>
      </c>
    </row>
    <row r="622" spans="1:23" s="28" customFormat="1" ht="29" x14ac:dyDescent="0.35">
      <c r="A622" s="20">
        <v>683</v>
      </c>
      <c r="B622" s="28">
        <v>2024</v>
      </c>
      <c r="C622" s="19" t="s">
        <v>1937</v>
      </c>
      <c r="D622" s="19" t="s">
        <v>1938</v>
      </c>
      <c r="E622" s="19">
        <v>1033783668</v>
      </c>
      <c r="F622" s="19" t="s">
        <v>1939</v>
      </c>
      <c r="G622" s="19" t="s">
        <v>813</v>
      </c>
      <c r="H622" s="19" t="s">
        <v>1940</v>
      </c>
      <c r="I622" s="27">
        <v>45345</v>
      </c>
      <c r="J622" s="27">
        <v>45352</v>
      </c>
      <c r="K622" s="27">
        <v>45504</v>
      </c>
      <c r="L622" s="29">
        <v>20432500</v>
      </c>
      <c r="M622" s="36">
        <v>1</v>
      </c>
      <c r="N622" s="31">
        <v>18575000</v>
      </c>
      <c r="O622" s="31">
        <v>1857500</v>
      </c>
      <c r="P622" s="31">
        <v>0</v>
      </c>
      <c r="T622" s="30">
        <v>45504</v>
      </c>
      <c r="U622" s="31"/>
      <c r="V622" s="31">
        <v>20432500</v>
      </c>
      <c r="W622" s="28" t="s">
        <v>534</v>
      </c>
    </row>
    <row r="623" spans="1:23" s="28" customFormat="1" ht="29" x14ac:dyDescent="0.35">
      <c r="A623" s="20">
        <v>684</v>
      </c>
      <c r="B623" s="28">
        <v>2024</v>
      </c>
      <c r="C623" s="19" t="s">
        <v>1941</v>
      </c>
      <c r="D623" s="19" t="s">
        <v>1942</v>
      </c>
      <c r="E623" s="19">
        <v>1014239350</v>
      </c>
      <c r="F623" s="19" t="s">
        <v>1943</v>
      </c>
      <c r="G623" s="19" t="s">
        <v>532</v>
      </c>
      <c r="H623" s="19" t="s">
        <v>533</v>
      </c>
      <c r="I623" s="27">
        <v>45345</v>
      </c>
      <c r="J623" s="27">
        <v>45351</v>
      </c>
      <c r="K623" s="27">
        <v>45504</v>
      </c>
      <c r="L623" s="29">
        <v>23339800</v>
      </c>
      <c r="M623" s="36">
        <v>1</v>
      </c>
      <c r="N623" s="31">
        <v>21359453</v>
      </c>
      <c r="O623" s="31">
        <v>1980347</v>
      </c>
      <c r="P623" s="31">
        <v>0</v>
      </c>
      <c r="T623" s="30">
        <v>45504</v>
      </c>
      <c r="U623" s="31"/>
      <c r="V623" s="31">
        <v>23339800</v>
      </c>
      <c r="W623" s="28" t="s">
        <v>534</v>
      </c>
    </row>
    <row r="624" spans="1:23" s="28" customFormat="1" ht="29" x14ac:dyDescent="0.35">
      <c r="A624" s="20">
        <v>685</v>
      </c>
      <c r="B624" s="28">
        <v>2024</v>
      </c>
      <c r="C624" s="19" t="s">
        <v>1944</v>
      </c>
      <c r="D624" s="19" t="s">
        <v>1945</v>
      </c>
      <c r="E624" s="19">
        <v>1032379438</v>
      </c>
      <c r="F624" s="19" t="s">
        <v>1946</v>
      </c>
      <c r="G624" s="19" t="s">
        <v>532</v>
      </c>
      <c r="H624" s="19" t="s">
        <v>533</v>
      </c>
      <c r="I624" s="27">
        <v>45345</v>
      </c>
      <c r="J624" s="27">
        <v>45351</v>
      </c>
      <c r="K624" s="27">
        <v>45504</v>
      </c>
      <c r="L624" s="29">
        <v>23339800</v>
      </c>
      <c r="M624" s="36">
        <v>1</v>
      </c>
      <c r="N624" s="31">
        <v>21359453</v>
      </c>
      <c r="O624" s="31">
        <v>1980347</v>
      </c>
      <c r="P624" s="31">
        <v>0</v>
      </c>
      <c r="T624" s="30">
        <v>45504</v>
      </c>
      <c r="U624" s="31"/>
      <c r="V624" s="31">
        <v>23339800</v>
      </c>
      <c r="W624" s="28" t="s">
        <v>534</v>
      </c>
    </row>
    <row r="625" spans="1:23" s="28" customFormat="1" ht="29" x14ac:dyDescent="0.35">
      <c r="A625" s="20">
        <v>686</v>
      </c>
      <c r="B625" s="28">
        <v>2024</v>
      </c>
      <c r="C625" s="19" t="s">
        <v>1947</v>
      </c>
      <c r="D625" s="19" t="s">
        <v>1948</v>
      </c>
      <c r="E625" s="19">
        <v>53102581</v>
      </c>
      <c r="F625" s="19" t="s">
        <v>1949</v>
      </c>
      <c r="G625" s="19" t="s">
        <v>813</v>
      </c>
      <c r="H625" s="19" t="s">
        <v>1940</v>
      </c>
      <c r="I625" s="27">
        <v>45345</v>
      </c>
      <c r="J625" s="27">
        <v>45350</v>
      </c>
      <c r="K625" s="27">
        <v>45504</v>
      </c>
      <c r="L625" s="29">
        <v>20432500</v>
      </c>
      <c r="M625" s="36">
        <v>1</v>
      </c>
      <c r="N625" s="31">
        <v>18822667</v>
      </c>
      <c r="O625" s="31">
        <v>1609833</v>
      </c>
      <c r="P625" s="31">
        <v>0</v>
      </c>
      <c r="T625" s="30">
        <v>45504</v>
      </c>
      <c r="U625" s="31"/>
      <c r="V625" s="31">
        <v>20432500</v>
      </c>
      <c r="W625" s="28" t="s">
        <v>534</v>
      </c>
    </row>
    <row r="626" spans="1:23" s="28" customFormat="1" ht="29" x14ac:dyDescent="0.35">
      <c r="A626" s="20">
        <v>687</v>
      </c>
      <c r="B626" s="28">
        <v>2024</v>
      </c>
      <c r="C626" s="19" t="s">
        <v>1950</v>
      </c>
      <c r="D626" s="19" t="s">
        <v>1951</v>
      </c>
      <c r="E626" s="19">
        <v>1019045777</v>
      </c>
      <c r="F626" s="19" t="s">
        <v>1952</v>
      </c>
      <c r="G626" s="19" t="s">
        <v>813</v>
      </c>
      <c r="H626" s="19" t="s">
        <v>1940</v>
      </c>
      <c r="I626" s="27">
        <v>45345</v>
      </c>
      <c r="J626" s="27">
        <v>45352</v>
      </c>
      <c r="K626" s="27">
        <v>45476</v>
      </c>
      <c r="L626" s="29">
        <v>20432500</v>
      </c>
      <c r="M626" s="36">
        <v>1</v>
      </c>
      <c r="N626" s="31">
        <v>18575000</v>
      </c>
      <c r="O626" s="31">
        <v>1857500</v>
      </c>
      <c r="P626" s="31">
        <v>0</v>
      </c>
      <c r="T626" s="30">
        <v>45476</v>
      </c>
      <c r="U626" s="31"/>
      <c r="V626" s="31">
        <v>20432500</v>
      </c>
      <c r="W626" s="28" t="s">
        <v>534</v>
      </c>
    </row>
    <row r="627" spans="1:23" s="28" customFormat="1" ht="29" x14ac:dyDescent="0.35">
      <c r="A627" s="20">
        <v>688</v>
      </c>
      <c r="B627" s="28">
        <v>2024</v>
      </c>
      <c r="C627" s="19" t="s">
        <v>1953</v>
      </c>
      <c r="D627" s="19" t="s">
        <v>1954</v>
      </c>
      <c r="E627" s="19">
        <v>1032356505</v>
      </c>
      <c r="F627" s="19" t="s">
        <v>1955</v>
      </c>
      <c r="G627" s="19" t="s">
        <v>538</v>
      </c>
      <c r="H627" s="19" t="s">
        <v>539</v>
      </c>
      <c r="I627" s="27">
        <v>45345</v>
      </c>
      <c r="J627" s="27">
        <v>45349</v>
      </c>
      <c r="K627" s="27">
        <v>45504</v>
      </c>
      <c r="L627" s="29">
        <v>29174750</v>
      </c>
      <c r="M627" s="36">
        <v>1</v>
      </c>
      <c r="N627" s="31">
        <v>27052950</v>
      </c>
      <c r="O627" s="31">
        <v>2121800</v>
      </c>
      <c r="P627" s="31">
        <v>0</v>
      </c>
      <c r="T627" s="30">
        <v>45504</v>
      </c>
      <c r="U627" s="31"/>
      <c r="V627" s="31">
        <v>29174750</v>
      </c>
      <c r="W627" s="28" t="s">
        <v>534</v>
      </c>
    </row>
    <row r="628" spans="1:23" s="28" customFormat="1" ht="29" x14ac:dyDescent="0.35">
      <c r="A628" s="20">
        <v>689</v>
      </c>
      <c r="B628" s="28">
        <v>2024</v>
      </c>
      <c r="C628" s="19" t="s">
        <v>1956</v>
      </c>
      <c r="D628" s="19" t="s">
        <v>1957</v>
      </c>
      <c r="E628" s="19">
        <v>1024466865</v>
      </c>
      <c r="F628" s="19" t="s">
        <v>1958</v>
      </c>
      <c r="G628" s="19" t="s">
        <v>262</v>
      </c>
      <c r="H628" s="19" t="s">
        <v>263</v>
      </c>
      <c r="I628" s="27">
        <v>45345</v>
      </c>
      <c r="J628" s="27">
        <v>45349</v>
      </c>
      <c r="K628" s="27">
        <v>45504</v>
      </c>
      <c r="L628" s="29">
        <v>31866667</v>
      </c>
      <c r="M628" s="36">
        <v>1</v>
      </c>
      <c r="N628" s="31">
        <v>30472500</v>
      </c>
      <c r="O628" s="31">
        <v>1394167</v>
      </c>
      <c r="P628" s="31">
        <v>0</v>
      </c>
      <c r="T628" s="30">
        <v>45504</v>
      </c>
      <c r="U628" s="31"/>
      <c r="V628" s="31">
        <v>31866667</v>
      </c>
      <c r="W628" s="28" t="s">
        <v>264</v>
      </c>
    </row>
    <row r="629" spans="1:23" s="28" customFormat="1" ht="29" x14ac:dyDescent="0.35">
      <c r="A629" s="20">
        <v>690</v>
      </c>
      <c r="B629" s="28">
        <v>2024</v>
      </c>
      <c r="C629" s="19" t="s">
        <v>1959</v>
      </c>
      <c r="D629" s="19" t="s">
        <v>1960</v>
      </c>
      <c r="E629" s="19">
        <v>1019077800</v>
      </c>
      <c r="F629" s="19" t="s">
        <v>1961</v>
      </c>
      <c r="G629" s="19" t="s">
        <v>262</v>
      </c>
      <c r="H629" s="19" t="s">
        <v>263</v>
      </c>
      <c r="I629" s="27">
        <v>45345</v>
      </c>
      <c r="J629" s="27">
        <v>45349</v>
      </c>
      <c r="K629" s="27">
        <v>45504</v>
      </c>
      <c r="L629" s="29">
        <v>31472000</v>
      </c>
      <c r="M629" s="36">
        <v>1</v>
      </c>
      <c r="N629" s="31">
        <v>30095100</v>
      </c>
      <c r="O629" s="31">
        <v>1376900</v>
      </c>
      <c r="P629" s="31">
        <v>0</v>
      </c>
      <c r="T629" s="30">
        <v>45504</v>
      </c>
      <c r="U629" s="31"/>
      <c r="V629" s="31">
        <v>31472000</v>
      </c>
      <c r="W629" s="28" t="s">
        <v>264</v>
      </c>
    </row>
    <row r="630" spans="1:23" s="28" customFormat="1" ht="29" x14ac:dyDescent="0.35">
      <c r="A630" s="20">
        <v>691</v>
      </c>
      <c r="B630" s="28">
        <v>2024</v>
      </c>
      <c r="C630" s="19" t="s">
        <v>1962</v>
      </c>
      <c r="D630" s="19" t="s">
        <v>1963</v>
      </c>
      <c r="E630" s="19">
        <v>1070969716</v>
      </c>
      <c r="F630" s="19" t="s">
        <v>1964</v>
      </c>
      <c r="G630" s="19" t="s">
        <v>262</v>
      </c>
      <c r="H630" s="19" t="s">
        <v>263</v>
      </c>
      <c r="I630" s="27">
        <v>45345</v>
      </c>
      <c r="J630" s="27">
        <v>45352</v>
      </c>
      <c r="K630" s="27">
        <v>45504</v>
      </c>
      <c r="L630" s="29">
        <v>32455500</v>
      </c>
      <c r="M630" s="36">
        <v>1</v>
      </c>
      <c r="N630" s="31">
        <v>29505000</v>
      </c>
      <c r="O630" s="31">
        <v>2950500</v>
      </c>
      <c r="P630" s="31">
        <v>0</v>
      </c>
      <c r="T630" s="30">
        <v>45504</v>
      </c>
      <c r="U630" s="31"/>
      <c r="V630" s="31">
        <v>32455500</v>
      </c>
      <c r="W630" s="28" t="s">
        <v>264</v>
      </c>
    </row>
    <row r="631" spans="1:23" s="28" customFormat="1" ht="43.5" x14ac:dyDescent="0.35">
      <c r="A631" s="20">
        <v>692</v>
      </c>
      <c r="B631" s="28">
        <v>2024</v>
      </c>
      <c r="C631" s="19" t="s">
        <v>1965</v>
      </c>
      <c r="D631" s="19" t="s">
        <v>1966</v>
      </c>
      <c r="E631" s="19">
        <v>1022364648</v>
      </c>
      <c r="F631" s="19" t="s">
        <v>1967</v>
      </c>
      <c r="G631" s="19" t="s">
        <v>813</v>
      </c>
      <c r="H631" s="19" t="s">
        <v>1968</v>
      </c>
      <c r="I631" s="27">
        <v>45345</v>
      </c>
      <c r="J631" s="27">
        <v>45349</v>
      </c>
      <c r="K631" s="27">
        <v>45504</v>
      </c>
      <c r="L631" s="29">
        <v>20432500</v>
      </c>
      <c r="M631" s="36">
        <v>1</v>
      </c>
      <c r="N631" s="31">
        <v>18946500</v>
      </c>
      <c r="O631" s="31">
        <v>1486000</v>
      </c>
      <c r="P631" s="31">
        <v>0</v>
      </c>
      <c r="T631" s="30">
        <v>45504</v>
      </c>
      <c r="U631" s="31"/>
      <c r="V631" s="31">
        <v>20432500</v>
      </c>
      <c r="W631" s="28" t="s">
        <v>534</v>
      </c>
    </row>
    <row r="632" spans="1:23" s="28" customFormat="1" ht="43.5" x14ac:dyDescent="0.35">
      <c r="A632" s="20">
        <v>693</v>
      </c>
      <c r="B632" s="28">
        <v>2024</v>
      </c>
      <c r="C632" s="19" t="s">
        <v>1969</v>
      </c>
      <c r="D632" s="19" t="s">
        <v>1970</v>
      </c>
      <c r="E632" s="19">
        <v>1023973190</v>
      </c>
      <c r="F632" s="19" t="s">
        <v>1971</v>
      </c>
      <c r="G632" s="19" t="s">
        <v>813</v>
      </c>
      <c r="H632" s="19" t="s">
        <v>1968</v>
      </c>
      <c r="I632" s="27">
        <v>45345</v>
      </c>
      <c r="J632" s="27">
        <v>45350</v>
      </c>
      <c r="K632" s="27">
        <v>45504</v>
      </c>
      <c r="L632" s="29">
        <v>20432500</v>
      </c>
      <c r="M632" s="36">
        <v>1</v>
      </c>
      <c r="N632" s="31">
        <v>18822667</v>
      </c>
      <c r="O632" s="31">
        <v>1609833</v>
      </c>
      <c r="P632" s="31">
        <v>0</v>
      </c>
      <c r="T632" s="30">
        <v>45504</v>
      </c>
      <c r="U632" s="31"/>
      <c r="V632" s="31">
        <v>20432500</v>
      </c>
      <c r="W632" s="28" t="s">
        <v>534</v>
      </c>
    </row>
    <row r="633" spans="1:23" s="28" customFormat="1" ht="29" x14ac:dyDescent="0.35">
      <c r="A633" s="20">
        <v>696</v>
      </c>
      <c r="B633" s="28">
        <v>2024</v>
      </c>
      <c r="C633" s="19" t="s">
        <v>1972</v>
      </c>
      <c r="D633" s="19" t="s">
        <v>1973</v>
      </c>
      <c r="E633" s="19">
        <v>35472341</v>
      </c>
      <c r="F633" s="19" t="s">
        <v>1974</v>
      </c>
      <c r="G633" s="19" t="s">
        <v>1975</v>
      </c>
      <c r="H633" s="19" t="s">
        <v>1976</v>
      </c>
      <c r="I633" s="27">
        <v>45345</v>
      </c>
      <c r="J633" s="27">
        <v>45348</v>
      </c>
      <c r="K633" s="27">
        <v>45504</v>
      </c>
      <c r="L633" s="29">
        <v>14162500</v>
      </c>
      <c r="M633" s="36">
        <v>1</v>
      </c>
      <c r="N633" s="31">
        <v>13218333</v>
      </c>
      <c r="O633" s="31">
        <v>944167</v>
      </c>
      <c r="P633" s="31">
        <v>0</v>
      </c>
      <c r="T633" s="30">
        <v>45504</v>
      </c>
      <c r="U633" s="31"/>
      <c r="V633" s="31">
        <v>14162500</v>
      </c>
      <c r="W633" s="28" t="s">
        <v>1977</v>
      </c>
    </row>
    <row r="634" spans="1:23" s="28" customFormat="1" ht="29" x14ac:dyDescent="0.35">
      <c r="A634" s="20">
        <v>697</v>
      </c>
      <c r="B634" s="28">
        <v>2024</v>
      </c>
      <c r="C634" s="19" t="s">
        <v>1978</v>
      </c>
      <c r="D634" s="19" t="s">
        <v>1979</v>
      </c>
      <c r="E634" s="19">
        <v>1014214679</v>
      </c>
      <c r="F634" s="19" t="s">
        <v>1980</v>
      </c>
      <c r="G634" s="19" t="s">
        <v>475</v>
      </c>
      <c r="H634" s="19" t="s">
        <v>476</v>
      </c>
      <c r="I634" s="27">
        <v>45345</v>
      </c>
      <c r="J634" s="27">
        <v>45349</v>
      </c>
      <c r="K634" s="27">
        <v>45504</v>
      </c>
      <c r="L634" s="29">
        <v>39107000</v>
      </c>
      <c r="M634" s="36">
        <v>1</v>
      </c>
      <c r="N634" s="31">
        <v>33240948</v>
      </c>
      <c r="O634" s="31">
        <v>5866052</v>
      </c>
      <c r="P634" s="31">
        <v>0</v>
      </c>
      <c r="T634" s="30">
        <v>45504</v>
      </c>
      <c r="U634" s="31"/>
      <c r="V634" s="31">
        <v>39107000</v>
      </c>
      <c r="W634" s="28" t="s">
        <v>477</v>
      </c>
    </row>
    <row r="635" spans="1:23" s="28" customFormat="1" ht="29" x14ac:dyDescent="0.35">
      <c r="A635" s="20">
        <v>698</v>
      </c>
      <c r="B635" s="28">
        <v>2024</v>
      </c>
      <c r="C635" s="19" t="s">
        <v>1981</v>
      </c>
      <c r="D635" s="19" t="s">
        <v>1982</v>
      </c>
      <c r="E635" s="19">
        <v>1030591394</v>
      </c>
      <c r="F635" s="19" t="s">
        <v>1983</v>
      </c>
      <c r="G635" s="19" t="s">
        <v>262</v>
      </c>
      <c r="H635" s="19" t="s">
        <v>263</v>
      </c>
      <c r="I635" s="27">
        <v>45345</v>
      </c>
      <c r="J635" s="27">
        <v>45352</v>
      </c>
      <c r="K635" s="27">
        <v>45504</v>
      </c>
      <c r="L635" s="29">
        <v>31472000</v>
      </c>
      <c r="M635" s="36">
        <v>1</v>
      </c>
      <c r="N635" s="31">
        <v>29505000</v>
      </c>
      <c r="O635" s="31">
        <v>1967000</v>
      </c>
      <c r="P635" s="31">
        <v>0</v>
      </c>
      <c r="T635" s="30">
        <v>45504</v>
      </c>
      <c r="U635" s="31"/>
      <c r="V635" s="31">
        <v>31472000</v>
      </c>
      <c r="W635" s="28" t="s">
        <v>264</v>
      </c>
    </row>
    <row r="636" spans="1:23" s="28" customFormat="1" ht="29" x14ac:dyDescent="0.35">
      <c r="A636" s="20">
        <v>699</v>
      </c>
      <c r="B636" s="28">
        <v>2024</v>
      </c>
      <c r="C636" s="19" t="s">
        <v>1984</v>
      </c>
      <c r="D636" s="19" t="s">
        <v>1985</v>
      </c>
      <c r="E636" s="19">
        <v>1022402935</v>
      </c>
      <c r="F636" s="19" t="s">
        <v>1986</v>
      </c>
      <c r="G636" s="19" t="s">
        <v>262</v>
      </c>
      <c r="H636" s="19" t="s">
        <v>263</v>
      </c>
      <c r="I636" s="27">
        <v>45345</v>
      </c>
      <c r="J636" s="27">
        <v>45348</v>
      </c>
      <c r="K636" s="27">
        <v>45504</v>
      </c>
      <c r="L636" s="29">
        <v>31472000</v>
      </c>
      <c r="M636" s="36">
        <v>1</v>
      </c>
      <c r="N636" s="31">
        <v>30291800</v>
      </c>
      <c r="O636" s="31">
        <v>1180200</v>
      </c>
      <c r="P636" s="31">
        <v>0</v>
      </c>
      <c r="T636" s="30">
        <v>45504</v>
      </c>
      <c r="U636" s="31"/>
      <c r="V636" s="31">
        <v>31472000</v>
      </c>
      <c r="W636" s="28" t="s">
        <v>264</v>
      </c>
    </row>
    <row r="637" spans="1:23" s="28" customFormat="1" ht="29" x14ac:dyDescent="0.35">
      <c r="A637" s="20">
        <v>700</v>
      </c>
      <c r="B637" s="28">
        <v>2024</v>
      </c>
      <c r="C637" s="19" t="s">
        <v>1987</v>
      </c>
      <c r="D637" s="19" t="s">
        <v>1988</v>
      </c>
      <c r="E637" s="19">
        <v>1016055342</v>
      </c>
      <c r="F637" s="19" t="s">
        <v>1989</v>
      </c>
      <c r="G637" s="19" t="s">
        <v>262</v>
      </c>
      <c r="H637" s="19" t="s">
        <v>263</v>
      </c>
      <c r="I637" s="27">
        <v>45345</v>
      </c>
      <c r="J637" s="27">
        <v>45348</v>
      </c>
      <c r="K637" s="27">
        <v>45504</v>
      </c>
      <c r="L637" s="29">
        <v>31472000</v>
      </c>
      <c r="M637" s="36">
        <v>1</v>
      </c>
      <c r="N637" s="31">
        <v>30291800</v>
      </c>
      <c r="O637" s="31">
        <v>1180200</v>
      </c>
      <c r="P637" s="31">
        <v>0</v>
      </c>
      <c r="T637" s="30">
        <v>45504</v>
      </c>
      <c r="U637" s="31"/>
      <c r="V637" s="31">
        <v>31472000</v>
      </c>
      <c r="W637" s="28" t="s">
        <v>264</v>
      </c>
    </row>
    <row r="638" spans="1:23" s="28" customFormat="1" ht="29" x14ac:dyDescent="0.35">
      <c r="A638" s="20">
        <v>701</v>
      </c>
      <c r="B638" s="28">
        <v>2024</v>
      </c>
      <c r="C638" s="19" t="s">
        <v>1990</v>
      </c>
      <c r="D638" s="19" t="s">
        <v>1991</v>
      </c>
      <c r="E638" s="19">
        <v>1121865195</v>
      </c>
      <c r="F638" s="19" t="s">
        <v>1992</v>
      </c>
      <c r="G638" s="19" t="s">
        <v>262</v>
      </c>
      <c r="H638" s="19" t="s">
        <v>263</v>
      </c>
      <c r="I638" s="27">
        <v>45345</v>
      </c>
      <c r="J638" s="27">
        <v>45348</v>
      </c>
      <c r="K638" s="27">
        <v>45504</v>
      </c>
      <c r="L638" s="29">
        <v>31472000</v>
      </c>
      <c r="M638" s="36">
        <v>1</v>
      </c>
      <c r="N638" s="31">
        <v>30291800</v>
      </c>
      <c r="O638" s="31">
        <v>1180200</v>
      </c>
      <c r="P638" s="31">
        <v>0</v>
      </c>
      <c r="T638" s="30">
        <v>45504</v>
      </c>
      <c r="U638" s="31"/>
      <c r="V638" s="31">
        <v>31472000</v>
      </c>
      <c r="W638" s="28" t="s">
        <v>264</v>
      </c>
    </row>
    <row r="639" spans="1:23" s="28" customFormat="1" ht="43.5" x14ac:dyDescent="0.35">
      <c r="A639" s="20">
        <v>702</v>
      </c>
      <c r="B639" s="28">
        <v>2024</v>
      </c>
      <c r="C639" s="19" t="s">
        <v>1993</v>
      </c>
      <c r="D639" s="19" t="s">
        <v>1994</v>
      </c>
      <c r="E639" s="19">
        <v>52959467</v>
      </c>
      <c r="F639" s="19" t="s">
        <v>1995</v>
      </c>
      <c r="G639" s="19" t="s">
        <v>154</v>
      </c>
      <c r="H639" s="19" t="s">
        <v>155</v>
      </c>
      <c r="I639" s="27">
        <v>45345</v>
      </c>
      <c r="J639" s="27">
        <v>45349</v>
      </c>
      <c r="K639" s="27">
        <v>45504</v>
      </c>
      <c r="L639" s="29">
        <v>36927000</v>
      </c>
      <c r="M639" s="36">
        <v>1</v>
      </c>
      <c r="N639" s="31">
        <v>34241400</v>
      </c>
      <c r="O639" s="31">
        <v>2685600</v>
      </c>
      <c r="P639" s="31">
        <v>0</v>
      </c>
      <c r="T639" s="30">
        <v>45504</v>
      </c>
      <c r="U639" s="31"/>
      <c r="V639" s="31">
        <v>36927000</v>
      </c>
      <c r="W639" s="28" t="s">
        <v>156</v>
      </c>
    </row>
    <row r="640" spans="1:23" s="28" customFormat="1" ht="43.5" x14ac:dyDescent="0.35">
      <c r="A640" s="20">
        <v>703</v>
      </c>
      <c r="B640" s="28">
        <v>2024</v>
      </c>
      <c r="C640" s="19" t="s">
        <v>1996</v>
      </c>
      <c r="D640" s="19" t="s">
        <v>1997</v>
      </c>
      <c r="E640" s="19">
        <v>52373257</v>
      </c>
      <c r="F640" s="19" t="s">
        <v>1998</v>
      </c>
      <c r="G640" s="19" t="s">
        <v>154</v>
      </c>
      <c r="H640" s="19" t="s">
        <v>155</v>
      </c>
      <c r="I640" s="27">
        <v>45348</v>
      </c>
      <c r="J640" s="27">
        <v>45352</v>
      </c>
      <c r="K640" s="27">
        <v>45504</v>
      </c>
      <c r="L640" s="29">
        <v>16731000</v>
      </c>
      <c r="M640" s="36">
        <v>1</v>
      </c>
      <c r="N640" s="31">
        <v>15210000</v>
      </c>
      <c r="O640" s="31">
        <v>1521000</v>
      </c>
      <c r="P640" s="31">
        <v>0</v>
      </c>
      <c r="T640" s="30">
        <v>45504</v>
      </c>
      <c r="U640" s="31"/>
      <c r="V640" s="31">
        <v>16731000</v>
      </c>
      <c r="W640" s="28" t="s">
        <v>156</v>
      </c>
    </row>
    <row r="641" spans="1:23" s="28" customFormat="1" ht="29" x14ac:dyDescent="0.35">
      <c r="A641" s="20">
        <v>704</v>
      </c>
      <c r="B641" s="28">
        <v>2024</v>
      </c>
      <c r="C641" s="19" t="s">
        <v>1999</v>
      </c>
      <c r="D641" s="19" t="s">
        <v>2000</v>
      </c>
      <c r="E641" s="19">
        <v>1013652261</v>
      </c>
      <c r="F641" s="19" t="s">
        <v>2001</v>
      </c>
      <c r="G641" s="19" t="s">
        <v>538</v>
      </c>
      <c r="H641" s="19" t="s">
        <v>539</v>
      </c>
      <c r="I641" s="27">
        <v>45345</v>
      </c>
      <c r="J641" s="27">
        <v>45349</v>
      </c>
      <c r="K641" s="27">
        <v>45504</v>
      </c>
      <c r="L641" s="29">
        <v>29174750</v>
      </c>
      <c r="M641" s="36">
        <v>1</v>
      </c>
      <c r="N641" s="31">
        <v>27052950</v>
      </c>
      <c r="O641" s="31">
        <v>2121800</v>
      </c>
      <c r="P641" s="31">
        <v>0</v>
      </c>
      <c r="T641" s="30">
        <v>45504</v>
      </c>
      <c r="U641" s="31"/>
      <c r="V641" s="31">
        <v>29174750</v>
      </c>
      <c r="W641" s="28" t="s">
        <v>534</v>
      </c>
    </row>
    <row r="642" spans="1:23" s="28" customFormat="1" ht="29" x14ac:dyDescent="0.35">
      <c r="A642" s="20">
        <v>705</v>
      </c>
      <c r="B642" s="28">
        <v>2024</v>
      </c>
      <c r="C642" s="19" t="s">
        <v>2002</v>
      </c>
      <c r="D642" s="19" t="s">
        <v>2003</v>
      </c>
      <c r="E642" s="19">
        <v>1037609962</v>
      </c>
      <c r="F642" s="19" t="s">
        <v>2004</v>
      </c>
      <c r="G642" s="19" t="s">
        <v>262</v>
      </c>
      <c r="H642" s="19" t="s">
        <v>263</v>
      </c>
      <c r="I642" s="27">
        <v>45345</v>
      </c>
      <c r="J642" s="27">
        <v>45352</v>
      </c>
      <c r="K642" s="27">
        <v>45504</v>
      </c>
      <c r="L642" s="29">
        <v>32455500</v>
      </c>
      <c r="M642" s="36">
        <v>1</v>
      </c>
      <c r="N642" s="31">
        <v>29505000</v>
      </c>
      <c r="O642" s="31">
        <v>2950500</v>
      </c>
      <c r="P642" s="31">
        <v>0</v>
      </c>
      <c r="T642" s="30">
        <v>45504</v>
      </c>
      <c r="U642" s="31"/>
      <c r="V642" s="31">
        <v>32455500</v>
      </c>
      <c r="W642" s="28" t="s">
        <v>264</v>
      </c>
    </row>
    <row r="643" spans="1:23" s="28" customFormat="1" ht="43.5" x14ac:dyDescent="0.35">
      <c r="A643" s="20">
        <v>706</v>
      </c>
      <c r="B643" s="28">
        <v>2024</v>
      </c>
      <c r="C643" s="19" t="s">
        <v>2005</v>
      </c>
      <c r="D643" s="19" t="s">
        <v>2006</v>
      </c>
      <c r="E643" s="19">
        <v>65761424</v>
      </c>
      <c r="F643" s="19" t="s">
        <v>2007</v>
      </c>
      <c r="G643" s="19" t="s">
        <v>154</v>
      </c>
      <c r="H643" s="19" t="s">
        <v>155</v>
      </c>
      <c r="I643" s="27">
        <v>45345</v>
      </c>
      <c r="J643" s="27">
        <v>45349</v>
      </c>
      <c r="K643" s="27">
        <v>45504</v>
      </c>
      <c r="L643" s="29">
        <v>36927000</v>
      </c>
      <c r="M643" s="36">
        <v>1</v>
      </c>
      <c r="N643" s="31">
        <v>34241400</v>
      </c>
      <c r="O643" s="31">
        <v>2685600</v>
      </c>
      <c r="P643" s="31">
        <v>0</v>
      </c>
      <c r="T643" s="30">
        <v>45504</v>
      </c>
      <c r="U643" s="31"/>
      <c r="V643" s="31">
        <v>36927000</v>
      </c>
      <c r="W643" s="28" t="s">
        <v>156</v>
      </c>
    </row>
    <row r="644" spans="1:23" s="28" customFormat="1" ht="29" x14ac:dyDescent="0.35">
      <c r="A644" s="20">
        <v>707</v>
      </c>
      <c r="B644" s="28">
        <v>2024</v>
      </c>
      <c r="C644" s="19" t="s">
        <v>2008</v>
      </c>
      <c r="D644" s="19" t="s">
        <v>2009</v>
      </c>
      <c r="E644" s="19">
        <v>53095842</v>
      </c>
      <c r="F644" s="19" t="s">
        <v>2010</v>
      </c>
      <c r="G644" s="19" t="s">
        <v>764</v>
      </c>
      <c r="H644" s="19" t="s">
        <v>555</v>
      </c>
      <c r="I644" s="27">
        <v>45345</v>
      </c>
      <c r="J644" s="27">
        <v>45349</v>
      </c>
      <c r="K644" s="27">
        <v>45504</v>
      </c>
      <c r="L644" s="29">
        <v>39108000</v>
      </c>
      <c r="M644" s="36">
        <v>1</v>
      </c>
      <c r="N644" s="31">
        <v>33241800</v>
      </c>
      <c r="O644" s="31">
        <v>5866200</v>
      </c>
      <c r="P644" s="31">
        <v>0</v>
      </c>
      <c r="T644" s="30">
        <v>45504</v>
      </c>
      <c r="U644" s="31"/>
      <c r="V644" s="31">
        <v>39108000</v>
      </c>
      <c r="W644" s="28" t="s">
        <v>556</v>
      </c>
    </row>
    <row r="645" spans="1:23" s="28" customFormat="1" ht="29" x14ac:dyDescent="0.35">
      <c r="A645" s="20">
        <v>708</v>
      </c>
      <c r="B645" s="28">
        <v>2024</v>
      </c>
      <c r="C645" s="19" t="s">
        <v>2011</v>
      </c>
      <c r="D645" s="19" t="s">
        <v>2012</v>
      </c>
      <c r="E645" s="19">
        <v>1019133448</v>
      </c>
      <c r="F645" s="19" t="s">
        <v>2013</v>
      </c>
      <c r="G645" s="19" t="s">
        <v>154</v>
      </c>
      <c r="H645" s="19" t="s">
        <v>32</v>
      </c>
      <c r="I645" s="27">
        <v>45345</v>
      </c>
      <c r="J645" s="27">
        <v>45356</v>
      </c>
      <c r="K645" s="27">
        <v>45539</v>
      </c>
      <c r="L645" s="29">
        <v>39108000</v>
      </c>
      <c r="M645" s="36">
        <v>1</v>
      </c>
      <c r="N645" s="31">
        <v>39108000</v>
      </c>
      <c r="O645" s="31">
        <v>0</v>
      </c>
      <c r="P645" s="31">
        <v>0</v>
      </c>
      <c r="T645" s="30">
        <v>45539</v>
      </c>
      <c r="U645" s="31"/>
      <c r="V645" s="31">
        <v>39108000</v>
      </c>
      <c r="W645" s="28" t="s">
        <v>33</v>
      </c>
    </row>
    <row r="646" spans="1:23" s="28" customFormat="1" ht="43.5" x14ac:dyDescent="0.35">
      <c r="A646" s="20">
        <v>709</v>
      </c>
      <c r="B646" s="28">
        <v>2024</v>
      </c>
      <c r="C646" s="19" t="s">
        <v>2014</v>
      </c>
      <c r="D646" s="19" t="s">
        <v>2015</v>
      </c>
      <c r="E646" s="19">
        <v>1013635530</v>
      </c>
      <c r="F646" s="19" t="s">
        <v>2016</v>
      </c>
      <c r="G646" s="19" t="s">
        <v>154</v>
      </c>
      <c r="H646" s="19" t="s">
        <v>155</v>
      </c>
      <c r="I646" s="27">
        <v>45348</v>
      </c>
      <c r="J646" s="27">
        <v>45352</v>
      </c>
      <c r="K646" s="27">
        <v>45504</v>
      </c>
      <c r="L646" s="29">
        <v>44688000</v>
      </c>
      <c r="M646" s="36">
        <v>1</v>
      </c>
      <c r="N646" s="31">
        <v>37240000</v>
      </c>
      <c r="O646" s="31">
        <v>7448000</v>
      </c>
      <c r="P646" s="31">
        <v>0</v>
      </c>
      <c r="T646" s="30">
        <v>45504</v>
      </c>
      <c r="U646" s="31"/>
      <c r="V646" s="31">
        <v>44688000</v>
      </c>
      <c r="W646" s="28" t="s">
        <v>156</v>
      </c>
    </row>
    <row r="647" spans="1:23" s="28" customFormat="1" ht="29" x14ac:dyDescent="0.35">
      <c r="A647" s="20">
        <v>710</v>
      </c>
      <c r="B647" s="28">
        <v>2024</v>
      </c>
      <c r="C647" s="19" t="s">
        <v>2017</v>
      </c>
      <c r="D647" s="19" t="s">
        <v>2018</v>
      </c>
      <c r="E647" s="19">
        <v>1026289755</v>
      </c>
      <c r="F647" s="19" t="s">
        <v>2019</v>
      </c>
      <c r="G647" s="19" t="s">
        <v>538</v>
      </c>
      <c r="H647" s="19" t="s">
        <v>539</v>
      </c>
      <c r="I647" s="27">
        <v>45348</v>
      </c>
      <c r="J647" s="27">
        <v>45350</v>
      </c>
      <c r="K647" s="27">
        <v>45504</v>
      </c>
      <c r="L647" s="29">
        <v>29174750</v>
      </c>
      <c r="M647" s="36">
        <v>1</v>
      </c>
      <c r="N647" s="31">
        <v>26876133</v>
      </c>
      <c r="O647" s="31">
        <v>2298617</v>
      </c>
      <c r="P647" s="31">
        <v>0</v>
      </c>
      <c r="T647" s="30">
        <v>45504</v>
      </c>
      <c r="U647" s="31"/>
      <c r="V647" s="31">
        <v>29174750</v>
      </c>
      <c r="W647" s="28" t="s">
        <v>534</v>
      </c>
    </row>
    <row r="648" spans="1:23" s="28" customFormat="1" ht="29" x14ac:dyDescent="0.35">
      <c r="A648" s="20">
        <v>711</v>
      </c>
      <c r="B648" s="28">
        <v>2024</v>
      </c>
      <c r="C648" s="19" t="s">
        <v>2020</v>
      </c>
      <c r="D648" s="19" t="s">
        <v>2021</v>
      </c>
      <c r="E648" s="19">
        <v>1030578775</v>
      </c>
      <c r="F648" s="19" t="s">
        <v>2022</v>
      </c>
      <c r="G648" s="19" t="s">
        <v>532</v>
      </c>
      <c r="H648" s="19" t="s">
        <v>533</v>
      </c>
      <c r="I648" s="27">
        <v>45348</v>
      </c>
      <c r="J648" s="27">
        <v>45351</v>
      </c>
      <c r="K648" s="27">
        <v>45504</v>
      </c>
      <c r="L648" s="29">
        <v>23339800</v>
      </c>
      <c r="M648" s="36">
        <v>1</v>
      </c>
      <c r="N648" s="31">
        <v>21359453</v>
      </c>
      <c r="O648" s="31">
        <v>1980347</v>
      </c>
      <c r="P648" s="31">
        <v>0</v>
      </c>
      <c r="T648" s="30">
        <v>45504</v>
      </c>
      <c r="U648" s="31"/>
      <c r="V648" s="31">
        <v>23339800</v>
      </c>
      <c r="W648" s="28" t="s">
        <v>534</v>
      </c>
    </row>
    <row r="649" spans="1:23" s="28" customFormat="1" ht="29" x14ac:dyDescent="0.35">
      <c r="A649" s="20">
        <v>712</v>
      </c>
      <c r="B649" s="28">
        <v>2024</v>
      </c>
      <c r="C649" s="19" t="s">
        <v>2023</v>
      </c>
      <c r="D649" s="19" t="s">
        <v>2024</v>
      </c>
      <c r="E649" s="19">
        <v>1052385886</v>
      </c>
      <c r="F649" s="19" t="s">
        <v>2025</v>
      </c>
      <c r="G649" s="19" t="s">
        <v>538</v>
      </c>
      <c r="H649" s="19" t="s">
        <v>539</v>
      </c>
      <c r="I649" s="27">
        <v>45348</v>
      </c>
      <c r="J649" s="27">
        <v>45350</v>
      </c>
      <c r="K649" s="27">
        <v>45504</v>
      </c>
      <c r="L649" s="29">
        <v>29174750</v>
      </c>
      <c r="M649" s="36">
        <v>1</v>
      </c>
      <c r="N649" s="31">
        <v>26876133</v>
      </c>
      <c r="O649" s="31">
        <v>2298617</v>
      </c>
      <c r="P649" s="31">
        <v>0</v>
      </c>
      <c r="T649" s="30">
        <v>45504</v>
      </c>
      <c r="U649" s="31"/>
      <c r="V649" s="31">
        <v>29174750</v>
      </c>
      <c r="W649" s="28" t="s">
        <v>534</v>
      </c>
    </row>
    <row r="650" spans="1:23" s="28" customFormat="1" ht="29" x14ac:dyDescent="0.35">
      <c r="A650" s="20">
        <v>713</v>
      </c>
      <c r="B650" s="28">
        <v>2024</v>
      </c>
      <c r="C650" s="19" t="s">
        <v>2026</v>
      </c>
      <c r="D650" s="19" t="s">
        <v>2027</v>
      </c>
      <c r="E650" s="19">
        <v>1010233596</v>
      </c>
      <c r="F650" s="19" t="s">
        <v>2028</v>
      </c>
      <c r="G650" s="19" t="s">
        <v>262</v>
      </c>
      <c r="H650" s="19" t="s">
        <v>263</v>
      </c>
      <c r="I650" s="27">
        <v>45348</v>
      </c>
      <c r="J650" s="27">
        <v>45351</v>
      </c>
      <c r="K650" s="27">
        <v>45504</v>
      </c>
      <c r="L650" s="29">
        <v>42000000</v>
      </c>
      <c r="M650" s="36">
        <v>1</v>
      </c>
      <c r="N650" s="31">
        <v>35233333</v>
      </c>
      <c r="O650" s="31">
        <v>6766667</v>
      </c>
      <c r="P650" s="31">
        <v>0</v>
      </c>
      <c r="T650" s="30">
        <v>45504</v>
      </c>
      <c r="U650" s="31"/>
      <c r="V650" s="31">
        <v>42000000</v>
      </c>
      <c r="W650" s="28" t="s">
        <v>264</v>
      </c>
    </row>
    <row r="651" spans="1:23" s="28" customFormat="1" ht="29" x14ac:dyDescent="0.35">
      <c r="A651" s="20">
        <v>714</v>
      </c>
      <c r="B651" s="28">
        <v>2024</v>
      </c>
      <c r="C651" s="19" t="s">
        <v>2029</v>
      </c>
      <c r="D651" s="19" t="s">
        <v>2030</v>
      </c>
      <c r="E651" s="19">
        <v>1026564288</v>
      </c>
      <c r="F651" s="19" t="s">
        <v>2031</v>
      </c>
      <c r="G651" s="19" t="s">
        <v>426</v>
      </c>
      <c r="H651" s="19" t="s">
        <v>820</v>
      </c>
      <c r="I651" s="27">
        <v>45348</v>
      </c>
      <c r="J651" s="27">
        <v>45350</v>
      </c>
      <c r="K651" s="27">
        <v>45504</v>
      </c>
      <c r="L651" s="29">
        <v>36000000</v>
      </c>
      <c r="M651" s="36">
        <v>1</v>
      </c>
      <c r="N651" s="31">
        <v>30400000</v>
      </c>
      <c r="O651" s="31">
        <v>5600000</v>
      </c>
      <c r="P651" s="31">
        <v>0</v>
      </c>
      <c r="T651" s="30">
        <v>45504</v>
      </c>
      <c r="U651" s="31"/>
      <c r="V651" s="31">
        <v>36000000</v>
      </c>
      <c r="W651" s="28" t="s">
        <v>428</v>
      </c>
    </row>
    <row r="652" spans="1:23" s="28" customFormat="1" ht="29" x14ac:dyDescent="0.35">
      <c r="A652" s="20">
        <v>715</v>
      </c>
      <c r="B652" s="28">
        <v>2024</v>
      </c>
      <c r="C652" s="19" t="s">
        <v>2032</v>
      </c>
      <c r="D652" s="19" t="s">
        <v>2033</v>
      </c>
      <c r="E652" s="19">
        <v>1018416687</v>
      </c>
      <c r="F652" s="19" t="s">
        <v>2034</v>
      </c>
      <c r="G652" s="19" t="s">
        <v>262</v>
      </c>
      <c r="H652" s="19" t="s">
        <v>263</v>
      </c>
      <c r="I652" s="27">
        <v>45348</v>
      </c>
      <c r="J652" s="27">
        <v>45352</v>
      </c>
      <c r="K652" s="27">
        <v>45504</v>
      </c>
      <c r="L652" s="29">
        <v>32455500</v>
      </c>
      <c r="M652" s="36">
        <v>1</v>
      </c>
      <c r="N652" s="31">
        <v>29505000</v>
      </c>
      <c r="O652" s="31">
        <v>2950500</v>
      </c>
      <c r="P652" s="31">
        <v>0</v>
      </c>
      <c r="T652" s="30">
        <v>45504</v>
      </c>
      <c r="U652" s="31"/>
      <c r="V652" s="31">
        <v>32455500</v>
      </c>
      <c r="W652" s="28" t="s">
        <v>264</v>
      </c>
    </row>
    <row r="653" spans="1:23" s="28" customFormat="1" ht="29" x14ac:dyDescent="0.35">
      <c r="A653" s="20">
        <v>716</v>
      </c>
      <c r="B653" s="28">
        <v>2024</v>
      </c>
      <c r="C653" s="19" t="s">
        <v>2035</v>
      </c>
      <c r="D653" s="19" t="s">
        <v>2036</v>
      </c>
      <c r="E653" s="19">
        <v>1032415054</v>
      </c>
      <c r="F653" s="19" t="s">
        <v>2037</v>
      </c>
      <c r="G653" s="19" t="s">
        <v>262</v>
      </c>
      <c r="H653" s="19" t="s">
        <v>263</v>
      </c>
      <c r="I653" s="27">
        <v>45349</v>
      </c>
      <c r="J653" s="27">
        <v>45355</v>
      </c>
      <c r="K653" s="27">
        <v>45504</v>
      </c>
      <c r="L653" s="29">
        <v>38500000</v>
      </c>
      <c r="M653" s="36">
        <v>1</v>
      </c>
      <c r="N653" s="31">
        <v>34300000</v>
      </c>
      <c r="O653" s="31">
        <v>4200000</v>
      </c>
      <c r="P653" s="31">
        <v>0</v>
      </c>
      <c r="T653" s="30">
        <v>45504</v>
      </c>
      <c r="U653" s="31"/>
      <c r="V653" s="31">
        <v>38500000</v>
      </c>
      <c r="W653" s="28" t="s">
        <v>264</v>
      </c>
    </row>
    <row r="654" spans="1:23" s="28" customFormat="1" ht="43.5" x14ac:dyDescent="0.35">
      <c r="A654" s="20">
        <v>717</v>
      </c>
      <c r="B654" s="28">
        <v>2024</v>
      </c>
      <c r="C654" s="19" t="s">
        <v>2038</v>
      </c>
      <c r="D654" s="19" t="s">
        <v>2039</v>
      </c>
      <c r="E654" s="19">
        <v>52857278</v>
      </c>
      <c r="F654" s="19" t="s">
        <v>2040</v>
      </c>
      <c r="G654" s="19" t="s">
        <v>813</v>
      </c>
      <c r="H654" s="19" t="s">
        <v>1968</v>
      </c>
      <c r="I654" s="27">
        <v>45348</v>
      </c>
      <c r="J654" s="27">
        <v>45356</v>
      </c>
      <c r="K654" s="27">
        <v>45504</v>
      </c>
      <c r="L654" s="29">
        <v>20432500</v>
      </c>
      <c r="M654" s="36">
        <v>1</v>
      </c>
      <c r="N654" s="31">
        <v>18079667</v>
      </c>
      <c r="O654" s="31">
        <v>2352833</v>
      </c>
      <c r="P654" s="31">
        <v>0</v>
      </c>
      <c r="T654" s="30">
        <v>45504</v>
      </c>
      <c r="U654" s="31"/>
      <c r="V654" s="31">
        <v>20432500</v>
      </c>
      <c r="W654" s="28" t="s">
        <v>534</v>
      </c>
    </row>
    <row r="655" spans="1:23" s="28" customFormat="1" ht="43.5" x14ac:dyDescent="0.35">
      <c r="A655" s="20">
        <v>718</v>
      </c>
      <c r="B655" s="28">
        <v>2024</v>
      </c>
      <c r="C655" s="19" t="s">
        <v>2041</v>
      </c>
      <c r="D655" s="19" t="s">
        <v>2042</v>
      </c>
      <c r="E655" s="19">
        <v>1116242164</v>
      </c>
      <c r="F655" s="19" t="s">
        <v>2043</v>
      </c>
      <c r="G655" s="19" t="s">
        <v>154</v>
      </c>
      <c r="H655" s="19" t="s">
        <v>155</v>
      </c>
      <c r="I655" s="27">
        <v>45348</v>
      </c>
      <c r="J655" s="27">
        <v>45352</v>
      </c>
      <c r="K655" s="27">
        <v>45504</v>
      </c>
      <c r="L655" s="29">
        <v>44688000</v>
      </c>
      <c r="M655" s="36">
        <v>1</v>
      </c>
      <c r="N655" s="31">
        <v>37240000</v>
      </c>
      <c r="O655" s="31">
        <v>7448000</v>
      </c>
      <c r="P655" s="31">
        <v>0</v>
      </c>
      <c r="T655" s="30">
        <v>45504</v>
      </c>
      <c r="U655" s="31"/>
      <c r="V655" s="31">
        <v>44688000</v>
      </c>
      <c r="W655" s="28" t="s">
        <v>156</v>
      </c>
    </row>
    <row r="656" spans="1:23" s="28" customFormat="1" ht="43.5" x14ac:dyDescent="0.35">
      <c r="A656" s="20">
        <v>719</v>
      </c>
      <c r="B656" s="28">
        <v>2024</v>
      </c>
      <c r="C656" s="19" t="s">
        <v>2044</v>
      </c>
      <c r="D656" s="19" t="s">
        <v>2045</v>
      </c>
      <c r="E656" s="19">
        <v>1030547255</v>
      </c>
      <c r="F656" s="19" t="s">
        <v>2046</v>
      </c>
      <c r="G656" s="19" t="s">
        <v>154</v>
      </c>
      <c r="H656" s="19" t="s">
        <v>155</v>
      </c>
      <c r="I656" s="27">
        <v>45348</v>
      </c>
      <c r="J656" s="27">
        <v>45352</v>
      </c>
      <c r="K656" s="27">
        <v>45504</v>
      </c>
      <c r="L656" s="29">
        <v>12254000</v>
      </c>
      <c r="M656" s="36">
        <v>1</v>
      </c>
      <c r="N656" s="31">
        <v>11140000</v>
      </c>
      <c r="O656" s="31">
        <v>1114000</v>
      </c>
      <c r="P656" s="31">
        <v>0</v>
      </c>
      <c r="T656" s="30">
        <v>45504</v>
      </c>
      <c r="U656" s="31"/>
      <c r="V656" s="31">
        <v>12254000</v>
      </c>
      <c r="W656" s="28" t="s">
        <v>156</v>
      </c>
    </row>
    <row r="657" spans="1:23" s="28" customFormat="1" ht="43.5" x14ac:dyDescent="0.35">
      <c r="A657" s="20">
        <v>720</v>
      </c>
      <c r="B657" s="28">
        <v>2024</v>
      </c>
      <c r="C657" s="19" t="s">
        <v>2047</v>
      </c>
      <c r="D657" s="19" t="s">
        <v>2048</v>
      </c>
      <c r="E657" s="19">
        <v>51808615</v>
      </c>
      <c r="F657" s="19" t="s">
        <v>2049</v>
      </c>
      <c r="G657" s="19" t="s">
        <v>154</v>
      </c>
      <c r="H657" s="19" t="s">
        <v>155</v>
      </c>
      <c r="I657" s="27">
        <v>45349</v>
      </c>
      <c r="J657" s="27">
        <v>45362</v>
      </c>
      <c r="K657" s="27">
        <v>45504</v>
      </c>
      <c r="L657" s="29">
        <v>12254000</v>
      </c>
      <c r="M657" s="36">
        <v>1</v>
      </c>
      <c r="N657" s="31">
        <v>10397333</v>
      </c>
      <c r="O657" s="31">
        <v>1856667</v>
      </c>
      <c r="P657" s="31">
        <v>0</v>
      </c>
      <c r="T657" s="30">
        <v>45504</v>
      </c>
      <c r="U657" s="31"/>
      <c r="V657" s="31">
        <v>12254000</v>
      </c>
      <c r="W657" s="28" t="s">
        <v>156</v>
      </c>
    </row>
    <row r="658" spans="1:23" s="28" customFormat="1" ht="43.5" x14ac:dyDescent="0.35">
      <c r="A658" s="20">
        <v>721</v>
      </c>
      <c r="B658" s="28">
        <v>2024</v>
      </c>
      <c r="C658" s="19" t="s">
        <v>2050</v>
      </c>
      <c r="D658" s="19" t="s">
        <v>2051</v>
      </c>
      <c r="E658" s="19">
        <v>52807944</v>
      </c>
      <c r="F658" s="19" t="s">
        <v>2052</v>
      </c>
      <c r="G658" s="19" t="s">
        <v>154</v>
      </c>
      <c r="H658" s="19" t="s">
        <v>155</v>
      </c>
      <c r="I658" s="27">
        <v>45349</v>
      </c>
      <c r="J658" s="27">
        <v>45352</v>
      </c>
      <c r="K658" s="27">
        <v>45504</v>
      </c>
      <c r="L658" s="29">
        <v>12254000</v>
      </c>
      <c r="M658" s="36">
        <v>1</v>
      </c>
      <c r="N658" s="31">
        <v>11140000</v>
      </c>
      <c r="O658" s="31">
        <v>1114000</v>
      </c>
      <c r="P658" s="31">
        <v>0</v>
      </c>
      <c r="T658" s="30">
        <v>45504</v>
      </c>
      <c r="U658" s="31"/>
      <c r="V658" s="31">
        <v>12254000</v>
      </c>
      <c r="W658" s="28" t="s">
        <v>156</v>
      </c>
    </row>
    <row r="659" spans="1:23" s="28" customFormat="1" ht="29" x14ac:dyDescent="0.35">
      <c r="A659" s="20">
        <v>722</v>
      </c>
      <c r="B659" s="28">
        <v>2024</v>
      </c>
      <c r="C659" s="19" t="s">
        <v>2053</v>
      </c>
      <c r="D659" s="19" t="s">
        <v>2054</v>
      </c>
      <c r="E659" s="19">
        <v>51982279</v>
      </c>
      <c r="F659" s="19" t="s">
        <v>2055</v>
      </c>
      <c r="G659" s="19" t="s">
        <v>475</v>
      </c>
      <c r="H659" s="19" t="s">
        <v>476</v>
      </c>
      <c r="I659" s="27">
        <v>45349</v>
      </c>
      <c r="J659" s="27">
        <v>45350</v>
      </c>
      <c r="K659" s="27">
        <v>45504</v>
      </c>
      <c r="L659" s="29">
        <v>15708000</v>
      </c>
      <c r="M659" s="36">
        <v>1</v>
      </c>
      <c r="N659" s="31">
        <v>13264533</v>
      </c>
      <c r="O659" s="31">
        <v>2443467</v>
      </c>
      <c r="P659" s="31">
        <v>0</v>
      </c>
      <c r="T659" s="30">
        <v>45504</v>
      </c>
      <c r="U659" s="31"/>
      <c r="V659" s="31">
        <v>15708000</v>
      </c>
      <c r="W659" s="28" t="s">
        <v>477</v>
      </c>
    </row>
    <row r="660" spans="1:23" s="28" customFormat="1" ht="29" x14ac:dyDescent="0.35">
      <c r="A660" s="20">
        <v>723</v>
      </c>
      <c r="B660" s="28">
        <v>2024</v>
      </c>
      <c r="C660" s="19" t="s">
        <v>2056</v>
      </c>
      <c r="D660" s="19" t="s">
        <v>2057</v>
      </c>
      <c r="E660" s="19">
        <v>53925156</v>
      </c>
      <c r="F660" s="19" t="s">
        <v>2058</v>
      </c>
      <c r="G660" s="19" t="s">
        <v>813</v>
      </c>
      <c r="H660" s="19" t="s">
        <v>544</v>
      </c>
      <c r="I660" s="27">
        <v>45348</v>
      </c>
      <c r="J660" s="27">
        <v>45350</v>
      </c>
      <c r="K660" s="27">
        <v>45504</v>
      </c>
      <c r="L660" s="29">
        <v>29174750</v>
      </c>
      <c r="M660" s="36">
        <v>1</v>
      </c>
      <c r="N660" s="31">
        <v>26876133</v>
      </c>
      <c r="O660" s="31">
        <v>2298617</v>
      </c>
      <c r="P660" s="31">
        <v>0</v>
      </c>
      <c r="T660" s="30">
        <v>45504</v>
      </c>
      <c r="U660" s="31"/>
      <c r="V660" s="31">
        <v>29174750</v>
      </c>
      <c r="W660" s="28" t="s">
        <v>534</v>
      </c>
    </row>
    <row r="661" spans="1:23" s="28" customFormat="1" ht="29" x14ac:dyDescent="0.35">
      <c r="A661" s="20">
        <v>724</v>
      </c>
      <c r="B661" s="28">
        <v>2024</v>
      </c>
      <c r="C661" s="19" t="s">
        <v>2059</v>
      </c>
      <c r="D661" s="19" t="s">
        <v>2060</v>
      </c>
      <c r="E661" s="19">
        <v>53080974</v>
      </c>
      <c r="F661" s="19" t="s">
        <v>2061</v>
      </c>
      <c r="G661" s="19" t="s">
        <v>262</v>
      </c>
      <c r="H661" s="19" t="s">
        <v>263</v>
      </c>
      <c r="I661" s="27">
        <v>45348</v>
      </c>
      <c r="J661" s="27">
        <v>45352</v>
      </c>
      <c r="K661" s="27">
        <v>45504</v>
      </c>
      <c r="L661" s="29">
        <v>30488500</v>
      </c>
      <c r="M661" s="36">
        <v>1</v>
      </c>
      <c r="N661" s="31">
        <v>29505000</v>
      </c>
      <c r="O661" s="31">
        <v>983500</v>
      </c>
      <c r="P661" s="31">
        <v>0</v>
      </c>
      <c r="T661" s="30">
        <v>45504</v>
      </c>
      <c r="U661" s="31"/>
      <c r="V661" s="31">
        <v>30488500</v>
      </c>
      <c r="W661" s="28" t="s">
        <v>264</v>
      </c>
    </row>
    <row r="662" spans="1:23" s="28" customFormat="1" ht="29" x14ac:dyDescent="0.35">
      <c r="A662" s="20">
        <v>726</v>
      </c>
      <c r="B662" s="28">
        <v>2024</v>
      </c>
      <c r="C662" s="19" t="s">
        <v>2062</v>
      </c>
      <c r="D662" s="19" t="s">
        <v>2063</v>
      </c>
      <c r="E662" s="19">
        <v>1032476661</v>
      </c>
      <c r="F662" s="19" t="s">
        <v>2064</v>
      </c>
      <c r="G662" s="19" t="s">
        <v>154</v>
      </c>
      <c r="H662" s="19" t="s">
        <v>32</v>
      </c>
      <c r="I662" s="27">
        <v>45349</v>
      </c>
      <c r="J662" s="27">
        <v>45356</v>
      </c>
      <c r="K662" s="27">
        <v>45539</v>
      </c>
      <c r="L662" s="29">
        <v>39108000</v>
      </c>
      <c r="M662" s="36">
        <v>1</v>
      </c>
      <c r="N662" s="31">
        <v>39108000</v>
      </c>
      <c r="O662" s="31">
        <v>0</v>
      </c>
      <c r="P662" s="31">
        <v>0</v>
      </c>
      <c r="T662" s="30">
        <v>45539</v>
      </c>
      <c r="U662" s="31"/>
      <c r="V662" s="31">
        <v>39108000</v>
      </c>
      <c r="W662" s="28" t="s">
        <v>33</v>
      </c>
    </row>
    <row r="663" spans="1:23" s="28" customFormat="1" ht="29" x14ac:dyDescent="0.35">
      <c r="A663" s="20">
        <v>727</v>
      </c>
      <c r="B663" s="28">
        <v>2024</v>
      </c>
      <c r="C663" s="19" t="s">
        <v>2065</v>
      </c>
      <c r="D663" s="19" t="s">
        <v>2066</v>
      </c>
      <c r="E663" s="19">
        <v>1023002959</v>
      </c>
      <c r="F663" s="19" t="s">
        <v>2067</v>
      </c>
      <c r="G663" s="19" t="s">
        <v>154</v>
      </c>
      <c r="H663" s="19" t="s">
        <v>32</v>
      </c>
      <c r="I663" s="27">
        <v>45349</v>
      </c>
      <c r="J663" s="27">
        <v>45362</v>
      </c>
      <c r="K663" s="27">
        <v>45545</v>
      </c>
      <c r="L663" s="29">
        <v>39108000</v>
      </c>
      <c r="M663" s="36">
        <v>1</v>
      </c>
      <c r="N663" s="31">
        <v>39108000</v>
      </c>
      <c r="O663" s="31">
        <v>0</v>
      </c>
      <c r="P663" s="31">
        <v>0</v>
      </c>
      <c r="T663" s="30">
        <v>45545</v>
      </c>
      <c r="U663" s="31"/>
      <c r="V663" s="31">
        <v>39108000</v>
      </c>
      <c r="W663" s="28" t="s">
        <v>33</v>
      </c>
    </row>
    <row r="664" spans="1:23" s="28" customFormat="1" ht="29" x14ac:dyDescent="0.35">
      <c r="A664" s="20">
        <v>730</v>
      </c>
      <c r="B664" s="28">
        <v>2024</v>
      </c>
      <c r="C664" s="19" t="s">
        <v>2068</v>
      </c>
      <c r="D664" s="19" t="s">
        <v>2069</v>
      </c>
      <c r="E664" s="19">
        <v>1018455742</v>
      </c>
      <c r="F664" s="19" t="s">
        <v>2070</v>
      </c>
      <c r="G664" s="19" t="s">
        <v>2071</v>
      </c>
      <c r="H664" s="19" t="s">
        <v>1976</v>
      </c>
      <c r="I664" s="27">
        <v>45349</v>
      </c>
      <c r="J664" s="27">
        <v>45352</v>
      </c>
      <c r="K664" s="27">
        <v>45514</v>
      </c>
      <c r="L664" s="29">
        <v>45333333</v>
      </c>
      <c r="M664" s="36">
        <v>1</v>
      </c>
      <c r="N664" s="31">
        <v>45333333</v>
      </c>
      <c r="O664" s="31">
        <v>0</v>
      </c>
      <c r="P664" s="31">
        <v>0</v>
      </c>
      <c r="T664" s="30">
        <v>45514</v>
      </c>
      <c r="U664" s="31"/>
      <c r="V664" s="31">
        <v>45333333</v>
      </c>
      <c r="W664" s="28" t="s">
        <v>2072</v>
      </c>
    </row>
    <row r="665" spans="1:23" s="28" customFormat="1" ht="29" x14ac:dyDescent="0.35">
      <c r="A665" s="20">
        <v>731</v>
      </c>
      <c r="B665" s="28">
        <v>2024</v>
      </c>
      <c r="C665" s="19" t="s">
        <v>2073</v>
      </c>
      <c r="D665" s="19" t="s">
        <v>2074</v>
      </c>
      <c r="E665" s="19">
        <v>1024554955</v>
      </c>
      <c r="F665" s="19" t="s">
        <v>2075</v>
      </c>
      <c r="G665" s="19" t="s">
        <v>538</v>
      </c>
      <c r="H665" s="19" t="s">
        <v>539</v>
      </c>
      <c r="I665" s="27">
        <v>45349</v>
      </c>
      <c r="J665" s="27">
        <v>45351</v>
      </c>
      <c r="K665" s="27">
        <v>45504</v>
      </c>
      <c r="L665" s="29">
        <v>29174750</v>
      </c>
      <c r="M665" s="36">
        <v>1</v>
      </c>
      <c r="N665" s="31">
        <v>26699317</v>
      </c>
      <c r="O665" s="31">
        <v>2475433</v>
      </c>
      <c r="P665" s="31">
        <v>0</v>
      </c>
      <c r="T665" s="30">
        <v>45504</v>
      </c>
      <c r="U665" s="31"/>
      <c r="V665" s="31">
        <v>29174750</v>
      </c>
      <c r="W665" s="28" t="s">
        <v>534</v>
      </c>
    </row>
    <row r="666" spans="1:23" s="28" customFormat="1" ht="43.5" x14ac:dyDescent="0.35">
      <c r="A666" s="20">
        <v>732</v>
      </c>
      <c r="B666" s="28">
        <v>2024</v>
      </c>
      <c r="C666" s="19" t="s">
        <v>2076</v>
      </c>
      <c r="D666" s="19" t="s">
        <v>2077</v>
      </c>
      <c r="E666" s="19">
        <v>1022421975</v>
      </c>
      <c r="F666" s="19" t="s">
        <v>2078</v>
      </c>
      <c r="G666" s="19" t="s">
        <v>813</v>
      </c>
      <c r="H666" s="19" t="s">
        <v>1968</v>
      </c>
      <c r="I666" s="27">
        <v>45349</v>
      </c>
      <c r="J666" s="27">
        <v>45352</v>
      </c>
      <c r="K666" s="27">
        <v>45504</v>
      </c>
      <c r="L666" s="29">
        <v>20432500</v>
      </c>
      <c r="M666" s="36">
        <v>1</v>
      </c>
      <c r="N666" s="31">
        <v>18575000</v>
      </c>
      <c r="O666" s="31">
        <v>1857500</v>
      </c>
      <c r="P666" s="31">
        <v>0</v>
      </c>
      <c r="T666" s="30">
        <v>45504</v>
      </c>
      <c r="U666" s="31"/>
      <c r="V666" s="31">
        <v>20432500</v>
      </c>
      <c r="W666" s="28" t="s">
        <v>534</v>
      </c>
    </row>
    <row r="667" spans="1:23" s="28" customFormat="1" ht="29" x14ac:dyDescent="0.35">
      <c r="A667" s="20">
        <v>733</v>
      </c>
      <c r="B667" s="28">
        <v>2024</v>
      </c>
      <c r="C667" s="19" t="s">
        <v>2079</v>
      </c>
      <c r="D667" s="19" t="s">
        <v>2080</v>
      </c>
      <c r="E667" s="19">
        <v>1019010320</v>
      </c>
      <c r="F667" s="19" t="s">
        <v>2081</v>
      </c>
      <c r="G667" s="19" t="s">
        <v>538</v>
      </c>
      <c r="H667" s="19" t="s">
        <v>539</v>
      </c>
      <c r="I667" s="27">
        <v>45350</v>
      </c>
      <c r="J667" s="27">
        <v>45355</v>
      </c>
      <c r="K667" s="27">
        <v>45504</v>
      </c>
      <c r="L667" s="29">
        <v>29174750</v>
      </c>
      <c r="M667" s="36">
        <v>1</v>
      </c>
      <c r="N667" s="31">
        <v>25992050</v>
      </c>
      <c r="O667" s="31">
        <v>3182700</v>
      </c>
      <c r="P667" s="31">
        <v>0</v>
      </c>
      <c r="T667" s="30">
        <v>45504</v>
      </c>
      <c r="U667" s="31"/>
      <c r="V667" s="31">
        <v>29174750</v>
      </c>
      <c r="W667" s="28" t="s">
        <v>534</v>
      </c>
    </row>
    <row r="668" spans="1:23" s="28" customFormat="1" ht="43.5" x14ac:dyDescent="0.35">
      <c r="A668" s="20">
        <v>734</v>
      </c>
      <c r="B668" s="28">
        <v>2024</v>
      </c>
      <c r="C668" s="19" t="s">
        <v>2082</v>
      </c>
      <c r="D668" s="19" t="s">
        <v>2083</v>
      </c>
      <c r="E668" s="19">
        <v>1032444163</v>
      </c>
      <c r="F668" s="19" t="s">
        <v>2084</v>
      </c>
      <c r="G668" s="19" t="s">
        <v>813</v>
      </c>
      <c r="H668" s="19" t="s">
        <v>1968</v>
      </c>
      <c r="I668" s="27">
        <v>45349</v>
      </c>
      <c r="J668" s="27">
        <v>45351</v>
      </c>
      <c r="K668" s="27">
        <v>45504</v>
      </c>
      <c r="L668" s="29">
        <v>20432500</v>
      </c>
      <c r="M668" s="36">
        <v>1</v>
      </c>
      <c r="N668" s="31">
        <v>18698833</v>
      </c>
      <c r="O668" s="31">
        <v>1733667</v>
      </c>
      <c r="P668" s="31">
        <v>0</v>
      </c>
      <c r="T668" s="30">
        <v>45504</v>
      </c>
      <c r="U668" s="31"/>
      <c r="V668" s="31">
        <v>20432500</v>
      </c>
      <c r="W668" s="28" t="s">
        <v>534</v>
      </c>
    </row>
    <row r="669" spans="1:23" s="28" customFormat="1" ht="29" x14ac:dyDescent="0.35">
      <c r="A669" s="20">
        <v>736</v>
      </c>
      <c r="B669" s="28">
        <v>2024</v>
      </c>
      <c r="C669" s="19" t="s">
        <v>2085</v>
      </c>
      <c r="D669" s="19" t="s">
        <v>2086</v>
      </c>
      <c r="E669" s="19">
        <v>1015428820</v>
      </c>
      <c r="F669" s="19" t="s">
        <v>2087</v>
      </c>
      <c r="G669" s="19" t="s">
        <v>538</v>
      </c>
      <c r="H669" s="19" t="s">
        <v>539</v>
      </c>
      <c r="I669" s="27">
        <v>45349</v>
      </c>
      <c r="J669" s="27">
        <v>45352</v>
      </c>
      <c r="K669" s="27">
        <v>45504</v>
      </c>
      <c r="L669" s="29">
        <v>29174750</v>
      </c>
      <c r="M669" s="36">
        <v>1</v>
      </c>
      <c r="N669" s="31">
        <v>26522500</v>
      </c>
      <c r="O669" s="31">
        <v>2652250</v>
      </c>
      <c r="P669" s="31">
        <v>0</v>
      </c>
      <c r="T669" s="30">
        <v>45504</v>
      </c>
      <c r="U669" s="31"/>
      <c r="V669" s="31">
        <v>29174750</v>
      </c>
      <c r="W669" s="28" t="s">
        <v>534</v>
      </c>
    </row>
    <row r="670" spans="1:23" s="28" customFormat="1" ht="29" x14ac:dyDescent="0.35">
      <c r="A670" s="20">
        <v>737</v>
      </c>
      <c r="B670" s="28">
        <v>2024</v>
      </c>
      <c r="C670" s="19" t="s">
        <v>2088</v>
      </c>
      <c r="D670" s="19" t="s">
        <v>2089</v>
      </c>
      <c r="E670" s="19">
        <v>52153225</v>
      </c>
      <c r="F670" s="19" t="s">
        <v>2090</v>
      </c>
      <c r="G670" s="19" t="s">
        <v>2071</v>
      </c>
      <c r="H670" s="19" t="s">
        <v>1976</v>
      </c>
      <c r="I670" s="27">
        <v>45349</v>
      </c>
      <c r="J670" s="27">
        <v>45352</v>
      </c>
      <c r="K670" s="27">
        <v>45473</v>
      </c>
      <c r="L670" s="29">
        <v>34400000</v>
      </c>
      <c r="M670" s="36">
        <v>1</v>
      </c>
      <c r="N670" s="31">
        <v>34400000</v>
      </c>
      <c r="O670" s="31">
        <v>0</v>
      </c>
      <c r="P670" s="31">
        <v>0</v>
      </c>
      <c r="T670" s="30">
        <v>45473</v>
      </c>
      <c r="U670" s="31"/>
      <c r="V670" s="31">
        <v>34400000</v>
      </c>
      <c r="W670" s="28" t="s">
        <v>2072</v>
      </c>
    </row>
    <row r="671" spans="1:23" s="28" customFormat="1" ht="29" x14ac:dyDescent="0.35">
      <c r="A671" s="20">
        <v>738</v>
      </c>
      <c r="B671" s="28">
        <v>2024</v>
      </c>
      <c r="C671" s="19" t="s">
        <v>2091</v>
      </c>
      <c r="D671" s="19" t="s">
        <v>2092</v>
      </c>
      <c r="E671" s="19">
        <v>1032439640</v>
      </c>
      <c r="F671" s="19" t="s">
        <v>2093</v>
      </c>
      <c r="G671" s="19" t="s">
        <v>2071</v>
      </c>
      <c r="H671" s="19" t="s">
        <v>1976</v>
      </c>
      <c r="I671" s="27">
        <v>45349</v>
      </c>
      <c r="J671" s="27">
        <v>45359</v>
      </c>
      <c r="K671" s="27">
        <v>45521</v>
      </c>
      <c r="L671" s="29">
        <v>44971915</v>
      </c>
      <c r="M671" s="36">
        <v>1</v>
      </c>
      <c r="N671" s="31">
        <v>44971915</v>
      </c>
      <c r="O671" s="31">
        <v>0</v>
      </c>
      <c r="P671" s="31">
        <v>0</v>
      </c>
      <c r="T671" s="30">
        <v>45521</v>
      </c>
      <c r="U671" s="31"/>
      <c r="V671" s="31">
        <v>44971915</v>
      </c>
      <c r="W671" s="28" t="s">
        <v>2072</v>
      </c>
    </row>
    <row r="672" spans="1:23" s="28" customFormat="1" ht="29" x14ac:dyDescent="0.35">
      <c r="A672" s="20">
        <v>739</v>
      </c>
      <c r="B672" s="28">
        <v>2024</v>
      </c>
      <c r="C672" s="19" t="s">
        <v>2094</v>
      </c>
      <c r="D672" s="19" t="s">
        <v>2095</v>
      </c>
      <c r="E672" s="19">
        <v>1070959911</v>
      </c>
      <c r="F672" s="19" t="s">
        <v>2096</v>
      </c>
      <c r="G672" s="19" t="s">
        <v>2071</v>
      </c>
      <c r="H672" s="19" t="s">
        <v>1976</v>
      </c>
      <c r="I672" s="27">
        <v>45349</v>
      </c>
      <c r="J672" s="27">
        <v>45351</v>
      </c>
      <c r="K672" s="27">
        <v>45508</v>
      </c>
      <c r="L672" s="29">
        <v>36206615</v>
      </c>
      <c r="M672" s="36">
        <v>1</v>
      </c>
      <c r="N672" s="31">
        <v>36206615</v>
      </c>
      <c r="O672" s="31">
        <v>0</v>
      </c>
      <c r="P672" s="31">
        <v>0</v>
      </c>
      <c r="T672" s="30">
        <v>45508</v>
      </c>
      <c r="U672" s="31"/>
      <c r="V672" s="31">
        <v>36206615</v>
      </c>
      <c r="W672" s="28" t="s">
        <v>2072</v>
      </c>
    </row>
    <row r="673" spans="1:23" s="28" customFormat="1" ht="43.5" x14ac:dyDescent="0.35">
      <c r="A673" s="20">
        <v>740</v>
      </c>
      <c r="B673" s="28">
        <v>2024</v>
      </c>
      <c r="C673" s="19" t="s">
        <v>2097</v>
      </c>
      <c r="D673" s="19" t="s">
        <v>2098</v>
      </c>
      <c r="E673" s="19">
        <v>41785879</v>
      </c>
      <c r="F673" s="19" t="s">
        <v>2099</v>
      </c>
      <c r="G673" s="19" t="s">
        <v>154</v>
      </c>
      <c r="H673" s="19" t="s">
        <v>155</v>
      </c>
      <c r="I673" s="27">
        <v>45349</v>
      </c>
      <c r="J673" s="27">
        <v>45352</v>
      </c>
      <c r="K673" s="27">
        <v>45504</v>
      </c>
      <c r="L673" s="29">
        <v>12254000</v>
      </c>
      <c r="M673" s="36">
        <v>1</v>
      </c>
      <c r="N673" s="31">
        <v>11140000</v>
      </c>
      <c r="O673" s="31">
        <v>1114000</v>
      </c>
      <c r="P673" s="31">
        <v>0</v>
      </c>
      <c r="T673" s="30">
        <v>45504</v>
      </c>
      <c r="U673" s="31"/>
      <c r="V673" s="31">
        <v>12254000</v>
      </c>
      <c r="W673" s="28" t="s">
        <v>156</v>
      </c>
    </row>
    <row r="674" spans="1:23" s="28" customFormat="1" ht="29" x14ac:dyDescent="0.35">
      <c r="A674" s="20">
        <v>741</v>
      </c>
      <c r="B674" s="28">
        <v>2024</v>
      </c>
      <c r="C674" s="19" t="s">
        <v>2100</v>
      </c>
      <c r="D674" s="19" t="s">
        <v>2101</v>
      </c>
      <c r="E674" s="19">
        <v>1022411484</v>
      </c>
      <c r="F674" s="19" t="s">
        <v>2102</v>
      </c>
      <c r="G674" s="19" t="s">
        <v>475</v>
      </c>
      <c r="H674" s="19" t="s">
        <v>476</v>
      </c>
      <c r="I674" s="27">
        <v>45349</v>
      </c>
      <c r="J674" s="27">
        <v>45350</v>
      </c>
      <c r="K674" s="27">
        <v>45504</v>
      </c>
      <c r="L674" s="29">
        <v>13131250</v>
      </c>
      <c r="M674" s="36">
        <v>1</v>
      </c>
      <c r="N674" s="31">
        <v>12096667</v>
      </c>
      <c r="O674" s="31">
        <v>1034583</v>
      </c>
      <c r="P674" s="31">
        <v>0</v>
      </c>
      <c r="T674" s="30">
        <v>45504</v>
      </c>
      <c r="U674" s="31"/>
      <c r="V674" s="31">
        <v>13131250</v>
      </c>
      <c r="W674" s="28" t="s">
        <v>477</v>
      </c>
    </row>
    <row r="675" spans="1:23" s="28" customFormat="1" ht="43.5" x14ac:dyDescent="0.35">
      <c r="A675" s="20">
        <v>742</v>
      </c>
      <c r="B675" s="28">
        <v>2024</v>
      </c>
      <c r="C675" s="19" t="s">
        <v>2103</v>
      </c>
      <c r="D675" s="19" t="s">
        <v>2104</v>
      </c>
      <c r="E675" s="19">
        <v>51687980</v>
      </c>
      <c r="F675" s="19" t="s">
        <v>2105</v>
      </c>
      <c r="G675" s="19" t="s">
        <v>154</v>
      </c>
      <c r="H675" s="19" t="s">
        <v>155</v>
      </c>
      <c r="I675" s="27">
        <v>45349</v>
      </c>
      <c r="J675" s="27">
        <v>45352</v>
      </c>
      <c r="K675" s="27">
        <v>45504</v>
      </c>
      <c r="L675" s="29">
        <v>12254000</v>
      </c>
      <c r="M675" s="36">
        <v>1</v>
      </c>
      <c r="N675" s="31">
        <v>11140000</v>
      </c>
      <c r="O675" s="31">
        <v>1114000</v>
      </c>
      <c r="P675" s="31">
        <v>0</v>
      </c>
      <c r="T675" s="30">
        <v>45504</v>
      </c>
      <c r="U675" s="31"/>
      <c r="V675" s="31">
        <v>12254000</v>
      </c>
      <c r="W675" s="28" t="s">
        <v>156</v>
      </c>
    </row>
    <row r="676" spans="1:23" s="28" customFormat="1" ht="29" x14ac:dyDescent="0.35">
      <c r="A676" s="20">
        <v>743</v>
      </c>
      <c r="B676" s="28">
        <v>2024</v>
      </c>
      <c r="C676" s="19" t="s">
        <v>2106</v>
      </c>
      <c r="D676" s="19" t="s">
        <v>2107</v>
      </c>
      <c r="E676" s="19">
        <v>1073245893</v>
      </c>
      <c r="F676" s="19" t="s">
        <v>2108</v>
      </c>
      <c r="G676" s="19" t="s">
        <v>538</v>
      </c>
      <c r="H676" s="19" t="s">
        <v>539</v>
      </c>
      <c r="I676" s="27">
        <v>45350</v>
      </c>
      <c r="J676" s="27">
        <v>45351</v>
      </c>
      <c r="K676" s="27">
        <v>45504</v>
      </c>
      <c r="L676" s="29">
        <v>29174750</v>
      </c>
      <c r="M676" s="36">
        <v>1</v>
      </c>
      <c r="N676" s="31">
        <v>26699317</v>
      </c>
      <c r="O676" s="31">
        <v>2475433</v>
      </c>
      <c r="P676" s="31">
        <v>0</v>
      </c>
      <c r="T676" s="30">
        <v>45504</v>
      </c>
      <c r="U676" s="31"/>
      <c r="V676" s="31">
        <v>29174750</v>
      </c>
      <c r="W676" s="28" t="s">
        <v>534</v>
      </c>
    </row>
    <row r="677" spans="1:23" s="28" customFormat="1" ht="29" x14ac:dyDescent="0.35">
      <c r="A677" s="20">
        <v>744</v>
      </c>
      <c r="B677" s="28">
        <v>2024</v>
      </c>
      <c r="C677" s="19" t="s">
        <v>2109</v>
      </c>
      <c r="D677" s="19" t="s">
        <v>2110</v>
      </c>
      <c r="E677" s="19">
        <v>1014253349</v>
      </c>
      <c r="F677" s="19" t="s">
        <v>2111</v>
      </c>
      <c r="G677" s="19" t="s">
        <v>538</v>
      </c>
      <c r="H677" s="19" t="s">
        <v>539</v>
      </c>
      <c r="I677" s="27">
        <v>45350</v>
      </c>
      <c r="J677" s="27">
        <v>45351</v>
      </c>
      <c r="K677" s="27">
        <v>45504</v>
      </c>
      <c r="L677" s="29">
        <v>29174750</v>
      </c>
      <c r="M677" s="36">
        <v>0.81818181818181823</v>
      </c>
      <c r="N677" s="31">
        <v>21394817</v>
      </c>
      <c r="O677" s="31">
        <v>2475433</v>
      </c>
      <c r="P677" s="31">
        <v>5304500</v>
      </c>
      <c r="T677" s="30">
        <v>45504</v>
      </c>
      <c r="U677" s="31"/>
      <c r="V677" s="31">
        <v>29174750</v>
      </c>
      <c r="W677" s="28" t="s">
        <v>534</v>
      </c>
    </row>
    <row r="678" spans="1:23" s="28" customFormat="1" ht="29" x14ac:dyDescent="0.35">
      <c r="A678" s="20">
        <v>745</v>
      </c>
      <c r="B678" s="28">
        <v>2024</v>
      </c>
      <c r="C678" s="19" t="s">
        <v>2112</v>
      </c>
      <c r="D678" s="19" t="s">
        <v>2113</v>
      </c>
      <c r="E678" s="19">
        <v>1026559384</v>
      </c>
      <c r="F678" s="19" t="s">
        <v>2114</v>
      </c>
      <c r="G678" s="19" t="s">
        <v>538</v>
      </c>
      <c r="H678" s="19" t="s">
        <v>539</v>
      </c>
      <c r="I678" s="27">
        <v>45350</v>
      </c>
      <c r="J678" s="27">
        <v>45351</v>
      </c>
      <c r="K678" s="27">
        <v>45504</v>
      </c>
      <c r="L678" s="29">
        <v>29174750</v>
      </c>
      <c r="M678" s="36">
        <v>1</v>
      </c>
      <c r="N678" s="31">
        <v>26699317</v>
      </c>
      <c r="O678" s="31">
        <v>2475433</v>
      </c>
      <c r="P678" s="31">
        <v>0</v>
      </c>
      <c r="T678" s="30">
        <v>45504</v>
      </c>
      <c r="U678" s="31"/>
      <c r="V678" s="31">
        <v>29174750</v>
      </c>
      <c r="W678" s="28" t="s">
        <v>534</v>
      </c>
    </row>
    <row r="679" spans="1:23" s="28" customFormat="1" ht="43.5" x14ac:dyDescent="0.35">
      <c r="A679" s="20">
        <v>746</v>
      </c>
      <c r="B679" s="28">
        <v>2024</v>
      </c>
      <c r="C679" s="19" t="s">
        <v>2115</v>
      </c>
      <c r="D679" s="19" t="s">
        <v>2116</v>
      </c>
      <c r="E679" s="19">
        <v>52460032</v>
      </c>
      <c r="F679" s="19" t="s">
        <v>2117</v>
      </c>
      <c r="G679" s="19" t="s">
        <v>154</v>
      </c>
      <c r="H679" s="19" t="s">
        <v>155</v>
      </c>
      <c r="I679" s="27">
        <v>45350</v>
      </c>
      <c r="J679" s="27">
        <v>45355</v>
      </c>
      <c r="K679" s="27">
        <v>45504</v>
      </c>
      <c r="L679" s="29">
        <v>12254000</v>
      </c>
      <c r="M679" s="36">
        <v>1</v>
      </c>
      <c r="N679" s="31">
        <v>10917200</v>
      </c>
      <c r="O679" s="31">
        <v>1336800</v>
      </c>
      <c r="P679" s="31">
        <v>0</v>
      </c>
      <c r="T679" s="30">
        <v>45504</v>
      </c>
      <c r="U679" s="31"/>
      <c r="V679" s="31">
        <v>12254000</v>
      </c>
      <c r="W679" s="28" t="s">
        <v>156</v>
      </c>
    </row>
    <row r="680" spans="1:23" s="28" customFormat="1" ht="29" x14ac:dyDescent="0.35">
      <c r="A680" s="20">
        <v>747</v>
      </c>
      <c r="B680" s="28">
        <v>2024</v>
      </c>
      <c r="C680" s="19" t="s">
        <v>2118</v>
      </c>
      <c r="D680" s="19" t="s">
        <v>2119</v>
      </c>
      <c r="E680" s="19">
        <v>1010164383</v>
      </c>
      <c r="F680" s="19" t="s">
        <v>2120</v>
      </c>
      <c r="G680" s="19" t="s">
        <v>154</v>
      </c>
      <c r="H680" s="19" t="s">
        <v>32</v>
      </c>
      <c r="I680" s="27">
        <v>45350</v>
      </c>
      <c r="J680" s="27">
        <v>45355</v>
      </c>
      <c r="K680" s="27">
        <v>45538</v>
      </c>
      <c r="L680" s="29">
        <v>50376000</v>
      </c>
      <c r="M680" s="36">
        <v>0.98333333333333328</v>
      </c>
      <c r="N680" s="31">
        <v>49536400</v>
      </c>
      <c r="O680" s="31">
        <v>0</v>
      </c>
      <c r="P680" s="31">
        <v>839600</v>
      </c>
      <c r="T680" s="30">
        <v>45538</v>
      </c>
      <c r="U680" s="31"/>
      <c r="V680" s="31">
        <v>50376000</v>
      </c>
      <c r="W680" s="28" t="s">
        <v>33</v>
      </c>
    </row>
    <row r="681" spans="1:23" s="28" customFormat="1" ht="29" x14ac:dyDescent="0.35">
      <c r="A681" s="20">
        <v>748</v>
      </c>
      <c r="B681" s="28">
        <v>2024</v>
      </c>
      <c r="C681" s="19" t="s">
        <v>2121</v>
      </c>
      <c r="D681" s="19" t="s">
        <v>2122</v>
      </c>
      <c r="E681" s="19">
        <v>1018486377</v>
      </c>
      <c r="F681" s="19" t="s">
        <v>2123</v>
      </c>
      <c r="G681" s="19" t="s">
        <v>154</v>
      </c>
      <c r="H681" s="19" t="s">
        <v>32</v>
      </c>
      <c r="I681" s="27">
        <v>45350</v>
      </c>
      <c r="J681" s="27">
        <v>45355</v>
      </c>
      <c r="K681" s="27">
        <v>45476</v>
      </c>
      <c r="L681" s="29">
        <v>39108000</v>
      </c>
      <c r="M681" s="36">
        <v>1</v>
      </c>
      <c r="N681" s="31">
        <v>31938200</v>
      </c>
      <c r="O681" s="31">
        <v>7169800</v>
      </c>
      <c r="P681" s="31">
        <v>0</v>
      </c>
      <c r="T681" s="30">
        <v>45476</v>
      </c>
      <c r="U681" s="31"/>
      <c r="V681" s="31">
        <v>39108000</v>
      </c>
      <c r="W681" s="28" t="s">
        <v>33</v>
      </c>
    </row>
    <row r="682" spans="1:23" s="28" customFormat="1" ht="43.5" x14ac:dyDescent="0.35">
      <c r="A682" s="20">
        <v>749</v>
      </c>
      <c r="B682" s="28">
        <v>2024</v>
      </c>
      <c r="C682" s="19" t="s">
        <v>2124</v>
      </c>
      <c r="D682" s="19" t="s">
        <v>2125</v>
      </c>
      <c r="E682" s="19">
        <v>35502609</v>
      </c>
      <c r="F682" s="19" t="s">
        <v>2126</v>
      </c>
      <c r="G682" s="19" t="s">
        <v>154</v>
      </c>
      <c r="H682" s="19" t="s">
        <v>155</v>
      </c>
      <c r="I682" s="27">
        <v>45350</v>
      </c>
      <c r="J682" s="27">
        <v>45356</v>
      </c>
      <c r="K682" s="27">
        <v>45504</v>
      </c>
      <c r="L682" s="29">
        <v>12254000</v>
      </c>
      <c r="M682" s="36">
        <v>1</v>
      </c>
      <c r="N682" s="31">
        <v>10842933</v>
      </c>
      <c r="O682" s="31">
        <v>1411067</v>
      </c>
      <c r="P682" s="31">
        <v>0</v>
      </c>
      <c r="T682" s="30">
        <v>45504</v>
      </c>
      <c r="U682" s="31"/>
      <c r="V682" s="31">
        <v>12254000</v>
      </c>
      <c r="W682" s="28" t="s">
        <v>156</v>
      </c>
    </row>
    <row r="683" spans="1:23" s="28" customFormat="1" ht="29" x14ac:dyDescent="0.35">
      <c r="A683" s="20">
        <v>751</v>
      </c>
      <c r="B683" s="28">
        <v>2024</v>
      </c>
      <c r="C683" s="19" t="s">
        <v>2127</v>
      </c>
      <c r="D683" s="19" t="s">
        <v>2128</v>
      </c>
      <c r="E683" s="19">
        <v>1085313128</v>
      </c>
      <c r="F683" s="19" t="s">
        <v>2129</v>
      </c>
      <c r="G683" s="19" t="s">
        <v>538</v>
      </c>
      <c r="H683" s="19" t="s">
        <v>539</v>
      </c>
      <c r="I683" s="27">
        <v>45350</v>
      </c>
      <c r="J683" s="27">
        <v>45352</v>
      </c>
      <c r="K683" s="27">
        <v>45504</v>
      </c>
      <c r="L683" s="29">
        <v>29174750</v>
      </c>
      <c r="M683" s="36">
        <v>1</v>
      </c>
      <c r="N683" s="31">
        <v>26522500</v>
      </c>
      <c r="O683" s="31">
        <v>2652250</v>
      </c>
      <c r="P683" s="31">
        <v>0</v>
      </c>
      <c r="T683" s="30">
        <v>45504</v>
      </c>
      <c r="U683" s="31"/>
      <c r="V683" s="31">
        <v>29174750</v>
      </c>
      <c r="W683" s="28" t="s">
        <v>534</v>
      </c>
    </row>
    <row r="684" spans="1:23" s="28" customFormat="1" ht="29" x14ac:dyDescent="0.35">
      <c r="A684" s="20">
        <v>752</v>
      </c>
      <c r="B684" s="28">
        <v>2024</v>
      </c>
      <c r="C684" s="19" t="s">
        <v>2130</v>
      </c>
      <c r="D684" s="19" t="s">
        <v>2131</v>
      </c>
      <c r="E684" s="19">
        <v>1022970464</v>
      </c>
      <c r="F684" s="19" t="s">
        <v>2132</v>
      </c>
      <c r="G684" s="19" t="s">
        <v>475</v>
      </c>
      <c r="H684" s="19" t="s">
        <v>476</v>
      </c>
      <c r="I684" s="27">
        <v>45350</v>
      </c>
      <c r="J684" s="27">
        <v>45352</v>
      </c>
      <c r="K684" s="27">
        <v>45504</v>
      </c>
      <c r="L684" s="29">
        <v>22188000</v>
      </c>
      <c r="M684" s="36">
        <v>1</v>
      </c>
      <c r="N684" s="31">
        <v>18490000</v>
      </c>
      <c r="O684" s="31">
        <v>3698000</v>
      </c>
      <c r="P684" s="31">
        <v>0</v>
      </c>
      <c r="T684" s="30">
        <v>45504</v>
      </c>
      <c r="U684" s="31"/>
      <c r="V684" s="31">
        <v>22188000</v>
      </c>
      <c r="W684" s="28" t="s">
        <v>477</v>
      </c>
    </row>
    <row r="685" spans="1:23" s="28" customFormat="1" ht="29" x14ac:dyDescent="0.35">
      <c r="A685" s="20">
        <v>753</v>
      </c>
      <c r="B685" s="28">
        <v>2024</v>
      </c>
      <c r="C685" s="19" t="s">
        <v>2133</v>
      </c>
      <c r="D685" s="19" t="s">
        <v>2134</v>
      </c>
      <c r="E685" s="19">
        <v>1072661251</v>
      </c>
      <c r="F685" s="19" t="s">
        <v>2135</v>
      </c>
      <c r="G685" s="19" t="s">
        <v>784</v>
      </c>
      <c r="H685" s="19" t="s">
        <v>544</v>
      </c>
      <c r="I685" s="27">
        <v>45350</v>
      </c>
      <c r="J685" s="27">
        <v>45352</v>
      </c>
      <c r="K685" s="27">
        <v>45504</v>
      </c>
      <c r="L685" s="29">
        <v>31157500</v>
      </c>
      <c r="M685" s="36">
        <v>1</v>
      </c>
      <c r="N685" s="31">
        <v>28325000</v>
      </c>
      <c r="O685" s="31">
        <v>2832500</v>
      </c>
      <c r="P685" s="31">
        <v>0</v>
      </c>
      <c r="T685" s="30">
        <v>45504</v>
      </c>
      <c r="U685" s="31"/>
      <c r="V685" s="31">
        <v>31157500</v>
      </c>
      <c r="W685" s="28" t="s">
        <v>534</v>
      </c>
    </row>
    <row r="686" spans="1:23" s="28" customFormat="1" ht="29" x14ac:dyDescent="0.35">
      <c r="A686" s="20">
        <v>754</v>
      </c>
      <c r="B686" s="28">
        <v>2024</v>
      </c>
      <c r="C686" s="19" t="s">
        <v>2136</v>
      </c>
      <c r="D686" s="19" t="s">
        <v>2137</v>
      </c>
      <c r="E686" s="19">
        <v>1022972414</v>
      </c>
      <c r="F686" s="19" t="s">
        <v>2138</v>
      </c>
      <c r="G686" s="19" t="s">
        <v>154</v>
      </c>
      <c r="H686" s="19" t="s">
        <v>32</v>
      </c>
      <c r="I686" s="27">
        <v>45350</v>
      </c>
      <c r="J686" s="27">
        <v>45352</v>
      </c>
      <c r="K686" s="27">
        <v>45504</v>
      </c>
      <c r="L686" s="29">
        <v>16731000</v>
      </c>
      <c r="M686" s="36">
        <v>1</v>
      </c>
      <c r="N686" s="31">
        <v>15210000</v>
      </c>
      <c r="O686" s="31">
        <v>1521000</v>
      </c>
      <c r="P686" s="31">
        <v>0</v>
      </c>
      <c r="T686" s="30">
        <v>45504</v>
      </c>
      <c r="U686" s="31"/>
      <c r="V686" s="31">
        <v>16731000</v>
      </c>
      <c r="W686" s="28" t="s">
        <v>33</v>
      </c>
    </row>
    <row r="687" spans="1:23" s="28" customFormat="1" ht="29" x14ac:dyDescent="0.35">
      <c r="A687" s="20">
        <v>755</v>
      </c>
      <c r="B687" s="28">
        <v>2024</v>
      </c>
      <c r="C687" s="19" t="s">
        <v>2139</v>
      </c>
      <c r="D687" s="19" t="s">
        <v>2140</v>
      </c>
      <c r="E687" s="19">
        <v>1033697548</v>
      </c>
      <c r="F687" s="19" t="s">
        <v>2141</v>
      </c>
      <c r="G687" s="19" t="s">
        <v>764</v>
      </c>
      <c r="H687" s="19" t="s">
        <v>555</v>
      </c>
      <c r="I687" s="27">
        <v>45350</v>
      </c>
      <c r="J687" s="27">
        <v>45357</v>
      </c>
      <c r="K687" s="27">
        <v>45504</v>
      </c>
      <c r="L687" s="29">
        <v>22278000</v>
      </c>
      <c r="M687" s="36">
        <v>1</v>
      </c>
      <c r="N687" s="31">
        <v>17946167</v>
      </c>
      <c r="O687" s="31">
        <v>4331833</v>
      </c>
      <c r="P687" s="31">
        <v>0</v>
      </c>
      <c r="T687" s="30">
        <v>45504</v>
      </c>
      <c r="U687" s="31"/>
      <c r="V687" s="31">
        <v>22278000</v>
      </c>
      <c r="W687" s="28" t="s">
        <v>556</v>
      </c>
    </row>
    <row r="688" spans="1:23" s="28" customFormat="1" ht="43.5" x14ac:dyDescent="0.35">
      <c r="A688" s="20">
        <v>756</v>
      </c>
      <c r="B688" s="28">
        <v>2024</v>
      </c>
      <c r="C688" s="19" t="s">
        <v>2142</v>
      </c>
      <c r="D688" s="19" t="s">
        <v>2143</v>
      </c>
      <c r="E688" s="19">
        <v>1010193338</v>
      </c>
      <c r="F688" s="19" t="s">
        <v>2144</v>
      </c>
      <c r="G688" s="19" t="s">
        <v>154</v>
      </c>
      <c r="H688" s="19" t="s">
        <v>155</v>
      </c>
      <c r="I688" s="27">
        <v>45350</v>
      </c>
      <c r="J688" s="27">
        <v>45355</v>
      </c>
      <c r="K688" s="27">
        <v>45504</v>
      </c>
      <c r="L688" s="29">
        <v>36927000</v>
      </c>
      <c r="M688" s="36">
        <v>1</v>
      </c>
      <c r="N688" s="31">
        <v>32898600</v>
      </c>
      <c r="O688" s="31">
        <v>4028400</v>
      </c>
      <c r="P688" s="31">
        <v>0</v>
      </c>
      <c r="T688" s="30">
        <v>45504</v>
      </c>
      <c r="U688" s="31"/>
      <c r="V688" s="31">
        <v>36927000</v>
      </c>
      <c r="W688" s="28" t="s">
        <v>156</v>
      </c>
    </row>
    <row r="689" spans="1:23" s="28" customFormat="1" ht="29" x14ac:dyDescent="0.35">
      <c r="A689" s="20">
        <v>757</v>
      </c>
      <c r="B689" s="28">
        <v>2024</v>
      </c>
      <c r="C689" s="19" t="s">
        <v>2145</v>
      </c>
      <c r="D689" s="19" t="s">
        <v>2146</v>
      </c>
      <c r="E689" s="19">
        <v>91080090</v>
      </c>
      <c r="F689" s="19" t="s">
        <v>2147</v>
      </c>
      <c r="G689" s="19" t="s">
        <v>2071</v>
      </c>
      <c r="H689" s="19" t="s">
        <v>1976</v>
      </c>
      <c r="I689" s="27">
        <v>45350</v>
      </c>
      <c r="J689" s="27">
        <v>45352</v>
      </c>
      <c r="K689" s="27">
        <v>45514</v>
      </c>
      <c r="L689" s="29">
        <v>37374571</v>
      </c>
      <c r="M689" s="36">
        <v>1</v>
      </c>
      <c r="N689" s="31">
        <v>37374571</v>
      </c>
      <c r="O689" s="31">
        <v>0</v>
      </c>
      <c r="P689" s="31">
        <v>0</v>
      </c>
      <c r="T689" s="30">
        <v>45514</v>
      </c>
      <c r="U689" s="31"/>
      <c r="V689" s="31">
        <v>37374571</v>
      </c>
      <c r="W689" s="28" t="s">
        <v>2072</v>
      </c>
    </row>
    <row r="690" spans="1:23" s="28" customFormat="1" ht="29" x14ac:dyDescent="0.35">
      <c r="A690" s="20">
        <v>758</v>
      </c>
      <c r="B690" s="28">
        <v>2024</v>
      </c>
      <c r="C690" s="19" t="s">
        <v>2148</v>
      </c>
      <c r="D690" s="19" t="s">
        <v>2149</v>
      </c>
      <c r="E690" s="19">
        <v>35604943</v>
      </c>
      <c r="F690" s="19" t="s">
        <v>2150</v>
      </c>
      <c r="G690" s="19" t="s">
        <v>784</v>
      </c>
      <c r="H690" s="19" t="s">
        <v>544</v>
      </c>
      <c r="I690" s="27">
        <v>45351</v>
      </c>
      <c r="J690" s="27">
        <v>45352</v>
      </c>
      <c r="K690" s="27">
        <v>45504</v>
      </c>
      <c r="L690" s="29">
        <v>29174750</v>
      </c>
      <c r="M690" s="36">
        <v>1</v>
      </c>
      <c r="N690" s="31">
        <v>26522500</v>
      </c>
      <c r="O690" s="31">
        <v>2652250</v>
      </c>
      <c r="P690" s="31">
        <v>0</v>
      </c>
      <c r="T690" s="30">
        <v>45504</v>
      </c>
      <c r="U690" s="31"/>
      <c r="V690" s="31">
        <v>29174750</v>
      </c>
      <c r="W690" s="28" t="s">
        <v>534</v>
      </c>
    </row>
    <row r="691" spans="1:23" s="28" customFormat="1" ht="29" x14ac:dyDescent="0.35">
      <c r="A691" s="20">
        <v>759</v>
      </c>
      <c r="B691" s="28">
        <v>2024</v>
      </c>
      <c r="C691" s="19" t="s">
        <v>2151</v>
      </c>
      <c r="D691" s="19" t="s">
        <v>2152</v>
      </c>
      <c r="E691" s="19">
        <v>35326358</v>
      </c>
      <c r="F691" s="19" t="s">
        <v>2153</v>
      </c>
      <c r="G691" s="19" t="s">
        <v>154</v>
      </c>
      <c r="H691" s="19" t="s">
        <v>32</v>
      </c>
      <c r="I691" s="27">
        <v>45351</v>
      </c>
      <c r="J691" s="27">
        <v>45358</v>
      </c>
      <c r="K691" s="27">
        <v>45541</v>
      </c>
      <c r="L691" s="29">
        <v>50388000</v>
      </c>
      <c r="M691" s="36">
        <v>1</v>
      </c>
      <c r="N691" s="31">
        <v>50388000</v>
      </c>
      <c r="O691" s="31">
        <v>0</v>
      </c>
      <c r="P691" s="31">
        <v>0</v>
      </c>
      <c r="T691" s="30">
        <v>45541</v>
      </c>
      <c r="U691" s="31"/>
      <c r="V691" s="31">
        <v>50388000</v>
      </c>
      <c r="W691" s="28" t="s">
        <v>33</v>
      </c>
    </row>
    <row r="692" spans="1:23" s="28" customFormat="1" ht="29" x14ac:dyDescent="0.35">
      <c r="A692" s="20">
        <v>760</v>
      </c>
      <c r="B692" s="28">
        <v>2024</v>
      </c>
      <c r="C692" s="19" t="s">
        <v>2154</v>
      </c>
      <c r="D692" s="19" t="s">
        <v>2155</v>
      </c>
      <c r="E692" s="19">
        <v>1018469145</v>
      </c>
      <c r="F692" s="19" t="s">
        <v>2156</v>
      </c>
      <c r="G692" s="19" t="s">
        <v>154</v>
      </c>
      <c r="H692" s="19" t="s">
        <v>32</v>
      </c>
      <c r="I692" s="27">
        <v>45351</v>
      </c>
      <c r="J692" s="27">
        <v>45356</v>
      </c>
      <c r="K692" s="27">
        <v>45539</v>
      </c>
      <c r="L692" s="29">
        <v>40410000</v>
      </c>
      <c r="M692" s="36">
        <v>1</v>
      </c>
      <c r="N692" s="31">
        <v>40410000</v>
      </c>
      <c r="O692" s="31">
        <v>0</v>
      </c>
      <c r="P692" s="31">
        <v>0</v>
      </c>
      <c r="T692" s="30">
        <v>45539</v>
      </c>
      <c r="U692" s="31"/>
      <c r="V692" s="31">
        <v>40410000</v>
      </c>
      <c r="W692" s="28" t="s">
        <v>33</v>
      </c>
    </row>
    <row r="693" spans="1:23" s="28" customFormat="1" ht="43.5" x14ac:dyDescent="0.35">
      <c r="A693" s="20">
        <v>761</v>
      </c>
      <c r="B693" s="28">
        <v>2024</v>
      </c>
      <c r="C693" s="19" t="s">
        <v>2157</v>
      </c>
      <c r="D693" s="19" t="s">
        <v>2158</v>
      </c>
      <c r="E693" s="19">
        <v>1012395718</v>
      </c>
      <c r="F693" s="19" t="s">
        <v>2159</v>
      </c>
      <c r="G693" s="19" t="s">
        <v>813</v>
      </c>
      <c r="H693" s="19" t="s">
        <v>1968</v>
      </c>
      <c r="I693" s="27">
        <v>45351</v>
      </c>
      <c r="J693" s="27">
        <v>45357</v>
      </c>
      <c r="K693" s="27">
        <v>45504</v>
      </c>
      <c r="L693" s="29">
        <v>20432500</v>
      </c>
      <c r="M693" s="36">
        <v>1</v>
      </c>
      <c r="N693" s="31">
        <v>17955833</v>
      </c>
      <c r="O693" s="31">
        <v>2476667</v>
      </c>
      <c r="P693" s="31">
        <v>0</v>
      </c>
      <c r="T693" s="30">
        <v>45504</v>
      </c>
      <c r="U693" s="31"/>
      <c r="V693" s="31">
        <v>20432500</v>
      </c>
      <c r="W693" s="28" t="s">
        <v>534</v>
      </c>
    </row>
    <row r="694" spans="1:23" s="28" customFormat="1" ht="29" x14ac:dyDescent="0.35">
      <c r="A694" s="20">
        <v>762</v>
      </c>
      <c r="B694" s="28">
        <v>2024</v>
      </c>
      <c r="C694" s="19" t="s">
        <v>2160</v>
      </c>
      <c r="D694" s="19" t="s">
        <v>2161</v>
      </c>
      <c r="E694" s="19">
        <v>80818311</v>
      </c>
      <c r="F694" s="19" t="s">
        <v>2162</v>
      </c>
      <c r="G694" s="19" t="s">
        <v>2071</v>
      </c>
      <c r="H694" s="19" t="s">
        <v>1976</v>
      </c>
      <c r="I694" s="27">
        <v>45351</v>
      </c>
      <c r="J694" s="27">
        <v>45352</v>
      </c>
      <c r="K694" s="27">
        <v>45514</v>
      </c>
      <c r="L694" s="29">
        <v>19724523</v>
      </c>
      <c r="M694" s="36">
        <v>1</v>
      </c>
      <c r="N694" s="31">
        <v>19724523</v>
      </c>
      <c r="O694" s="31">
        <v>0</v>
      </c>
      <c r="P694" s="31">
        <v>0</v>
      </c>
      <c r="T694" s="30">
        <v>45514</v>
      </c>
      <c r="U694" s="31"/>
      <c r="V694" s="31">
        <v>19724523</v>
      </c>
      <c r="W694" s="28" t="s">
        <v>2072</v>
      </c>
    </row>
    <row r="695" spans="1:23" s="28" customFormat="1" ht="29" x14ac:dyDescent="0.35">
      <c r="A695" s="20">
        <v>763</v>
      </c>
      <c r="B695" s="28">
        <v>2024</v>
      </c>
      <c r="C695" s="19" t="s">
        <v>2163</v>
      </c>
      <c r="D695" s="19" t="s">
        <v>2164</v>
      </c>
      <c r="E695" s="19">
        <v>1018478219</v>
      </c>
      <c r="F695" s="19" t="s">
        <v>2165</v>
      </c>
      <c r="G695" s="19" t="s">
        <v>154</v>
      </c>
      <c r="H695" s="19" t="s">
        <v>32</v>
      </c>
      <c r="I695" s="27">
        <v>45351</v>
      </c>
      <c r="J695" s="27">
        <v>45357</v>
      </c>
      <c r="K695" s="27">
        <v>45540</v>
      </c>
      <c r="L695" s="29">
        <v>39108000</v>
      </c>
      <c r="M695" s="36">
        <v>1</v>
      </c>
      <c r="N695" s="31">
        <v>39108000</v>
      </c>
      <c r="O695" s="31">
        <v>0</v>
      </c>
      <c r="P695" s="31">
        <v>0</v>
      </c>
      <c r="T695" s="30">
        <v>45540</v>
      </c>
      <c r="U695" s="31"/>
      <c r="V695" s="31">
        <v>39108000</v>
      </c>
      <c r="W695" s="28" t="s">
        <v>33</v>
      </c>
    </row>
    <row r="696" spans="1:23" s="28" customFormat="1" ht="29" x14ac:dyDescent="0.35">
      <c r="A696" s="20">
        <v>764</v>
      </c>
      <c r="B696" s="28">
        <v>2024</v>
      </c>
      <c r="C696" s="19" t="s">
        <v>2166</v>
      </c>
      <c r="D696" s="19" t="s">
        <v>2167</v>
      </c>
      <c r="E696" s="19">
        <v>1018502994</v>
      </c>
      <c r="F696" s="19" t="s">
        <v>2168</v>
      </c>
      <c r="G696" s="19" t="s">
        <v>154</v>
      </c>
      <c r="H696" s="19" t="s">
        <v>32</v>
      </c>
      <c r="I696" s="27">
        <v>45351</v>
      </c>
      <c r="J696" s="27">
        <v>45357</v>
      </c>
      <c r="K696" s="27">
        <v>45540</v>
      </c>
      <c r="L696" s="29">
        <v>39096000</v>
      </c>
      <c r="M696" s="36">
        <v>0.97222222222222221</v>
      </c>
      <c r="N696" s="31">
        <v>38010000</v>
      </c>
      <c r="O696" s="31">
        <v>0</v>
      </c>
      <c r="P696" s="31">
        <v>1086000</v>
      </c>
      <c r="T696" s="30">
        <v>45540</v>
      </c>
      <c r="U696" s="31"/>
      <c r="V696" s="31">
        <v>39096000</v>
      </c>
      <c r="W696" s="28" t="s">
        <v>33</v>
      </c>
    </row>
    <row r="697" spans="1:23" s="28" customFormat="1" ht="29" x14ac:dyDescent="0.35">
      <c r="A697" s="20">
        <v>765</v>
      </c>
      <c r="B697" s="28">
        <v>2024</v>
      </c>
      <c r="C697" s="19" t="s">
        <v>2169</v>
      </c>
      <c r="D697" s="19" t="s">
        <v>2170</v>
      </c>
      <c r="E697" s="19">
        <v>35507616</v>
      </c>
      <c r="F697" s="19" t="s">
        <v>2171</v>
      </c>
      <c r="G697" s="19" t="s">
        <v>154</v>
      </c>
      <c r="H697" s="19" t="s">
        <v>32</v>
      </c>
      <c r="I697" s="27">
        <v>45351</v>
      </c>
      <c r="J697" s="27">
        <v>45357</v>
      </c>
      <c r="K697" s="27">
        <v>45504</v>
      </c>
      <c r="L697" s="29">
        <v>39108000</v>
      </c>
      <c r="M697" s="36">
        <v>1</v>
      </c>
      <c r="N697" s="31">
        <v>31503667</v>
      </c>
      <c r="O697" s="31">
        <v>7604333</v>
      </c>
      <c r="P697" s="31">
        <v>0</v>
      </c>
      <c r="T697" s="30">
        <v>45504</v>
      </c>
      <c r="U697" s="31"/>
      <c r="V697" s="31">
        <v>39108000</v>
      </c>
      <c r="W697" s="28" t="s">
        <v>33</v>
      </c>
    </row>
    <row r="698" spans="1:23" s="28" customFormat="1" ht="29" x14ac:dyDescent="0.35">
      <c r="A698" s="20">
        <v>766</v>
      </c>
      <c r="B698" s="28">
        <v>2024</v>
      </c>
      <c r="C698" s="19" t="s">
        <v>2172</v>
      </c>
      <c r="D698" s="19" t="s">
        <v>2173</v>
      </c>
      <c r="E698" s="19">
        <v>59310788</v>
      </c>
      <c r="F698" s="19" t="s">
        <v>2174</v>
      </c>
      <c r="G698" s="19" t="s">
        <v>154</v>
      </c>
      <c r="H698" s="19" t="s">
        <v>32</v>
      </c>
      <c r="I698" s="27">
        <v>45351</v>
      </c>
      <c r="J698" s="27">
        <v>45357</v>
      </c>
      <c r="K698" s="27">
        <v>45504</v>
      </c>
      <c r="L698" s="29">
        <v>39108000</v>
      </c>
      <c r="M698" s="36">
        <v>1</v>
      </c>
      <c r="N698" s="31">
        <v>31503667</v>
      </c>
      <c r="O698" s="31">
        <v>7604333</v>
      </c>
      <c r="P698" s="31">
        <v>0</v>
      </c>
      <c r="T698" s="30">
        <v>45504</v>
      </c>
      <c r="U698" s="31"/>
      <c r="V698" s="31">
        <v>39108000</v>
      </c>
      <c r="W698" s="28" t="s">
        <v>33</v>
      </c>
    </row>
    <row r="699" spans="1:23" s="28" customFormat="1" ht="29" x14ac:dyDescent="0.35">
      <c r="A699" s="20">
        <v>767</v>
      </c>
      <c r="B699" s="28">
        <v>2024</v>
      </c>
      <c r="C699" s="19" t="s">
        <v>2175</v>
      </c>
      <c r="D699" s="19" t="s">
        <v>2176</v>
      </c>
      <c r="E699" s="19">
        <v>1015470972</v>
      </c>
      <c r="F699" s="19" t="s">
        <v>2177</v>
      </c>
      <c r="G699" s="19" t="s">
        <v>2071</v>
      </c>
      <c r="H699" s="19" t="s">
        <v>1976</v>
      </c>
      <c r="I699" s="27">
        <v>45351</v>
      </c>
      <c r="J699" s="27">
        <v>45358</v>
      </c>
      <c r="K699" s="27">
        <v>45647</v>
      </c>
      <c r="L699" s="29">
        <v>52250000</v>
      </c>
      <c r="M699" s="36">
        <v>0.71578947368421053</v>
      </c>
      <c r="N699" s="31">
        <v>37400000</v>
      </c>
      <c r="O699" s="31">
        <v>0</v>
      </c>
      <c r="P699" s="31">
        <v>14850000</v>
      </c>
      <c r="T699" s="30">
        <v>45647</v>
      </c>
      <c r="U699" s="31"/>
      <c r="V699" s="31">
        <v>52250000</v>
      </c>
      <c r="W699" s="28" t="s">
        <v>2072</v>
      </c>
    </row>
    <row r="700" spans="1:23" s="28" customFormat="1" ht="43.5" x14ac:dyDescent="0.35">
      <c r="A700" s="20">
        <v>768</v>
      </c>
      <c r="B700" s="28">
        <v>2024</v>
      </c>
      <c r="C700" s="19" t="s">
        <v>2178</v>
      </c>
      <c r="D700" s="19" t="s">
        <v>2179</v>
      </c>
      <c r="E700" s="19">
        <v>1012334587</v>
      </c>
      <c r="F700" s="19" t="s">
        <v>2180</v>
      </c>
      <c r="G700" s="19" t="s">
        <v>813</v>
      </c>
      <c r="H700" s="19" t="s">
        <v>1968</v>
      </c>
      <c r="I700" s="27">
        <v>45352</v>
      </c>
      <c r="J700" s="27">
        <v>45356</v>
      </c>
      <c r="K700" s="27">
        <v>45504</v>
      </c>
      <c r="L700" s="29">
        <v>20432500</v>
      </c>
      <c r="M700" s="36">
        <v>1</v>
      </c>
      <c r="N700" s="31">
        <v>18079667</v>
      </c>
      <c r="O700" s="31">
        <v>2352833</v>
      </c>
      <c r="P700" s="31">
        <v>0</v>
      </c>
      <c r="T700" s="30">
        <v>45504</v>
      </c>
      <c r="U700" s="31"/>
      <c r="V700" s="31">
        <v>20432500</v>
      </c>
      <c r="W700" s="28" t="s">
        <v>534</v>
      </c>
    </row>
    <row r="701" spans="1:23" s="28" customFormat="1" ht="43.5" x14ac:dyDescent="0.35">
      <c r="A701" s="20">
        <v>769</v>
      </c>
      <c r="B701" s="28">
        <v>2024</v>
      </c>
      <c r="C701" s="19" t="s">
        <v>2181</v>
      </c>
      <c r="D701" s="19" t="s">
        <v>2182</v>
      </c>
      <c r="E701" s="19">
        <v>1018405717</v>
      </c>
      <c r="F701" s="19" t="s">
        <v>2183</v>
      </c>
      <c r="G701" s="19" t="s">
        <v>2071</v>
      </c>
      <c r="H701" s="19" t="s">
        <v>1976</v>
      </c>
      <c r="I701" s="27">
        <v>45352</v>
      </c>
      <c r="J701" s="27">
        <v>45359</v>
      </c>
      <c r="K701" s="27">
        <v>45521</v>
      </c>
      <c r="L701" s="29">
        <v>37374571</v>
      </c>
      <c r="M701" s="36">
        <v>1</v>
      </c>
      <c r="N701" s="31">
        <v>37374571</v>
      </c>
      <c r="O701" s="31">
        <v>0</v>
      </c>
      <c r="P701" s="31">
        <v>0</v>
      </c>
      <c r="T701" s="30">
        <v>45521</v>
      </c>
      <c r="U701" s="31"/>
      <c r="V701" s="31">
        <v>37374571</v>
      </c>
      <c r="W701" s="28" t="s">
        <v>2072</v>
      </c>
    </row>
    <row r="702" spans="1:23" s="28" customFormat="1" ht="43.5" x14ac:dyDescent="0.35">
      <c r="A702" s="20">
        <v>770</v>
      </c>
      <c r="B702" s="28">
        <v>2024</v>
      </c>
      <c r="C702" s="19" t="s">
        <v>2184</v>
      </c>
      <c r="D702" s="19" t="s">
        <v>2185</v>
      </c>
      <c r="E702" s="19">
        <v>1020719847</v>
      </c>
      <c r="F702" s="19" t="s">
        <v>2186</v>
      </c>
      <c r="G702" s="19" t="s">
        <v>2071</v>
      </c>
      <c r="H702" s="19" t="s">
        <v>1976</v>
      </c>
      <c r="I702" s="27">
        <v>45352</v>
      </c>
      <c r="J702" s="27">
        <v>45356</v>
      </c>
      <c r="K702" s="27">
        <v>45518</v>
      </c>
      <c r="L702" s="29">
        <v>37374571</v>
      </c>
      <c r="M702" s="36">
        <v>1</v>
      </c>
      <c r="N702" s="31">
        <v>37374571</v>
      </c>
      <c r="O702" s="31">
        <v>0</v>
      </c>
      <c r="P702" s="31">
        <v>0</v>
      </c>
      <c r="T702" s="30">
        <v>45518</v>
      </c>
      <c r="U702" s="31"/>
      <c r="V702" s="31">
        <v>37374571</v>
      </c>
      <c r="W702" s="28" t="s">
        <v>2072</v>
      </c>
    </row>
    <row r="703" spans="1:23" s="28" customFormat="1" ht="43.5" x14ac:dyDescent="0.35">
      <c r="A703" s="20">
        <v>771</v>
      </c>
      <c r="B703" s="28">
        <v>2024</v>
      </c>
      <c r="C703" s="19" t="s">
        <v>2187</v>
      </c>
      <c r="D703" s="19" t="s">
        <v>2188</v>
      </c>
      <c r="E703" s="19">
        <v>52093380</v>
      </c>
      <c r="F703" s="19" t="s">
        <v>2189</v>
      </c>
      <c r="G703" s="19" t="s">
        <v>154</v>
      </c>
      <c r="H703" s="19" t="s">
        <v>155</v>
      </c>
      <c r="I703" s="27">
        <v>45352</v>
      </c>
      <c r="J703" s="27">
        <v>45356</v>
      </c>
      <c r="K703" s="27">
        <v>45504</v>
      </c>
      <c r="L703" s="29">
        <v>38046000</v>
      </c>
      <c r="M703" s="36">
        <v>1</v>
      </c>
      <c r="N703" s="31">
        <v>32674800</v>
      </c>
      <c r="O703" s="31">
        <v>5371200</v>
      </c>
      <c r="P703" s="31">
        <v>0</v>
      </c>
      <c r="T703" s="30">
        <v>45504</v>
      </c>
      <c r="U703" s="31"/>
      <c r="V703" s="31">
        <v>38046000</v>
      </c>
      <c r="W703" s="28" t="s">
        <v>156</v>
      </c>
    </row>
    <row r="704" spans="1:23" s="28" customFormat="1" ht="43.5" x14ac:dyDescent="0.35">
      <c r="A704" s="20">
        <v>772</v>
      </c>
      <c r="B704" s="28">
        <v>2024</v>
      </c>
      <c r="C704" s="19" t="s">
        <v>2190</v>
      </c>
      <c r="D704" s="19" t="s">
        <v>2191</v>
      </c>
      <c r="E704" s="19">
        <v>52718702</v>
      </c>
      <c r="F704" s="19" t="s">
        <v>2192</v>
      </c>
      <c r="G704" s="19" t="s">
        <v>154</v>
      </c>
      <c r="H704" s="19" t="s">
        <v>155</v>
      </c>
      <c r="I704" s="27">
        <v>45352</v>
      </c>
      <c r="J704" s="27">
        <v>45355</v>
      </c>
      <c r="K704" s="27">
        <v>45504</v>
      </c>
      <c r="L704" s="29">
        <v>35308000</v>
      </c>
      <c r="M704" s="36">
        <v>0.86607142747073751</v>
      </c>
      <c r="N704" s="31">
        <v>26254666</v>
      </c>
      <c r="O704" s="31">
        <v>8872267</v>
      </c>
      <c r="P704" s="31">
        <v>5432000</v>
      </c>
      <c r="Q704" s="30">
        <v>45504</v>
      </c>
      <c r="R704" s="30">
        <v>45504</v>
      </c>
      <c r="S704" s="28">
        <v>61</v>
      </c>
      <c r="T704" s="30">
        <v>45565</v>
      </c>
      <c r="U704" s="31">
        <v>5250933</v>
      </c>
      <c r="V704" s="31">
        <v>40558933</v>
      </c>
      <c r="W704" s="28" t="s">
        <v>156</v>
      </c>
    </row>
    <row r="705" spans="1:23" s="28" customFormat="1" ht="43.5" x14ac:dyDescent="0.35">
      <c r="A705" s="20">
        <v>773</v>
      </c>
      <c r="B705" s="28">
        <v>2024</v>
      </c>
      <c r="C705" s="19" t="s">
        <v>2193</v>
      </c>
      <c r="D705" s="19" t="s">
        <v>2194</v>
      </c>
      <c r="E705" s="19">
        <v>1026266387</v>
      </c>
      <c r="F705" s="19" t="s">
        <v>2195</v>
      </c>
      <c r="G705" s="19" t="s">
        <v>894</v>
      </c>
      <c r="H705" s="19" t="s">
        <v>895</v>
      </c>
      <c r="I705" s="27">
        <v>45352</v>
      </c>
      <c r="J705" s="27">
        <v>45356</v>
      </c>
      <c r="K705" s="27">
        <v>45504</v>
      </c>
      <c r="L705" s="29">
        <v>43500000</v>
      </c>
      <c r="M705" s="36">
        <v>0.8</v>
      </c>
      <c r="N705" s="31">
        <v>33640000</v>
      </c>
      <c r="O705" s="31">
        <v>1160000</v>
      </c>
      <c r="P705" s="31">
        <v>8700000</v>
      </c>
      <c r="T705" s="30">
        <v>45504</v>
      </c>
      <c r="U705" s="31"/>
      <c r="V705" s="31">
        <v>43500000</v>
      </c>
      <c r="W705" s="28" t="s">
        <v>895</v>
      </c>
    </row>
    <row r="706" spans="1:23" s="28" customFormat="1" ht="43.5" x14ac:dyDescent="0.35">
      <c r="A706" s="20">
        <v>774</v>
      </c>
      <c r="B706" s="28">
        <v>2024</v>
      </c>
      <c r="C706" s="19" t="s">
        <v>2196</v>
      </c>
      <c r="D706" s="19" t="s">
        <v>2197</v>
      </c>
      <c r="E706" s="19">
        <v>1098736381</v>
      </c>
      <c r="F706" s="19" t="s">
        <v>2198</v>
      </c>
      <c r="G706" s="19" t="s">
        <v>2071</v>
      </c>
      <c r="H706" s="19" t="s">
        <v>1976</v>
      </c>
      <c r="I706" s="27">
        <v>45352</v>
      </c>
      <c r="J706" s="27">
        <v>45357</v>
      </c>
      <c r="K706" s="27">
        <v>45478</v>
      </c>
      <c r="L706" s="29">
        <v>27200000</v>
      </c>
      <c r="M706" s="36">
        <v>1</v>
      </c>
      <c r="N706" s="31">
        <v>27200000</v>
      </c>
      <c r="O706" s="31">
        <v>0</v>
      </c>
      <c r="P706" s="31">
        <v>0</v>
      </c>
      <c r="T706" s="30">
        <v>45478</v>
      </c>
      <c r="U706" s="31"/>
      <c r="V706" s="31">
        <v>27200000</v>
      </c>
      <c r="W706" s="28" t="s">
        <v>2072</v>
      </c>
    </row>
    <row r="707" spans="1:23" s="28" customFormat="1" ht="43.5" x14ac:dyDescent="0.35">
      <c r="A707" s="20">
        <v>775</v>
      </c>
      <c r="B707" s="28">
        <v>2024</v>
      </c>
      <c r="C707" s="19" t="s">
        <v>2199</v>
      </c>
      <c r="D707" s="19" t="s">
        <v>2200</v>
      </c>
      <c r="E707" s="19">
        <v>1013598415</v>
      </c>
      <c r="F707" s="19" t="s">
        <v>2201</v>
      </c>
      <c r="G707" s="19" t="s">
        <v>2071</v>
      </c>
      <c r="H707" s="19" t="s">
        <v>1976</v>
      </c>
      <c r="I707" s="27">
        <v>45352</v>
      </c>
      <c r="J707" s="27">
        <v>45359</v>
      </c>
      <c r="K707" s="27">
        <v>45716</v>
      </c>
      <c r="L707" s="29">
        <v>61750000</v>
      </c>
      <c r="M707" s="36">
        <v>0.36491227530364373</v>
      </c>
      <c r="N707" s="31">
        <v>22533333</v>
      </c>
      <c r="O707" s="31">
        <v>0</v>
      </c>
      <c r="P707" s="31">
        <v>39216667</v>
      </c>
      <c r="T707" s="30">
        <v>45716</v>
      </c>
      <c r="U707" s="31"/>
      <c r="V707" s="31">
        <v>61750000</v>
      </c>
      <c r="W707" s="28" t="s">
        <v>2072</v>
      </c>
    </row>
    <row r="708" spans="1:23" s="28" customFormat="1" ht="43.5" x14ac:dyDescent="0.35">
      <c r="A708" s="20">
        <v>777</v>
      </c>
      <c r="B708" s="28">
        <v>2024</v>
      </c>
      <c r="C708" s="19" t="s">
        <v>2202</v>
      </c>
      <c r="D708" s="19" t="s">
        <v>2203</v>
      </c>
      <c r="E708" s="19">
        <v>53015473</v>
      </c>
      <c r="F708" s="19" t="s">
        <v>2204</v>
      </c>
      <c r="G708" s="19" t="s">
        <v>2071</v>
      </c>
      <c r="H708" s="19" t="s">
        <v>1976</v>
      </c>
      <c r="I708" s="27">
        <v>45352</v>
      </c>
      <c r="J708" s="27">
        <v>45359</v>
      </c>
      <c r="K708" s="27">
        <v>45648</v>
      </c>
      <c r="L708" s="29">
        <v>61750000</v>
      </c>
      <c r="M708" s="36">
        <v>0.71228069635627533</v>
      </c>
      <c r="N708" s="31">
        <v>43983333</v>
      </c>
      <c r="O708" s="31">
        <v>0</v>
      </c>
      <c r="P708" s="31">
        <v>17766667</v>
      </c>
      <c r="T708" s="30">
        <v>45648</v>
      </c>
      <c r="U708" s="31"/>
      <c r="V708" s="31">
        <v>61750000</v>
      </c>
      <c r="W708" s="28" t="s">
        <v>2072</v>
      </c>
    </row>
    <row r="709" spans="1:23" s="28" customFormat="1" ht="43.5" x14ac:dyDescent="0.35">
      <c r="A709" s="20">
        <v>778</v>
      </c>
      <c r="B709" s="28">
        <v>2024</v>
      </c>
      <c r="C709" s="19" t="s">
        <v>2205</v>
      </c>
      <c r="D709" s="19" t="s">
        <v>2206</v>
      </c>
      <c r="E709" s="19">
        <v>1014294595</v>
      </c>
      <c r="F709" s="19" t="s">
        <v>2207</v>
      </c>
      <c r="G709" s="19" t="s">
        <v>2071</v>
      </c>
      <c r="H709" s="19" t="s">
        <v>1976</v>
      </c>
      <c r="I709" s="27">
        <v>45352</v>
      </c>
      <c r="J709" s="27">
        <v>45359</v>
      </c>
      <c r="K709" s="27">
        <v>45648</v>
      </c>
      <c r="L709" s="29">
        <v>61750000</v>
      </c>
      <c r="M709" s="36">
        <v>0.6070175384615385</v>
      </c>
      <c r="N709" s="31">
        <v>37483333</v>
      </c>
      <c r="O709" s="31">
        <v>0</v>
      </c>
      <c r="P709" s="31">
        <v>24266667</v>
      </c>
      <c r="T709" s="30">
        <v>45560</v>
      </c>
      <c r="U709" s="31"/>
      <c r="V709" s="31">
        <v>61750000</v>
      </c>
      <c r="W709" s="28" t="s">
        <v>2072</v>
      </c>
    </row>
    <row r="710" spans="1:23" s="28" customFormat="1" ht="43.5" x14ac:dyDescent="0.35">
      <c r="A710" s="20">
        <v>779</v>
      </c>
      <c r="B710" s="28">
        <v>2024</v>
      </c>
      <c r="C710" s="19" t="s">
        <v>2208</v>
      </c>
      <c r="D710" s="19" t="s">
        <v>2209</v>
      </c>
      <c r="E710" s="19">
        <v>52902315</v>
      </c>
      <c r="F710" s="19" t="s">
        <v>2210</v>
      </c>
      <c r="G710" s="19" t="s">
        <v>338</v>
      </c>
      <c r="H710" s="19" t="s">
        <v>339</v>
      </c>
      <c r="I710" s="27">
        <v>45352</v>
      </c>
      <c r="J710" s="27">
        <v>45356</v>
      </c>
      <c r="K710" s="27">
        <v>45447</v>
      </c>
      <c r="L710" s="29">
        <v>28500000</v>
      </c>
      <c r="M710" s="36">
        <v>1</v>
      </c>
      <c r="N710" s="31">
        <v>31983333</v>
      </c>
      <c r="O710" s="31">
        <v>0</v>
      </c>
      <c r="P710" s="31">
        <v>0</v>
      </c>
      <c r="Q710" s="30">
        <v>45440</v>
      </c>
      <c r="R710" s="30">
        <v>45440</v>
      </c>
      <c r="S710" s="28">
        <v>11</v>
      </c>
      <c r="T710" s="30">
        <v>45458</v>
      </c>
      <c r="U710" s="31">
        <v>3483333</v>
      </c>
      <c r="V710" s="31">
        <v>31983333</v>
      </c>
      <c r="W710" s="28" t="s">
        <v>340</v>
      </c>
    </row>
    <row r="711" spans="1:23" s="28" customFormat="1" ht="43.5" x14ac:dyDescent="0.35">
      <c r="A711" s="20">
        <v>783</v>
      </c>
      <c r="B711" s="28">
        <v>2024</v>
      </c>
      <c r="C711" s="19" t="s">
        <v>2211</v>
      </c>
      <c r="D711" s="19" t="s">
        <v>2212</v>
      </c>
      <c r="E711" s="19">
        <v>1020753180</v>
      </c>
      <c r="F711" s="19" t="s">
        <v>2213</v>
      </c>
      <c r="G711" s="19" t="s">
        <v>538</v>
      </c>
      <c r="H711" s="19" t="s">
        <v>539</v>
      </c>
      <c r="I711" s="27">
        <v>45355</v>
      </c>
      <c r="J711" s="27">
        <v>45359</v>
      </c>
      <c r="K711" s="27">
        <v>45504</v>
      </c>
      <c r="L711" s="29">
        <v>29174750</v>
      </c>
      <c r="M711" s="36">
        <v>1</v>
      </c>
      <c r="N711" s="31">
        <v>25284783</v>
      </c>
      <c r="O711" s="31">
        <v>3889967</v>
      </c>
      <c r="P711" s="31">
        <v>0</v>
      </c>
      <c r="T711" s="30">
        <v>45504</v>
      </c>
      <c r="U711" s="31"/>
      <c r="V711" s="31">
        <v>29174750</v>
      </c>
      <c r="W711" s="28" t="s">
        <v>534</v>
      </c>
    </row>
    <row r="712" spans="1:23" s="28" customFormat="1" ht="43.5" x14ac:dyDescent="0.35">
      <c r="A712" s="20">
        <v>786</v>
      </c>
      <c r="B712" s="28">
        <v>2024</v>
      </c>
      <c r="C712" s="19" t="s">
        <v>2214</v>
      </c>
      <c r="D712" s="19" t="s">
        <v>2215</v>
      </c>
      <c r="E712" s="19">
        <v>52708833</v>
      </c>
      <c r="F712" s="19" t="s">
        <v>2216</v>
      </c>
      <c r="G712" s="19" t="s">
        <v>2071</v>
      </c>
      <c r="H712" s="19" t="s">
        <v>1976</v>
      </c>
      <c r="I712" s="27">
        <v>45355</v>
      </c>
      <c r="J712" s="27">
        <v>45359</v>
      </c>
      <c r="K712" s="27">
        <v>45521</v>
      </c>
      <c r="L712" s="29">
        <v>56000000</v>
      </c>
      <c r="M712" s="36">
        <v>1</v>
      </c>
      <c r="N712" s="31">
        <v>56000000</v>
      </c>
      <c r="O712" s="31">
        <v>0</v>
      </c>
      <c r="P712" s="31">
        <v>0</v>
      </c>
      <c r="T712" s="30">
        <v>45521</v>
      </c>
      <c r="U712" s="31"/>
      <c r="V712" s="31">
        <v>56000000</v>
      </c>
      <c r="W712" s="28" t="s">
        <v>2072</v>
      </c>
    </row>
    <row r="713" spans="1:23" s="28" customFormat="1" ht="43.5" x14ac:dyDescent="0.35">
      <c r="A713" s="20">
        <v>787</v>
      </c>
      <c r="B713" s="28">
        <v>2024</v>
      </c>
      <c r="C713" s="19" t="s">
        <v>2217</v>
      </c>
      <c r="D713" s="19" t="s">
        <v>2218</v>
      </c>
      <c r="E713" s="19">
        <v>1032362351</v>
      </c>
      <c r="F713" s="19" t="s">
        <v>2219</v>
      </c>
      <c r="G713" s="19" t="s">
        <v>1975</v>
      </c>
      <c r="H713" s="19" t="s">
        <v>1976</v>
      </c>
      <c r="I713" s="27">
        <v>45355</v>
      </c>
      <c r="J713" s="27">
        <v>45356</v>
      </c>
      <c r="K713" s="27">
        <v>45504</v>
      </c>
      <c r="L713" s="29">
        <v>30250000</v>
      </c>
      <c r="M713" s="36">
        <v>0.81818181818181823</v>
      </c>
      <c r="N713" s="31">
        <v>21266667</v>
      </c>
      <c r="O713" s="31">
        <v>3483333</v>
      </c>
      <c r="P713" s="31">
        <v>5500000</v>
      </c>
      <c r="T713" s="30">
        <v>45504</v>
      </c>
      <c r="U713" s="31"/>
      <c r="V713" s="31">
        <v>30250000</v>
      </c>
      <c r="W713" s="28" t="s">
        <v>1977</v>
      </c>
    </row>
    <row r="714" spans="1:23" s="28" customFormat="1" ht="43.5" x14ac:dyDescent="0.35">
      <c r="A714" s="20">
        <v>790</v>
      </c>
      <c r="B714" s="28">
        <v>2024</v>
      </c>
      <c r="C714" s="19" t="s">
        <v>2220</v>
      </c>
      <c r="D714" s="19" t="s">
        <v>2221</v>
      </c>
      <c r="E714" s="19">
        <v>1018420718</v>
      </c>
      <c r="F714" s="19" t="s">
        <v>2222</v>
      </c>
      <c r="G714" s="19" t="s">
        <v>154</v>
      </c>
      <c r="H714" s="19" t="s">
        <v>32</v>
      </c>
      <c r="I714" s="27">
        <v>45355</v>
      </c>
      <c r="J714" s="27">
        <v>45363</v>
      </c>
      <c r="K714" s="27">
        <v>45546</v>
      </c>
      <c r="L714" s="29">
        <v>39096000</v>
      </c>
      <c r="M714" s="36">
        <v>0.93888888888888888</v>
      </c>
      <c r="N714" s="31">
        <v>36706800</v>
      </c>
      <c r="O714" s="31">
        <v>0</v>
      </c>
      <c r="P714" s="31">
        <v>2389200</v>
      </c>
      <c r="T714" s="30">
        <v>45546</v>
      </c>
      <c r="U714" s="31"/>
      <c r="V714" s="31">
        <v>39096000</v>
      </c>
      <c r="W714" s="28" t="s">
        <v>33</v>
      </c>
    </row>
    <row r="715" spans="1:23" s="28" customFormat="1" ht="43.5" x14ac:dyDescent="0.35">
      <c r="A715" s="20">
        <v>791</v>
      </c>
      <c r="B715" s="28">
        <v>2024</v>
      </c>
      <c r="C715" s="19" t="s">
        <v>2223</v>
      </c>
      <c r="D715" s="19" t="s">
        <v>2224</v>
      </c>
      <c r="E715" s="19">
        <v>52866026</v>
      </c>
      <c r="F715" s="19" t="s">
        <v>2225</v>
      </c>
      <c r="G715" s="19" t="s">
        <v>154</v>
      </c>
      <c r="H715" s="19" t="s">
        <v>32</v>
      </c>
      <c r="I715" s="27">
        <v>45355</v>
      </c>
      <c r="J715" s="27">
        <v>45363</v>
      </c>
      <c r="K715" s="27">
        <v>45546</v>
      </c>
      <c r="L715" s="29">
        <v>39096000</v>
      </c>
      <c r="M715" s="36">
        <v>0.93888888888888888</v>
      </c>
      <c r="N715" s="31">
        <v>36706800</v>
      </c>
      <c r="O715" s="31">
        <v>0</v>
      </c>
      <c r="P715" s="31">
        <v>2389200</v>
      </c>
      <c r="T715" s="30">
        <v>45546</v>
      </c>
      <c r="U715" s="31"/>
      <c r="V715" s="31">
        <v>39096000</v>
      </c>
      <c r="W715" s="28" t="s">
        <v>33</v>
      </c>
    </row>
    <row r="716" spans="1:23" s="28" customFormat="1" ht="43.5" x14ac:dyDescent="0.35">
      <c r="A716" s="20">
        <v>792</v>
      </c>
      <c r="B716" s="28">
        <v>2024</v>
      </c>
      <c r="C716" s="19" t="s">
        <v>2226</v>
      </c>
      <c r="D716" s="19" t="s">
        <v>2227</v>
      </c>
      <c r="E716" s="19">
        <v>52028342</v>
      </c>
      <c r="F716" s="19" t="s">
        <v>2228</v>
      </c>
      <c r="G716" s="19" t="s">
        <v>154</v>
      </c>
      <c r="H716" s="19" t="s">
        <v>32</v>
      </c>
      <c r="I716" s="27">
        <v>45355</v>
      </c>
      <c r="J716" s="27">
        <v>45363</v>
      </c>
      <c r="K716" s="27">
        <v>45546</v>
      </c>
      <c r="L716" s="29">
        <v>39096000</v>
      </c>
      <c r="M716" s="36">
        <v>0.77222222222222225</v>
      </c>
      <c r="N716" s="31">
        <v>30190800</v>
      </c>
      <c r="O716" s="31">
        <v>0</v>
      </c>
      <c r="P716" s="31">
        <v>8905200</v>
      </c>
      <c r="T716" s="30">
        <v>45505</v>
      </c>
      <c r="U716" s="31"/>
      <c r="V716" s="31">
        <v>39096000</v>
      </c>
      <c r="W716" s="28" t="s">
        <v>33</v>
      </c>
    </row>
    <row r="717" spans="1:23" s="28" customFormat="1" ht="43.5" x14ac:dyDescent="0.35">
      <c r="A717" s="20">
        <v>793</v>
      </c>
      <c r="B717" s="28">
        <v>2024</v>
      </c>
      <c r="C717" s="19" t="s">
        <v>2229</v>
      </c>
      <c r="D717" s="19" t="s">
        <v>2230</v>
      </c>
      <c r="E717" s="19">
        <v>1033705920</v>
      </c>
      <c r="F717" s="19" t="s">
        <v>2231</v>
      </c>
      <c r="G717" s="19" t="s">
        <v>298</v>
      </c>
      <c r="H717" s="19" t="s">
        <v>299</v>
      </c>
      <c r="I717" s="27">
        <v>45355</v>
      </c>
      <c r="J717" s="27">
        <v>45357</v>
      </c>
      <c r="K717" s="27">
        <v>45504</v>
      </c>
      <c r="L717" s="29">
        <v>34100000</v>
      </c>
      <c r="M717" s="36">
        <v>1</v>
      </c>
      <c r="N717" s="31">
        <v>31900000</v>
      </c>
      <c r="O717" s="31">
        <v>2200000</v>
      </c>
      <c r="P717" s="31">
        <v>0</v>
      </c>
      <c r="T717" s="30">
        <v>45504</v>
      </c>
      <c r="U717" s="31"/>
      <c r="V717" s="31">
        <v>34100000</v>
      </c>
      <c r="W717" s="28" t="s">
        <v>300</v>
      </c>
    </row>
    <row r="718" spans="1:23" s="28" customFormat="1" ht="43.5" x14ac:dyDescent="0.35">
      <c r="A718" s="20">
        <v>794</v>
      </c>
      <c r="B718" s="28">
        <v>2024</v>
      </c>
      <c r="C718" s="19" t="s">
        <v>2232</v>
      </c>
      <c r="D718" s="19" t="s">
        <v>2233</v>
      </c>
      <c r="E718" s="19">
        <v>1000831210</v>
      </c>
      <c r="F718" s="19" t="s">
        <v>2234</v>
      </c>
      <c r="G718" s="19" t="s">
        <v>475</v>
      </c>
      <c r="H718" s="19" t="s">
        <v>476</v>
      </c>
      <c r="I718" s="27">
        <v>45355</v>
      </c>
      <c r="J718" s="27">
        <v>45356</v>
      </c>
      <c r="K718" s="27">
        <v>45504</v>
      </c>
      <c r="L718" s="29">
        <v>11937500</v>
      </c>
      <c r="M718" s="36">
        <v>1</v>
      </c>
      <c r="N718" s="31">
        <v>11619167</v>
      </c>
      <c r="O718" s="31">
        <v>318333</v>
      </c>
      <c r="P718" s="31">
        <v>0</v>
      </c>
      <c r="T718" s="30">
        <v>45504</v>
      </c>
      <c r="U718" s="31"/>
      <c r="V718" s="31">
        <v>11937500</v>
      </c>
      <c r="W718" s="28" t="s">
        <v>477</v>
      </c>
    </row>
    <row r="719" spans="1:23" s="28" customFormat="1" ht="29" x14ac:dyDescent="0.35">
      <c r="A719" s="20">
        <v>795</v>
      </c>
      <c r="B719" s="28">
        <v>2024</v>
      </c>
      <c r="C719" s="19" t="s">
        <v>2235</v>
      </c>
      <c r="D719" s="19" t="s">
        <v>2236</v>
      </c>
      <c r="E719" s="19">
        <v>1070305254</v>
      </c>
      <c r="F719" s="19" t="s">
        <v>2237</v>
      </c>
      <c r="G719" s="19" t="s">
        <v>154</v>
      </c>
      <c r="H719" s="19" t="s">
        <v>32</v>
      </c>
      <c r="I719" s="27">
        <v>45355</v>
      </c>
      <c r="J719" s="27">
        <v>45364</v>
      </c>
      <c r="K719" s="27">
        <v>45504</v>
      </c>
      <c r="L719" s="29">
        <v>39108000</v>
      </c>
      <c r="M719" s="36">
        <v>1</v>
      </c>
      <c r="N719" s="31">
        <v>29982800</v>
      </c>
      <c r="O719" s="31">
        <v>9125200</v>
      </c>
      <c r="P719" s="31">
        <v>0</v>
      </c>
      <c r="T719" s="30">
        <v>45504</v>
      </c>
      <c r="U719" s="31"/>
      <c r="V719" s="31">
        <v>39108000</v>
      </c>
      <c r="W719" s="28" t="s">
        <v>33</v>
      </c>
    </row>
    <row r="720" spans="1:23" s="28" customFormat="1" ht="43.5" x14ac:dyDescent="0.35">
      <c r="A720" s="20">
        <v>797</v>
      </c>
      <c r="B720" s="28">
        <v>2024</v>
      </c>
      <c r="C720" s="19" t="s">
        <v>2238</v>
      </c>
      <c r="D720" s="19" t="s">
        <v>2239</v>
      </c>
      <c r="E720" s="19">
        <v>1053819587</v>
      </c>
      <c r="F720" s="19" t="s">
        <v>2240</v>
      </c>
      <c r="G720" s="19" t="s">
        <v>154</v>
      </c>
      <c r="H720" s="19" t="s">
        <v>155</v>
      </c>
      <c r="I720" s="27">
        <v>45355</v>
      </c>
      <c r="J720" s="27">
        <v>45365</v>
      </c>
      <c r="K720" s="27">
        <v>45504</v>
      </c>
      <c r="L720" s="29">
        <v>32592000</v>
      </c>
      <c r="M720" s="36">
        <v>1</v>
      </c>
      <c r="N720" s="31">
        <v>24806133</v>
      </c>
      <c r="O720" s="31">
        <v>7785867</v>
      </c>
      <c r="P720" s="31">
        <v>0</v>
      </c>
      <c r="T720" s="30">
        <v>45504</v>
      </c>
      <c r="U720" s="31"/>
      <c r="V720" s="31">
        <v>32592000</v>
      </c>
      <c r="W720" s="28" t="s">
        <v>156</v>
      </c>
    </row>
    <row r="721" spans="1:23" s="28" customFormat="1" ht="43.5" x14ac:dyDescent="0.35">
      <c r="A721" s="20">
        <v>798</v>
      </c>
      <c r="B721" s="28">
        <v>2024</v>
      </c>
      <c r="C721" s="19" t="s">
        <v>2241</v>
      </c>
      <c r="D721" s="19" t="s">
        <v>2242</v>
      </c>
      <c r="E721" s="19">
        <v>1013615768</v>
      </c>
      <c r="F721" s="19" t="s">
        <v>2243</v>
      </c>
      <c r="G721" s="19" t="s">
        <v>338</v>
      </c>
      <c r="H721" s="19" t="s">
        <v>339</v>
      </c>
      <c r="I721" s="27">
        <v>45355</v>
      </c>
      <c r="J721" s="27">
        <v>45357</v>
      </c>
      <c r="K721" s="27">
        <v>45570</v>
      </c>
      <c r="L721" s="29">
        <v>31500000</v>
      </c>
      <c r="M721" s="36">
        <v>0.69491525423728817</v>
      </c>
      <c r="N721" s="31">
        <v>30750000</v>
      </c>
      <c r="O721" s="31">
        <v>0</v>
      </c>
      <c r="P721" s="31">
        <v>13500000</v>
      </c>
      <c r="Q721" s="30">
        <v>45440</v>
      </c>
      <c r="R721" s="30">
        <v>45440</v>
      </c>
      <c r="S721" s="28">
        <v>85</v>
      </c>
      <c r="T721" s="30">
        <v>45656</v>
      </c>
      <c r="U721" s="31">
        <v>12750000</v>
      </c>
      <c r="V721" s="31">
        <v>44250000</v>
      </c>
      <c r="W721" s="28" t="s">
        <v>340</v>
      </c>
    </row>
    <row r="722" spans="1:23" s="28" customFormat="1" ht="43.5" x14ac:dyDescent="0.35">
      <c r="A722" s="20">
        <v>782</v>
      </c>
      <c r="B722" s="28">
        <v>2024</v>
      </c>
      <c r="C722" s="19" t="s">
        <v>2244</v>
      </c>
      <c r="D722" s="19" t="s">
        <v>2245</v>
      </c>
      <c r="E722" s="19">
        <v>52339678</v>
      </c>
      <c r="F722" s="19" t="s">
        <v>2246</v>
      </c>
      <c r="G722" s="19" t="s">
        <v>784</v>
      </c>
      <c r="H722" s="19" t="s">
        <v>544</v>
      </c>
      <c r="I722" s="27">
        <v>45356</v>
      </c>
      <c r="J722" s="27">
        <v>45362</v>
      </c>
      <c r="K722" s="27">
        <v>45529</v>
      </c>
      <c r="L722" s="29">
        <v>19250000</v>
      </c>
      <c r="M722" s="36">
        <v>1</v>
      </c>
      <c r="N722" s="31">
        <v>19250000</v>
      </c>
      <c r="O722" s="31">
        <v>0</v>
      </c>
      <c r="P722" s="31">
        <v>0</v>
      </c>
      <c r="T722" s="30">
        <v>45529</v>
      </c>
      <c r="U722" s="31"/>
      <c r="V722" s="31">
        <v>19250000</v>
      </c>
      <c r="W722" s="28" t="s">
        <v>534</v>
      </c>
    </row>
    <row r="723" spans="1:23" s="28" customFormat="1" ht="43.5" x14ac:dyDescent="0.35">
      <c r="A723" s="20">
        <v>784</v>
      </c>
      <c r="B723" s="28">
        <v>2024</v>
      </c>
      <c r="C723" s="19" t="s">
        <v>2247</v>
      </c>
      <c r="D723" s="19" t="s">
        <v>2248</v>
      </c>
      <c r="E723" s="19">
        <v>1010231425</v>
      </c>
      <c r="F723" s="19" t="s">
        <v>2249</v>
      </c>
      <c r="G723" s="19" t="s">
        <v>538</v>
      </c>
      <c r="H723" s="19" t="s">
        <v>539</v>
      </c>
      <c r="I723" s="27">
        <v>45356</v>
      </c>
      <c r="J723" s="27">
        <v>45362</v>
      </c>
      <c r="K723" s="27">
        <v>45504</v>
      </c>
      <c r="L723" s="29">
        <v>29174750</v>
      </c>
      <c r="M723" s="36">
        <v>1</v>
      </c>
      <c r="N723" s="31">
        <v>24754333</v>
      </c>
      <c r="O723" s="31">
        <v>4420417</v>
      </c>
      <c r="P723" s="31">
        <v>0</v>
      </c>
      <c r="T723" s="30">
        <v>45504</v>
      </c>
      <c r="U723" s="31"/>
      <c r="V723" s="31">
        <v>29174750</v>
      </c>
      <c r="W723" s="28" t="s">
        <v>534</v>
      </c>
    </row>
    <row r="724" spans="1:23" s="28" customFormat="1" ht="43.5" x14ac:dyDescent="0.35">
      <c r="A724" s="20">
        <v>789</v>
      </c>
      <c r="B724" s="28">
        <v>2024</v>
      </c>
      <c r="C724" s="19" t="s">
        <v>2250</v>
      </c>
      <c r="D724" s="19" t="s">
        <v>2251</v>
      </c>
      <c r="E724" s="19">
        <v>52184426</v>
      </c>
      <c r="F724" s="19" t="s">
        <v>2252</v>
      </c>
      <c r="G724" s="19" t="s">
        <v>2071</v>
      </c>
      <c r="H724" s="19" t="s">
        <v>1976</v>
      </c>
      <c r="I724" s="27">
        <v>45356</v>
      </c>
      <c r="J724" s="27">
        <v>45362</v>
      </c>
      <c r="K724" s="27">
        <v>45651</v>
      </c>
      <c r="L724" s="29">
        <v>35134306</v>
      </c>
      <c r="M724" s="36">
        <v>0.70175437647750893</v>
      </c>
      <c r="N724" s="31">
        <v>24655653</v>
      </c>
      <c r="O724" s="31">
        <v>0</v>
      </c>
      <c r="P724" s="31">
        <v>10478653</v>
      </c>
      <c r="T724" s="30">
        <v>45651</v>
      </c>
      <c r="U724" s="31"/>
      <c r="V724" s="31">
        <v>35134306</v>
      </c>
      <c r="W724" s="28" t="s">
        <v>2072</v>
      </c>
    </row>
    <row r="725" spans="1:23" s="28" customFormat="1" ht="29" x14ac:dyDescent="0.35">
      <c r="A725" s="20">
        <v>796</v>
      </c>
      <c r="B725" s="28">
        <v>2024</v>
      </c>
      <c r="C725" s="19" t="s">
        <v>2253</v>
      </c>
      <c r="D725" s="19" t="s">
        <v>2254</v>
      </c>
      <c r="E725" s="19">
        <v>52428918</v>
      </c>
      <c r="F725" s="19" t="s">
        <v>2255</v>
      </c>
      <c r="G725" s="19" t="s">
        <v>2256</v>
      </c>
      <c r="H725" s="19" t="s">
        <v>32</v>
      </c>
      <c r="I725" s="27">
        <v>45356</v>
      </c>
      <c r="J725" s="27">
        <v>45414</v>
      </c>
      <c r="K725" s="27">
        <v>45504</v>
      </c>
      <c r="L725" s="29">
        <v>39108000</v>
      </c>
      <c r="M725" s="36">
        <v>1</v>
      </c>
      <c r="N725" s="31">
        <v>19336733</v>
      </c>
      <c r="O725" s="31">
        <v>19771267</v>
      </c>
      <c r="P725" s="31">
        <v>0</v>
      </c>
      <c r="T725" s="30">
        <v>45504</v>
      </c>
      <c r="U725" s="31"/>
      <c r="V725" s="31">
        <v>39108000</v>
      </c>
      <c r="W725" s="28" t="s">
        <v>33</v>
      </c>
    </row>
    <row r="726" spans="1:23" s="28" customFormat="1" ht="29" x14ac:dyDescent="0.35">
      <c r="A726" s="20">
        <v>800</v>
      </c>
      <c r="B726" s="28">
        <v>2024</v>
      </c>
      <c r="C726" s="19" t="s">
        <v>2257</v>
      </c>
      <c r="D726" s="19" t="s">
        <v>2258</v>
      </c>
      <c r="E726" s="19">
        <v>1073176212</v>
      </c>
      <c r="F726" s="19" t="s">
        <v>2259</v>
      </c>
      <c r="G726" s="19" t="s">
        <v>813</v>
      </c>
      <c r="H726" s="19" t="s">
        <v>1940</v>
      </c>
      <c r="I726" s="27">
        <v>45356</v>
      </c>
      <c r="J726" s="27">
        <v>45362</v>
      </c>
      <c r="K726" s="27">
        <v>45504</v>
      </c>
      <c r="L726" s="29">
        <v>20432500</v>
      </c>
      <c r="M726" s="36">
        <v>1</v>
      </c>
      <c r="N726" s="31">
        <v>17336667</v>
      </c>
      <c r="O726" s="31">
        <v>3095833</v>
      </c>
      <c r="P726" s="31">
        <v>0</v>
      </c>
      <c r="T726" s="30">
        <v>45504</v>
      </c>
      <c r="U726" s="31"/>
      <c r="V726" s="31">
        <v>20432500</v>
      </c>
      <c r="W726" s="28" t="s">
        <v>534</v>
      </c>
    </row>
    <row r="727" spans="1:23" s="28" customFormat="1" ht="43.5" x14ac:dyDescent="0.35">
      <c r="A727" s="20">
        <v>801</v>
      </c>
      <c r="B727" s="28">
        <v>2024</v>
      </c>
      <c r="C727" s="19" t="s">
        <v>2260</v>
      </c>
      <c r="D727" s="19" t="s">
        <v>2261</v>
      </c>
      <c r="E727" s="19">
        <v>1075299886</v>
      </c>
      <c r="F727" s="19" t="s">
        <v>2262</v>
      </c>
      <c r="G727" s="19" t="s">
        <v>154</v>
      </c>
      <c r="H727" s="19" t="s">
        <v>155</v>
      </c>
      <c r="I727" s="27">
        <v>45356</v>
      </c>
      <c r="J727" s="27">
        <v>45362</v>
      </c>
      <c r="K727" s="27">
        <v>45504</v>
      </c>
      <c r="L727" s="29">
        <v>38046000</v>
      </c>
      <c r="M727" s="36">
        <v>1</v>
      </c>
      <c r="N727" s="31">
        <v>31332000</v>
      </c>
      <c r="O727" s="31">
        <v>6714000</v>
      </c>
      <c r="P727" s="31">
        <v>0</v>
      </c>
      <c r="T727" s="30">
        <v>45504</v>
      </c>
      <c r="U727" s="31"/>
      <c r="V727" s="31">
        <v>38046000</v>
      </c>
      <c r="W727" s="28" t="s">
        <v>156</v>
      </c>
    </row>
    <row r="728" spans="1:23" s="28" customFormat="1" ht="43.5" x14ac:dyDescent="0.35">
      <c r="A728" s="20">
        <v>802</v>
      </c>
      <c r="B728" s="28">
        <v>2024</v>
      </c>
      <c r="C728" s="19" t="s">
        <v>2263</v>
      </c>
      <c r="D728" s="19" t="s">
        <v>2264</v>
      </c>
      <c r="E728" s="19">
        <v>1015403452</v>
      </c>
      <c r="F728" s="19" t="s">
        <v>2265</v>
      </c>
      <c r="G728" s="19" t="s">
        <v>1082</v>
      </c>
      <c r="H728" s="19" t="s">
        <v>2266</v>
      </c>
      <c r="I728" s="27">
        <v>45356</v>
      </c>
      <c r="J728" s="27">
        <v>45358</v>
      </c>
      <c r="K728" s="27">
        <v>45504</v>
      </c>
      <c r="L728" s="29">
        <v>35000000</v>
      </c>
      <c r="M728" s="36">
        <v>1</v>
      </c>
      <c r="N728" s="31">
        <v>33600000</v>
      </c>
      <c r="O728" s="31">
        <v>1400000</v>
      </c>
      <c r="P728" s="31">
        <v>0</v>
      </c>
      <c r="T728" s="30">
        <v>45504</v>
      </c>
      <c r="U728" s="31"/>
      <c r="V728" s="31">
        <v>35000000</v>
      </c>
      <c r="W728" s="28" t="s">
        <v>2267</v>
      </c>
    </row>
    <row r="729" spans="1:23" s="28" customFormat="1" ht="43.5" x14ac:dyDescent="0.35">
      <c r="A729" s="20">
        <v>805</v>
      </c>
      <c r="B729" s="28">
        <v>2024</v>
      </c>
      <c r="C729" s="19" t="s">
        <v>2268</v>
      </c>
      <c r="D729" s="19" t="s">
        <v>2269</v>
      </c>
      <c r="E729" s="19">
        <v>1032457160</v>
      </c>
      <c r="F729" s="19" t="s">
        <v>2270</v>
      </c>
      <c r="G729" s="19" t="s">
        <v>2071</v>
      </c>
      <c r="H729" s="19" t="s">
        <v>1976</v>
      </c>
      <c r="I729" s="27">
        <v>45356</v>
      </c>
      <c r="J729" s="27">
        <v>45358</v>
      </c>
      <c r="K729" s="27">
        <v>45647</v>
      </c>
      <c r="L729" s="29">
        <v>52250000</v>
      </c>
      <c r="M729" s="36">
        <v>0.71578947368421053</v>
      </c>
      <c r="N729" s="31">
        <v>37400000</v>
      </c>
      <c r="O729" s="31">
        <v>0</v>
      </c>
      <c r="P729" s="31">
        <v>14850000</v>
      </c>
      <c r="T729" s="30">
        <v>45647</v>
      </c>
      <c r="U729" s="31"/>
      <c r="V729" s="31">
        <v>52250000</v>
      </c>
      <c r="W729" s="28" t="s">
        <v>2072</v>
      </c>
    </row>
    <row r="730" spans="1:23" s="28" customFormat="1" ht="43.5" x14ac:dyDescent="0.35">
      <c r="A730" s="20">
        <v>781</v>
      </c>
      <c r="B730" s="28">
        <v>2024</v>
      </c>
      <c r="C730" s="19" t="s">
        <v>2271</v>
      </c>
      <c r="D730" s="19" t="s">
        <v>2272</v>
      </c>
      <c r="E730" s="19">
        <v>52240365</v>
      </c>
      <c r="F730" s="19" t="s">
        <v>2273</v>
      </c>
      <c r="G730" s="19" t="s">
        <v>813</v>
      </c>
      <c r="H730" s="19" t="s">
        <v>1940</v>
      </c>
      <c r="I730" s="27">
        <v>45357</v>
      </c>
      <c r="J730" s="27">
        <v>45359</v>
      </c>
      <c r="K730" s="27">
        <v>45504</v>
      </c>
      <c r="L730" s="29">
        <v>20432500</v>
      </c>
      <c r="M730" s="36">
        <v>1</v>
      </c>
      <c r="N730" s="31">
        <v>17708167</v>
      </c>
      <c r="O730" s="31">
        <v>2724333</v>
      </c>
      <c r="P730" s="31">
        <v>0</v>
      </c>
      <c r="T730" s="30">
        <v>45504</v>
      </c>
      <c r="U730" s="31"/>
      <c r="V730" s="31">
        <v>20432500</v>
      </c>
      <c r="W730" s="28" t="s">
        <v>534</v>
      </c>
    </row>
    <row r="731" spans="1:23" s="28" customFormat="1" ht="29" x14ac:dyDescent="0.35">
      <c r="A731" s="20">
        <v>799</v>
      </c>
      <c r="B731" s="28">
        <v>2024</v>
      </c>
      <c r="C731" s="19" t="s">
        <v>2274</v>
      </c>
      <c r="D731" s="19" t="s">
        <v>2275</v>
      </c>
      <c r="E731" s="19">
        <v>1049640390</v>
      </c>
      <c r="F731" s="19" t="s">
        <v>2276</v>
      </c>
      <c r="G731" s="19" t="s">
        <v>784</v>
      </c>
      <c r="H731" s="19" t="s">
        <v>544</v>
      </c>
      <c r="I731" s="27">
        <v>45357</v>
      </c>
      <c r="J731" s="27">
        <v>45362</v>
      </c>
      <c r="K731" s="27">
        <v>45504</v>
      </c>
      <c r="L731" s="29">
        <v>40844650</v>
      </c>
      <c r="M731" s="36">
        <v>1</v>
      </c>
      <c r="N731" s="31">
        <v>34656067</v>
      </c>
      <c r="O731" s="31">
        <v>6188583</v>
      </c>
      <c r="P731" s="31">
        <v>0</v>
      </c>
      <c r="T731" s="30">
        <v>45504</v>
      </c>
      <c r="U731" s="31"/>
      <c r="V731" s="31">
        <v>40844650</v>
      </c>
      <c r="W731" s="28" t="s">
        <v>534</v>
      </c>
    </row>
    <row r="732" spans="1:23" s="28" customFormat="1" ht="43.5" x14ac:dyDescent="0.35">
      <c r="A732" s="20">
        <v>803</v>
      </c>
      <c r="B732" s="28">
        <v>2024</v>
      </c>
      <c r="C732" s="19" t="s">
        <v>2277</v>
      </c>
      <c r="D732" s="19" t="s">
        <v>2278</v>
      </c>
      <c r="E732" s="19">
        <v>52085598</v>
      </c>
      <c r="F732" s="19" t="s">
        <v>2279</v>
      </c>
      <c r="G732" s="19" t="s">
        <v>154</v>
      </c>
      <c r="H732" s="19" t="s">
        <v>32</v>
      </c>
      <c r="I732" s="27">
        <v>45357</v>
      </c>
      <c r="J732" s="27">
        <v>45363</v>
      </c>
      <c r="K732" s="27">
        <v>45504</v>
      </c>
      <c r="L732" s="29">
        <v>39108000</v>
      </c>
      <c r="M732" s="36">
        <v>1</v>
      </c>
      <c r="N732" s="31">
        <v>30200067</v>
      </c>
      <c r="O732" s="31">
        <v>8907933</v>
      </c>
      <c r="P732" s="31">
        <v>0</v>
      </c>
      <c r="T732" s="30">
        <v>45504</v>
      </c>
      <c r="U732" s="31"/>
      <c r="V732" s="31">
        <v>39108000</v>
      </c>
      <c r="W732" s="28" t="s">
        <v>33</v>
      </c>
    </row>
    <row r="733" spans="1:23" s="28" customFormat="1" ht="29" x14ac:dyDescent="0.35">
      <c r="A733" s="20">
        <v>806</v>
      </c>
      <c r="B733" s="28">
        <v>2024</v>
      </c>
      <c r="C733" s="19" t="s">
        <v>2280</v>
      </c>
      <c r="D733" s="19" t="s">
        <v>2281</v>
      </c>
      <c r="E733" s="19">
        <v>39649779</v>
      </c>
      <c r="F733" s="19" t="s">
        <v>2282</v>
      </c>
      <c r="G733" s="19" t="s">
        <v>538</v>
      </c>
      <c r="H733" s="19" t="s">
        <v>539</v>
      </c>
      <c r="I733" s="27">
        <v>45357</v>
      </c>
      <c r="J733" s="27">
        <v>45359</v>
      </c>
      <c r="K733" s="27">
        <v>45504</v>
      </c>
      <c r="L733" s="29">
        <v>29174750</v>
      </c>
      <c r="M733" s="36">
        <v>1</v>
      </c>
      <c r="N733" s="31">
        <v>25284783</v>
      </c>
      <c r="O733" s="31">
        <v>3889967</v>
      </c>
      <c r="P733" s="31">
        <v>0</v>
      </c>
      <c r="T733" s="30">
        <v>45504</v>
      </c>
      <c r="U733" s="31"/>
      <c r="V733" s="31">
        <v>29174750</v>
      </c>
      <c r="W733" s="28" t="s">
        <v>534</v>
      </c>
    </row>
    <row r="734" spans="1:23" s="28" customFormat="1" ht="29" x14ac:dyDescent="0.35">
      <c r="A734" s="20">
        <v>807</v>
      </c>
      <c r="B734" s="28">
        <v>2024</v>
      </c>
      <c r="C734" s="19" t="s">
        <v>2283</v>
      </c>
      <c r="D734" s="19" t="s">
        <v>2284</v>
      </c>
      <c r="E734" s="19">
        <v>1030635918</v>
      </c>
      <c r="F734" s="19" t="s">
        <v>2285</v>
      </c>
      <c r="G734" s="19" t="s">
        <v>813</v>
      </c>
      <c r="H734" s="19" t="s">
        <v>1940</v>
      </c>
      <c r="I734" s="27">
        <v>45357</v>
      </c>
      <c r="J734" s="27">
        <v>45359</v>
      </c>
      <c r="K734" s="27">
        <v>45504</v>
      </c>
      <c r="L734" s="29">
        <v>19937167</v>
      </c>
      <c r="M734" s="36">
        <v>1</v>
      </c>
      <c r="N734" s="31">
        <v>17708167</v>
      </c>
      <c r="O734" s="31">
        <v>2229000</v>
      </c>
      <c r="P734" s="31">
        <v>0</v>
      </c>
      <c r="T734" s="30">
        <v>45504</v>
      </c>
      <c r="U734" s="31"/>
      <c r="V734" s="31">
        <v>19937167</v>
      </c>
      <c r="W734" s="28" t="s">
        <v>534</v>
      </c>
    </row>
    <row r="735" spans="1:23" s="28" customFormat="1" ht="29" x14ac:dyDescent="0.35">
      <c r="A735" s="20">
        <v>808</v>
      </c>
      <c r="B735" s="28">
        <v>2024</v>
      </c>
      <c r="C735" s="19" t="s">
        <v>2286</v>
      </c>
      <c r="D735" s="19" t="s">
        <v>2287</v>
      </c>
      <c r="E735" s="19">
        <v>1032467525</v>
      </c>
      <c r="F735" s="19" t="s">
        <v>2288</v>
      </c>
      <c r="G735" s="19" t="s">
        <v>262</v>
      </c>
      <c r="H735" s="19" t="s">
        <v>263</v>
      </c>
      <c r="I735" s="27">
        <v>45357</v>
      </c>
      <c r="J735" s="27">
        <v>45363</v>
      </c>
      <c r="K735" s="27">
        <v>45504</v>
      </c>
      <c r="L735" s="29">
        <v>17873667</v>
      </c>
      <c r="M735" s="36">
        <v>1</v>
      </c>
      <c r="N735" s="31">
        <v>17134067</v>
      </c>
      <c r="O735" s="31">
        <v>739600</v>
      </c>
      <c r="P735" s="31">
        <v>0</v>
      </c>
      <c r="T735" s="30">
        <v>45504</v>
      </c>
      <c r="U735" s="31"/>
      <c r="V735" s="31">
        <v>17873667</v>
      </c>
      <c r="W735" s="28" t="s">
        <v>264</v>
      </c>
    </row>
    <row r="736" spans="1:23" s="28" customFormat="1" ht="29" x14ac:dyDescent="0.35">
      <c r="A736" s="20">
        <v>809</v>
      </c>
      <c r="B736" s="28">
        <v>2024</v>
      </c>
      <c r="C736" s="19" t="s">
        <v>2289</v>
      </c>
      <c r="D736" s="19" t="s">
        <v>2290</v>
      </c>
      <c r="E736" s="19">
        <v>1032441136</v>
      </c>
      <c r="F736" s="19" t="s">
        <v>2291</v>
      </c>
      <c r="G736" s="19" t="s">
        <v>2071</v>
      </c>
      <c r="H736" s="19" t="s">
        <v>1976</v>
      </c>
      <c r="I736" s="27">
        <v>45357</v>
      </c>
      <c r="J736" s="27">
        <v>45359</v>
      </c>
      <c r="K736" s="27">
        <v>45648</v>
      </c>
      <c r="L736" s="29">
        <v>61750000</v>
      </c>
      <c r="M736" s="36">
        <v>0.71228069635627533</v>
      </c>
      <c r="N736" s="31">
        <v>43983333</v>
      </c>
      <c r="O736" s="31">
        <v>0</v>
      </c>
      <c r="P736" s="31">
        <v>17766667</v>
      </c>
      <c r="T736" s="30">
        <v>45648</v>
      </c>
      <c r="U736" s="31"/>
      <c r="V736" s="31">
        <v>61750000</v>
      </c>
      <c r="W736" s="28" t="s">
        <v>2072</v>
      </c>
    </row>
    <row r="737" spans="1:23" s="28" customFormat="1" ht="29" x14ac:dyDescent="0.35">
      <c r="A737" s="20">
        <v>810</v>
      </c>
      <c r="B737" s="28">
        <v>2024</v>
      </c>
      <c r="C737" s="19" t="s">
        <v>2292</v>
      </c>
      <c r="D737" s="19" t="s">
        <v>2293</v>
      </c>
      <c r="E737" s="19">
        <v>52834726</v>
      </c>
      <c r="F737" s="19" t="s">
        <v>2294</v>
      </c>
      <c r="G737" s="19" t="s">
        <v>475</v>
      </c>
      <c r="H737" s="19" t="s">
        <v>476</v>
      </c>
      <c r="I737" s="27">
        <v>45357</v>
      </c>
      <c r="J737" s="27">
        <v>45358</v>
      </c>
      <c r="K737" s="27">
        <v>45504</v>
      </c>
      <c r="L737" s="29">
        <v>40843000</v>
      </c>
      <c r="M737" s="36">
        <v>1</v>
      </c>
      <c r="N737" s="31">
        <v>35644800</v>
      </c>
      <c r="O737" s="31">
        <v>5198200</v>
      </c>
      <c r="P737" s="31">
        <v>0</v>
      </c>
      <c r="T737" s="30">
        <v>45504</v>
      </c>
      <c r="U737" s="31"/>
      <c r="V737" s="31">
        <v>40843000</v>
      </c>
      <c r="W737" s="28" t="s">
        <v>477</v>
      </c>
    </row>
    <row r="738" spans="1:23" s="28" customFormat="1" ht="43.5" x14ac:dyDescent="0.35">
      <c r="A738" s="20">
        <v>811</v>
      </c>
      <c r="B738" s="28">
        <v>2024</v>
      </c>
      <c r="C738" s="19" t="s">
        <v>2295</v>
      </c>
      <c r="D738" s="19" t="s">
        <v>2296</v>
      </c>
      <c r="E738" s="19">
        <v>1032492067</v>
      </c>
      <c r="F738" s="19" t="s">
        <v>2297</v>
      </c>
      <c r="G738" s="19" t="s">
        <v>154</v>
      </c>
      <c r="H738" s="19" t="s">
        <v>155</v>
      </c>
      <c r="I738" s="27">
        <v>45357</v>
      </c>
      <c r="J738" s="27">
        <v>45362</v>
      </c>
      <c r="K738" s="27">
        <v>45504</v>
      </c>
      <c r="L738" s="29">
        <v>38046000</v>
      </c>
      <c r="M738" s="36">
        <v>1</v>
      </c>
      <c r="N738" s="31">
        <v>31332000</v>
      </c>
      <c r="O738" s="31">
        <v>6714000</v>
      </c>
      <c r="P738" s="31">
        <v>0</v>
      </c>
      <c r="T738" s="30">
        <v>45504</v>
      </c>
      <c r="U738" s="31"/>
      <c r="V738" s="31">
        <v>38046000</v>
      </c>
      <c r="W738" s="28" t="s">
        <v>156</v>
      </c>
    </row>
    <row r="739" spans="1:23" s="28" customFormat="1" ht="43.5" x14ac:dyDescent="0.35">
      <c r="A739" s="20">
        <v>812</v>
      </c>
      <c r="B739" s="28">
        <v>2024</v>
      </c>
      <c r="C739" s="19" t="s">
        <v>2298</v>
      </c>
      <c r="D739" s="19" t="s">
        <v>2299</v>
      </c>
      <c r="E739" s="19">
        <v>52396704</v>
      </c>
      <c r="F739" s="19" t="s">
        <v>2300</v>
      </c>
      <c r="G739" s="19" t="s">
        <v>154</v>
      </c>
      <c r="H739" s="19" t="s">
        <v>155</v>
      </c>
      <c r="I739" s="27">
        <v>45357</v>
      </c>
      <c r="J739" s="27">
        <v>45362</v>
      </c>
      <c r="K739" s="27">
        <v>45504</v>
      </c>
      <c r="L739" s="29">
        <v>26500000</v>
      </c>
      <c r="M739" s="36">
        <v>1</v>
      </c>
      <c r="N739" s="31">
        <v>24733333</v>
      </c>
      <c r="O739" s="31">
        <v>1766667</v>
      </c>
      <c r="P739" s="31">
        <v>0</v>
      </c>
      <c r="T739" s="30">
        <v>45504</v>
      </c>
      <c r="U739" s="31"/>
      <c r="V739" s="31">
        <v>26500000</v>
      </c>
      <c r="W739" s="28" t="s">
        <v>156</v>
      </c>
    </row>
    <row r="740" spans="1:23" s="28" customFormat="1" ht="29" x14ac:dyDescent="0.35">
      <c r="A740" s="20">
        <v>816</v>
      </c>
      <c r="B740" s="28">
        <v>2024</v>
      </c>
      <c r="C740" s="19" t="s">
        <v>2301</v>
      </c>
      <c r="D740" s="19" t="s">
        <v>2302</v>
      </c>
      <c r="E740" s="19">
        <v>1019069829</v>
      </c>
      <c r="F740" s="19" t="s">
        <v>2303</v>
      </c>
      <c r="G740" s="19" t="s">
        <v>538</v>
      </c>
      <c r="H740" s="19" t="s">
        <v>539</v>
      </c>
      <c r="I740" s="27">
        <v>45357</v>
      </c>
      <c r="J740" s="27">
        <v>45371</v>
      </c>
      <c r="K740" s="27">
        <v>45504</v>
      </c>
      <c r="L740" s="29">
        <v>29174750</v>
      </c>
      <c r="M740" s="36">
        <v>1</v>
      </c>
      <c r="N740" s="31">
        <v>23162983</v>
      </c>
      <c r="O740" s="31">
        <v>6011767</v>
      </c>
      <c r="P740" s="31">
        <v>0</v>
      </c>
      <c r="T740" s="30">
        <v>45504</v>
      </c>
      <c r="U740" s="31"/>
      <c r="V740" s="31">
        <v>29174750</v>
      </c>
      <c r="W740" s="28" t="s">
        <v>534</v>
      </c>
    </row>
    <row r="741" spans="1:23" s="28" customFormat="1" ht="29" x14ac:dyDescent="0.35">
      <c r="A741" s="20">
        <v>814</v>
      </c>
      <c r="B741" s="28">
        <v>2024</v>
      </c>
      <c r="C741" s="19" t="s">
        <v>2304</v>
      </c>
      <c r="D741" s="19" t="s">
        <v>2305</v>
      </c>
      <c r="E741" s="19">
        <v>1018497248</v>
      </c>
      <c r="F741" s="19" t="s">
        <v>2306</v>
      </c>
      <c r="G741" s="19" t="s">
        <v>764</v>
      </c>
      <c r="H741" s="19" t="s">
        <v>555</v>
      </c>
      <c r="I741" s="27">
        <v>45358</v>
      </c>
      <c r="J741" s="27">
        <v>45363</v>
      </c>
      <c r="K741" s="27">
        <v>45504</v>
      </c>
      <c r="L741" s="29">
        <v>22278000</v>
      </c>
      <c r="M741" s="36">
        <v>1</v>
      </c>
      <c r="N741" s="31">
        <v>17203567</v>
      </c>
      <c r="O741" s="31">
        <v>5074433</v>
      </c>
      <c r="P741" s="31">
        <v>0</v>
      </c>
      <c r="T741" s="30">
        <v>45504</v>
      </c>
      <c r="U741" s="31"/>
      <c r="V741" s="31">
        <v>22278000</v>
      </c>
      <c r="W741" s="28" t="s">
        <v>556</v>
      </c>
    </row>
    <row r="742" spans="1:23" s="28" customFormat="1" ht="29" x14ac:dyDescent="0.35">
      <c r="A742" s="20">
        <v>815</v>
      </c>
      <c r="B742" s="28">
        <v>2024</v>
      </c>
      <c r="C742" s="19" t="s">
        <v>2307</v>
      </c>
      <c r="D742" s="19" t="s">
        <v>2308</v>
      </c>
      <c r="E742" s="19">
        <v>1030556803</v>
      </c>
      <c r="F742" s="19" t="s">
        <v>2309</v>
      </c>
      <c r="G742" s="19" t="s">
        <v>764</v>
      </c>
      <c r="H742" s="19" t="s">
        <v>555</v>
      </c>
      <c r="I742" s="27">
        <v>45358</v>
      </c>
      <c r="J742" s="27">
        <v>45363</v>
      </c>
      <c r="K742" s="27">
        <v>45504</v>
      </c>
      <c r="L742" s="29">
        <v>22278000</v>
      </c>
      <c r="M742" s="36">
        <v>1</v>
      </c>
      <c r="N742" s="31">
        <v>17203567</v>
      </c>
      <c r="O742" s="31">
        <v>5074433</v>
      </c>
      <c r="P742" s="31">
        <v>0</v>
      </c>
      <c r="T742" s="30">
        <v>45504</v>
      </c>
      <c r="U742" s="31"/>
      <c r="V742" s="31">
        <v>22278000</v>
      </c>
      <c r="W742" s="28" t="s">
        <v>556</v>
      </c>
    </row>
    <row r="743" spans="1:23" s="28" customFormat="1" ht="29" x14ac:dyDescent="0.35">
      <c r="A743" s="20">
        <v>817</v>
      </c>
      <c r="B743" s="28">
        <v>2024</v>
      </c>
      <c r="C743" s="19" t="s">
        <v>2310</v>
      </c>
      <c r="D743" s="19" t="s">
        <v>2311</v>
      </c>
      <c r="E743" s="19">
        <v>1018487050</v>
      </c>
      <c r="F743" s="19" t="s">
        <v>2312</v>
      </c>
      <c r="G743" s="19" t="s">
        <v>262</v>
      </c>
      <c r="H743" s="19" t="s">
        <v>263</v>
      </c>
      <c r="I743" s="27">
        <v>45358</v>
      </c>
      <c r="J743" s="27">
        <v>45362</v>
      </c>
      <c r="K743" s="27">
        <v>45504</v>
      </c>
      <c r="L743" s="29">
        <v>24596833</v>
      </c>
      <c r="M743" s="36">
        <v>1</v>
      </c>
      <c r="N743" s="31">
        <v>23748667</v>
      </c>
      <c r="O743" s="31">
        <v>848166</v>
      </c>
      <c r="P743" s="31">
        <v>0</v>
      </c>
      <c r="T743" s="30">
        <v>45504</v>
      </c>
      <c r="U743" s="31"/>
      <c r="V743" s="31">
        <v>24596833</v>
      </c>
      <c r="W743" s="28" t="s">
        <v>264</v>
      </c>
    </row>
    <row r="744" spans="1:23" s="28" customFormat="1" ht="43.5" x14ac:dyDescent="0.35">
      <c r="A744" s="20">
        <v>818</v>
      </c>
      <c r="B744" s="28">
        <v>2024</v>
      </c>
      <c r="C744" s="19" t="s">
        <v>2313</v>
      </c>
      <c r="D744" s="19" t="s">
        <v>2314</v>
      </c>
      <c r="E744" s="19">
        <v>1066182352</v>
      </c>
      <c r="F744" s="19" t="s">
        <v>2315</v>
      </c>
      <c r="G744" s="19" t="s">
        <v>262</v>
      </c>
      <c r="H744" s="19" t="s">
        <v>263</v>
      </c>
      <c r="I744" s="27">
        <v>45358</v>
      </c>
      <c r="J744" s="27">
        <v>45359</v>
      </c>
      <c r="K744" s="27">
        <v>45504</v>
      </c>
      <c r="L744" s="29">
        <v>24596833</v>
      </c>
      <c r="M744" s="36">
        <v>1</v>
      </c>
      <c r="N744" s="31">
        <v>24257567</v>
      </c>
      <c r="O744" s="31">
        <v>339266</v>
      </c>
      <c r="P744" s="31">
        <v>0</v>
      </c>
      <c r="T744" s="30">
        <v>45504</v>
      </c>
      <c r="U744" s="31"/>
      <c r="V744" s="31">
        <v>24596833</v>
      </c>
      <c r="W744" s="28" t="s">
        <v>264</v>
      </c>
    </row>
    <row r="745" spans="1:23" s="28" customFormat="1" ht="29" x14ac:dyDescent="0.35">
      <c r="A745" s="20">
        <v>819</v>
      </c>
      <c r="B745" s="28">
        <v>2024</v>
      </c>
      <c r="C745" s="19" t="s">
        <v>2316</v>
      </c>
      <c r="D745" s="19" t="s">
        <v>2317</v>
      </c>
      <c r="E745" s="19">
        <v>1094915865</v>
      </c>
      <c r="F745" s="19" t="s">
        <v>2318</v>
      </c>
      <c r="G745" s="19" t="s">
        <v>813</v>
      </c>
      <c r="H745" s="19" t="s">
        <v>1940</v>
      </c>
      <c r="I745" s="27">
        <v>45358</v>
      </c>
      <c r="J745" s="27">
        <v>45369</v>
      </c>
      <c r="K745" s="27">
        <v>45504</v>
      </c>
      <c r="L745" s="29">
        <v>20432500</v>
      </c>
      <c r="M745" s="36">
        <v>1</v>
      </c>
      <c r="N745" s="31">
        <v>16469833</v>
      </c>
      <c r="O745" s="31">
        <v>3962667</v>
      </c>
      <c r="P745" s="31">
        <v>0</v>
      </c>
      <c r="T745" s="30">
        <v>45504</v>
      </c>
      <c r="U745" s="31"/>
      <c r="V745" s="31">
        <v>20432500</v>
      </c>
      <c r="W745" s="28" t="s">
        <v>534</v>
      </c>
    </row>
    <row r="746" spans="1:23" s="28" customFormat="1" ht="43.5" x14ac:dyDescent="0.35">
      <c r="A746" s="20">
        <v>826</v>
      </c>
      <c r="B746" s="28">
        <v>2024</v>
      </c>
      <c r="C746" s="19" t="s">
        <v>2319</v>
      </c>
      <c r="D746" s="19" t="s">
        <v>2320</v>
      </c>
      <c r="E746" s="19">
        <v>52364679</v>
      </c>
      <c r="F746" s="19" t="s">
        <v>2321</v>
      </c>
      <c r="G746" s="19" t="s">
        <v>154</v>
      </c>
      <c r="H746" s="19" t="s">
        <v>155</v>
      </c>
      <c r="I746" s="27">
        <v>45358</v>
      </c>
      <c r="J746" s="27">
        <v>45362</v>
      </c>
      <c r="K746" s="27">
        <v>45504</v>
      </c>
      <c r="L746" s="29">
        <v>36927000</v>
      </c>
      <c r="M746" s="36">
        <v>1</v>
      </c>
      <c r="N746" s="31">
        <v>31332000</v>
      </c>
      <c r="O746" s="31">
        <v>5595000</v>
      </c>
      <c r="P746" s="31">
        <v>0</v>
      </c>
      <c r="T746" s="30">
        <v>45504</v>
      </c>
      <c r="U746" s="31"/>
      <c r="V746" s="31">
        <v>36927000</v>
      </c>
      <c r="W746" s="28" t="s">
        <v>156</v>
      </c>
    </row>
    <row r="747" spans="1:23" s="28" customFormat="1" ht="43.5" x14ac:dyDescent="0.35">
      <c r="A747" s="20">
        <v>827</v>
      </c>
      <c r="B747" s="28">
        <v>2024</v>
      </c>
      <c r="C747" s="19" t="s">
        <v>2322</v>
      </c>
      <c r="D747" s="19" t="s">
        <v>2323</v>
      </c>
      <c r="E747" s="19">
        <v>52777957</v>
      </c>
      <c r="F747" s="19" t="s">
        <v>2324</v>
      </c>
      <c r="G747" s="19" t="s">
        <v>2071</v>
      </c>
      <c r="H747" s="19" t="s">
        <v>1976</v>
      </c>
      <c r="I747" s="27">
        <v>45358</v>
      </c>
      <c r="J747" s="27">
        <v>45362</v>
      </c>
      <c r="K747" s="27">
        <v>45651</v>
      </c>
      <c r="L747" s="29">
        <v>30333500</v>
      </c>
      <c r="M747" s="36">
        <v>0.70175439695386288</v>
      </c>
      <c r="N747" s="31">
        <v>21286667</v>
      </c>
      <c r="O747" s="31">
        <v>0</v>
      </c>
      <c r="P747" s="31">
        <v>9046833</v>
      </c>
      <c r="T747" s="30">
        <v>45651</v>
      </c>
      <c r="U747" s="31"/>
      <c r="V747" s="31">
        <v>30333500</v>
      </c>
      <c r="W747" s="28" t="s">
        <v>2072</v>
      </c>
    </row>
    <row r="748" spans="1:23" s="28" customFormat="1" ht="43.5" x14ac:dyDescent="0.35">
      <c r="A748" s="20">
        <v>828</v>
      </c>
      <c r="B748" s="28">
        <v>2024</v>
      </c>
      <c r="C748" s="19" t="s">
        <v>2325</v>
      </c>
      <c r="D748" s="19" t="s">
        <v>2326</v>
      </c>
      <c r="E748" s="19">
        <v>52468187</v>
      </c>
      <c r="F748" s="19" t="s">
        <v>2327</v>
      </c>
      <c r="G748" s="19" t="s">
        <v>538</v>
      </c>
      <c r="H748" s="19" t="s">
        <v>539</v>
      </c>
      <c r="I748" s="27">
        <v>45358</v>
      </c>
      <c r="J748" s="27">
        <v>45362</v>
      </c>
      <c r="K748" s="27">
        <v>45504</v>
      </c>
      <c r="L748" s="29">
        <v>29174750</v>
      </c>
      <c r="M748" s="36">
        <v>1</v>
      </c>
      <c r="N748" s="31">
        <v>24754333</v>
      </c>
      <c r="O748" s="31">
        <v>4420417</v>
      </c>
      <c r="P748" s="31">
        <v>0</v>
      </c>
      <c r="T748" s="30">
        <v>45504</v>
      </c>
      <c r="U748" s="31"/>
      <c r="V748" s="31">
        <v>29174750</v>
      </c>
      <c r="W748" s="28" t="s">
        <v>534</v>
      </c>
    </row>
    <row r="749" spans="1:23" s="28" customFormat="1" ht="43.5" x14ac:dyDescent="0.35">
      <c r="A749" s="20">
        <v>829</v>
      </c>
      <c r="B749" s="28">
        <v>2024</v>
      </c>
      <c r="C749" s="19" t="s">
        <v>2328</v>
      </c>
      <c r="D749" s="19" t="s">
        <v>2329</v>
      </c>
      <c r="E749" s="19">
        <v>1032426133</v>
      </c>
      <c r="F749" s="19" t="s">
        <v>2330</v>
      </c>
      <c r="G749" s="19" t="s">
        <v>262</v>
      </c>
      <c r="H749" s="19" t="s">
        <v>263</v>
      </c>
      <c r="I749" s="27">
        <v>45358</v>
      </c>
      <c r="J749" s="27">
        <v>45362</v>
      </c>
      <c r="K749" s="27">
        <v>45504</v>
      </c>
      <c r="L749" s="29">
        <v>40590333</v>
      </c>
      <c r="M749" s="36">
        <v>1</v>
      </c>
      <c r="N749" s="31">
        <v>39190667</v>
      </c>
      <c r="O749" s="31">
        <v>1399666</v>
      </c>
      <c r="P749" s="31">
        <v>0</v>
      </c>
      <c r="T749" s="30">
        <v>45504</v>
      </c>
      <c r="U749" s="31"/>
      <c r="V749" s="31">
        <v>40590333</v>
      </c>
      <c r="W749" s="28" t="s">
        <v>264</v>
      </c>
    </row>
    <row r="750" spans="1:23" s="28" customFormat="1" ht="43.5" x14ac:dyDescent="0.35">
      <c r="A750" s="20">
        <v>831</v>
      </c>
      <c r="B750" s="28">
        <v>2024</v>
      </c>
      <c r="C750" s="19" t="s">
        <v>2331</v>
      </c>
      <c r="D750" s="19" t="s">
        <v>2332</v>
      </c>
      <c r="E750" s="19">
        <v>53070708</v>
      </c>
      <c r="F750" s="19" t="s">
        <v>2333</v>
      </c>
      <c r="G750" s="19" t="s">
        <v>2071</v>
      </c>
      <c r="H750" s="19" t="s">
        <v>1976</v>
      </c>
      <c r="I750" s="27">
        <v>45358</v>
      </c>
      <c r="J750" s="27">
        <v>45362</v>
      </c>
      <c r="K750" s="27">
        <v>45651</v>
      </c>
      <c r="L750" s="29">
        <v>68495000</v>
      </c>
      <c r="M750" s="36">
        <v>0.70175439083144753</v>
      </c>
      <c r="N750" s="31">
        <v>48066667</v>
      </c>
      <c r="O750" s="31">
        <v>0</v>
      </c>
      <c r="P750" s="31">
        <v>20428333</v>
      </c>
      <c r="T750" s="30">
        <v>45651</v>
      </c>
      <c r="U750" s="31"/>
      <c r="V750" s="31">
        <v>68495000</v>
      </c>
      <c r="W750" s="28" t="s">
        <v>2072</v>
      </c>
    </row>
    <row r="751" spans="1:23" s="28" customFormat="1" ht="43.5" x14ac:dyDescent="0.35">
      <c r="A751" s="20">
        <v>832</v>
      </c>
      <c r="B751" s="28">
        <v>2024</v>
      </c>
      <c r="C751" s="19" t="s">
        <v>2334</v>
      </c>
      <c r="D751" s="19" t="s">
        <v>2335</v>
      </c>
      <c r="E751" s="19">
        <v>79979086</v>
      </c>
      <c r="F751" s="19" t="s">
        <v>2336</v>
      </c>
      <c r="G751" s="19" t="s">
        <v>2071</v>
      </c>
      <c r="H751" s="19" t="s">
        <v>1976</v>
      </c>
      <c r="I751" s="27">
        <v>45358</v>
      </c>
      <c r="J751" s="27">
        <v>45362</v>
      </c>
      <c r="K751" s="27">
        <v>45651</v>
      </c>
      <c r="L751" s="29">
        <v>68495000</v>
      </c>
      <c r="M751" s="36">
        <v>0.59649123293671069</v>
      </c>
      <c r="N751" s="31">
        <v>40856667</v>
      </c>
      <c r="O751" s="31">
        <v>0</v>
      </c>
      <c r="P751" s="31">
        <v>27638333</v>
      </c>
      <c r="T751" s="30">
        <v>45651</v>
      </c>
      <c r="U751" s="31"/>
      <c r="V751" s="31">
        <v>68495000</v>
      </c>
      <c r="W751" s="28" t="s">
        <v>2072</v>
      </c>
    </row>
    <row r="752" spans="1:23" s="28" customFormat="1" ht="43.5" x14ac:dyDescent="0.35">
      <c r="A752" s="20">
        <v>833</v>
      </c>
      <c r="B752" s="28">
        <v>2024</v>
      </c>
      <c r="C752" s="19" t="s">
        <v>2337</v>
      </c>
      <c r="D752" s="19" t="s">
        <v>2338</v>
      </c>
      <c r="E752" s="19">
        <v>80171370</v>
      </c>
      <c r="F752" s="19" t="s">
        <v>2339</v>
      </c>
      <c r="G752" s="19" t="s">
        <v>2071</v>
      </c>
      <c r="H752" s="19" t="s">
        <v>1976</v>
      </c>
      <c r="I752" s="27">
        <v>45358</v>
      </c>
      <c r="J752" s="27">
        <v>45359</v>
      </c>
      <c r="K752" s="27">
        <v>45480</v>
      </c>
      <c r="L752" s="29">
        <v>27200000</v>
      </c>
      <c r="M752" s="36">
        <v>1</v>
      </c>
      <c r="N752" s="31">
        <v>27200000</v>
      </c>
      <c r="O752" s="31">
        <v>0</v>
      </c>
      <c r="P752" s="31">
        <v>0</v>
      </c>
      <c r="T752" s="30">
        <v>45480</v>
      </c>
      <c r="U752" s="31"/>
      <c r="V752" s="31">
        <v>27200000</v>
      </c>
      <c r="W752" s="28" t="s">
        <v>2072</v>
      </c>
    </row>
    <row r="753" spans="1:23" s="28" customFormat="1" ht="43.5" x14ac:dyDescent="0.35">
      <c r="A753" s="20">
        <v>834</v>
      </c>
      <c r="B753" s="28">
        <v>2024</v>
      </c>
      <c r="C753" s="19" t="s">
        <v>2340</v>
      </c>
      <c r="D753" s="19" t="s">
        <v>2341</v>
      </c>
      <c r="E753" s="19">
        <v>1015439874</v>
      </c>
      <c r="F753" s="19" t="s">
        <v>2342</v>
      </c>
      <c r="G753" s="19" t="s">
        <v>2071</v>
      </c>
      <c r="H753" s="19" t="s">
        <v>1976</v>
      </c>
      <c r="I753" s="27">
        <v>45358</v>
      </c>
      <c r="J753" s="27">
        <v>45362</v>
      </c>
      <c r="K753" s="27">
        <v>45483</v>
      </c>
      <c r="L753" s="29">
        <v>27200000</v>
      </c>
      <c r="M753" s="36">
        <v>1</v>
      </c>
      <c r="N753" s="31">
        <v>27200000</v>
      </c>
      <c r="O753" s="31">
        <v>0</v>
      </c>
      <c r="P753" s="31">
        <v>0</v>
      </c>
      <c r="T753" s="30">
        <v>45483</v>
      </c>
      <c r="U753" s="31"/>
      <c r="V753" s="31">
        <v>27200000</v>
      </c>
      <c r="W753" s="28" t="s">
        <v>2072</v>
      </c>
    </row>
    <row r="754" spans="1:23" s="28" customFormat="1" ht="29" x14ac:dyDescent="0.35">
      <c r="A754" s="20">
        <v>821</v>
      </c>
      <c r="B754" s="28">
        <v>2024</v>
      </c>
      <c r="C754" s="19" t="s">
        <v>2343</v>
      </c>
      <c r="D754" s="19" t="s">
        <v>2344</v>
      </c>
      <c r="E754" s="19">
        <v>52195275</v>
      </c>
      <c r="F754" s="19" t="s">
        <v>2345</v>
      </c>
      <c r="G754" s="19" t="s">
        <v>764</v>
      </c>
      <c r="H754" s="19" t="s">
        <v>555</v>
      </c>
      <c r="I754" s="27">
        <v>45359</v>
      </c>
      <c r="J754" s="27">
        <v>45363</v>
      </c>
      <c r="K754" s="27">
        <v>45504</v>
      </c>
      <c r="L754" s="29">
        <v>22278000</v>
      </c>
      <c r="M754" s="36">
        <v>1</v>
      </c>
      <c r="N754" s="31">
        <v>17203567</v>
      </c>
      <c r="O754" s="31">
        <v>5074433</v>
      </c>
      <c r="P754" s="31">
        <v>0</v>
      </c>
      <c r="T754" s="30">
        <v>45504</v>
      </c>
      <c r="U754" s="31"/>
      <c r="V754" s="31">
        <v>22278000</v>
      </c>
      <c r="W754" s="28" t="s">
        <v>556</v>
      </c>
    </row>
    <row r="755" spans="1:23" s="28" customFormat="1" ht="29" x14ac:dyDescent="0.35">
      <c r="A755" s="20">
        <v>822</v>
      </c>
      <c r="B755" s="28">
        <v>2024</v>
      </c>
      <c r="C755" s="19" t="s">
        <v>2346</v>
      </c>
      <c r="D755" s="19" t="s">
        <v>2347</v>
      </c>
      <c r="E755" s="19">
        <v>1023967522</v>
      </c>
      <c r="F755" s="19" t="s">
        <v>2348</v>
      </c>
      <c r="G755" s="19" t="s">
        <v>262</v>
      </c>
      <c r="H755" s="19" t="s">
        <v>263</v>
      </c>
      <c r="I755" s="27">
        <v>45359</v>
      </c>
      <c r="J755" s="27">
        <v>45364</v>
      </c>
      <c r="K755" s="27">
        <v>45504</v>
      </c>
      <c r="L755" s="29">
        <v>24596833</v>
      </c>
      <c r="M755" s="36">
        <v>1</v>
      </c>
      <c r="N755" s="31">
        <v>23409400</v>
      </c>
      <c r="O755" s="31">
        <v>1187433</v>
      </c>
      <c r="P755" s="31">
        <v>0</v>
      </c>
      <c r="T755" s="30">
        <v>45504</v>
      </c>
      <c r="U755" s="31"/>
      <c r="V755" s="31">
        <v>24596833</v>
      </c>
      <c r="W755" s="28" t="s">
        <v>264</v>
      </c>
    </row>
    <row r="756" spans="1:23" s="28" customFormat="1" ht="29" x14ac:dyDescent="0.35">
      <c r="A756" s="20">
        <v>835</v>
      </c>
      <c r="B756" s="28">
        <v>2024</v>
      </c>
      <c r="C756" s="19" t="s">
        <v>2349</v>
      </c>
      <c r="D756" s="19" t="s">
        <v>2350</v>
      </c>
      <c r="E756" s="19">
        <v>1032366228</v>
      </c>
      <c r="F756" s="19" t="s">
        <v>2351</v>
      </c>
      <c r="G756" s="19" t="s">
        <v>475</v>
      </c>
      <c r="H756" s="19" t="s">
        <v>476</v>
      </c>
      <c r="I756" s="27">
        <v>45359</v>
      </c>
      <c r="J756" s="27">
        <v>45362</v>
      </c>
      <c r="K756" s="27">
        <v>45504</v>
      </c>
      <c r="L756" s="29">
        <v>17504165</v>
      </c>
      <c r="M756" s="36">
        <v>1</v>
      </c>
      <c r="N756" s="31">
        <v>16337221</v>
      </c>
      <c r="O756" s="31">
        <v>1166944</v>
      </c>
      <c r="P756" s="31">
        <v>0</v>
      </c>
      <c r="T756" s="30">
        <v>45504</v>
      </c>
      <c r="U756" s="31"/>
      <c r="V756" s="31">
        <v>17504165</v>
      </c>
      <c r="W756" s="28" t="s">
        <v>477</v>
      </c>
    </row>
    <row r="757" spans="1:23" s="28" customFormat="1" ht="43.5" x14ac:dyDescent="0.35">
      <c r="A757" s="20">
        <v>838</v>
      </c>
      <c r="B757" s="28">
        <v>2024</v>
      </c>
      <c r="C757" s="19" t="s">
        <v>2352</v>
      </c>
      <c r="D757" s="19" t="s">
        <v>2353</v>
      </c>
      <c r="E757" s="19">
        <v>65703169</v>
      </c>
      <c r="F757" s="19" t="s">
        <v>2354</v>
      </c>
      <c r="G757" s="19" t="s">
        <v>262</v>
      </c>
      <c r="H757" s="19" t="s">
        <v>263</v>
      </c>
      <c r="I757" s="27">
        <v>45359</v>
      </c>
      <c r="J757" s="27">
        <v>45363</v>
      </c>
      <c r="K757" s="27">
        <v>45504</v>
      </c>
      <c r="L757" s="29">
        <v>29203000</v>
      </c>
      <c r="M757" s="36">
        <v>1</v>
      </c>
      <c r="N757" s="31">
        <v>27994600</v>
      </c>
      <c r="O757" s="31">
        <v>1208400</v>
      </c>
      <c r="P757" s="31">
        <v>0</v>
      </c>
      <c r="T757" s="30">
        <v>45504</v>
      </c>
      <c r="U757" s="31"/>
      <c r="V757" s="31">
        <v>29203000</v>
      </c>
      <c r="W757" s="28" t="s">
        <v>264</v>
      </c>
    </row>
    <row r="758" spans="1:23" s="28" customFormat="1" ht="43.5" x14ac:dyDescent="0.35">
      <c r="A758" s="20">
        <v>841</v>
      </c>
      <c r="B758" s="28">
        <v>2024</v>
      </c>
      <c r="C758" s="19" t="s">
        <v>2355</v>
      </c>
      <c r="D758" s="19" t="s">
        <v>2356</v>
      </c>
      <c r="E758" s="19">
        <v>1098767615</v>
      </c>
      <c r="F758" s="19" t="s">
        <v>2357</v>
      </c>
      <c r="G758" s="19" t="s">
        <v>538</v>
      </c>
      <c r="H758" s="19" t="s">
        <v>539</v>
      </c>
      <c r="I758" s="27">
        <v>45359</v>
      </c>
      <c r="J758" s="27">
        <v>45363</v>
      </c>
      <c r="K758" s="27">
        <v>45504</v>
      </c>
      <c r="L758" s="29">
        <v>29174750</v>
      </c>
      <c r="M758" s="36">
        <v>1</v>
      </c>
      <c r="N758" s="31">
        <v>24577517</v>
      </c>
      <c r="O758" s="31">
        <v>4597233</v>
      </c>
      <c r="P758" s="31">
        <v>0</v>
      </c>
      <c r="T758" s="30">
        <v>45504</v>
      </c>
      <c r="U758" s="31"/>
      <c r="V758" s="31">
        <v>29174750</v>
      </c>
      <c r="W758" s="28" t="s">
        <v>534</v>
      </c>
    </row>
    <row r="759" spans="1:23" s="28" customFormat="1" ht="43.5" x14ac:dyDescent="0.35">
      <c r="A759" s="20">
        <v>842</v>
      </c>
      <c r="B759" s="28">
        <v>2024</v>
      </c>
      <c r="C759" s="19" t="s">
        <v>2358</v>
      </c>
      <c r="D759" s="19" t="s">
        <v>2359</v>
      </c>
      <c r="E759" s="19">
        <v>1018471121</v>
      </c>
      <c r="F759" s="19" t="s">
        <v>2360</v>
      </c>
      <c r="G759" s="19" t="s">
        <v>538</v>
      </c>
      <c r="H759" s="19" t="s">
        <v>539</v>
      </c>
      <c r="I759" s="27">
        <v>45359</v>
      </c>
      <c r="J759" s="27">
        <v>45363</v>
      </c>
      <c r="K759" s="27">
        <v>45504</v>
      </c>
      <c r="L759" s="29">
        <v>29174750</v>
      </c>
      <c r="M759" s="36">
        <v>1</v>
      </c>
      <c r="N759" s="31">
        <v>24577517</v>
      </c>
      <c r="O759" s="31">
        <v>4597233</v>
      </c>
      <c r="P759" s="31">
        <v>0</v>
      </c>
      <c r="T759" s="30">
        <v>45504</v>
      </c>
      <c r="U759" s="31"/>
      <c r="V759" s="31">
        <v>29174750</v>
      </c>
      <c r="W759" s="28" t="s">
        <v>534</v>
      </c>
    </row>
    <row r="760" spans="1:23" s="28" customFormat="1" ht="43.5" x14ac:dyDescent="0.35">
      <c r="A760" s="20">
        <v>843</v>
      </c>
      <c r="B760" s="28">
        <v>2024</v>
      </c>
      <c r="C760" s="19" t="s">
        <v>2361</v>
      </c>
      <c r="D760" s="19" t="s">
        <v>2362</v>
      </c>
      <c r="E760" s="19">
        <v>1022986971</v>
      </c>
      <c r="F760" s="19" t="s">
        <v>2363</v>
      </c>
      <c r="G760" s="19" t="s">
        <v>784</v>
      </c>
      <c r="H760" s="19" t="s">
        <v>544</v>
      </c>
      <c r="I760" s="27">
        <v>45359</v>
      </c>
      <c r="J760" s="27">
        <v>45362</v>
      </c>
      <c r="K760" s="27">
        <v>45529</v>
      </c>
      <c r="L760" s="29">
        <v>29174750</v>
      </c>
      <c r="M760" s="36">
        <v>1</v>
      </c>
      <c r="N760" s="31">
        <v>29174750</v>
      </c>
      <c r="O760" s="31">
        <v>0</v>
      </c>
      <c r="P760" s="31">
        <v>0</v>
      </c>
      <c r="T760" s="30">
        <v>45529</v>
      </c>
      <c r="U760" s="31"/>
      <c r="V760" s="31">
        <v>29174750</v>
      </c>
      <c r="W760" s="28" t="s">
        <v>534</v>
      </c>
    </row>
    <row r="761" spans="1:23" s="28" customFormat="1" ht="29" x14ac:dyDescent="0.35">
      <c r="A761" s="20">
        <v>830</v>
      </c>
      <c r="B761" s="28">
        <v>2024</v>
      </c>
      <c r="C761" s="19" t="s">
        <v>2364</v>
      </c>
      <c r="D761" s="19" t="s">
        <v>2365</v>
      </c>
      <c r="E761" s="19">
        <v>1014210688</v>
      </c>
      <c r="F761" s="19" t="s">
        <v>2366</v>
      </c>
      <c r="G761" s="19" t="s">
        <v>813</v>
      </c>
      <c r="H761" s="19" t="s">
        <v>2367</v>
      </c>
      <c r="I761" s="27">
        <v>45362</v>
      </c>
      <c r="J761" s="27">
        <v>45363</v>
      </c>
      <c r="K761" s="27">
        <v>45504</v>
      </c>
      <c r="L761" s="29">
        <v>20432500</v>
      </c>
      <c r="M761" s="36">
        <v>1</v>
      </c>
      <c r="N761" s="31">
        <v>17212833</v>
      </c>
      <c r="O761" s="31">
        <v>3219667</v>
      </c>
      <c r="P761" s="31">
        <v>0</v>
      </c>
      <c r="T761" s="30">
        <v>45504</v>
      </c>
      <c r="U761" s="31"/>
      <c r="V761" s="31">
        <v>20432500</v>
      </c>
      <c r="W761" s="28" t="s">
        <v>534</v>
      </c>
    </row>
    <row r="762" spans="1:23" s="28" customFormat="1" ht="29" x14ac:dyDescent="0.35">
      <c r="A762" s="20">
        <v>836</v>
      </c>
      <c r="B762" s="28">
        <v>2024</v>
      </c>
      <c r="C762" s="19" t="s">
        <v>2368</v>
      </c>
      <c r="D762" s="19" t="s">
        <v>2369</v>
      </c>
      <c r="E762" s="19">
        <v>1022422990</v>
      </c>
      <c r="F762" s="19" t="s">
        <v>2370</v>
      </c>
      <c r="G762" s="19" t="s">
        <v>262</v>
      </c>
      <c r="H762" s="19" t="s">
        <v>263</v>
      </c>
      <c r="I762" s="27">
        <v>45362</v>
      </c>
      <c r="J762" s="27">
        <v>45364</v>
      </c>
      <c r="K762" s="27">
        <v>45504</v>
      </c>
      <c r="L762" s="29">
        <v>24596833</v>
      </c>
      <c r="M762" s="36">
        <v>1</v>
      </c>
      <c r="N762" s="31">
        <v>23409400</v>
      </c>
      <c r="O762" s="31">
        <v>1187433</v>
      </c>
      <c r="P762" s="31">
        <v>0</v>
      </c>
      <c r="T762" s="30">
        <v>45504</v>
      </c>
      <c r="U762" s="31"/>
      <c r="V762" s="31">
        <v>24596833</v>
      </c>
      <c r="W762" s="28" t="s">
        <v>264</v>
      </c>
    </row>
    <row r="763" spans="1:23" s="28" customFormat="1" ht="43.5" x14ac:dyDescent="0.35">
      <c r="A763" s="20">
        <v>840</v>
      </c>
      <c r="B763" s="28">
        <v>2024</v>
      </c>
      <c r="C763" s="19" t="s">
        <v>2371</v>
      </c>
      <c r="D763" s="19" t="s">
        <v>2372</v>
      </c>
      <c r="E763" s="19">
        <v>1020773125</v>
      </c>
      <c r="F763" s="19" t="s">
        <v>2373</v>
      </c>
      <c r="G763" s="19" t="s">
        <v>2071</v>
      </c>
      <c r="H763" s="19" t="s">
        <v>1976</v>
      </c>
      <c r="I763" s="27">
        <v>45362</v>
      </c>
      <c r="J763" s="27">
        <v>45365</v>
      </c>
      <c r="K763" s="27">
        <v>45486</v>
      </c>
      <c r="L763" s="29">
        <v>27200000</v>
      </c>
      <c r="M763" s="36">
        <v>1</v>
      </c>
      <c r="N763" s="31">
        <v>27200000</v>
      </c>
      <c r="O763" s="31">
        <v>0</v>
      </c>
      <c r="P763" s="31">
        <v>0</v>
      </c>
      <c r="T763" s="30">
        <v>45486</v>
      </c>
      <c r="U763" s="31"/>
      <c r="V763" s="31">
        <v>27200000</v>
      </c>
      <c r="W763" s="28" t="s">
        <v>2072</v>
      </c>
    </row>
    <row r="764" spans="1:23" s="28" customFormat="1" ht="43.5" x14ac:dyDescent="0.35">
      <c r="A764" s="20">
        <v>845</v>
      </c>
      <c r="B764" s="28">
        <v>2024</v>
      </c>
      <c r="C764" s="19" t="s">
        <v>2374</v>
      </c>
      <c r="D764" s="19" t="s">
        <v>2375</v>
      </c>
      <c r="E764" s="19">
        <v>1152218940</v>
      </c>
      <c r="F764" s="19" t="s">
        <v>2376</v>
      </c>
      <c r="G764" s="19" t="s">
        <v>894</v>
      </c>
      <c r="H764" s="19" t="s">
        <v>895</v>
      </c>
      <c r="I764" s="27">
        <v>45362</v>
      </c>
      <c r="J764" s="27">
        <v>45369</v>
      </c>
      <c r="K764" s="27">
        <v>45504</v>
      </c>
      <c r="L764" s="29">
        <v>31827000</v>
      </c>
      <c r="M764" s="36">
        <v>1</v>
      </c>
      <c r="N764" s="31">
        <v>23516617</v>
      </c>
      <c r="O764" s="31">
        <v>8310383</v>
      </c>
      <c r="P764" s="31">
        <v>0</v>
      </c>
      <c r="T764" s="30">
        <v>45504</v>
      </c>
      <c r="U764" s="31"/>
      <c r="V764" s="31">
        <v>31827000</v>
      </c>
      <c r="W764" s="28" t="s">
        <v>895</v>
      </c>
    </row>
    <row r="765" spans="1:23" s="28" customFormat="1" ht="43.5" x14ac:dyDescent="0.35">
      <c r="A765" s="20">
        <v>846</v>
      </c>
      <c r="B765" s="28">
        <v>2024</v>
      </c>
      <c r="C765" s="19" t="s">
        <v>2377</v>
      </c>
      <c r="D765" s="19" t="s">
        <v>1203</v>
      </c>
      <c r="E765" s="19">
        <v>1033707435</v>
      </c>
      <c r="F765" s="19" t="s">
        <v>2378</v>
      </c>
      <c r="G765" s="19" t="s">
        <v>154</v>
      </c>
      <c r="H765" s="19" t="s">
        <v>32</v>
      </c>
      <c r="I765" s="27">
        <v>45362</v>
      </c>
      <c r="J765" s="27">
        <v>45365</v>
      </c>
      <c r="K765" s="27">
        <v>45548</v>
      </c>
      <c r="L765" s="29">
        <v>40800000</v>
      </c>
      <c r="M765" s="36">
        <v>1</v>
      </c>
      <c r="N765" s="31">
        <v>40800000</v>
      </c>
      <c r="O765" s="31">
        <v>0</v>
      </c>
      <c r="P765" s="31">
        <v>0</v>
      </c>
      <c r="T765" s="30">
        <v>45548</v>
      </c>
      <c r="U765" s="31"/>
      <c r="V765" s="31">
        <v>40800000</v>
      </c>
      <c r="W765" s="28" t="s">
        <v>33</v>
      </c>
    </row>
    <row r="766" spans="1:23" s="28" customFormat="1" ht="43.5" x14ac:dyDescent="0.35">
      <c r="A766" s="20">
        <v>848</v>
      </c>
      <c r="B766" s="28">
        <v>2024</v>
      </c>
      <c r="C766" s="19" t="s">
        <v>2379</v>
      </c>
      <c r="D766" s="19" t="s">
        <v>2380</v>
      </c>
      <c r="E766" s="19">
        <v>1020808294</v>
      </c>
      <c r="F766" s="19" t="s">
        <v>2381</v>
      </c>
      <c r="G766" s="19" t="s">
        <v>262</v>
      </c>
      <c r="H766" s="19" t="s">
        <v>263</v>
      </c>
      <c r="I766" s="27">
        <v>45362</v>
      </c>
      <c r="J766" s="27">
        <v>45365</v>
      </c>
      <c r="K766" s="27">
        <v>45504</v>
      </c>
      <c r="L766" s="29">
        <v>29203000</v>
      </c>
      <c r="M766" s="36">
        <v>0.6344827586206897</v>
      </c>
      <c r="N766" s="31">
        <v>16917600</v>
      </c>
      <c r="O766" s="31">
        <v>1611200</v>
      </c>
      <c r="P766" s="31">
        <v>10674200</v>
      </c>
      <c r="T766" s="30">
        <v>45451</v>
      </c>
      <c r="U766" s="31"/>
      <c r="V766" s="31">
        <v>29203000</v>
      </c>
      <c r="W766" s="28" t="s">
        <v>264</v>
      </c>
    </row>
    <row r="767" spans="1:23" s="28" customFormat="1" ht="29" x14ac:dyDescent="0.35">
      <c r="A767" s="20">
        <v>844</v>
      </c>
      <c r="B767" s="28">
        <v>2024</v>
      </c>
      <c r="C767" s="19" t="s">
        <v>2382</v>
      </c>
      <c r="D767" s="19" t="s">
        <v>2383</v>
      </c>
      <c r="E767" s="19">
        <v>1233897607</v>
      </c>
      <c r="F767" s="19" t="s">
        <v>2384</v>
      </c>
      <c r="G767" s="19" t="s">
        <v>532</v>
      </c>
      <c r="H767" s="19" t="s">
        <v>533</v>
      </c>
      <c r="I767" s="27">
        <v>45363</v>
      </c>
      <c r="J767" s="27">
        <v>45370</v>
      </c>
      <c r="K767" s="27">
        <v>45504</v>
      </c>
      <c r="L767" s="29">
        <v>23339800</v>
      </c>
      <c r="M767" s="36">
        <v>1</v>
      </c>
      <c r="N767" s="31">
        <v>18671840</v>
      </c>
      <c r="O767" s="31">
        <v>4667960</v>
      </c>
      <c r="P767" s="31">
        <v>0</v>
      </c>
      <c r="T767" s="30">
        <v>45504</v>
      </c>
      <c r="U767" s="31"/>
      <c r="V767" s="31">
        <v>23339800</v>
      </c>
      <c r="W767" s="28" t="s">
        <v>534</v>
      </c>
    </row>
    <row r="768" spans="1:23" s="28" customFormat="1" ht="43.5" x14ac:dyDescent="0.35">
      <c r="A768" s="20">
        <v>847</v>
      </c>
      <c r="B768" s="28">
        <v>2024</v>
      </c>
      <c r="C768" s="19" t="s">
        <v>2385</v>
      </c>
      <c r="D768" s="19" t="s">
        <v>2386</v>
      </c>
      <c r="E768" s="19">
        <v>1013623295</v>
      </c>
      <c r="F768" s="19" t="s">
        <v>2387</v>
      </c>
      <c r="G768" s="19" t="s">
        <v>764</v>
      </c>
      <c r="H768" s="19" t="s">
        <v>555</v>
      </c>
      <c r="I768" s="27">
        <v>45363</v>
      </c>
      <c r="J768" s="27">
        <v>45369</v>
      </c>
      <c r="K768" s="27">
        <v>45504</v>
      </c>
      <c r="L768" s="29">
        <v>22278000</v>
      </c>
      <c r="M768" s="36">
        <v>1</v>
      </c>
      <c r="N768" s="31">
        <v>16460967</v>
      </c>
      <c r="O768" s="31">
        <v>5817033</v>
      </c>
      <c r="P768" s="31">
        <v>0</v>
      </c>
      <c r="T768" s="30">
        <v>45504</v>
      </c>
      <c r="U768" s="31"/>
      <c r="V768" s="31">
        <v>22278000</v>
      </c>
      <c r="W768" s="28" t="s">
        <v>556</v>
      </c>
    </row>
    <row r="769" spans="1:23" s="28" customFormat="1" ht="43.5" x14ac:dyDescent="0.35">
      <c r="A769" s="20">
        <v>849</v>
      </c>
      <c r="B769" s="28">
        <v>2024</v>
      </c>
      <c r="C769" s="19" t="s">
        <v>2388</v>
      </c>
      <c r="D769" s="19" t="s">
        <v>2389</v>
      </c>
      <c r="E769" s="19">
        <v>1013659629</v>
      </c>
      <c r="F769" s="19" t="s">
        <v>2390</v>
      </c>
      <c r="G769" s="19" t="s">
        <v>154</v>
      </c>
      <c r="H769" s="19" t="s">
        <v>155</v>
      </c>
      <c r="I769" s="27">
        <v>45363</v>
      </c>
      <c r="J769" s="27">
        <v>45365</v>
      </c>
      <c r="K769" s="27">
        <v>45504</v>
      </c>
      <c r="L769" s="29">
        <v>12254000</v>
      </c>
      <c r="M769" s="36">
        <v>1</v>
      </c>
      <c r="N769" s="31">
        <v>10174533</v>
      </c>
      <c r="O769" s="31">
        <v>2079467</v>
      </c>
      <c r="P769" s="31">
        <v>0</v>
      </c>
      <c r="T769" s="30">
        <v>45504</v>
      </c>
      <c r="U769" s="31"/>
      <c r="V769" s="31">
        <v>12254000</v>
      </c>
      <c r="W769" s="28" t="s">
        <v>156</v>
      </c>
    </row>
    <row r="770" spans="1:23" s="28" customFormat="1" ht="43.5" x14ac:dyDescent="0.35">
      <c r="A770" s="20">
        <v>851</v>
      </c>
      <c r="B770" s="28">
        <v>2024</v>
      </c>
      <c r="C770" s="19" t="s">
        <v>2391</v>
      </c>
      <c r="D770" s="19" t="s">
        <v>2392</v>
      </c>
      <c r="E770" s="19">
        <v>1098772151</v>
      </c>
      <c r="F770" s="19" t="s">
        <v>2393</v>
      </c>
      <c r="G770" s="19" t="s">
        <v>262</v>
      </c>
      <c r="H770" s="19" t="s">
        <v>263</v>
      </c>
      <c r="I770" s="27">
        <v>45363</v>
      </c>
      <c r="J770" s="27">
        <v>45365</v>
      </c>
      <c r="K770" s="27">
        <v>45504</v>
      </c>
      <c r="L770" s="29">
        <v>23409400</v>
      </c>
      <c r="M770" s="36">
        <v>1</v>
      </c>
      <c r="N770" s="31">
        <v>23239767</v>
      </c>
      <c r="O770" s="31">
        <v>169633</v>
      </c>
      <c r="P770" s="31">
        <v>0</v>
      </c>
      <c r="T770" s="30">
        <v>45504</v>
      </c>
      <c r="U770" s="31"/>
      <c r="V770" s="31">
        <v>23409400</v>
      </c>
      <c r="W770" s="28" t="s">
        <v>264</v>
      </c>
    </row>
    <row r="771" spans="1:23" s="28" customFormat="1" ht="43.5" x14ac:dyDescent="0.35">
      <c r="A771" s="20">
        <v>853</v>
      </c>
      <c r="B771" s="28">
        <v>2024</v>
      </c>
      <c r="C771" s="19" t="s">
        <v>2394</v>
      </c>
      <c r="D771" s="19" t="s">
        <v>2395</v>
      </c>
      <c r="E771" s="19">
        <v>1019084615</v>
      </c>
      <c r="F771" s="19" t="s">
        <v>2396</v>
      </c>
      <c r="G771" s="19" t="s">
        <v>2071</v>
      </c>
      <c r="H771" s="19" t="s">
        <v>1976</v>
      </c>
      <c r="I771" s="27">
        <v>45363</v>
      </c>
      <c r="J771" s="27">
        <v>45365</v>
      </c>
      <c r="K771" s="27">
        <v>45654</v>
      </c>
      <c r="L771" s="29">
        <v>71250000</v>
      </c>
      <c r="M771" s="36">
        <v>0.69122807017543864</v>
      </c>
      <c r="N771" s="31">
        <v>49250000</v>
      </c>
      <c r="O771" s="31">
        <v>0</v>
      </c>
      <c r="P771" s="31">
        <v>22000000</v>
      </c>
      <c r="T771" s="30">
        <v>45654</v>
      </c>
      <c r="U771" s="31"/>
      <c r="V771" s="31">
        <v>71250000</v>
      </c>
      <c r="W771" s="28" t="s">
        <v>2072</v>
      </c>
    </row>
    <row r="772" spans="1:23" s="28" customFormat="1" ht="43.5" x14ac:dyDescent="0.35">
      <c r="A772" s="20">
        <v>854</v>
      </c>
      <c r="B772" s="28">
        <v>2024</v>
      </c>
      <c r="C772" s="19" t="s">
        <v>2397</v>
      </c>
      <c r="D772" s="19" t="s">
        <v>2398</v>
      </c>
      <c r="E772" s="19">
        <v>1019043678</v>
      </c>
      <c r="F772" s="19" t="s">
        <v>2399</v>
      </c>
      <c r="G772" s="19" t="s">
        <v>2071</v>
      </c>
      <c r="H772" s="19" t="s">
        <v>1976</v>
      </c>
      <c r="I772" s="27">
        <v>45363</v>
      </c>
      <c r="J772" s="27">
        <v>45365</v>
      </c>
      <c r="K772" s="27">
        <v>45654</v>
      </c>
      <c r="L772" s="29">
        <v>23750000</v>
      </c>
      <c r="M772" s="36">
        <v>0.69122808421052628</v>
      </c>
      <c r="N772" s="31">
        <v>16416667</v>
      </c>
      <c r="O772" s="31">
        <v>0</v>
      </c>
      <c r="P772" s="31">
        <v>7333333</v>
      </c>
      <c r="T772" s="30">
        <v>45654</v>
      </c>
      <c r="U772" s="31"/>
      <c r="V772" s="31">
        <v>23750000</v>
      </c>
      <c r="W772" s="28" t="s">
        <v>2072</v>
      </c>
    </row>
    <row r="773" spans="1:23" s="28" customFormat="1" ht="29" x14ac:dyDescent="0.35">
      <c r="A773" s="20">
        <v>850</v>
      </c>
      <c r="B773" s="28">
        <v>2024</v>
      </c>
      <c r="C773" s="19" t="s">
        <v>2400</v>
      </c>
      <c r="D773" s="19" t="s">
        <v>2401</v>
      </c>
      <c r="E773" s="19">
        <v>63527768</v>
      </c>
      <c r="F773" s="19" t="s">
        <v>2402</v>
      </c>
      <c r="G773" s="19" t="s">
        <v>538</v>
      </c>
      <c r="H773" s="19" t="s">
        <v>539</v>
      </c>
      <c r="I773" s="27">
        <v>45364</v>
      </c>
      <c r="J773" s="27">
        <v>45366</v>
      </c>
      <c r="K773" s="27">
        <v>45504</v>
      </c>
      <c r="L773" s="29">
        <v>29174750</v>
      </c>
      <c r="M773" s="36">
        <v>1</v>
      </c>
      <c r="N773" s="31">
        <v>24047067</v>
      </c>
      <c r="O773" s="31">
        <v>5127683</v>
      </c>
      <c r="P773" s="31">
        <v>0</v>
      </c>
      <c r="T773" s="30">
        <v>45504</v>
      </c>
      <c r="U773" s="31"/>
      <c r="V773" s="31">
        <v>29174750</v>
      </c>
      <c r="W773" s="28" t="s">
        <v>534</v>
      </c>
    </row>
    <row r="774" spans="1:23" s="28" customFormat="1" ht="29" x14ac:dyDescent="0.35">
      <c r="A774" s="20">
        <v>856</v>
      </c>
      <c r="B774" s="28">
        <v>2024</v>
      </c>
      <c r="C774" s="19" t="s">
        <v>2403</v>
      </c>
      <c r="D774" s="19" t="s">
        <v>2404</v>
      </c>
      <c r="E774" s="19">
        <v>52879555</v>
      </c>
      <c r="F774" s="19" t="s">
        <v>2405</v>
      </c>
      <c r="G774" s="19" t="s">
        <v>764</v>
      </c>
      <c r="H774" s="19" t="s">
        <v>555</v>
      </c>
      <c r="I774" s="27">
        <v>45364</v>
      </c>
      <c r="J774" s="27">
        <v>45371</v>
      </c>
      <c r="K774" s="27">
        <v>45504</v>
      </c>
      <c r="L774" s="29">
        <v>39108000</v>
      </c>
      <c r="M774" s="36">
        <v>1</v>
      </c>
      <c r="N774" s="31">
        <v>28461933</v>
      </c>
      <c r="O774" s="31">
        <v>10646067</v>
      </c>
      <c r="P774" s="31">
        <v>0</v>
      </c>
      <c r="T774" s="30">
        <v>45504</v>
      </c>
      <c r="U774" s="31"/>
      <c r="V774" s="31">
        <v>39108000</v>
      </c>
      <c r="W774" s="28" t="s">
        <v>556</v>
      </c>
    </row>
    <row r="775" spans="1:23" s="28" customFormat="1" ht="43.5" x14ac:dyDescent="0.35">
      <c r="A775" s="20">
        <v>857</v>
      </c>
      <c r="B775" s="28">
        <v>2024</v>
      </c>
      <c r="C775" s="19" t="s">
        <v>2406</v>
      </c>
      <c r="D775" s="19" t="s">
        <v>2407</v>
      </c>
      <c r="E775" s="19">
        <v>1049633655</v>
      </c>
      <c r="F775" s="19" t="s">
        <v>2408</v>
      </c>
      <c r="G775" s="19" t="s">
        <v>262</v>
      </c>
      <c r="H775" s="19" t="s">
        <v>263</v>
      </c>
      <c r="I775" s="27">
        <v>45364</v>
      </c>
      <c r="J775" s="27">
        <v>45365</v>
      </c>
      <c r="K775" s="27">
        <v>45504</v>
      </c>
      <c r="L775" s="29">
        <v>23409400</v>
      </c>
      <c r="M775" s="36">
        <v>1</v>
      </c>
      <c r="N775" s="31">
        <v>23239767</v>
      </c>
      <c r="O775" s="31">
        <v>169633</v>
      </c>
      <c r="P775" s="31">
        <v>0</v>
      </c>
      <c r="T775" s="30">
        <v>45504</v>
      </c>
      <c r="U775" s="31"/>
      <c r="V775" s="31">
        <v>23409400</v>
      </c>
      <c r="W775" s="28" t="s">
        <v>264</v>
      </c>
    </row>
    <row r="776" spans="1:23" s="28" customFormat="1" ht="43.5" x14ac:dyDescent="0.35">
      <c r="A776" s="20">
        <v>858</v>
      </c>
      <c r="B776" s="28">
        <v>2024</v>
      </c>
      <c r="C776" s="19" t="s">
        <v>2409</v>
      </c>
      <c r="D776" s="19" t="s">
        <v>2410</v>
      </c>
      <c r="E776" s="19">
        <v>1110466671</v>
      </c>
      <c r="F776" s="19" t="s">
        <v>2411</v>
      </c>
      <c r="G776" s="19" t="s">
        <v>262</v>
      </c>
      <c r="H776" s="19" t="s">
        <v>263</v>
      </c>
      <c r="I776" s="27">
        <v>45364</v>
      </c>
      <c r="J776" s="27">
        <v>45365</v>
      </c>
      <c r="K776" s="27">
        <v>45504</v>
      </c>
      <c r="L776" s="29">
        <v>23409400</v>
      </c>
      <c r="M776" s="36">
        <v>1</v>
      </c>
      <c r="N776" s="31">
        <v>23239767</v>
      </c>
      <c r="O776" s="31">
        <v>169633</v>
      </c>
      <c r="P776" s="31">
        <v>0</v>
      </c>
      <c r="T776" s="30">
        <v>45504</v>
      </c>
      <c r="U776" s="31"/>
      <c r="V776" s="31">
        <v>23409400</v>
      </c>
      <c r="W776" s="28" t="s">
        <v>264</v>
      </c>
    </row>
    <row r="777" spans="1:23" s="28" customFormat="1" ht="43.5" x14ac:dyDescent="0.35">
      <c r="A777" s="20">
        <v>862</v>
      </c>
      <c r="B777" s="28">
        <v>2024</v>
      </c>
      <c r="C777" s="19" t="s">
        <v>2412</v>
      </c>
      <c r="D777" s="19" t="s">
        <v>2413</v>
      </c>
      <c r="E777" s="19">
        <v>1022404979</v>
      </c>
      <c r="F777" s="19" t="s">
        <v>2414</v>
      </c>
      <c r="G777" s="19" t="s">
        <v>854</v>
      </c>
      <c r="H777" s="19" t="s">
        <v>345</v>
      </c>
      <c r="I777" s="27">
        <v>45364</v>
      </c>
      <c r="J777" s="27">
        <v>45366</v>
      </c>
      <c r="K777" s="27">
        <v>45504</v>
      </c>
      <c r="L777" s="29">
        <v>41400000</v>
      </c>
      <c r="M777" s="36">
        <v>1</v>
      </c>
      <c r="N777" s="31">
        <v>31280000</v>
      </c>
      <c r="O777" s="31">
        <v>10120000</v>
      </c>
      <c r="P777" s="31">
        <v>0</v>
      </c>
      <c r="T777" s="30">
        <v>45504</v>
      </c>
      <c r="U777" s="31"/>
      <c r="V777" s="31">
        <v>41400000</v>
      </c>
      <c r="W777" s="28" t="s">
        <v>306</v>
      </c>
    </row>
    <row r="778" spans="1:23" s="28" customFormat="1" ht="43.5" x14ac:dyDescent="0.35">
      <c r="A778" s="20">
        <v>859</v>
      </c>
      <c r="B778" s="28">
        <v>2024</v>
      </c>
      <c r="C778" s="19" t="s">
        <v>2415</v>
      </c>
      <c r="D778" s="19" t="s">
        <v>2416</v>
      </c>
      <c r="E778" s="19">
        <v>1070921280</v>
      </c>
      <c r="F778" s="19" t="s">
        <v>2417</v>
      </c>
      <c r="G778" s="19" t="s">
        <v>298</v>
      </c>
      <c r="H778" s="19" t="s">
        <v>299</v>
      </c>
      <c r="I778" s="27">
        <v>45365</v>
      </c>
      <c r="J778" s="27">
        <v>45366</v>
      </c>
      <c r="K778" s="27">
        <v>45504</v>
      </c>
      <c r="L778" s="29">
        <v>36300000</v>
      </c>
      <c r="M778" s="36">
        <v>1</v>
      </c>
      <c r="N778" s="31">
        <v>29920000</v>
      </c>
      <c r="O778" s="31">
        <v>6380000</v>
      </c>
      <c r="P778" s="31">
        <v>0</v>
      </c>
      <c r="T778" s="30">
        <v>45504</v>
      </c>
      <c r="U778" s="31"/>
      <c r="V778" s="31">
        <v>36300000</v>
      </c>
      <c r="W778" s="28" t="s">
        <v>300</v>
      </c>
    </row>
    <row r="779" spans="1:23" s="28" customFormat="1" ht="43.5" x14ac:dyDescent="0.35">
      <c r="A779" s="20">
        <v>860</v>
      </c>
      <c r="B779" s="28">
        <v>2024</v>
      </c>
      <c r="C779" s="19" t="s">
        <v>2418</v>
      </c>
      <c r="D779" s="19" t="s">
        <v>2419</v>
      </c>
      <c r="E779" s="19">
        <v>79688534</v>
      </c>
      <c r="F779" s="19" t="s">
        <v>2420</v>
      </c>
      <c r="G779" s="19" t="s">
        <v>532</v>
      </c>
      <c r="H779" s="19" t="s">
        <v>533</v>
      </c>
      <c r="I779" s="27">
        <v>45365</v>
      </c>
      <c r="J779" s="27">
        <v>45370</v>
      </c>
      <c r="K779" s="27">
        <v>45504</v>
      </c>
      <c r="L779" s="29">
        <v>23339800</v>
      </c>
      <c r="M779" s="36">
        <v>0.90303031731205918</v>
      </c>
      <c r="N779" s="31">
        <v>16408587</v>
      </c>
      <c r="O779" s="31">
        <v>4667960</v>
      </c>
      <c r="P779" s="31">
        <v>2263253</v>
      </c>
      <c r="T779" s="30">
        <v>45488</v>
      </c>
      <c r="U779" s="31"/>
      <c r="V779" s="31">
        <v>23339800</v>
      </c>
      <c r="W779" s="28" t="s">
        <v>534</v>
      </c>
    </row>
    <row r="780" spans="1:23" s="28" customFormat="1" ht="43.5" x14ac:dyDescent="0.35">
      <c r="A780" s="20">
        <v>861</v>
      </c>
      <c r="B780" s="28">
        <v>2024</v>
      </c>
      <c r="C780" s="19" t="s">
        <v>2421</v>
      </c>
      <c r="D780" s="19" t="s">
        <v>2422</v>
      </c>
      <c r="E780" s="19">
        <v>1022990583</v>
      </c>
      <c r="F780" s="19" t="s">
        <v>2423</v>
      </c>
      <c r="G780" s="19" t="s">
        <v>532</v>
      </c>
      <c r="H780" s="19" t="s">
        <v>533</v>
      </c>
      <c r="I780" s="27">
        <v>45365</v>
      </c>
      <c r="J780" s="27">
        <v>45372</v>
      </c>
      <c r="K780" s="27">
        <v>45540</v>
      </c>
      <c r="L780" s="29">
        <v>7700000</v>
      </c>
      <c r="M780" s="36">
        <v>0.96969701298701294</v>
      </c>
      <c r="N780" s="31">
        <v>7466667</v>
      </c>
      <c r="O780" s="31">
        <v>0</v>
      </c>
      <c r="P780" s="31">
        <v>233333</v>
      </c>
      <c r="T780" s="30">
        <v>45540</v>
      </c>
      <c r="U780" s="31"/>
      <c r="V780" s="31">
        <v>7700000</v>
      </c>
      <c r="W780" s="28" t="s">
        <v>534</v>
      </c>
    </row>
    <row r="781" spans="1:23" s="28" customFormat="1" ht="43.5" x14ac:dyDescent="0.35">
      <c r="A781" s="20">
        <v>863</v>
      </c>
      <c r="B781" s="28">
        <v>2024</v>
      </c>
      <c r="C781" s="19" t="s">
        <v>2424</v>
      </c>
      <c r="D781" s="19" t="s">
        <v>2425</v>
      </c>
      <c r="E781" s="19">
        <v>1032495697</v>
      </c>
      <c r="F781" s="19" t="s">
        <v>2426</v>
      </c>
      <c r="G781" s="19" t="s">
        <v>532</v>
      </c>
      <c r="H781" s="19" t="s">
        <v>533</v>
      </c>
      <c r="I781" s="27">
        <v>45365</v>
      </c>
      <c r="J781" s="27">
        <v>45370</v>
      </c>
      <c r="K781" s="27">
        <v>45504</v>
      </c>
      <c r="L781" s="29">
        <v>23339800</v>
      </c>
      <c r="M781" s="36">
        <v>1</v>
      </c>
      <c r="N781" s="31">
        <v>18671840</v>
      </c>
      <c r="O781" s="31">
        <v>4667960</v>
      </c>
      <c r="P781" s="31">
        <v>0</v>
      </c>
      <c r="T781" s="30">
        <v>45504</v>
      </c>
      <c r="U781" s="31"/>
      <c r="V781" s="31">
        <v>23339800</v>
      </c>
      <c r="W781" s="28" t="s">
        <v>534</v>
      </c>
    </row>
    <row r="782" spans="1:23" s="28" customFormat="1" ht="43.5" x14ac:dyDescent="0.35">
      <c r="A782" s="20">
        <v>864</v>
      </c>
      <c r="B782" s="28">
        <v>2024</v>
      </c>
      <c r="C782" s="19" t="s">
        <v>2427</v>
      </c>
      <c r="D782" s="19" t="s">
        <v>2428</v>
      </c>
      <c r="E782" s="19">
        <v>1024464205</v>
      </c>
      <c r="F782" s="19" t="s">
        <v>2429</v>
      </c>
      <c r="G782" s="19" t="s">
        <v>813</v>
      </c>
      <c r="H782" s="19" t="s">
        <v>2367</v>
      </c>
      <c r="I782" s="27">
        <v>45365</v>
      </c>
      <c r="J782" s="27">
        <v>45369</v>
      </c>
      <c r="K782" s="27">
        <v>45504</v>
      </c>
      <c r="L782" s="29">
        <v>20432500</v>
      </c>
      <c r="M782" s="36">
        <v>1</v>
      </c>
      <c r="N782" s="31">
        <v>16469833</v>
      </c>
      <c r="O782" s="31">
        <v>3962667</v>
      </c>
      <c r="P782" s="31">
        <v>0</v>
      </c>
      <c r="T782" s="30">
        <v>45504</v>
      </c>
      <c r="U782" s="31"/>
      <c r="V782" s="31">
        <v>20432500</v>
      </c>
      <c r="W782" s="28" t="s">
        <v>534</v>
      </c>
    </row>
    <row r="783" spans="1:23" s="28" customFormat="1" ht="43.5" x14ac:dyDescent="0.35">
      <c r="A783" s="20">
        <v>865</v>
      </c>
      <c r="B783" s="28">
        <v>2024</v>
      </c>
      <c r="C783" s="19" t="s">
        <v>2430</v>
      </c>
      <c r="D783" s="19" t="s">
        <v>2431</v>
      </c>
      <c r="E783" s="19">
        <v>80795719</v>
      </c>
      <c r="F783" s="19" t="s">
        <v>2432</v>
      </c>
      <c r="G783" s="19" t="s">
        <v>2071</v>
      </c>
      <c r="H783" s="19" t="s">
        <v>1976</v>
      </c>
      <c r="I783" s="27">
        <v>45365</v>
      </c>
      <c r="J783" s="27">
        <v>45366</v>
      </c>
      <c r="K783" s="27">
        <v>45655</v>
      </c>
      <c r="L783" s="29">
        <v>50593419</v>
      </c>
      <c r="M783" s="36">
        <v>0.5824561490892719</v>
      </c>
      <c r="N783" s="31">
        <v>29468447</v>
      </c>
      <c r="O783" s="31">
        <v>1</v>
      </c>
      <c r="P783" s="31">
        <v>21124971</v>
      </c>
      <c r="T783" s="30">
        <v>45655</v>
      </c>
      <c r="U783" s="31"/>
      <c r="V783" s="31">
        <v>50593419</v>
      </c>
      <c r="W783" s="28" t="s">
        <v>2072</v>
      </c>
    </row>
    <row r="784" spans="1:23" s="28" customFormat="1" ht="43.5" x14ac:dyDescent="0.35">
      <c r="A784" s="20">
        <v>868</v>
      </c>
      <c r="B784" s="28">
        <v>2024</v>
      </c>
      <c r="C784" s="19" t="s">
        <v>2433</v>
      </c>
      <c r="D784" s="19" t="s">
        <v>2434</v>
      </c>
      <c r="E784" s="19">
        <v>1059606556</v>
      </c>
      <c r="F784" s="19" t="s">
        <v>2435</v>
      </c>
      <c r="G784" s="19" t="s">
        <v>475</v>
      </c>
      <c r="H784" s="19" t="s">
        <v>476</v>
      </c>
      <c r="I784" s="27">
        <v>45365</v>
      </c>
      <c r="J784" s="27">
        <v>45369</v>
      </c>
      <c r="K784" s="27">
        <v>45504</v>
      </c>
      <c r="L784" s="29">
        <v>25890750</v>
      </c>
      <c r="M784" s="36">
        <v>1</v>
      </c>
      <c r="N784" s="31">
        <v>25507183</v>
      </c>
      <c r="O784" s="31">
        <v>383567</v>
      </c>
      <c r="P784" s="31">
        <v>0</v>
      </c>
      <c r="T784" s="30">
        <v>45504</v>
      </c>
      <c r="U784" s="31"/>
      <c r="V784" s="31">
        <v>25890750</v>
      </c>
      <c r="W784" s="28" t="s">
        <v>477</v>
      </c>
    </row>
    <row r="785" spans="1:23" s="28" customFormat="1" ht="43.5" x14ac:dyDescent="0.35">
      <c r="A785" s="20">
        <v>869</v>
      </c>
      <c r="B785" s="28">
        <v>2024</v>
      </c>
      <c r="C785" s="19" t="s">
        <v>2436</v>
      </c>
      <c r="D785" s="19" t="s">
        <v>2437</v>
      </c>
      <c r="E785" s="19">
        <v>1023861663</v>
      </c>
      <c r="F785" s="19" t="s">
        <v>2438</v>
      </c>
      <c r="G785" s="19" t="s">
        <v>2256</v>
      </c>
      <c r="H785" s="19" t="s">
        <v>32</v>
      </c>
      <c r="I785" s="27">
        <v>45365</v>
      </c>
      <c r="J785" s="27">
        <v>45369</v>
      </c>
      <c r="K785" s="27">
        <v>45554</v>
      </c>
      <c r="L785" s="29">
        <v>39108000</v>
      </c>
      <c r="M785" s="36">
        <v>0.90555556407896087</v>
      </c>
      <c r="N785" s="31">
        <v>35414467</v>
      </c>
      <c r="O785" s="31">
        <v>0</v>
      </c>
      <c r="P785" s="31">
        <v>3693533</v>
      </c>
      <c r="T785" s="30">
        <v>45554</v>
      </c>
      <c r="U785" s="31"/>
      <c r="V785" s="31">
        <v>39108000</v>
      </c>
      <c r="W785" s="28" t="s">
        <v>33</v>
      </c>
    </row>
    <row r="786" spans="1:23" s="28" customFormat="1" ht="43.5" x14ac:dyDescent="0.35">
      <c r="A786" s="20">
        <v>872</v>
      </c>
      <c r="B786" s="28">
        <v>2024</v>
      </c>
      <c r="C786" s="19" t="s">
        <v>2439</v>
      </c>
      <c r="D786" s="19" t="s">
        <v>2440</v>
      </c>
      <c r="E786" s="19">
        <v>1021662075</v>
      </c>
      <c r="F786" s="19" t="s">
        <v>2441</v>
      </c>
      <c r="G786" s="19" t="s">
        <v>298</v>
      </c>
      <c r="H786" s="19" t="s">
        <v>299</v>
      </c>
      <c r="I786" s="27">
        <v>45365</v>
      </c>
      <c r="J786" s="27">
        <v>45369</v>
      </c>
      <c r="K786" s="27">
        <v>45504</v>
      </c>
      <c r="L786" s="29">
        <v>12000000</v>
      </c>
      <c r="M786" s="36">
        <v>1</v>
      </c>
      <c r="N786" s="31">
        <v>10640000</v>
      </c>
      <c r="O786" s="31">
        <v>1360000</v>
      </c>
      <c r="P786" s="31">
        <v>0</v>
      </c>
      <c r="T786" s="30">
        <v>45504</v>
      </c>
      <c r="U786" s="31"/>
      <c r="V786" s="31">
        <v>12000000</v>
      </c>
      <c r="W786" s="28" t="s">
        <v>300</v>
      </c>
    </row>
    <row r="787" spans="1:23" s="28" customFormat="1" ht="43.5" x14ac:dyDescent="0.35">
      <c r="A787" s="20">
        <v>873</v>
      </c>
      <c r="B787" s="28">
        <v>2024</v>
      </c>
      <c r="C787" s="19" t="s">
        <v>2442</v>
      </c>
      <c r="D787" s="19" t="s">
        <v>2443</v>
      </c>
      <c r="E787" s="19">
        <v>1034656627</v>
      </c>
      <c r="F787" s="19" t="s">
        <v>2444</v>
      </c>
      <c r="G787" s="19" t="s">
        <v>298</v>
      </c>
      <c r="H787" s="19" t="s">
        <v>299</v>
      </c>
      <c r="I787" s="27">
        <v>45365</v>
      </c>
      <c r="J787" s="27">
        <v>45369</v>
      </c>
      <c r="K787" s="27">
        <v>45504</v>
      </c>
      <c r="L787" s="29">
        <v>12000000</v>
      </c>
      <c r="M787" s="36">
        <v>1</v>
      </c>
      <c r="N787" s="31">
        <v>10640000</v>
      </c>
      <c r="O787" s="31">
        <v>1360000</v>
      </c>
      <c r="P787" s="31">
        <v>0</v>
      </c>
      <c r="T787" s="30">
        <v>45504</v>
      </c>
      <c r="U787" s="31"/>
      <c r="V787" s="31">
        <v>12000000</v>
      </c>
      <c r="W787" s="28" t="s">
        <v>300</v>
      </c>
    </row>
    <row r="788" spans="1:23" s="28" customFormat="1" ht="43.5" x14ac:dyDescent="0.35">
      <c r="A788" s="20">
        <v>874</v>
      </c>
      <c r="B788" s="28">
        <v>2024</v>
      </c>
      <c r="C788" s="19" t="s">
        <v>2445</v>
      </c>
      <c r="D788" s="19" t="s">
        <v>2446</v>
      </c>
      <c r="E788" s="19">
        <v>53118286</v>
      </c>
      <c r="F788" s="19" t="s">
        <v>2447</v>
      </c>
      <c r="G788" s="19" t="s">
        <v>764</v>
      </c>
      <c r="H788" s="19" t="s">
        <v>555</v>
      </c>
      <c r="I788" s="27">
        <v>45365</v>
      </c>
      <c r="J788" s="27">
        <v>45371</v>
      </c>
      <c r="K788" s="27">
        <v>45504</v>
      </c>
      <c r="L788" s="29">
        <v>22278000</v>
      </c>
      <c r="M788" s="36">
        <v>1</v>
      </c>
      <c r="N788" s="31">
        <v>16213433</v>
      </c>
      <c r="O788" s="31">
        <v>6064567</v>
      </c>
      <c r="P788" s="31">
        <v>0</v>
      </c>
      <c r="T788" s="30">
        <v>45504</v>
      </c>
      <c r="U788" s="31"/>
      <c r="V788" s="31">
        <v>22278000</v>
      </c>
      <c r="W788" s="28" t="s">
        <v>556</v>
      </c>
    </row>
    <row r="789" spans="1:23" s="28" customFormat="1" ht="43.5" x14ac:dyDescent="0.35">
      <c r="A789" s="20">
        <v>867</v>
      </c>
      <c r="B789" s="28">
        <v>2024</v>
      </c>
      <c r="C789" s="19" t="s">
        <v>2448</v>
      </c>
      <c r="D789" s="19" t="s">
        <v>2449</v>
      </c>
      <c r="E789" s="19">
        <v>1020816925</v>
      </c>
      <c r="F789" s="19" t="s">
        <v>2450</v>
      </c>
      <c r="G789" s="19" t="s">
        <v>475</v>
      </c>
      <c r="H789" s="19" t="s">
        <v>476</v>
      </c>
      <c r="I789" s="27">
        <v>45366</v>
      </c>
      <c r="J789" s="27">
        <v>45370</v>
      </c>
      <c r="K789" s="27">
        <v>45504</v>
      </c>
      <c r="L789" s="29">
        <v>23634000</v>
      </c>
      <c r="M789" s="36">
        <v>1</v>
      </c>
      <c r="N789" s="31">
        <v>23108800</v>
      </c>
      <c r="O789" s="31">
        <v>525200</v>
      </c>
      <c r="P789" s="31">
        <v>0</v>
      </c>
      <c r="T789" s="30">
        <v>45504</v>
      </c>
      <c r="U789" s="31"/>
      <c r="V789" s="31">
        <v>23634000</v>
      </c>
      <c r="W789" s="28" t="s">
        <v>477</v>
      </c>
    </row>
    <row r="790" spans="1:23" s="28" customFormat="1" ht="43.5" x14ac:dyDescent="0.35">
      <c r="A790" s="20">
        <v>871</v>
      </c>
      <c r="B790" s="28">
        <v>2024</v>
      </c>
      <c r="C790" s="19" t="s">
        <v>2451</v>
      </c>
      <c r="D790" s="19" t="s">
        <v>2452</v>
      </c>
      <c r="E790" s="19">
        <v>1014207629</v>
      </c>
      <c r="F790" s="19" t="s">
        <v>2453</v>
      </c>
      <c r="G790" s="19" t="s">
        <v>262</v>
      </c>
      <c r="H790" s="19" t="s">
        <v>263</v>
      </c>
      <c r="I790" s="27">
        <v>45366</v>
      </c>
      <c r="J790" s="27">
        <v>45369</v>
      </c>
      <c r="K790" s="27">
        <v>45504</v>
      </c>
      <c r="L790" s="29">
        <v>23409400</v>
      </c>
      <c r="M790" s="36">
        <v>1</v>
      </c>
      <c r="N790" s="31">
        <v>22561233</v>
      </c>
      <c r="O790" s="31">
        <v>848167</v>
      </c>
      <c r="P790" s="31">
        <v>0</v>
      </c>
      <c r="T790" s="30">
        <v>45504</v>
      </c>
      <c r="U790" s="31"/>
      <c r="V790" s="31">
        <v>23409400</v>
      </c>
      <c r="W790" s="28" t="s">
        <v>264</v>
      </c>
    </row>
    <row r="791" spans="1:23" s="28" customFormat="1" ht="29" x14ac:dyDescent="0.35">
      <c r="A791" s="20">
        <v>875</v>
      </c>
      <c r="B791" s="28">
        <v>2024</v>
      </c>
      <c r="C791" s="19" t="s">
        <v>2454</v>
      </c>
      <c r="D791" s="19" t="s">
        <v>2455</v>
      </c>
      <c r="E791" s="19">
        <v>1010236363</v>
      </c>
      <c r="F791" s="19" t="s">
        <v>2456</v>
      </c>
      <c r="G791" s="19" t="s">
        <v>262</v>
      </c>
      <c r="H791" s="19" t="s">
        <v>263</v>
      </c>
      <c r="I791" s="27">
        <v>45366</v>
      </c>
      <c r="J791" s="27">
        <v>45372</v>
      </c>
      <c r="K791" s="27">
        <v>45504</v>
      </c>
      <c r="L791" s="29">
        <v>23409400</v>
      </c>
      <c r="M791" s="36">
        <v>1</v>
      </c>
      <c r="N791" s="31">
        <v>22052333</v>
      </c>
      <c r="O791" s="31">
        <v>1357067</v>
      </c>
      <c r="P791" s="31">
        <v>0</v>
      </c>
      <c r="T791" s="30">
        <v>45504</v>
      </c>
      <c r="U791" s="31"/>
      <c r="V791" s="31">
        <v>23409400</v>
      </c>
      <c r="W791" s="28" t="s">
        <v>264</v>
      </c>
    </row>
    <row r="792" spans="1:23" s="28" customFormat="1" ht="29" x14ac:dyDescent="0.35">
      <c r="A792" s="20">
        <v>876</v>
      </c>
      <c r="B792" s="28">
        <v>2024</v>
      </c>
      <c r="C792" s="19" t="s">
        <v>2457</v>
      </c>
      <c r="D792" s="19" t="s">
        <v>2458</v>
      </c>
      <c r="E792" s="19">
        <v>1123620624</v>
      </c>
      <c r="F792" s="19" t="s">
        <v>2459</v>
      </c>
      <c r="G792" s="19" t="s">
        <v>538</v>
      </c>
      <c r="H792" s="19" t="s">
        <v>539</v>
      </c>
      <c r="I792" s="27">
        <v>45366</v>
      </c>
      <c r="J792" s="27">
        <v>45371</v>
      </c>
      <c r="K792" s="27">
        <v>45504</v>
      </c>
      <c r="L792" s="29">
        <v>29174750</v>
      </c>
      <c r="M792" s="36">
        <v>1</v>
      </c>
      <c r="N792" s="31">
        <v>23162983</v>
      </c>
      <c r="O792" s="31">
        <v>6011767</v>
      </c>
      <c r="P792" s="31">
        <v>0</v>
      </c>
      <c r="T792" s="30">
        <v>45504</v>
      </c>
      <c r="U792" s="31"/>
      <c r="V792" s="31">
        <v>29174750</v>
      </c>
      <c r="W792" s="28" t="s">
        <v>534</v>
      </c>
    </row>
    <row r="793" spans="1:23" s="28" customFormat="1" ht="43.5" x14ac:dyDescent="0.35">
      <c r="A793" s="20">
        <v>877</v>
      </c>
      <c r="B793" s="28">
        <v>2024</v>
      </c>
      <c r="C793" s="19" t="s">
        <v>2460</v>
      </c>
      <c r="D793" s="19" t="s">
        <v>2461</v>
      </c>
      <c r="E793" s="19">
        <v>1121829610</v>
      </c>
      <c r="F793" s="19" t="s">
        <v>2462</v>
      </c>
      <c r="G793" s="19" t="s">
        <v>894</v>
      </c>
      <c r="H793" s="19" t="s">
        <v>895</v>
      </c>
      <c r="I793" s="27">
        <v>45366</v>
      </c>
      <c r="J793" s="27">
        <v>45370</v>
      </c>
      <c r="K793" s="27">
        <v>45504</v>
      </c>
      <c r="L793" s="29">
        <v>31827000</v>
      </c>
      <c r="M793" s="36">
        <v>1</v>
      </c>
      <c r="N793" s="31">
        <v>23339800</v>
      </c>
      <c r="O793" s="31">
        <v>8487200</v>
      </c>
      <c r="P793" s="31">
        <v>0</v>
      </c>
      <c r="T793" s="30">
        <v>45504</v>
      </c>
      <c r="U793" s="31"/>
      <c r="V793" s="31">
        <v>31827000</v>
      </c>
      <c r="W793" s="28" t="s">
        <v>895</v>
      </c>
    </row>
    <row r="794" spans="1:23" s="28" customFormat="1" ht="43.5" x14ac:dyDescent="0.35">
      <c r="A794" s="20">
        <v>878</v>
      </c>
      <c r="B794" s="28">
        <v>2024</v>
      </c>
      <c r="C794" s="19" t="s">
        <v>2463</v>
      </c>
      <c r="D794" s="19" t="s">
        <v>2464</v>
      </c>
      <c r="E794" s="19">
        <v>52601106</v>
      </c>
      <c r="F794" s="19" t="s">
        <v>2465</v>
      </c>
      <c r="G794" s="19" t="s">
        <v>154</v>
      </c>
      <c r="H794" s="19" t="s">
        <v>155</v>
      </c>
      <c r="I794" s="27">
        <v>45366</v>
      </c>
      <c r="J794" s="27">
        <v>45370</v>
      </c>
      <c r="K794" s="27">
        <v>45504</v>
      </c>
      <c r="L794" s="29">
        <v>12254000</v>
      </c>
      <c r="M794" s="36">
        <v>1</v>
      </c>
      <c r="N794" s="31">
        <v>9803200</v>
      </c>
      <c r="O794" s="31">
        <v>2450800</v>
      </c>
      <c r="P794" s="31">
        <v>0</v>
      </c>
      <c r="T794" s="30">
        <v>45504</v>
      </c>
      <c r="U794" s="31"/>
      <c r="V794" s="31">
        <v>12254000</v>
      </c>
      <c r="W794" s="28" t="s">
        <v>156</v>
      </c>
    </row>
    <row r="795" spans="1:23" s="28" customFormat="1" ht="43.5" x14ac:dyDescent="0.35">
      <c r="A795" s="20">
        <v>879</v>
      </c>
      <c r="B795" s="28">
        <v>2024</v>
      </c>
      <c r="C795" s="19" t="s">
        <v>2466</v>
      </c>
      <c r="D795" s="19" t="s">
        <v>2467</v>
      </c>
      <c r="E795" s="19">
        <v>1018456182</v>
      </c>
      <c r="F795" s="19" t="s">
        <v>2468</v>
      </c>
      <c r="G795" s="19" t="s">
        <v>154</v>
      </c>
      <c r="H795" s="19" t="s">
        <v>155</v>
      </c>
      <c r="I795" s="27">
        <v>45366</v>
      </c>
      <c r="J795" s="27">
        <v>45370</v>
      </c>
      <c r="K795" s="27">
        <v>45504</v>
      </c>
      <c r="L795" s="29">
        <v>12254000</v>
      </c>
      <c r="M795" s="36">
        <v>1</v>
      </c>
      <c r="N795" s="31">
        <v>9803200</v>
      </c>
      <c r="O795" s="31">
        <v>2450800</v>
      </c>
      <c r="P795" s="31">
        <v>0</v>
      </c>
      <c r="T795" s="30">
        <v>45504</v>
      </c>
      <c r="U795" s="31"/>
      <c r="V795" s="31">
        <v>12254000</v>
      </c>
      <c r="W795" s="28" t="s">
        <v>156</v>
      </c>
    </row>
    <row r="796" spans="1:23" s="28" customFormat="1" ht="43.5" x14ac:dyDescent="0.35">
      <c r="A796" s="20">
        <v>881</v>
      </c>
      <c r="B796" s="28">
        <v>2024</v>
      </c>
      <c r="C796" s="19" t="s">
        <v>2469</v>
      </c>
      <c r="D796" s="19" t="s">
        <v>2470</v>
      </c>
      <c r="E796" s="19">
        <v>1022343721</v>
      </c>
      <c r="F796" s="19" t="s">
        <v>2471</v>
      </c>
      <c r="G796" s="19" t="s">
        <v>154</v>
      </c>
      <c r="H796" s="19" t="s">
        <v>155</v>
      </c>
      <c r="I796" s="27">
        <v>45366</v>
      </c>
      <c r="J796" s="27">
        <v>45378</v>
      </c>
      <c r="K796" s="27">
        <v>45504</v>
      </c>
      <c r="L796" s="29">
        <v>35308000</v>
      </c>
      <c r="M796" s="36">
        <v>1</v>
      </c>
      <c r="N796" s="31">
        <v>22452267</v>
      </c>
      <c r="O796" s="31">
        <v>12855733</v>
      </c>
      <c r="P796" s="31">
        <v>0</v>
      </c>
      <c r="T796" s="30">
        <v>45504</v>
      </c>
      <c r="U796" s="31"/>
      <c r="V796" s="31">
        <v>35308000</v>
      </c>
      <c r="W796" s="28" t="s">
        <v>156</v>
      </c>
    </row>
    <row r="797" spans="1:23" s="28" customFormat="1" ht="29" x14ac:dyDescent="0.35">
      <c r="A797" s="20">
        <v>880</v>
      </c>
      <c r="B797" s="28">
        <v>2024</v>
      </c>
      <c r="C797" s="19" t="s">
        <v>2472</v>
      </c>
      <c r="D797" s="19" t="s">
        <v>2473</v>
      </c>
      <c r="E797" s="19">
        <v>1072710051</v>
      </c>
      <c r="F797" s="19" t="s">
        <v>2474</v>
      </c>
      <c r="G797" s="19" t="s">
        <v>764</v>
      </c>
      <c r="H797" s="19" t="s">
        <v>555</v>
      </c>
      <c r="I797" s="27">
        <v>45369</v>
      </c>
      <c r="J797" s="27">
        <v>45383</v>
      </c>
      <c r="K797" s="27">
        <v>45504</v>
      </c>
      <c r="L797" s="29">
        <v>39108000</v>
      </c>
      <c r="M797" s="36">
        <v>1</v>
      </c>
      <c r="N797" s="31">
        <v>26072000</v>
      </c>
      <c r="O797" s="31">
        <v>13036000</v>
      </c>
      <c r="P797" s="31">
        <v>0</v>
      </c>
      <c r="T797" s="30">
        <v>45504</v>
      </c>
      <c r="U797" s="31"/>
      <c r="V797" s="31">
        <v>39108000</v>
      </c>
      <c r="W797" s="28" t="s">
        <v>556</v>
      </c>
    </row>
    <row r="798" spans="1:23" s="28" customFormat="1" ht="43.5" x14ac:dyDescent="0.35">
      <c r="A798" s="20">
        <v>883</v>
      </c>
      <c r="B798" s="28">
        <v>2024</v>
      </c>
      <c r="C798" s="19" t="s">
        <v>2475</v>
      </c>
      <c r="D798" s="19" t="s">
        <v>2476</v>
      </c>
      <c r="E798" s="19">
        <v>53038736</v>
      </c>
      <c r="F798" s="19" t="s">
        <v>2477</v>
      </c>
      <c r="G798" s="19" t="s">
        <v>854</v>
      </c>
      <c r="H798" s="19" t="s">
        <v>345</v>
      </c>
      <c r="I798" s="27">
        <v>45369</v>
      </c>
      <c r="J798" s="27">
        <v>45370</v>
      </c>
      <c r="K798" s="27">
        <v>45504</v>
      </c>
      <c r="L798" s="29">
        <v>50688000</v>
      </c>
      <c r="M798" s="36">
        <v>1</v>
      </c>
      <c r="N798" s="31">
        <v>37171200</v>
      </c>
      <c r="O798" s="31">
        <v>13516800</v>
      </c>
      <c r="P798" s="31">
        <v>0</v>
      </c>
      <c r="T798" s="30">
        <v>45504</v>
      </c>
      <c r="U798" s="31"/>
      <c r="V798" s="31">
        <v>50688000</v>
      </c>
      <c r="W798" s="28" t="s">
        <v>306</v>
      </c>
    </row>
    <row r="799" spans="1:23" s="28" customFormat="1" ht="43.5" x14ac:dyDescent="0.35">
      <c r="A799" s="20">
        <v>884</v>
      </c>
      <c r="B799" s="28">
        <v>2024</v>
      </c>
      <c r="C799" s="19" t="s">
        <v>2478</v>
      </c>
      <c r="D799" s="19" t="s">
        <v>2479</v>
      </c>
      <c r="E799" s="19">
        <v>1024472408</v>
      </c>
      <c r="F799" s="19" t="s">
        <v>2480</v>
      </c>
      <c r="G799" s="19" t="s">
        <v>813</v>
      </c>
      <c r="H799" s="19" t="s">
        <v>2367</v>
      </c>
      <c r="I799" s="27">
        <v>45369</v>
      </c>
      <c r="J799" s="27">
        <v>45371</v>
      </c>
      <c r="K799" s="27">
        <v>45504</v>
      </c>
      <c r="L799" s="29">
        <v>19937167</v>
      </c>
      <c r="M799" s="36">
        <v>1</v>
      </c>
      <c r="N799" s="31">
        <v>16222167</v>
      </c>
      <c r="O799" s="31">
        <v>3715000</v>
      </c>
      <c r="P799" s="31">
        <v>0</v>
      </c>
      <c r="T799" s="30">
        <v>45504</v>
      </c>
      <c r="U799" s="31"/>
      <c r="V799" s="31">
        <v>19937167</v>
      </c>
      <c r="W799" s="28" t="s">
        <v>534</v>
      </c>
    </row>
    <row r="800" spans="1:23" s="28" customFormat="1" ht="43.5" x14ac:dyDescent="0.35">
      <c r="A800" s="20">
        <v>886</v>
      </c>
      <c r="B800" s="28">
        <v>2024</v>
      </c>
      <c r="C800" s="19" t="s">
        <v>2481</v>
      </c>
      <c r="D800" s="19" t="s">
        <v>2482</v>
      </c>
      <c r="E800" s="19">
        <v>52098127</v>
      </c>
      <c r="F800" s="19" t="s">
        <v>2483</v>
      </c>
      <c r="G800" s="19" t="s">
        <v>262</v>
      </c>
      <c r="H800" s="19" t="s">
        <v>263</v>
      </c>
      <c r="I800" s="27">
        <v>45370</v>
      </c>
      <c r="J800" s="27">
        <v>45372</v>
      </c>
      <c r="K800" s="27">
        <v>45504</v>
      </c>
      <c r="L800" s="29">
        <v>17873667</v>
      </c>
      <c r="M800" s="36">
        <v>1</v>
      </c>
      <c r="N800" s="31">
        <v>16024667</v>
      </c>
      <c r="O800" s="31">
        <v>1849000</v>
      </c>
      <c r="P800" s="31">
        <v>0</v>
      </c>
      <c r="T800" s="30">
        <v>45504</v>
      </c>
      <c r="U800" s="31"/>
      <c r="V800" s="31">
        <v>17873667</v>
      </c>
      <c r="W800" s="28" t="s">
        <v>264</v>
      </c>
    </row>
    <row r="801" spans="1:23" s="28" customFormat="1" ht="29" x14ac:dyDescent="0.35">
      <c r="A801" s="20">
        <v>887</v>
      </c>
      <c r="B801" s="28">
        <v>2024</v>
      </c>
      <c r="C801" s="19" t="s">
        <v>2484</v>
      </c>
      <c r="D801" s="19" t="s">
        <v>2485</v>
      </c>
      <c r="E801" s="19">
        <v>52812517</v>
      </c>
      <c r="F801" s="19" t="s">
        <v>2486</v>
      </c>
      <c r="G801" s="19" t="s">
        <v>538</v>
      </c>
      <c r="H801" s="19" t="s">
        <v>2487</v>
      </c>
      <c r="I801" s="27">
        <v>45370</v>
      </c>
      <c r="J801" s="27">
        <v>45383</v>
      </c>
      <c r="K801" s="27">
        <v>45550</v>
      </c>
      <c r="L801" s="29">
        <v>29174750</v>
      </c>
      <c r="M801" s="36">
        <v>0.90909090909090906</v>
      </c>
      <c r="N801" s="31">
        <v>26522500</v>
      </c>
      <c r="O801" s="31">
        <v>0</v>
      </c>
      <c r="P801" s="31">
        <v>2652250</v>
      </c>
      <c r="T801" s="30">
        <v>45550</v>
      </c>
      <c r="U801" s="31"/>
      <c r="V801" s="31">
        <v>29174750</v>
      </c>
      <c r="W801" s="28" t="s">
        <v>534</v>
      </c>
    </row>
    <row r="802" spans="1:23" s="28" customFormat="1" ht="43.5" x14ac:dyDescent="0.35">
      <c r="A802" s="20">
        <v>888</v>
      </c>
      <c r="B802" s="28">
        <v>2024</v>
      </c>
      <c r="C802" s="19" t="s">
        <v>2488</v>
      </c>
      <c r="D802" s="19" t="s">
        <v>2489</v>
      </c>
      <c r="E802" s="19">
        <v>52025805</v>
      </c>
      <c r="F802" s="19" t="s">
        <v>2490</v>
      </c>
      <c r="G802" s="19" t="s">
        <v>154</v>
      </c>
      <c r="H802" s="19" t="s">
        <v>155</v>
      </c>
      <c r="I802" s="27">
        <v>45370</v>
      </c>
      <c r="J802" s="27">
        <v>45373</v>
      </c>
      <c r="K802" s="27">
        <v>45504</v>
      </c>
      <c r="L802" s="29">
        <v>12254000</v>
      </c>
      <c r="M802" s="36">
        <v>1</v>
      </c>
      <c r="N802" s="31">
        <v>9580400</v>
      </c>
      <c r="O802" s="31">
        <v>2673600</v>
      </c>
      <c r="P802" s="31">
        <v>0</v>
      </c>
      <c r="T802" s="30">
        <v>45504</v>
      </c>
      <c r="U802" s="31"/>
      <c r="V802" s="31">
        <v>12254000</v>
      </c>
      <c r="W802" s="28" t="s">
        <v>156</v>
      </c>
    </row>
    <row r="803" spans="1:23" s="28" customFormat="1" ht="43.5" x14ac:dyDescent="0.35">
      <c r="A803" s="20">
        <v>889</v>
      </c>
      <c r="B803" s="28">
        <v>2024</v>
      </c>
      <c r="C803" s="19" t="s">
        <v>2491</v>
      </c>
      <c r="D803" s="19" t="s">
        <v>2492</v>
      </c>
      <c r="E803" s="19">
        <v>1030635568</v>
      </c>
      <c r="F803" s="19" t="s">
        <v>2493</v>
      </c>
      <c r="G803" s="19" t="s">
        <v>154</v>
      </c>
      <c r="H803" s="19" t="s">
        <v>155</v>
      </c>
      <c r="I803" s="27">
        <v>45371</v>
      </c>
      <c r="J803" s="27">
        <v>45375</v>
      </c>
      <c r="K803" s="27">
        <v>45504</v>
      </c>
      <c r="L803" s="29">
        <v>35308000</v>
      </c>
      <c r="M803" s="36">
        <v>1</v>
      </c>
      <c r="N803" s="31">
        <v>22452267</v>
      </c>
      <c r="O803" s="31">
        <v>12855733</v>
      </c>
      <c r="P803" s="31">
        <v>0</v>
      </c>
      <c r="T803" s="30">
        <v>45504</v>
      </c>
      <c r="U803" s="31"/>
      <c r="V803" s="31">
        <v>35308000</v>
      </c>
      <c r="W803" s="28" t="s">
        <v>156</v>
      </c>
    </row>
    <row r="804" spans="1:23" s="28" customFormat="1" ht="29" x14ac:dyDescent="0.35">
      <c r="A804" s="20">
        <v>890</v>
      </c>
      <c r="B804" s="28">
        <v>2024</v>
      </c>
      <c r="C804" s="19" t="s">
        <v>2494</v>
      </c>
      <c r="D804" s="19" t="s">
        <v>2495</v>
      </c>
      <c r="E804" s="19">
        <v>52231493</v>
      </c>
      <c r="F804" s="19" t="s">
        <v>2496</v>
      </c>
      <c r="G804" s="19" t="s">
        <v>813</v>
      </c>
      <c r="H804" s="19" t="s">
        <v>2367</v>
      </c>
      <c r="I804" s="27">
        <v>45371</v>
      </c>
      <c r="J804" s="27">
        <v>45387</v>
      </c>
      <c r="K804" s="27">
        <v>45504</v>
      </c>
      <c r="L804" s="29">
        <v>20432500</v>
      </c>
      <c r="M804" s="36">
        <v>1</v>
      </c>
      <c r="N804" s="31">
        <v>14364667</v>
      </c>
      <c r="O804" s="31">
        <v>6067833</v>
      </c>
      <c r="P804" s="31">
        <v>0</v>
      </c>
      <c r="T804" s="30">
        <v>45504</v>
      </c>
      <c r="U804" s="31"/>
      <c r="V804" s="31">
        <v>20432500</v>
      </c>
      <c r="W804" s="28" t="s">
        <v>534</v>
      </c>
    </row>
    <row r="805" spans="1:23" s="28" customFormat="1" ht="43.5" x14ac:dyDescent="0.35">
      <c r="A805" s="20">
        <v>893</v>
      </c>
      <c r="B805" s="28">
        <v>2024</v>
      </c>
      <c r="C805" s="19" t="s">
        <v>2497</v>
      </c>
      <c r="D805" s="19" t="s">
        <v>2498</v>
      </c>
      <c r="E805" s="19">
        <v>1030691573</v>
      </c>
      <c r="F805" s="19" t="s">
        <v>2499</v>
      </c>
      <c r="G805" s="19" t="s">
        <v>894</v>
      </c>
      <c r="H805" s="19" t="s">
        <v>895</v>
      </c>
      <c r="I805" s="27">
        <v>45371</v>
      </c>
      <c r="J805" s="27">
        <v>45383</v>
      </c>
      <c r="K805" s="27">
        <v>45504</v>
      </c>
      <c r="L805" s="29">
        <v>13791700</v>
      </c>
      <c r="M805" s="36">
        <v>1</v>
      </c>
      <c r="N805" s="31">
        <v>12730800</v>
      </c>
      <c r="O805" s="31">
        <v>1060900</v>
      </c>
      <c r="P805" s="31">
        <v>0</v>
      </c>
      <c r="T805" s="30">
        <v>45504</v>
      </c>
      <c r="U805" s="31"/>
      <c r="V805" s="31">
        <v>13791700</v>
      </c>
      <c r="W805" s="28" t="s">
        <v>895</v>
      </c>
    </row>
    <row r="806" spans="1:23" s="28" customFormat="1" ht="43.5" x14ac:dyDescent="0.35">
      <c r="A806" s="20">
        <v>895</v>
      </c>
      <c r="B806" s="28">
        <v>2024</v>
      </c>
      <c r="C806" s="19" t="s">
        <v>2500</v>
      </c>
      <c r="D806" s="19" t="s">
        <v>2501</v>
      </c>
      <c r="E806" s="19">
        <v>1030642682</v>
      </c>
      <c r="F806" s="19" t="s">
        <v>2502</v>
      </c>
      <c r="G806" s="19" t="s">
        <v>538</v>
      </c>
      <c r="H806" s="19" t="s">
        <v>539</v>
      </c>
      <c r="I806" s="27">
        <v>45371</v>
      </c>
      <c r="J806" s="27">
        <v>45372</v>
      </c>
      <c r="K806" s="27">
        <v>45540</v>
      </c>
      <c r="L806" s="29">
        <v>29174750</v>
      </c>
      <c r="M806" s="36">
        <v>0.53939396224474934</v>
      </c>
      <c r="N806" s="31">
        <v>15736684</v>
      </c>
      <c r="O806" s="31">
        <v>0</v>
      </c>
      <c r="P806" s="31">
        <v>13438066</v>
      </c>
      <c r="T806" s="30">
        <v>45540</v>
      </c>
      <c r="U806" s="31"/>
      <c r="V806" s="31">
        <v>29174750</v>
      </c>
      <c r="W806" s="28" t="s">
        <v>534</v>
      </c>
    </row>
    <row r="807" spans="1:23" s="28" customFormat="1" ht="43.5" x14ac:dyDescent="0.35">
      <c r="A807" s="20">
        <v>896</v>
      </c>
      <c r="B807" s="28">
        <v>2024</v>
      </c>
      <c r="C807" s="19" t="s">
        <v>2503</v>
      </c>
      <c r="D807" s="19" t="s">
        <v>2504</v>
      </c>
      <c r="E807" s="19">
        <v>22116415</v>
      </c>
      <c r="F807" s="19" t="s">
        <v>2505</v>
      </c>
      <c r="G807" s="19" t="s">
        <v>784</v>
      </c>
      <c r="H807" s="19" t="s">
        <v>544</v>
      </c>
      <c r="I807" s="27">
        <v>45371</v>
      </c>
      <c r="J807" s="27">
        <v>45383</v>
      </c>
      <c r="K807" s="27">
        <v>45550</v>
      </c>
      <c r="L807" s="29">
        <v>14404500</v>
      </c>
      <c r="M807" s="36">
        <v>0.90909090909090906</v>
      </c>
      <c r="N807" s="31">
        <v>13095000</v>
      </c>
      <c r="O807" s="31">
        <v>0</v>
      </c>
      <c r="P807" s="31">
        <v>1309500</v>
      </c>
      <c r="T807" s="30">
        <v>45550</v>
      </c>
      <c r="U807" s="31"/>
      <c r="V807" s="31">
        <v>14404500</v>
      </c>
      <c r="W807" s="28" t="s">
        <v>534</v>
      </c>
    </row>
    <row r="808" spans="1:23" s="28" customFormat="1" ht="43.5" x14ac:dyDescent="0.35">
      <c r="A808" s="20">
        <v>897</v>
      </c>
      <c r="B808" s="28">
        <v>2024</v>
      </c>
      <c r="C808" s="19" t="s">
        <v>2506</v>
      </c>
      <c r="D808" s="19" t="s">
        <v>2507</v>
      </c>
      <c r="E808" s="19">
        <v>1019112551</v>
      </c>
      <c r="F808" s="19" t="s">
        <v>2508</v>
      </c>
      <c r="G808" s="19" t="s">
        <v>538</v>
      </c>
      <c r="H808" s="19" t="s">
        <v>2487</v>
      </c>
      <c r="I808" s="27">
        <v>45371</v>
      </c>
      <c r="J808" s="27">
        <v>45373</v>
      </c>
      <c r="K808" s="27">
        <v>45541</v>
      </c>
      <c r="L808" s="29">
        <v>29174750</v>
      </c>
      <c r="M808" s="36">
        <v>0.99393938251398894</v>
      </c>
      <c r="N808" s="31">
        <v>28997933</v>
      </c>
      <c r="O808" s="31">
        <v>0</v>
      </c>
      <c r="P808" s="31">
        <v>176817</v>
      </c>
      <c r="T808" s="30">
        <v>45541</v>
      </c>
      <c r="U808" s="31"/>
      <c r="V808" s="31">
        <v>29174750</v>
      </c>
      <c r="W808" s="28" t="s">
        <v>534</v>
      </c>
    </row>
    <row r="809" spans="1:23" s="28" customFormat="1" ht="29" x14ac:dyDescent="0.35">
      <c r="A809" s="20">
        <v>898</v>
      </c>
      <c r="B809" s="28">
        <v>2024</v>
      </c>
      <c r="C809" s="19" t="s">
        <v>2509</v>
      </c>
      <c r="D809" s="19" t="s">
        <v>2510</v>
      </c>
      <c r="E809" s="19">
        <v>1077149996</v>
      </c>
      <c r="F809" s="19" t="s">
        <v>2511</v>
      </c>
      <c r="G809" s="19" t="s">
        <v>538</v>
      </c>
      <c r="H809" s="19" t="s">
        <v>2487</v>
      </c>
      <c r="I809" s="27">
        <v>45371</v>
      </c>
      <c r="J809" s="27">
        <v>45373</v>
      </c>
      <c r="K809" s="27">
        <v>45541</v>
      </c>
      <c r="L809" s="29">
        <v>24750000</v>
      </c>
      <c r="M809" s="36">
        <v>0.93939393939393945</v>
      </c>
      <c r="N809" s="31">
        <v>23250000</v>
      </c>
      <c r="O809" s="31">
        <v>0</v>
      </c>
      <c r="P809" s="31">
        <v>1500000</v>
      </c>
      <c r="T809" s="30">
        <v>45541</v>
      </c>
      <c r="U809" s="31"/>
      <c r="V809" s="31">
        <v>24750000</v>
      </c>
      <c r="W809" s="28" t="s">
        <v>534</v>
      </c>
    </row>
    <row r="810" spans="1:23" s="28" customFormat="1" ht="43.5" x14ac:dyDescent="0.35">
      <c r="A810" s="20">
        <v>892</v>
      </c>
      <c r="B810" s="28">
        <v>2024</v>
      </c>
      <c r="C810" s="19" t="s">
        <v>2512</v>
      </c>
      <c r="D810" s="19" t="s">
        <v>2513</v>
      </c>
      <c r="E810" s="19">
        <v>53071087</v>
      </c>
      <c r="F810" s="19" t="s">
        <v>2514</v>
      </c>
      <c r="G810" s="19" t="s">
        <v>784</v>
      </c>
      <c r="H810" s="19" t="s">
        <v>544</v>
      </c>
      <c r="I810" s="27">
        <v>45372</v>
      </c>
      <c r="J810" s="27">
        <v>45383</v>
      </c>
      <c r="K810" s="27">
        <v>45550</v>
      </c>
      <c r="L810" s="29">
        <v>22000000</v>
      </c>
      <c r="M810" s="36">
        <v>0.90909090909090906</v>
      </c>
      <c r="N810" s="31">
        <v>20000000</v>
      </c>
      <c r="O810" s="31">
        <v>0</v>
      </c>
      <c r="P810" s="31">
        <v>2000000</v>
      </c>
      <c r="T810" s="30">
        <v>45550</v>
      </c>
      <c r="U810" s="31"/>
      <c r="V810" s="31">
        <v>22000000</v>
      </c>
      <c r="W810" s="28" t="s">
        <v>534</v>
      </c>
    </row>
    <row r="811" spans="1:23" s="28" customFormat="1" ht="43.5" x14ac:dyDescent="0.35">
      <c r="A811" s="20">
        <v>894</v>
      </c>
      <c r="B811" s="28">
        <v>2024</v>
      </c>
      <c r="C811" s="19" t="s">
        <v>2515</v>
      </c>
      <c r="D811" s="19" t="s">
        <v>2516</v>
      </c>
      <c r="E811" s="19">
        <v>1030534378</v>
      </c>
      <c r="F811" s="19" t="s">
        <v>2517</v>
      </c>
      <c r="G811" s="19" t="s">
        <v>475</v>
      </c>
      <c r="H811" s="19" t="s">
        <v>476</v>
      </c>
      <c r="I811" s="27">
        <v>45372</v>
      </c>
      <c r="J811" s="27">
        <v>45377</v>
      </c>
      <c r="K811" s="27">
        <v>45504</v>
      </c>
      <c r="L811" s="29">
        <v>23870250</v>
      </c>
      <c r="M811" s="36">
        <v>1</v>
      </c>
      <c r="N811" s="31">
        <v>22102083</v>
      </c>
      <c r="O811" s="31">
        <v>1768167</v>
      </c>
      <c r="P811" s="31">
        <v>0</v>
      </c>
      <c r="T811" s="30">
        <v>45504</v>
      </c>
      <c r="U811" s="31"/>
      <c r="V811" s="31">
        <v>23870250</v>
      </c>
      <c r="W811" s="28" t="s">
        <v>477</v>
      </c>
    </row>
    <row r="812" spans="1:23" s="28" customFormat="1" ht="43.5" x14ac:dyDescent="0.35">
      <c r="A812" s="20">
        <v>899</v>
      </c>
      <c r="B812" s="28">
        <v>2024</v>
      </c>
      <c r="C812" s="19" t="s">
        <v>2518</v>
      </c>
      <c r="D812" s="19" t="s">
        <v>2519</v>
      </c>
      <c r="E812" s="19">
        <v>1069434983</v>
      </c>
      <c r="F812" s="19" t="s">
        <v>2520</v>
      </c>
      <c r="G812" s="19" t="s">
        <v>154</v>
      </c>
      <c r="H812" s="19" t="s">
        <v>155</v>
      </c>
      <c r="I812" s="27">
        <v>45372</v>
      </c>
      <c r="J812" s="27">
        <v>45386</v>
      </c>
      <c r="K812" s="27">
        <v>45504</v>
      </c>
      <c r="L812" s="29">
        <v>32500000</v>
      </c>
      <c r="M812" s="36">
        <v>0.68</v>
      </c>
      <c r="N812" s="31">
        <v>14950000</v>
      </c>
      <c r="O812" s="31">
        <v>7150000</v>
      </c>
      <c r="P812" s="31">
        <v>10400000</v>
      </c>
      <c r="T812" s="30">
        <v>45456</v>
      </c>
      <c r="U812" s="31"/>
      <c r="V812" s="31">
        <v>32500000</v>
      </c>
      <c r="W812" s="28" t="s">
        <v>156</v>
      </c>
    </row>
    <row r="813" spans="1:23" s="28" customFormat="1" ht="29" x14ac:dyDescent="0.35">
      <c r="A813" s="20">
        <v>900</v>
      </c>
      <c r="B813" s="28">
        <v>2024</v>
      </c>
      <c r="C813" s="19" t="s">
        <v>2521</v>
      </c>
      <c r="D813" s="19" t="s">
        <v>2522</v>
      </c>
      <c r="E813" s="19">
        <v>1030653880</v>
      </c>
      <c r="F813" s="19" t="s">
        <v>2523</v>
      </c>
      <c r="G813" s="19" t="s">
        <v>813</v>
      </c>
      <c r="H813" s="19" t="s">
        <v>2367</v>
      </c>
      <c r="I813" s="27">
        <v>45372</v>
      </c>
      <c r="J813" s="27">
        <v>45387</v>
      </c>
      <c r="K813" s="27">
        <v>45504</v>
      </c>
      <c r="L813" s="29">
        <v>20432500</v>
      </c>
      <c r="M813" s="36">
        <v>1</v>
      </c>
      <c r="N813" s="31">
        <v>14364667</v>
      </c>
      <c r="O813" s="31">
        <v>6067833</v>
      </c>
      <c r="P813" s="31">
        <v>0</v>
      </c>
      <c r="T813" s="30">
        <v>45504</v>
      </c>
      <c r="U813" s="31"/>
      <c r="V813" s="31">
        <v>20432500</v>
      </c>
      <c r="W813" s="28" t="s">
        <v>534</v>
      </c>
    </row>
    <row r="814" spans="1:23" s="28" customFormat="1" ht="29" x14ac:dyDescent="0.35">
      <c r="A814" s="20">
        <v>901</v>
      </c>
      <c r="B814" s="28">
        <v>2024</v>
      </c>
      <c r="C814" s="19" t="s">
        <v>2524</v>
      </c>
      <c r="D814" s="19" t="s">
        <v>2525</v>
      </c>
      <c r="E814" s="19">
        <v>14327451</v>
      </c>
      <c r="F814" s="19" t="s">
        <v>2526</v>
      </c>
      <c r="G814" s="19" t="s">
        <v>475</v>
      </c>
      <c r="H814" s="19" t="s">
        <v>476</v>
      </c>
      <c r="I814" s="27">
        <v>45372</v>
      </c>
      <c r="J814" s="27">
        <v>45377</v>
      </c>
      <c r="K814" s="27">
        <v>45504</v>
      </c>
      <c r="L814" s="29">
        <v>37080000</v>
      </c>
      <c r="M814" s="36">
        <v>0.75555555555555554</v>
      </c>
      <c r="N814" s="31">
        <v>25269333</v>
      </c>
      <c r="O814" s="31">
        <v>2746667</v>
      </c>
      <c r="P814" s="31">
        <v>9064000</v>
      </c>
      <c r="T814" s="30">
        <v>45471</v>
      </c>
      <c r="U814" s="31"/>
      <c r="V814" s="31">
        <v>37080000</v>
      </c>
      <c r="W814" s="28" t="s">
        <v>477</v>
      </c>
    </row>
    <row r="815" spans="1:23" s="28" customFormat="1" ht="29" x14ac:dyDescent="0.35">
      <c r="A815" s="20">
        <v>891</v>
      </c>
      <c r="B815" s="28">
        <v>2024</v>
      </c>
      <c r="C815" s="19" t="s">
        <v>2527</v>
      </c>
      <c r="D815" s="19" t="s">
        <v>2528</v>
      </c>
      <c r="E815" s="19">
        <v>1014225733</v>
      </c>
      <c r="F815" s="19" t="s">
        <v>2529</v>
      </c>
      <c r="G815" s="19" t="s">
        <v>784</v>
      </c>
      <c r="H815" s="19" t="s">
        <v>544</v>
      </c>
      <c r="I815" s="27">
        <v>45373</v>
      </c>
      <c r="J815" s="27">
        <v>45384</v>
      </c>
      <c r="K815" s="27">
        <v>45551</v>
      </c>
      <c r="L815" s="29">
        <v>28600000</v>
      </c>
      <c r="M815" s="36">
        <v>0.90303031468531469</v>
      </c>
      <c r="N815" s="31">
        <v>25826667</v>
      </c>
      <c r="O815" s="31">
        <v>0</v>
      </c>
      <c r="P815" s="31">
        <v>2773333</v>
      </c>
      <c r="T815" s="30">
        <v>45551</v>
      </c>
      <c r="U815" s="31"/>
      <c r="V815" s="31">
        <v>28600000</v>
      </c>
      <c r="W815" s="28" t="s">
        <v>534</v>
      </c>
    </row>
    <row r="816" spans="1:23" s="28" customFormat="1" ht="29" x14ac:dyDescent="0.35">
      <c r="A816" s="20">
        <v>902</v>
      </c>
      <c r="B816" s="28">
        <v>2024</v>
      </c>
      <c r="C816" s="19" t="s">
        <v>2530</v>
      </c>
      <c r="D816" s="19" t="s">
        <v>2531</v>
      </c>
      <c r="E816" s="19">
        <v>1022397103</v>
      </c>
      <c r="F816" s="19" t="s">
        <v>2532</v>
      </c>
      <c r="G816" s="19" t="s">
        <v>784</v>
      </c>
      <c r="H816" s="19" t="s">
        <v>544</v>
      </c>
      <c r="I816" s="27">
        <v>45373</v>
      </c>
      <c r="J816" s="27">
        <v>45378</v>
      </c>
      <c r="K816" s="27">
        <v>45546</v>
      </c>
      <c r="L816" s="29">
        <v>61266975</v>
      </c>
      <c r="M816" s="36">
        <v>0.93333333333333335</v>
      </c>
      <c r="N816" s="31">
        <v>57182510</v>
      </c>
      <c r="O816" s="31">
        <v>0</v>
      </c>
      <c r="P816" s="31">
        <v>4084465</v>
      </c>
      <c r="T816" s="30">
        <v>45546</v>
      </c>
      <c r="U816" s="31"/>
      <c r="V816" s="31">
        <v>61266975</v>
      </c>
      <c r="W816" s="28" t="s">
        <v>534</v>
      </c>
    </row>
    <row r="817" spans="1:23" s="28" customFormat="1" ht="29" x14ac:dyDescent="0.35">
      <c r="A817" s="20">
        <v>903</v>
      </c>
      <c r="B817" s="28">
        <v>2024</v>
      </c>
      <c r="C817" s="19" t="s">
        <v>2533</v>
      </c>
      <c r="D817" s="19" t="s">
        <v>2534</v>
      </c>
      <c r="E817" s="19">
        <v>53047955</v>
      </c>
      <c r="F817" s="19" t="s">
        <v>2535</v>
      </c>
      <c r="G817" s="19" t="s">
        <v>532</v>
      </c>
      <c r="H817" s="19" t="s">
        <v>533</v>
      </c>
      <c r="I817" s="27">
        <v>45373</v>
      </c>
      <c r="J817" s="27">
        <v>45383</v>
      </c>
      <c r="K817" s="27">
        <v>45550</v>
      </c>
      <c r="L817" s="29">
        <v>7700000</v>
      </c>
      <c r="M817" s="36">
        <v>1</v>
      </c>
      <c r="N817" s="31">
        <v>7700000</v>
      </c>
      <c r="O817" s="31">
        <v>0</v>
      </c>
      <c r="P817" s="31">
        <v>0</v>
      </c>
      <c r="T817" s="30">
        <v>45550</v>
      </c>
      <c r="U817" s="31"/>
      <c r="V817" s="31">
        <v>7700000</v>
      </c>
      <c r="W817" s="28" t="s">
        <v>534</v>
      </c>
    </row>
    <row r="818" spans="1:23" s="28" customFormat="1" ht="43.5" x14ac:dyDescent="0.35">
      <c r="A818" s="20">
        <v>904</v>
      </c>
      <c r="B818" s="28">
        <v>2024</v>
      </c>
      <c r="C818" s="19" t="s">
        <v>2536</v>
      </c>
      <c r="D818" s="19" t="s">
        <v>2537</v>
      </c>
      <c r="E818" s="19">
        <v>1022385101</v>
      </c>
      <c r="F818" s="19" t="s">
        <v>2538</v>
      </c>
      <c r="G818" s="19" t="s">
        <v>784</v>
      </c>
      <c r="H818" s="19" t="s">
        <v>544</v>
      </c>
      <c r="I818" s="27">
        <v>45373</v>
      </c>
      <c r="J818" s="27">
        <v>45383</v>
      </c>
      <c r="K818" s="27">
        <v>45565</v>
      </c>
      <c r="L818" s="29">
        <v>31200000</v>
      </c>
      <c r="M818" s="36">
        <v>0.83333333333333337</v>
      </c>
      <c r="N818" s="31">
        <v>26000000</v>
      </c>
      <c r="O818" s="31">
        <v>0</v>
      </c>
      <c r="P818" s="31">
        <v>5200000</v>
      </c>
      <c r="T818" s="30">
        <v>45565</v>
      </c>
      <c r="U818" s="31"/>
      <c r="V818" s="31">
        <v>31200000</v>
      </c>
      <c r="W818" s="28" t="s">
        <v>534</v>
      </c>
    </row>
    <row r="819" spans="1:23" s="28" customFormat="1" ht="29" x14ac:dyDescent="0.35">
      <c r="A819" s="20">
        <v>905</v>
      </c>
      <c r="B819" s="28">
        <v>2024</v>
      </c>
      <c r="C819" s="19" t="s">
        <v>2539</v>
      </c>
      <c r="D819" s="19" t="s">
        <v>2540</v>
      </c>
      <c r="E819" s="19">
        <v>55180213</v>
      </c>
      <c r="F819" s="19" t="s">
        <v>2541</v>
      </c>
      <c r="G819" s="19" t="s">
        <v>784</v>
      </c>
      <c r="H819" s="19" t="s">
        <v>544</v>
      </c>
      <c r="I819" s="27">
        <v>45377</v>
      </c>
      <c r="J819" s="27">
        <v>45385</v>
      </c>
      <c r="K819" s="27">
        <v>45552</v>
      </c>
      <c r="L819" s="29">
        <v>22000000</v>
      </c>
      <c r="M819" s="36">
        <v>1</v>
      </c>
      <c r="N819" s="31">
        <v>22000000</v>
      </c>
      <c r="O819" s="31">
        <v>0</v>
      </c>
      <c r="P819" s="31">
        <v>0</v>
      </c>
      <c r="T819" s="30">
        <v>45552</v>
      </c>
      <c r="U819" s="31"/>
      <c r="V819" s="31">
        <v>22000000</v>
      </c>
      <c r="W819" s="28" t="s">
        <v>534</v>
      </c>
    </row>
    <row r="820" spans="1:23" s="28" customFormat="1" ht="29" x14ac:dyDescent="0.35">
      <c r="A820" s="20">
        <v>906</v>
      </c>
      <c r="B820" s="28">
        <v>2024</v>
      </c>
      <c r="C820" s="19" t="s">
        <v>2542</v>
      </c>
      <c r="D820" s="19" t="s">
        <v>2543</v>
      </c>
      <c r="E820" s="19">
        <v>53071278</v>
      </c>
      <c r="F820" s="19" t="s">
        <v>2544</v>
      </c>
      <c r="G820" s="19" t="s">
        <v>784</v>
      </c>
      <c r="H820" s="19" t="s">
        <v>544</v>
      </c>
      <c r="I820" s="27">
        <v>45377</v>
      </c>
      <c r="J820" s="27">
        <v>45383</v>
      </c>
      <c r="K820" s="27">
        <v>45550</v>
      </c>
      <c r="L820" s="29">
        <v>22000000</v>
      </c>
      <c r="M820" s="36">
        <v>0.90909090909090906</v>
      </c>
      <c r="N820" s="31">
        <v>20000000</v>
      </c>
      <c r="O820" s="31">
        <v>0</v>
      </c>
      <c r="P820" s="31">
        <v>2000000</v>
      </c>
      <c r="T820" s="30">
        <v>45550</v>
      </c>
      <c r="U820" s="31"/>
      <c r="V820" s="31">
        <v>22000000</v>
      </c>
      <c r="W820" s="28" t="s">
        <v>534</v>
      </c>
    </row>
    <row r="821" spans="1:23" s="28" customFormat="1" ht="29" x14ac:dyDescent="0.35">
      <c r="A821" s="20">
        <v>907</v>
      </c>
      <c r="B821" s="28">
        <v>2024</v>
      </c>
      <c r="C821" s="19" t="s">
        <v>2545</v>
      </c>
      <c r="D821" s="19" t="s">
        <v>2546</v>
      </c>
      <c r="E821" s="19">
        <v>1072193992</v>
      </c>
      <c r="F821" s="19" t="s">
        <v>2547</v>
      </c>
      <c r="G821" s="19" t="s">
        <v>764</v>
      </c>
      <c r="H821" s="19" t="s">
        <v>555</v>
      </c>
      <c r="I821" s="27">
        <v>45377</v>
      </c>
      <c r="J821" s="27">
        <v>45385</v>
      </c>
      <c r="K821" s="27">
        <v>45504</v>
      </c>
      <c r="L821" s="29">
        <v>22278000</v>
      </c>
      <c r="M821" s="36">
        <v>1</v>
      </c>
      <c r="N821" s="31">
        <v>14604467</v>
      </c>
      <c r="O821" s="31">
        <v>7673533</v>
      </c>
      <c r="P821" s="31">
        <v>0</v>
      </c>
      <c r="T821" s="30">
        <v>45504</v>
      </c>
      <c r="U821" s="31"/>
      <c r="V821" s="31">
        <v>22278000</v>
      </c>
      <c r="W821" s="28" t="s">
        <v>556</v>
      </c>
    </row>
    <row r="822" spans="1:23" s="28" customFormat="1" ht="29" x14ac:dyDescent="0.35">
      <c r="A822" s="20">
        <v>908</v>
      </c>
      <c r="B822" s="28">
        <v>2024</v>
      </c>
      <c r="C822" s="19" t="s">
        <v>2548</v>
      </c>
      <c r="D822" s="19" t="s">
        <v>2549</v>
      </c>
      <c r="E822" s="19">
        <v>52968743</v>
      </c>
      <c r="F822" s="19" t="s">
        <v>2550</v>
      </c>
      <c r="G822" s="19" t="s">
        <v>894</v>
      </c>
      <c r="H822" s="19" t="s">
        <v>895</v>
      </c>
      <c r="I822" s="27">
        <v>45377</v>
      </c>
      <c r="J822" s="27">
        <v>45383</v>
      </c>
      <c r="K822" s="27">
        <v>45504</v>
      </c>
      <c r="L822" s="29">
        <v>24506790</v>
      </c>
      <c r="M822" s="36">
        <v>1</v>
      </c>
      <c r="N822" s="31">
        <v>23339800</v>
      </c>
      <c r="O822" s="31">
        <v>1166990</v>
      </c>
      <c r="P822" s="31">
        <v>0</v>
      </c>
      <c r="T822" s="30">
        <v>45504</v>
      </c>
      <c r="U822" s="31"/>
      <c r="V822" s="31">
        <v>24506790</v>
      </c>
      <c r="W822" s="28" t="s">
        <v>895</v>
      </c>
    </row>
    <row r="823" spans="1:23" s="28" customFormat="1" ht="29" x14ac:dyDescent="0.35">
      <c r="A823" s="20">
        <v>909</v>
      </c>
      <c r="B823" s="28">
        <v>2024</v>
      </c>
      <c r="C823" s="19" t="s">
        <v>2551</v>
      </c>
      <c r="D823" s="19" t="s">
        <v>2552</v>
      </c>
      <c r="E823" s="19" t="s">
        <v>2553</v>
      </c>
      <c r="F823" s="19" t="s">
        <v>2554</v>
      </c>
      <c r="G823" s="19" t="s">
        <v>338</v>
      </c>
      <c r="H823" s="19" t="s">
        <v>339</v>
      </c>
      <c r="I823" s="27">
        <v>45377</v>
      </c>
      <c r="J823" s="27">
        <v>45392</v>
      </c>
      <c r="K823" s="27">
        <v>45565</v>
      </c>
      <c r="L823" s="29">
        <v>1879042086</v>
      </c>
      <c r="M823" s="36">
        <v>1</v>
      </c>
      <c r="N823" s="31">
        <v>1879042086</v>
      </c>
      <c r="O823" s="31">
        <v>0</v>
      </c>
      <c r="P823" s="31">
        <v>0</v>
      </c>
      <c r="T823" s="30">
        <v>45565</v>
      </c>
      <c r="U823" s="31"/>
      <c r="V823" s="31">
        <v>1879042086</v>
      </c>
      <c r="W823" s="28" t="s">
        <v>340</v>
      </c>
    </row>
    <row r="824" spans="1:23" s="28" customFormat="1" ht="29" x14ac:dyDescent="0.35">
      <c r="A824" s="20">
        <v>910</v>
      </c>
      <c r="B824" s="28">
        <v>2024</v>
      </c>
      <c r="C824" s="19" t="s">
        <v>2555</v>
      </c>
      <c r="D824" s="19" t="s">
        <v>2556</v>
      </c>
      <c r="E824" s="19">
        <v>1032498549</v>
      </c>
      <c r="F824" s="19" t="s">
        <v>2557</v>
      </c>
      <c r="G824" s="19" t="s">
        <v>764</v>
      </c>
      <c r="H824" s="19" t="s">
        <v>555</v>
      </c>
      <c r="I824" s="27">
        <v>45377</v>
      </c>
      <c r="J824" s="27">
        <v>45386</v>
      </c>
      <c r="K824" s="27">
        <v>45504</v>
      </c>
      <c r="L824" s="29">
        <v>22278000</v>
      </c>
      <c r="M824" s="36">
        <v>1</v>
      </c>
      <c r="N824" s="31">
        <v>14480700</v>
      </c>
      <c r="O824" s="31">
        <v>7797300</v>
      </c>
      <c r="P824" s="31">
        <v>0</v>
      </c>
      <c r="T824" s="30">
        <v>45504</v>
      </c>
      <c r="U824" s="31"/>
      <c r="V824" s="31">
        <v>22278000</v>
      </c>
      <c r="W824" s="28" t="s">
        <v>556</v>
      </c>
    </row>
    <row r="825" spans="1:23" s="28" customFormat="1" ht="29" x14ac:dyDescent="0.35">
      <c r="A825" s="20">
        <v>912</v>
      </c>
      <c r="B825" s="28">
        <v>2024</v>
      </c>
      <c r="C825" s="19" t="s">
        <v>2558</v>
      </c>
      <c r="D825" s="19" t="s">
        <v>2559</v>
      </c>
      <c r="E825" s="19">
        <v>1024498389</v>
      </c>
      <c r="F825" s="19" t="s">
        <v>2560</v>
      </c>
      <c r="G825" s="19" t="s">
        <v>2256</v>
      </c>
      <c r="H825" s="19" t="s">
        <v>32</v>
      </c>
      <c r="I825" s="27">
        <v>45377</v>
      </c>
      <c r="J825" s="27">
        <v>45385</v>
      </c>
      <c r="K825" s="27">
        <v>45504</v>
      </c>
      <c r="L825" s="29">
        <v>28244667</v>
      </c>
      <c r="M825" s="36">
        <v>1</v>
      </c>
      <c r="N825" s="31">
        <v>12601467</v>
      </c>
      <c r="O825" s="31">
        <v>15643200</v>
      </c>
      <c r="P825" s="31">
        <v>0</v>
      </c>
      <c r="T825" s="30">
        <v>45443</v>
      </c>
      <c r="U825" s="31"/>
      <c r="V825" s="31">
        <v>28244667</v>
      </c>
      <c r="W825" s="28" t="s">
        <v>33</v>
      </c>
    </row>
    <row r="826" spans="1:23" s="28" customFormat="1" ht="23.25" customHeight="1" x14ac:dyDescent="0.35">
      <c r="A826" s="20">
        <v>913</v>
      </c>
      <c r="B826" s="28">
        <v>2024</v>
      </c>
      <c r="C826" s="19" t="s">
        <v>2561</v>
      </c>
      <c r="D826" s="19" t="s">
        <v>2562</v>
      </c>
      <c r="E826" s="19">
        <v>900062917</v>
      </c>
      <c r="F826" s="19" t="s">
        <v>2563</v>
      </c>
      <c r="G826" s="19" t="s">
        <v>2564</v>
      </c>
      <c r="H826" s="19" t="s">
        <v>2565</v>
      </c>
      <c r="I826" s="27">
        <v>45383</v>
      </c>
      <c r="J826" s="27">
        <v>45386</v>
      </c>
      <c r="K826" s="27">
        <v>45750</v>
      </c>
      <c r="L826" s="29">
        <v>70000000</v>
      </c>
      <c r="M826" s="36">
        <v>0.38801497142857144</v>
      </c>
      <c r="N826" s="31">
        <v>27161048</v>
      </c>
      <c r="O826" s="31">
        <v>0</v>
      </c>
      <c r="P826" s="31">
        <v>42838952</v>
      </c>
      <c r="T826" s="30">
        <v>45750</v>
      </c>
      <c r="U826" s="31"/>
      <c r="V826" s="31">
        <v>70000000</v>
      </c>
      <c r="W826" s="28" t="s">
        <v>300</v>
      </c>
    </row>
    <row r="827" spans="1:23" s="28" customFormat="1" ht="43.5" x14ac:dyDescent="0.35">
      <c r="A827" s="20">
        <v>914</v>
      </c>
      <c r="B827" s="28">
        <v>2024</v>
      </c>
      <c r="C827" s="19" t="s">
        <v>2566</v>
      </c>
      <c r="D827" s="19" t="s">
        <v>2567</v>
      </c>
      <c r="E827" s="19">
        <v>1032457708</v>
      </c>
      <c r="F827" s="19" t="s">
        <v>2568</v>
      </c>
      <c r="G827" s="19" t="s">
        <v>262</v>
      </c>
      <c r="H827" s="19" t="s">
        <v>263</v>
      </c>
      <c r="I827" s="27">
        <v>45384</v>
      </c>
      <c r="J827" s="27">
        <v>45390</v>
      </c>
      <c r="K827" s="27">
        <v>45504</v>
      </c>
      <c r="L827" s="29">
        <v>20356000</v>
      </c>
      <c r="M827" s="36">
        <v>1</v>
      </c>
      <c r="N827" s="31">
        <v>19168567</v>
      </c>
      <c r="O827" s="31">
        <v>1187433</v>
      </c>
      <c r="P827" s="31">
        <v>0</v>
      </c>
      <c r="T827" s="30">
        <v>45504</v>
      </c>
      <c r="U827" s="31"/>
      <c r="V827" s="31">
        <v>20356000</v>
      </c>
      <c r="W827" s="28" t="s">
        <v>264</v>
      </c>
    </row>
    <row r="828" spans="1:23" s="28" customFormat="1" ht="43.5" x14ac:dyDescent="0.35">
      <c r="A828" s="20">
        <v>916</v>
      </c>
      <c r="B828" s="28">
        <v>2024</v>
      </c>
      <c r="C828" s="19" t="s">
        <v>2569</v>
      </c>
      <c r="D828" s="19" t="s">
        <v>2570</v>
      </c>
      <c r="E828" s="19">
        <v>1022420056</v>
      </c>
      <c r="F828" s="19" t="s">
        <v>2571</v>
      </c>
      <c r="G828" s="19" t="s">
        <v>764</v>
      </c>
      <c r="H828" s="19" t="s">
        <v>555</v>
      </c>
      <c r="I828" s="27">
        <v>45385</v>
      </c>
      <c r="J828" s="27">
        <v>45397</v>
      </c>
      <c r="K828" s="27">
        <v>45504</v>
      </c>
      <c r="L828" s="29">
        <v>22278000</v>
      </c>
      <c r="M828" s="36">
        <v>1</v>
      </c>
      <c r="N828" s="31">
        <v>13119267</v>
      </c>
      <c r="O828" s="31">
        <v>9158733</v>
      </c>
      <c r="P828" s="31">
        <v>0</v>
      </c>
      <c r="T828" s="30">
        <v>45504</v>
      </c>
      <c r="U828" s="31"/>
      <c r="V828" s="31">
        <v>22278000</v>
      </c>
      <c r="W828" s="28" t="s">
        <v>556</v>
      </c>
    </row>
    <row r="829" spans="1:23" s="28" customFormat="1" ht="43.5" x14ac:dyDescent="0.35">
      <c r="A829" s="20">
        <v>917</v>
      </c>
      <c r="B829" s="28">
        <v>2024</v>
      </c>
      <c r="C829" s="19" t="s">
        <v>2572</v>
      </c>
      <c r="D829" s="19" t="s">
        <v>2573</v>
      </c>
      <c r="E829" s="19">
        <v>46365682</v>
      </c>
      <c r="F829" s="19" t="s">
        <v>2574</v>
      </c>
      <c r="G829" s="19" t="s">
        <v>784</v>
      </c>
      <c r="H829" s="19" t="s">
        <v>544</v>
      </c>
      <c r="I829" s="27">
        <v>45386</v>
      </c>
      <c r="J829" s="27">
        <v>45391</v>
      </c>
      <c r="K829" s="27">
        <v>45558</v>
      </c>
      <c r="L829" s="29">
        <v>23342000</v>
      </c>
      <c r="M829" s="36">
        <v>0.86060607488647078</v>
      </c>
      <c r="N829" s="31">
        <v>20088267</v>
      </c>
      <c r="O829" s="31">
        <v>0</v>
      </c>
      <c r="P829" s="31">
        <v>3253733</v>
      </c>
      <c r="T829" s="30">
        <v>45558</v>
      </c>
      <c r="U829" s="31"/>
      <c r="V829" s="31">
        <v>23342000</v>
      </c>
      <c r="W829" s="28" t="s">
        <v>534</v>
      </c>
    </row>
    <row r="830" spans="1:23" s="28" customFormat="1" ht="29" x14ac:dyDescent="0.35">
      <c r="A830" s="20">
        <v>919</v>
      </c>
      <c r="B830" s="28">
        <v>2024</v>
      </c>
      <c r="C830" s="19" t="s">
        <v>2575</v>
      </c>
      <c r="D830" s="19" t="s">
        <v>2576</v>
      </c>
      <c r="E830" s="19">
        <v>51704361</v>
      </c>
      <c r="F830" s="19" t="s">
        <v>2577</v>
      </c>
      <c r="G830" s="19" t="s">
        <v>784</v>
      </c>
      <c r="H830" s="19" t="s">
        <v>544</v>
      </c>
      <c r="I830" s="27">
        <v>45390</v>
      </c>
      <c r="J830" s="27">
        <v>45392</v>
      </c>
      <c r="K830" s="27">
        <v>45559</v>
      </c>
      <c r="L830" s="29">
        <v>23342000</v>
      </c>
      <c r="M830" s="36">
        <v>0.8545454545454545</v>
      </c>
      <c r="N830" s="31">
        <v>19946800</v>
      </c>
      <c r="O830" s="31">
        <v>0</v>
      </c>
      <c r="P830" s="31">
        <v>3395200</v>
      </c>
      <c r="T830" s="30">
        <v>45559</v>
      </c>
      <c r="U830" s="31"/>
      <c r="V830" s="31">
        <v>23342000</v>
      </c>
      <c r="W830" s="28" t="s">
        <v>534</v>
      </c>
    </row>
    <row r="831" spans="1:23" s="28" customFormat="1" ht="43.5" x14ac:dyDescent="0.35">
      <c r="A831" s="20">
        <v>920</v>
      </c>
      <c r="B831" s="28">
        <v>2024</v>
      </c>
      <c r="C831" s="19" t="s">
        <v>2578</v>
      </c>
      <c r="D831" s="19" t="s">
        <v>2579</v>
      </c>
      <c r="E831" s="19">
        <v>1013583796</v>
      </c>
      <c r="F831" s="19" t="s">
        <v>2580</v>
      </c>
      <c r="G831" s="19" t="s">
        <v>298</v>
      </c>
      <c r="H831" s="19" t="s">
        <v>299</v>
      </c>
      <c r="I831" s="27">
        <v>45390</v>
      </c>
      <c r="J831" s="27">
        <v>45391</v>
      </c>
      <c r="K831" s="27">
        <v>45504</v>
      </c>
      <c r="L831" s="29">
        <v>15600000</v>
      </c>
      <c r="M831" s="36">
        <v>1</v>
      </c>
      <c r="N831" s="31">
        <v>8960000</v>
      </c>
      <c r="O831" s="31">
        <v>6640000</v>
      </c>
      <c r="P831" s="31">
        <v>0</v>
      </c>
      <c r="T831" s="30">
        <v>45504</v>
      </c>
      <c r="U831" s="31"/>
      <c r="V831" s="31">
        <v>15600000</v>
      </c>
      <c r="W831" s="28" t="s">
        <v>300</v>
      </c>
    </row>
    <row r="832" spans="1:23" s="28" customFormat="1" ht="43.5" x14ac:dyDescent="0.35">
      <c r="A832" s="20">
        <v>921</v>
      </c>
      <c r="B832" s="28">
        <v>2024</v>
      </c>
      <c r="C832" s="19" t="s">
        <v>2581</v>
      </c>
      <c r="D832" s="19" t="s">
        <v>2582</v>
      </c>
      <c r="E832" s="19">
        <v>1136884552</v>
      </c>
      <c r="F832" s="19" t="s">
        <v>2583</v>
      </c>
      <c r="G832" s="19" t="s">
        <v>784</v>
      </c>
      <c r="H832" s="19" t="s">
        <v>544</v>
      </c>
      <c r="I832" s="27">
        <v>45390</v>
      </c>
      <c r="J832" s="27">
        <v>45391</v>
      </c>
      <c r="K832" s="27" t="s">
        <v>2584</v>
      </c>
      <c r="L832" s="29">
        <v>40844650</v>
      </c>
      <c r="M832" s="36">
        <v>0.86060605244505706</v>
      </c>
      <c r="N832" s="31">
        <v>35151153</v>
      </c>
      <c r="O832" s="31">
        <v>0</v>
      </c>
      <c r="P832" s="31">
        <v>5693497</v>
      </c>
      <c r="T832" s="30">
        <v>45558</v>
      </c>
      <c r="U832" s="31"/>
      <c r="V832" s="31">
        <v>40844650</v>
      </c>
      <c r="W832" s="28" t="s">
        <v>534</v>
      </c>
    </row>
    <row r="833" spans="1:23" s="28" customFormat="1" ht="29" x14ac:dyDescent="0.35">
      <c r="A833" s="20">
        <v>922</v>
      </c>
      <c r="B833" s="28">
        <v>2024</v>
      </c>
      <c r="C833" s="19" t="s">
        <v>2585</v>
      </c>
      <c r="D833" s="19" t="s">
        <v>2586</v>
      </c>
      <c r="E833" s="19">
        <v>52192240</v>
      </c>
      <c r="F833" s="19" t="s">
        <v>2587</v>
      </c>
      <c r="G833" s="19" t="s">
        <v>784</v>
      </c>
      <c r="H833" s="19" t="s">
        <v>544</v>
      </c>
      <c r="I833" s="27">
        <v>45391</v>
      </c>
      <c r="J833" s="27">
        <v>45398</v>
      </c>
      <c r="K833" s="27">
        <v>45565</v>
      </c>
      <c r="L833" s="29">
        <v>7700000</v>
      </c>
      <c r="M833" s="36">
        <v>1</v>
      </c>
      <c r="N833" s="31">
        <v>7700000</v>
      </c>
      <c r="O833" s="31">
        <v>0</v>
      </c>
      <c r="P833" s="31">
        <v>0</v>
      </c>
      <c r="T833" s="30">
        <v>45565</v>
      </c>
      <c r="U833" s="31"/>
      <c r="V833" s="31">
        <v>7700000</v>
      </c>
      <c r="W833" s="28" t="s">
        <v>534</v>
      </c>
    </row>
    <row r="834" spans="1:23" s="28" customFormat="1" ht="43.5" x14ac:dyDescent="0.35">
      <c r="A834" s="20">
        <v>923</v>
      </c>
      <c r="B834" s="28">
        <v>2024</v>
      </c>
      <c r="C834" s="19" t="s">
        <v>2588</v>
      </c>
      <c r="D834" s="19" t="s">
        <v>2589</v>
      </c>
      <c r="E834" s="19">
        <v>1018424503</v>
      </c>
      <c r="F834" s="19" t="s">
        <v>2590</v>
      </c>
      <c r="G834" s="19" t="s">
        <v>262</v>
      </c>
      <c r="H834" s="19" t="s">
        <v>263</v>
      </c>
      <c r="I834" s="27">
        <v>45390</v>
      </c>
      <c r="J834" s="27">
        <v>45393</v>
      </c>
      <c r="K834" s="27">
        <v>45504</v>
      </c>
      <c r="L834" s="29">
        <v>19168567</v>
      </c>
      <c r="M834" s="36">
        <v>1</v>
      </c>
      <c r="N834" s="31">
        <v>18659667</v>
      </c>
      <c r="O834" s="31">
        <v>508900</v>
      </c>
      <c r="P834" s="31">
        <v>0</v>
      </c>
      <c r="T834" s="30">
        <v>45504</v>
      </c>
      <c r="U834" s="31"/>
      <c r="V834" s="31">
        <v>19168567</v>
      </c>
      <c r="W834" s="28" t="s">
        <v>264</v>
      </c>
    </row>
    <row r="835" spans="1:23" s="28" customFormat="1" ht="43.5" x14ac:dyDescent="0.35">
      <c r="A835" s="20">
        <v>924</v>
      </c>
      <c r="B835" s="28">
        <v>2024</v>
      </c>
      <c r="C835" s="19" t="s">
        <v>2591</v>
      </c>
      <c r="D835" s="19" t="s">
        <v>2592</v>
      </c>
      <c r="E835" s="19">
        <v>1019030276</v>
      </c>
      <c r="F835" s="19" t="s">
        <v>2593</v>
      </c>
      <c r="G835" s="19" t="s">
        <v>262</v>
      </c>
      <c r="H835" s="19" t="s">
        <v>263</v>
      </c>
      <c r="I835" s="27">
        <v>45390</v>
      </c>
      <c r="J835" s="27">
        <v>45393</v>
      </c>
      <c r="K835" s="27">
        <v>45504</v>
      </c>
      <c r="L835" s="29">
        <v>19168567</v>
      </c>
      <c r="M835" s="36">
        <v>1</v>
      </c>
      <c r="N835" s="31">
        <v>18659667</v>
      </c>
      <c r="O835" s="31">
        <v>508900</v>
      </c>
      <c r="P835" s="31">
        <v>0</v>
      </c>
      <c r="T835" s="30">
        <v>45504</v>
      </c>
      <c r="U835" s="31"/>
      <c r="V835" s="31">
        <v>19168567</v>
      </c>
      <c r="W835" s="28" t="s">
        <v>264</v>
      </c>
    </row>
    <row r="836" spans="1:23" s="28" customFormat="1" ht="43.5" x14ac:dyDescent="0.35">
      <c r="A836" s="20">
        <v>926</v>
      </c>
      <c r="B836" s="28">
        <v>2024</v>
      </c>
      <c r="C836" s="19" t="s">
        <v>2594</v>
      </c>
      <c r="D836" s="19" t="s">
        <v>2595</v>
      </c>
      <c r="E836" s="19">
        <v>35891342</v>
      </c>
      <c r="F836" s="19" t="s">
        <v>2596</v>
      </c>
      <c r="G836" s="19" t="s">
        <v>262</v>
      </c>
      <c r="H836" s="19" t="s">
        <v>263</v>
      </c>
      <c r="I836" s="27">
        <v>45390</v>
      </c>
      <c r="J836" s="27">
        <v>45399</v>
      </c>
      <c r="K836" s="27">
        <v>45504</v>
      </c>
      <c r="L836" s="29">
        <v>19168567</v>
      </c>
      <c r="M836" s="36">
        <v>1</v>
      </c>
      <c r="N836" s="31">
        <v>17641867</v>
      </c>
      <c r="O836" s="31">
        <v>1526700</v>
      </c>
      <c r="P836" s="31">
        <v>0</v>
      </c>
      <c r="T836" s="30">
        <v>45504</v>
      </c>
      <c r="U836" s="31"/>
      <c r="V836" s="31">
        <v>19168567</v>
      </c>
      <c r="W836" s="28" t="s">
        <v>264</v>
      </c>
    </row>
    <row r="837" spans="1:23" s="28" customFormat="1" ht="43.5" x14ac:dyDescent="0.35">
      <c r="A837" s="20">
        <v>927</v>
      </c>
      <c r="B837" s="28">
        <v>2024</v>
      </c>
      <c r="C837" s="19" t="s">
        <v>2597</v>
      </c>
      <c r="D837" s="19" t="s">
        <v>2598</v>
      </c>
      <c r="E837" s="19">
        <v>52391316</v>
      </c>
      <c r="F837" s="19" t="s">
        <v>2599</v>
      </c>
      <c r="G837" s="19" t="s">
        <v>298</v>
      </c>
      <c r="H837" s="19" t="s">
        <v>299</v>
      </c>
      <c r="I837" s="27">
        <v>45391</v>
      </c>
      <c r="J837" s="27">
        <v>45394</v>
      </c>
      <c r="K837" s="27">
        <v>45504</v>
      </c>
      <c r="L837" s="29">
        <v>15600000</v>
      </c>
      <c r="M837" s="36">
        <v>1</v>
      </c>
      <c r="N837" s="31">
        <v>8720000</v>
      </c>
      <c r="O837" s="31">
        <v>6880000</v>
      </c>
      <c r="P837" s="31">
        <v>0</v>
      </c>
      <c r="T837" s="30">
        <v>45504</v>
      </c>
      <c r="U837" s="31"/>
      <c r="V837" s="31">
        <v>15600000</v>
      </c>
      <c r="W837" s="28" t="s">
        <v>300</v>
      </c>
    </row>
    <row r="838" spans="1:23" s="28" customFormat="1" ht="43.5" x14ac:dyDescent="0.35">
      <c r="A838" s="20">
        <v>928</v>
      </c>
      <c r="B838" s="28">
        <v>2024</v>
      </c>
      <c r="C838" s="19" t="s">
        <v>2600</v>
      </c>
      <c r="D838" s="19" t="s">
        <v>2601</v>
      </c>
      <c r="E838" s="19">
        <v>80829010</v>
      </c>
      <c r="F838" s="19" t="s">
        <v>2602</v>
      </c>
      <c r="G838" s="19" t="s">
        <v>338</v>
      </c>
      <c r="H838" s="19" t="s">
        <v>339</v>
      </c>
      <c r="I838" s="27">
        <v>45391</v>
      </c>
      <c r="J838" s="27">
        <v>45394</v>
      </c>
      <c r="K838" s="27">
        <v>45657</v>
      </c>
      <c r="L838" s="29">
        <v>33285132</v>
      </c>
      <c r="M838" s="36">
        <v>0.55555555555555558</v>
      </c>
      <c r="N838" s="31">
        <v>17135679</v>
      </c>
      <c r="O838" s="31">
        <v>1356061</v>
      </c>
      <c r="P838" s="31">
        <v>14793392</v>
      </c>
      <c r="T838" s="30">
        <v>45657</v>
      </c>
      <c r="U838" s="31"/>
      <c r="V838" s="31">
        <v>33285132</v>
      </c>
      <c r="W838" s="28" t="s">
        <v>340</v>
      </c>
    </row>
    <row r="839" spans="1:23" s="28" customFormat="1" ht="29" x14ac:dyDescent="0.35">
      <c r="A839" s="20">
        <v>929</v>
      </c>
      <c r="B839" s="28">
        <v>2024</v>
      </c>
      <c r="C839" s="19" t="s">
        <v>2603</v>
      </c>
      <c r="D839" s="19" t="s">
        <v>2604</v>
      </c>
      <c r="E839" s="19">
        <v>53082369</v>
      </c>
      <c r="F839" s="19" t="s">
        <v>2605</v>
      </c>
      <c r="G839" s="19" t="s">
        <v>784</v>
      </c>
      <c r="H839" s="19" t="s">
        <v>544</v>
      </c>
      <c r="I839" s="27">
        <v>45393</v>
      </c>
      <c r="J839" s="27">
        <v>45394</v>
      </c>
      <c r="K839" s="27">
        <v>45504</v>
      </c>
      <c r="L839" s="29">
        <v>20432500</v>
      </c>
      <c r="M839" s="36">
        <v>1</v>
      </c>
      <c r="N839" s="31">
        <v>13497833</v>
      </c>
      <c r="O839" s="31">
        <v>6934667</v>
      </c>
      <c r="P839" s="31">
        <v>0</v>
      </c>
      <c r="T839" s="30">
        <v>45504</v>
      </c>
      <c r="U839" s="31"/>
      <c r="V839" s="31">
        <v>20432500</v>
      </c>
      <c r="W839" s="28" t="s">
        <v>534</v>
      </c>
    </row>
    <row r="840" spans="1:23" s="28" customFormat="1" ht="43.5" x14ac:dyDescent="0.35">
      <c r="A840" s="20">
        <v>930</v>
      </c>
      <c r="B840" s="28">
        <v>2024</v>
      </c>
      <c r="C840" s="19" t="s">
        <v>2606</v>
      </c>
      <c r="D840" s="19" t="s">
        <v>2607</v>
      </c>
      <c r="E840" s="19">
        <v>1018489936</v>
      </c>
      <c r="F840" s="19" t="s">
        <v>2608</v>
      </c>
      <c r="G840" s="19" t="s">
        <v>262</v>
      </c>
      <c r="H840" s="19" t="s">
        <v>263</v>
      </c>
      <c r="I840" s="27">
        <v>45393</v>
      </c>
      <c r="J840" s="27">
        <v>45394</v>
      </c>
      <c r="K840" s="27">
        <v>45504</v>
      </c>
      <c r="L840" s="29">
        <v>19847100</v>
      </c>
      <c r="M840" s="36">
        <v>1</v>
      </c>
      <c r="N840" s="31">
        <v>18490033</v>
      </c>
      <c r="O840" s="31">
        <v>1357067</v>
      </c>
      <c r="P840" s="31">
        <v>0</v>
      </c>
      <c r="T840" s="30">
        <v>45504</v>
      </c>
      <c r="U840" s="31"/>
      <c r="V840" s="31">
        <v>19847100</v>
      </c>
      <c r="W840" s="28" t="s">
        <v>264</v>
      </c>
    </row>
    <row r="841" spans="1:23" s="28" customFormat="1" ht="29" x14ac:dyDescent="0.35">
      <c r="A841" s="20">
        <v>931</v>
      </c>
      <c r="B841" s="28">
        <v>2024</v>
      </c>
      <c r="C841" s="19" t="s">
        <v>2609</v>
      </c>
      <c r="D841" s="19" t="s">
        <v>2610</v>
      </c>
      <c r="E841" s="19">
        <v>80283677</v>
      </c>
      <c r="F841" s="19" t="s">
        <v>2611</v>
      </c>
      <c r="G841" s="19" t="s">
        <v>1975</v>
      </c>
      <c r="H841" s="19" t="s">
        <v>1976</v>
      </c>
      <c r="I841" s="27">
        <v>45393</v>
      </c>
      <c r="J841" s="27">
        <v>45397</v>
      </c>
      <c r="K841" s="27">
        <v>45504</v>
      </c>
      <c r="L841" s="29">
        <v>33000000</v>
      </c>
      <c r="M841" s="36">
        <v>1</v>
      </c>
      <c r="N841" s="31">
        <v>31800000</v>
      </c>
      <c r="O841" s="31">
        <v>1200000</v>
      </c>
      <c r="P841" s="31">
        <v>0</v>
      </c>
      <c r="T841" s="30">
        <v>45504</v>
      </c>
      <c r="U841" s="31"/>
      <c r="V841" s="31">
        <v>33000000</v>
      </c>
      <c r="W841" s="28" t="s">
        <v>1977</v>
      </c>
    </row>
    <row r="842" spans="1:23" s="28" customFormat="1" ht="29" x14ac:dyDescent="0.35">
      <c r="A842" s="20">
        <v>932</v>
      </c>
      <c r="B842" s="28">
        <v>2024</v>
      </c>
      <c r="C842" s="19" t="s">
        <v>2612</v>
      </c>
      <c r="D842" s="19" t="s">
        <v>2613</v>
      </c>
      <c r="E842" s="19">
        <v>1018406603</v>
      </c>
      <c r="F842" s="19" t="s">
        <v>2614</v>
      </c>
      <c r="G842" s="19" t="s">
        <v>784</v>
      </c>
      <c r="H842" s="19" t="s">
        <v>544</v>
      </c>
      <c r="I842" s="27">
        <v>45393</v>
      </c>
      <c r="J842" s="27">
        <v>45397</v>
      </c>
      <c r="K842" s="27">
        <v>45564</v>
      </c>
      <c r="L842" s="29">
        <v>23342000</v>
      </c>
      <c r="M842" s="36">
        <v>0.82424243852283441</v>
      </c>
      <c r="N842" s="31">
        <v>19239467</v>
      </c>
      <c r="O842" s="31">
        <v>0</v>
      </c>
      <c r="P842" s="31">
        <v>4102533</v>
      </c>
      <c r="T842" s="30">
        <v>45564</v>
      </c>
      <c r="U842" s="31"/>
      <c r="V842" s="31">
        <v>23342000</v>
      </c>
      <c r="W842" s="28" t="s">
        <v>534</v>
      </c>
    </row>
    <row r="843" spans="1:23" s="28" customFormat="1" ht="29" x14ac:dyDescent="0.35">
      <c r="A843" s="20">
        <v>933</v>
      </c>
      <c r="B843" s="28">
        <v>2024</v>
      </c>
      <c r="C843" s="19" t="s">
        <v>2615</v>
      </c>
      <c r="D843" s="19" t="s">
        <v>2616</v>
      </c>
      <c r="E843" s="19">
        <v>53132186</v>
      </c>
      <c r="F843" s="19" t="s">
        <v>2617</v>
      </c>
      <c r="G843" s="19" t="s">
        <v>784</v>
      </c>
      <c r="H843" s="19" t="s">
        <v>544</v>
      </c>
      <c r="I843" s="27">
        <v>45393</v>
      </c>
      <c r="J843" s="27">
        <v>45397</v>
      </c>
      <c r="K843" s="27">
        <v>45504</v>
      </c>
      <c r="L843" s="29">
        <v>20432500</v>
      </c>
      <c r="M843" s="36">
        <v>1</v>
      </c>
      <c r="N843" s="31">
        <v>13126333</v>
      </c>
      <c r="O843" s="31">
        <v>7306167</v>
      </c>
      <c r="P843" s="31">
        <v>0</v>
      </c>
      <c r="T843" s="30">
        <v>45504</v>
      </c>
      <c r="U843" s="31"/>
      <c r="V843" s="31">
        <v>20432500</v>
      </c>
      <c r="W843" s="28" t="s">
        <v>534</v>
      </c>
    </row>
    <row r="844" spans="1:23" s="28" customFormat="1" ht="29" x14ac:dyDescent="0.35">
      <c r="A844" s="20">
        <v>935</v>
      </c>
      <c r="B844" s="28">
        <v>2024</v>
      </c>
      <c r="C844" s="19" t="s">
        <v>2618</v>
      </c>
      <c r="D844" s="19" t="s">
        <v>2619</v>
      </c>
      <c r="E844" s="19">
        <v>1010218763</v>
      </c>
      <c r="F844" s="19" t="s">
        <v>2620</v>
      </c>
      <c r="G844" s="19" t="s">
        <v>262</v>
      </c>
      <c r="H844" s="19" t="s">
        <v>263</v>
      </c>
      <c r="I844" s="27">
        <v>45394</v>
      </c>
      <c r="J844" s="27">
        <v>45399</v>
      </c>
      <c r="K844" s="27">
        <v>45504</v>
      </c>
      <c r="L844" s="29">
        <v>18659667</v>
      </c>
      <c r="M844" s="36">
        <v>1</v>
      </c>
      <c r="N844" s="31">
        <v>17641867</v>
      </c>
      <c r="O844" s="31">
        <v>1017800</v>
      </c>
      <c r="P844" s="31">
        <v>0</v>
      </c>
      <c r="T844" s="30">
        <v>45504</v>
      </c>
      <c r="U844" s="31"/>
      <c r="V844" s="31">
        <v>18659667</v>
      </c>
      <c r="W844" s="28" t="s">
        <v>264</v>
      </c>
    </row>
    <row r="845" spans="1:23" s="28" customFormat="1" ht="29" x14ac:dyDescent="0.35">
      <c r="A845" s="20">
        <v>936</v>
      </c>
      <c r="B845" s="28">
        <v>2024</v>
      </c>
      <c r="C845" s="19" t="s">
        <v>2621</v>
      </c>
      <c r="D845" s="19" t="s">
        <v>2622</v>
      </c>
      <c r="E845" s="19">
        <v>1032438876</v>
      </c>
      <c r="F845" s="19" t="s">
        <v>2623</v>
      </c>
      <c r="G845" s="19" t="s">
        <v>262</v>
      </c>
      <c r="H845" s="19" t="s">
        <v>263</v>
      </c>
      <c r="I845" s="27">
        <v>45394</v>
      </c>
      <c r="J845" s="27">
        <v>45399</v>
      </c>
      <c r="K845" s="27">
        <v>45504</v>
      </c>
      <c r="L845" s="29">
        <v>18659667</v>
      </c>
      <c r="M845" s="36">
        <v>1</v>
      </c>
      <c r="N845" s="31">
        <v>17641867</v>
      </c>
      <c r="O845" s="31">
        <v>1017800</v>
      </c>
      <c r="P845" s="31">
        <v>0</v>
      </c>
      <c r="T845" s="30">
        <v>45504</v>
      </c>
      <c r="U845" s="31"/>
      <c r="V845" s="31">
        <v>18659667</v>
      </c>
      <c r="W845" s="28" t="s">
        <v>264</v>
      </c>
    </row>
    <row r="846" spans="1:23" s="28" customFormat="1" ht="29" x14ac:dyDescent="0.35">
      <c r="A846" s="20">
        <v>937</v>
      </c>
      <c r="B846" s="28">
        <v>2024</v>
      </c>
      <c r="C846" s="19" t="s">
        <v>2624</v>
      </c>
      <c r="D846" s="19" t="s">
        <v>2625</v>
      </c>
      <c r="E846" s="19">
        <v>1024559009</v>
      </c>
      <c r="F846" s="19" t="s">
        <v>2626</v>
      </c>
      <c r="G846" s="19" t="s">
        <v>784</v>
      </c>
      <c r="H846" s="19" t="s">
        <v>544</v>
      </c>
      <c r="I846" s="27">
        <v>45394</v>
      </c>
      <c r="J846" s="27">
        <v>45398</v>
      </c>
      <c r="K846" s="27">
        <v>45565</v>
      </c>
      <c r="L846" s="29">
        <v>39655000</v>
      </c>
      <c r="M846" s="36">
        <v>0.63636363636363635</v>
      </c>
      <c r="N846" s="31">
        <v>25235000</v>
      </c>
      <c r="O846" s="31">
        <v>0</v>
      </c>
      <c r="P846" s="31">
        <v>14420000</v>
      </c>
      <c r="T846" s="30">
        <v>45565</v>
      </c>
      <c r="U846" s="31"/>
      <c r="V846" s="31">
        <v>39655000</v>
      </c>
      <c r="W846" s="28" t="s">
        <v>534</v>
      </c>
    </row>
    <row r="847" spans="1:23" s="28" customFormat="1" ht="29" x14ac:dyDescent="0.35">
      <c r="A847" s="20">
        <v>938</v>
      </c>
      <c r="B847" s="28">
        <v>2024</v>
      </c>
      <c r="C847" s="19" t="s">
        <v>2627</v>
      </c>
      <c r="D847" s="19" t="s">
        <v>2628</v>
      </c>
      <c r="E847" s="19">
        <v>860066942</v>
      </c>
      <c r="F847" s="19" t="s">
        <v>2629</v>
      </c>
      <c r="G847" s="19" t="s">
        <v>124</v>
      </c>
      <c r="H847" s="19" t="s">
        <v>125</v>
      </c>
      <c r="I847" s="27">
        <v>45401</v>
      </c>
      <c r="J847" s="27">
        <v>45406</v>
      </c>
      <c r="K847" s="27">
        <v>45646</v>
      </c>
      <c r="L847" s="29">
        <v>381087367</v>
      </c>
      <c r="M847" s="36">
        <v>0.23325623911327398</v>
      </c>
      <c r="N847" s="31">
        <v>88891006</v>
      </c>
      <c r="O847" s="31">
        <v>0</v>
      </c>
      <c r="P847" s="31">
        <v>292196361</v>
      </c>
      <c r="T847" s="30">
        <v>45646</v>
      </c>
      <c r="U847" s="31"/>
      <c r="V847" s="31">
        <v>381087367</v>
      </c>
      <c r="W847" s="28" t="s">
        <v>126</v>
      </c>
    </row>
    <row r="848" spans="1:23" s="28" customFormat="1" ht="29" x14ac:dyDescent="0.35">
      <c r="A848" s="20">
        <v>939</v>
      </c>
      <c r="B848" s="28">
        <v>2024</v>
      </c>
      <c r="C848" s="19" t="s">
        <v>2630</v>
      </c>
      <c r="D848" s="19" t="s">
        <v>2631</v>
      </c>
      <c r="E848" s="19">
        <v>1015441119</v>
      </c>
      <c r="F848" s="19" t="s">
        <v>2632</v>
      </c>
      <c r="G848" s="19" t="s">
        <v>894</v>
      </c>
      <c r="H848" s="19" t="s">
        <v>895</v>
      </c>
      <c r="I848" s="27">
        <v>45394</v>
      </c>
      <c r="J848" s="27">
        <v>45398</v>
      </c>
      <c r="K848" s="27">
        <v>45504</v>
      </c>
      <c r="L848" s="29">
        <v>31827000</v>
      </c>
      <c r="M848" s="36">
        <v>1</v>
      </c>
      <c r="N848" s="31">
        <v>18565750</v>
      </c>
      <c r="O848" s="31">
        <v>13261250</v>
      </c>
      <c r="P848" s="31">
        <v>0</v>
      </c>
      <c r="T848" s="30">
        <v>45504</v>
      </c>
      <c r="U848" s="31"/>
      <c r="V848" s="31">
        <v>31827000</v>
      </c>
      <c r="W848" s="28" t="s">
        <v>895</v>
      </c>
    </row>
    <row r="849" spans="1:23" s="28" customFormat="1" ht="29" x14ac:dyDescent="0.35">
      <c r="A849" s="20">
        <v>941</v>
      </c>
      <c r="B849" s="28">
        <v>2024</v>
      </c>
      <c r="C849" s="19" t="s">
        <v>2633</v>
      </c>
      <c r="D849" s="19" t="s">
        <v>2634</v>
      </c>
      <c r="E849" s="19">
        <v>1030693720</v>
      </c>
      <c r="F849" s="19" t="s">
        <v>2635</v>
      </c>
      <c r="G849" s="19" t="s">
        <v>262</v>
      </c>
      <c r="H849" s="19" t="s">
        <v>263</v>
      </c>
      <c r="I849" s="27">
        <v>45397</v>
      </c>
      <c r="J849" s="27">
        <v>45447</v>
      </c>
      <c r="K849" s="27">
        <v>45447</v>
      </c>
      <c r="L849" s="29">
        <v>18659667</v>
      </c>
      <c r="M849" s="36">
        <v>1</v>
      </c>
      <c r="N849" s="31">
        <v>0</v>
      </c>
      <c r="O849" s="31">
        <v>18659667</v>
      </c>
      <c r="P849" s="31">
        <v>0</v>
      </c>
      <c r="T849" s="30">
        <v>45447</v>
      </c>
      <c r="U849" s="31"/>
      <c r="V849" s="31">
        <v>18659667</v>
      </c>
      <c r="W849" s="28" t="s">
        <v>264</v>
      </c>
    </row>
    <row r="850" spans="1:23" s="28" customFormat="1" ht="29" x14ac:dyDescent="0.35">
      <c r="A850" s="20">
        <v>942</v>
      </c>
      <c r="B850" s="28">
        <v>2024</v>
      </c>
      <c r="C850" s="19" t="s">
        <v>2636</v>
      </c>
      <c r="D850" s="19" t="s">
        <v>2637</v>
      </c>
      <c r="E850" s="19">
        <v>1019113191</v>
      </c>
      <c r="F850" s="19" t="s">
        <v>2638</v>
      </c>
      <c r="G850" s="19" t="s">
        <v>262</v>
      </c>
      <c r="H850" s="19" t="s">
        <v>263</v>
      </c>
      <c r="I850" s="27">
        <v>45397</v>
      </c>
      <c r="J850" s="27">
        <v>45434</v>
      </c>
      <c r="K850" s="27">
        <v>45434</v>
      </c>
      <c r="L850" s="29">
        <v>18659667</v>
      </c>
      <c r="M850" s="36">
        <v>1</v>
      </c>
      <c r="N850" s="31">
        <v>0</v>
      </c>
      <c r="O850" s="31">
        <v>18659667</v>
      </c>
      <c r="P850" s="31">
        <v>0</v>
      </c>
      <c r="T850" s="30">
        <v>45434</v>
      </c>
      <c r="U850" s="31"/>
      <c r="V850" s="31">
        <v>18659667</v>
      </c>
      <c r="W850" s="28" t="s">
        <v>264</v>
      </c>
    </row>
    <row r="851" spans="1:23" s="28" customFormat="1" ht="29" x14ac:dyDescent="0.35">
      <c r="A851" s="20">
        <v>945</v>
      </c>
      <c r="B851" s="28">
        <v>2024</v>
      </c>
      <c r="C851" s="19" t="s">
        <v>2639</v>
      </c>
      <c r="D851" s="19" t="s">
        <v>2640</v>
      </c>
      <c r="E851" s="19">
        <v>1018462362</v>
      </c>
      <c r="F851" s="19" t="s">
        <v>2641</v>
      </c>
      <c r="G851" s="19" t="s">
        <v>298</v>
      </c>
      <c r="H851" s="19" t="s">
        <v>299</v>
      </c>
      <c r="I851" s="27">
        <v>45399</v>
      </c>
      <c r="J851" s="27">
        <v>45404</v>
      </c>
      <c r="K851" s="27">
        <v>45504</v>
      </c>
      <c r="L851" s="29">
        <v>16000000</v>
      </c>
      <c r="M851" s="36">
        <v>1</v>
      </c>
      <c r="N851" s="31">
        <v>13200000</v>
      </c>
      <c r="O851" s="31">
        <v>2800000</v>
      </c>
      <c r="P851" s="31">
        <v>0</v>
      </c>
      <c r="T851" s="30">
        <v>45504</v>
      </c>
      <c r="U851" s="31"/>
      <c r="V851" s="31">
        <v>16000000</v>
      </c>
      <c r="W851" s="28" t="s">
        <v>300</v>
      </c>
    </row>
    <row r="852" spans="1:23" s="28" customFormat="1" ht="29" x14ac:dyDescent="0.35">
      <c r="A852" s="20">
        <v>946</v>
      </c>
      <c r="B852" s="28">
        <v>2024</v>
      </c>
      <c r="C852" s="19" t="s">
        <v>2642</v>
      </c>
      <c r="D852" s="19" t="s">
        <v>2643</v>
      </c>
      <c r="E852" s="19">
        <v>52545038</v>
      </c>
      <c r="F852" s="19" t="s">
        <v>2644</v>
      </c>
      <c r="G852" s="19" t="s">
        <v>262</v>
      </c>
      <c r="H852" s="19" t="s">
        <v>263</v>
      </c>
      <c r="I852" s="27">
        <v>45399</v>
      </c>
      <c r="J852" s="27">
        <v>45406</v>
      </c>
      <c r="K852" s="27">
        <v>45504</v>
      </c>
      <c r="L852" s="29">
        <v>20260100</v>
      </c>
      <c r="M852" s="36">
        <v>1</v>
      </c>
      <c r="N852" s="31">
        <v>19079900</v>
      </c>
      <c r="O852" s="31">
        <v>1180200</v>
      </c>
      <c r="P852" s="31">
        <v>0</v>
      </c>
      <c r="T852" s="30">
        <v>45504</v>
      </c>
      <c r="U852" s="31"/>
      <c r="V852" s="31">
        <v>20260100</v>
      </c>
      <c r="W852" s="28" t="s">
        <v>264</v>
      </c>
    </row>
    <row r="853" spans="1:23" s="28" customFormat="1" ht="29" x14ac:dyDescent="0.35">
      <c r="A853" s="20">
        <v>947</v>
      </c>
      <c r="B853" s="28">
        <v>2024</v>
      </c>
      <c r="C853" s="19" t="s">
        <v>2645</v>
      </c>
      <c r="D853" s="19" t="s">
        <v>2646</v>
      </c>
      <c r="E853" s="19">
        <v>1019087879</v>
      </c>
      <c r="F853" s="19" t="s">
        <v>2647</v>
      </c>
      <c r="G853" s="19" t="s">
        <v>764</v>
      </c>
      <c r="H853" s="19" t="s">
        <v>555</v>
      </c>
      <c r="I853" s="27">
        <v>45399</v>
      </c>
      <c r="J853" s="27">
        <v>45405</v>
      </c>
      <c r="K853" s="27">
        <v>45504</v>
      </c>
      <c r="L853" s="29">
        <v>22278000</v>
      </c>
      <c r="M853" s="36">
        <v>1</v>
      </c>
      <c r="N853" s="31">
        <v>12129133</v>
      </c>
      <c r="O853" s="31">
        <v>10148867</v>
      </c>
      <c r="P853" s="31">
        <v>0</v>
      </c>
      <c r="T853" s="30">
        <v>45504</v>
      </c>
      <c r="U853" s="31"/>
      <c r="V853" s="31">
        <v>22278000</v>
      </c>
      <c r="W853" s="28" t="s">
        <v>556</v>
      </c>
    </row>
    <row r="854" spans="1:23" s="28" customFormat="1" ht="29" x14ac:dyDescent="0.35">
      <c r="A854" s="20">
        <v>949</v>
      </c>
      <c r="B854" s="28">
        <v>2024</v>
      </c>
      <c r="C854" s="19" t="s">
        <v>2648</v>
      </c>
      <c r="D854" s="19" t="s">
        <v>2649</v>
      </c>
      <c r="E854" s="19">
        <v>1127208707</v>
      </c>
      <c r="F854" s="19" t="s">
        <v>2650</v>
      </c>
      <c r="G854" s="19" t="s">
        <v>262</v>
      </c>
      <c r="H854" s="19" t="s">
        <v>263</v>
      </c>
      <c r="I854" s="27">
        <v>45401</v>
      </c>
      <c r="J854" s="27">
        <v>45422</v>
      </c>
      <c r="K854" s="27">
        <v>45504</v>
      </c>
      <c r="L854" s="29">
        <v>14500000</v>
      </c>
      <c r="M854" s="36">
        <v>1</v>
      </c>
      <c r="N854" s="31">
        <v>11745000</v>
      </c>
      <c r="O854" s="31">
        <v>2755000</v>
      </c>
      <c r="P854" s="31">
        <v>0</v>
      </c>
      <c r="T854" s="30">
        <v>45504</v>
      </c>
      <c r="U854" s="31"/>
      <c r="V854" s="31">
        <v>14500000</v>
      </c>
      <c r="W854" s="28" t="s">
        <v>264</v>
      </c>
    </row>
    <row r="855" spans="1:23" s="28" customFormat="1" ht="29" x14ac:dyDescent="0.35">
      <c r="A855" s="20">
        <v>950</v>
      </c>
      <c r="B855" s="28">
        <v>2024</v>
      </c>
      <c r="C855" s="19" t="s">
        <v>2651</v>
      </c>
      <c r="D855" s="19" t="s">
        <v>2652</v>
      </c>
      <c r="E855" s="19">
        <v>1026567075</v>
      </c>
      <c r="F855" s="19" t="s">
        <v>2653</v>
      </c>
      <c r="G855" s="19" t="s">
        <v>784</v>
      </c>
      <c r="H855" s="19" t="s">
        <v>544</v>
      </c>
      <c r="I855" s="27">
        <v>45404</v>
      </c>
      <c r="J855" s="27">
        <v>45405</v>
      </c>
      <c r="K855" s="27">
        <v>45572</v>
      </c>
      <c r="L855" s="29">
        <v>29174750</v>
      </c>
      <c r="M855" s="36">
        <v>0.95757574615035257</v>
      </c>
      <c r="N855" s="31">
        <v>27937033</v>
      </c>
      <c r="O855" s="31">
        <v>0</v>
      </c>
      <c r="P855" s="31">
        <v>1237717</v>
      </c>
      <c r="T855" s="30">
        <v>45572</v>
      </c>
      <c r="U855" s="31"/>
      <c r="V855" s="31">
        <v>29174750</v>
      </c>
      <c r="W855" s="28" t="s">
        <v>534</v>
      </c>
    </row>
    <row r="856" spans="1:23" s="28" customFormat="1" ht="29" x14ac:dyDescent="0.35">
      <c r="A856" s="20">
        <v>951</v>
      </c>
      <c r="B856" s="28">
        <v>2024</v>
      </c>
      <c r="C856" s="19" t="s">
        <v>2654</v>
      </c>
      <c r="D856" s="19" t="s">
        <v>2655</v>
      </c>
      <c r="E856" s="19">
        <v>1077971087</v>
      </c>
      <c r="F856" s="19" t="s">
        <v>2656</v>
      </c>
      <c r="G856" s="19" t="s">
        <v>298</v>
      </c>
      <c r="H856" s="19" t="s">
        <v>299</v>
      </c>
      <c r="I856" s="27">
        <v>45401</v>
      </c>
      <c r="J856" s="27">
        <v>45406</v>
      </c>
      <c r="K856" s="27">
        <v>45504</v>
      </c>
      <c r="L856" s="29">
        <v>16000000</v>
      </c>
      <c r="M856" s="36">
        <v>1</v>
      </c>
      <c r="N856" s="31">
        <v>12933333</v>
      </c>
      <c r="O856" s="31">
        <v>3066667</v>
      </c>
      <c r="P856" s="31">
        <v>0</v>
      </c>
      <c r="T856" s="30">
        <v>45504</v>
      </c>
      <c r="U856" s="31"/>
      <c r="V856" s="31">
        <v>16000000</v>
      </c>
      <c r="W856" s="28" t="s">
        <v>300</v>
      </c>
    </row>
    <row r="857" spans="1:23" s="28" customFormat="1" ht="29" x14ac:dyDescent="0.35">
      <c r="A857" s="20">
        <v>952</v>
      </c>
      <c r="B857" s="28">
        <v>2024</v>
      </c>
      <c r="C857" s="19" t="s">
        <v>2657</v>
      </c>
      <c r="D857" s="19" t="s">
        <v>2658</v>
      </c>
      <c r="E857" s="19">
        <v>1018474496</v>
      </c>
      <c r="F857" s="19" t="s">
        <v>2659</v>
      </c>
      <c r="G857" s="19" t="s">
        <v>262</v>
      </c>
      <c r="H857" s="19" t="s">
        <v>263</v>
      </c>
      <c r="I857" s="27">
        <v>45401</v>
      </c>
      <c r="J857" s="27">
        <v>45406</v>
      </c>
      <c r="K857" s="27">
        <v>45504</v>
      </c>
      <c r="L857" s="29">
        <v>20260100</v>
      </c>
      <c r="M857" s="36">
        <v>1</v>
      </c>
      <c r="N857" s="31">
        <v>19079900</v>
      </c>
      <c r="O857" s="31">
        <v>1180200</v>
      </c>
      <c r="P857" s="31">
        <v>0</v>
      </c>
      <c r="T857" s="30">
        <v>45504</v>
      </c>
      <c r="U857" s="31"/>
      <c r="V857" s="31">
        <v>20260100</v>
      </c>
      <c r="W857" s="28" t="s">
        <v>264</v>
      </c>
    </row>
    <row r="858" spans="1:23" s="28" customFormat="1" ht="29" x14ac:dyDescent="0.35">
      <c r="A858" s="20">
        <v>953</v>
      </c>
      <c r="B858" s="28">
        <v>2024</v>
      </c>
      <c r="C858" s="19" t="s">
        <v>2660</v>
      </c>
      <c r="D858" s="19" t="s">
        <v>2661</v>
      </c>
      <c r="E858" s="19">
        <v>1016064963</v>
      </c>
      <c r="F858" s="19" t="s">
        <v>2662</v>
      </c>
      <c r="G858" s="19" t="s">
        <v>764</v>
      </c>
      <c r="H858" s="19" t="s">
        <v>555</v>
      </c>
      <c r="I858" s="27">
        <v>45401</v>
      </c>
      <c r="J858" s="27">
        <v>45407</v>
      </c>
      <c r="K858" s="27">
        <v>45504</v>
      </c>
      <c r="L858" s="29">
        <v>39108000</v>
      </c>
      <c r="M858" s="36">
        <v>1</v>
      </c>
      <c r="N858" s="31">
        <v>20857600</v>
      </c>
      <c r="O858" s="31">
        <v>18250400</v>
      </c>
      <c r="P858" s="31">
        <v>0</v>
      </c>
      <c r="T858" s="30">
        <v>45504</v>
      </c>
      <c r="U858" s="31"/>
      <c r="V858" s="31">
        <v>39108000</v>
      </c>
      <c r="W858" s="28" t="s">
        <v>556</v>
      </c>
    </row>
    <row r="859" spans="1:23" s="28" customFormat="1" ht="29" x14ac:dyDescent="0.35">
      <c r="A859" s="20">
        <v>954</v>
      </c>
      <c r="B859" s="28">
        <v>2024</v>
      </c>
      <c r="C859" s="19" t="s">
        <v>2663</v>
      </c>
      <c r="D859" s="19" t="s">
        <v>2664</v>
      </c>
      <c r="E859" s="19">
        <v>1049650559</v>
      </c>
      <c r="F859" s="19" t="s">
        <v>2665</v>
      </c>
      <c r="G859" s="19" t="s">
        <v>538</v>
      </c>
      <c r="H859" s="19" t="s">
        <v>539</v>
      </c>
      <c r="I859" s="27">
        <v>45407</v>
      </c>
      <c r="J859" s="27">
        <v>45412</v>
      </c>
      <c r="K859" s="27">
        <v>45579</v>
      </c>
      <c r="L859" s="29">
        <v>29174750</v>
      </c>
      <c r="M859" s="36">
        <v>0.73333334475873835</v>
      </c>
      <c r="N859" s="31">
        <v>21394817</v>
      </c>
      <c r="O859" s="31">
        <v>0</v>
      </c>
      <c r="P859" s="31">
        <v>7779933</v>
      </c>
      <c r="T859" s="30">
        <v>45579</v>
      </c>
      <c r="U859" s="31"/>
      <c r="V859" s="31">
        <v>29174750</v>
      </c>
      <c r="W859" s="28" t="s">
        <v>534</v>
      </c>
    </row>
    <row r="860" spans="1:23" s="28" customFormat="1" ht="29" x14ac:dyDescent="0.35">
      <c r="A860" s="20">
        <v>955</v>
      </c>
      <c r="B860" s="28">
        <v>2024</v>
      </c>
      <c r="C860" s="19" t="s">
        <v>2666</v>
      </c>
      <c r="D860" s="19" t="s">
        <v>576</v>
      </c>
      <c r="E860" s="19">
        <v>1026563920</v>
      </c>
      <c r="F860" s="19" t="s">
        <v>2667</v>
      </c>
      <c r="G860" s="19" t="s">
        <v>338</v>
      </c>
      <c r="H860" s="19" t="s">
        <v>339</v>
      </c>
      <c r="I860" s="27">
        <v>45407</v>
      </c>
      <c r="J860" s="27">
        <v>45418</v>
      </c>
      <c r="K860" s="27">
        <v>45649</v>
      </c>
      <c r="L860" s="29">
        <v>58658322</v>
      </c>
      <c r="M860" s="36">
        <v>0.6277056305838411</v>
      </c>
      <c r="N860" s="31">
        <v>36820159</v>
      </c>
      <c r="O860" s="31">
        <v>0</v>
      </c>
      <c r="P860" s="31">
        <v>21838163</v>
      </c>
      <c r="T860" s="30">
        <v>45649</v>
      </c>
      <c r="U860" s="31"/>
      <c r="V860" s="31">
        <v>58658322</v>
      </c>
      <c r="W860" s="28" t="s">
        <v>340</v>
      </c>
    </row>
    <row r="861" spans="1:23" s="28" customFormat="1" ht="29" x14ac:dyDescent="0.35">
      <c r="A861" s="20">
        <v>956</v>
      </c>
      <c r="B861" s="28">
        <v>2024</v>
      </c>
      <c r="C861" s="19" t="s">
        <v>2668</v>
      </c>
      <c r="D861" s="19" t="s">
        <v>336</v>
      </c>
      <c r="E861" s="19">
        <v>53152671</v>
      </c>
      <c r="F861" s="19" t="s">
        <v>2669</v>
      </c>
      <c r="G861" s="19" t="s">
        <v>338</v>
      </c>
      <c r="H861" s="19" t="s">
        <v>339</v>
      </c>
      <c r="I861" s="27">
        <v>45406</v>
      </c>
      <c r="J861" s="27">
        <v>45411</v>
      </c>
      <c r="K861" s="27">
        <v>45651</v>
      </c>
      <c r="L861" s="29">
        <v>71890000</v>
      </c>
      <c r="M861" s="36">
        <v>0.51476793712616498</v>
      </c>
      <c r="N861" s="31">
        <v>37006667</v>
      </c>
      <c r="O861" s="31">
        <v>0</v>
      </c>
      <c r="P861" s="31">
        <v>34883333</v>
      </c>
      <c r="T861" s="30">
        <v>45651</v>
      </c>
      <c r="U861" s="31"/>
      <c r="V861" s="31">
        <v>71890000</v>
      </c>
      <c r="W861" s="28" t="s">
        <v>340</v>
      </c>
    </row>
    <row r="862" spans="1:23" s="28" customFormat="1" ht="43.5" x14ac:dyDescent="0.35">
      <c r="A862" s="20">
        <v>957</v>
      </c>
      <c r="B862" s="28">
        <v>2024</v>
      </c>
      <c r="C862" s="19" t="s">
        <v>2670</v>
      </c>
      <c r="D862" s="19" t="s">
        <v>2671</v>
      </c>
      <c r="E862" s="19">
        <v>52060754</v>
      </c>
      <c r="F862" s="19" t="s">
        <v>2672</v>
      </c>
      <c r="G862" s="19" t="s">
        <v>154</v>
      </c>
      <c r="H862" s="19" t="s">
        <v>155</v>
      </c>
      <c r="I862" s="27">
        <v>45411</v>
      </c>
      <c r="J862" s="27">
        <v>45415</v>
      </c>
      <c r="K862" s="27">
        <v>45504</v>
      </c>
      <c r="L862" s="29">
        <v>7352400</v>
      </c>
      <c r="M862" s="36">
        <v>1</v>
      </c>
      <c r="N862" s="31">
        <v>6535467</v>
      </c>
      <c r="O862" s="31">
        <v>816933</v>
      </c>
      <c r="P862" s="31">
        <v>0</v>
      </c>
      <c r="T862" s="30">
        <v>45504</v>
      </c>
      <c r="U862" s="31"/>
      <c r="V862" s="31">
        <v>7352400</v>
      </c>
      <c r="W862" s="28" t="s">
        <v>156</v>
      </c>
    </row>
    <row r="863" spans="1:23" s="28" customFormat="1" ht="29" x14ac:dyDescent="0.35">
      <c r="A863" s="20">
        <v>958</v>
      </c>
      <c r="B863" s="28">
        <v>2024</v>
      </c>
      <c r="C863" s="19" t="s">
        <v>2673</v>
      </c>
      <c r="D863" s="19" t="s">
        <v>2674</v>
      </c>
      <c r="E863" s="19">
        <v>1064997935</v>
      </c>
      <c r="F863" s="19" t="s">
        <v>2675</v>
      </c>
      <c r="G863" s="19" t="s">
        <v>262</v>
      </c>
      <c r="H863" s="19" t="s">
        <v>263</v>
      </c>
      <c r="I863" s="27">
        <v>45411</v>
      </c>
      <c r="J863" s="27">
        <v>45419</v>
      </c>
      <c r="K863" s="27">
        <v>45504</v>
      </c>
      <c r="L863" s="29">
        <v>16284800</v>
      </c>
      <c r="M863" s="36">
        <v>1</v>
      </c>
      <c r="N863" s="31">
        <v>14249200</v>
      </c>
      <c r="O863" s="31">
        <v>2035600</v>
      </c>
      <c r="P863" s="31">
        <v>0</v>
      </c>
      <c r="T863" s="30">
        <v>45504</v>
      </c>
      <c r="U863" s="31"/>
      <c r="V863" s="31">
        <v>16284800</v>
      </c>
      <c r="W863" s="28" t="s">
        <v>264</v>
      </c>
    </row>
    <row r="864" spans="1:23" s="28" customFormat="1" ht="29" x14ac:dyDescent="0.35">
      <c r="A864" s="20">
        <v>959</v>
      </c>
      <c r="B864" s="28">
        <v>2024</v>
      </c>
      <c r="C864" s="19" t="s">
        <v>2676</v>
      </c>
      <c r="D864" s="19" t="s">
        <v>2677</v>
      </c>
      <c r="E864" s="19">
        <v>1013586308</v>
      </c>
      <c r="F864" s="19" t="s">
        <v>2678</v>
      </c>
      <c r="G864" s="19" t="s">
        <v>338</v>
      </c>
      <c r="H864" s="19" t="s">
        <v>339</v>
      </c>
      <c r="I864" s="27">
        <v>45411</v>
      </c>
      <c r="J864" s="27">
        <v>45414</v>
      </c>
      <c r="K864" s="27">
        <v>45647</v>
      </c>
      <c r="L864" s="29">
        <v>59416666</v>
      </c>
      <c r="M864" s="36">
        <v>0.647826099835356</v>
      </c>
      <c r="N864" s="31">
        <v>38491667</v>
      </c>
      <c r="O864" s="31">
        <v>0</v>
      </c>
      <c r="P864" s="31">
        <v>20924999</v>
      </c>
      <c r="T864" s="30">
        <v>45647</v>
      </c>
      <c r="U864" s="31"/>
      <c r="V864" s="31">
        <v>59416666</v>
      </c>
      <c r="W864" s="28" t="s">
        <v>340</v>
      </c>
    </row>
    <row r="865" spans="1:23" s="28" customFormat="1" ht="29" x14ac:dyDescent="0.35">
      <c r="A865" s="20">
        <v>961</v>
      </c>
      <c r="B865" s="28">
        <v>2024</v>
      </c>
      <c r="C865" s="19" t="s">
        <v>2679</v>
      </c>
      <c r="D865" s="19" t="s">
        <v>2680</v>
      </c>
      <c r="E865" s="19">
        <v>1010230597</v>
      </c>
      <c r="F865" s="19" t="s">
        <v>2681</v>
      </c>
      <c r="G865" s="19" t="s">
        <v>262</v>
      </c>
      <c r="H865" s="19" t="s">
        <v>263</v>
      </c>
      <c r="I865" s="27">
        <v>45411</v>
      </c>
      <c r="J865" s="27">
        <v>45414</v>
      </c>
      <c r="K865" s="27">
        <v>45504</v>
      </c>
      <c r="L865" s="29">
        <v>16284800</v>
      </c>
      <c r="M865" s="36">
        <v>1</v>
      </c>
      <c r="N865" s="31">
        <v>15097367</v>
      </c>
      <c r="O865" s="31">
        <v>1187433</v>
      </c>
      <c r="P865" s="31">
        <v>0</v>
      </c>
      <c r="T865" s="30">
        <v>45504</v>
      </c>
      <c r="U865" s="31"/>
      <c r="V865" s="31">
        <v>16284800</v>
      </c>
      <c r="W865" s="28" t="s">
        <v>264</v>
      </c>
    </row>
    <row r="866" spans="1:23" s="28" customFormat="1" ht="69.75" customHeight="1" x14ac:dyDescent="0.35">
      <c r="A866" s="20">
        <v>962</v>
      </c>
      <c r="B866" s="28">
        <v>2024</v>
      </c>
      <c r="C866" s="19" t="s">
        <v>2682</v>
      </c>
      <c r="D866" s="19" t="s">
        <v>2683</v>
      </c>
      <c r="E866" s="19">
        <v>1118567592</v>
      </c>
      <c r="F866" s="19" t="s">
        <v>2684</v>
      </c>
      <c r="G866" s="19" t="s">
        <v>262</v>
      </c>
      <c r="H866" s="19" t="s">
        <v>263</v>
      </c>
      <c r="I866" s="27">
        <v>45411</v>
      </c>
      <c r="J866" s="27">
        <v>45415</v>
      </c>
      <c r="K866" s="27">
        <v>45504</v>
      </c>
      <c r="L866" s="29">
        <v>16284800</v>
      </c>
      <c r="M866" s="36">
        <v>1</v>
      </c>
      <c r="N866" s="31">
        <v>14927733</v>
      </c>
      <c r="O866" s="31">
        <v>1357067</v>
      </c>
      <c r="P866" s="31">
        <v>0</v>
      </c>
      <c r="T866" s="30">
        <v>45504</v>
      </c>
      <c r="U866" s="31"/>
      <c r="V866" s="31">
        <v>16284800</v>
      </c>
      <c r="W866" s="28" t="s">
        <v>264</v>
      </c>
    </row>
    <row r="867" spans="1:23" s="28" customFormat="1" ht="29" x14ac:dyDescent="0.35">
      <c r="A867" s="20">
        <v>963</v>
      </c>
      <c r="B867" s="28">
        <v>2024</v>
      </c>
      <c r="C867" s="19" t="s">
        <v>2685</v>
      </c>
      <c r="D867" s="19" t="s">
        <v>2686</v>
      </c>
      <c r="E867" s="19">
        <v>899999115</v>
      </c>
      <c r="F867" s="19" t="s">
        <v>2687</v>
      </c>
      <c r="G867" s="19" t="s">
        <v>338</v>
      </c>
      <c r="H867" s="19" t="s">
        <v>339</v>
      </c>
      <c r="I867" s="27">
        <v>45412</v>
      </c>
      <c r="J867" s="27">
        <v>45414</v>
      </c>
      <c r="K867" s="27">
        <v>45717</v>
      </c>
      <c r="L867" s="29">
        <v>1445788717</v>
      </c>
      <c r="M867" s="36">
        <v>0.26756490796434956</v>
      </c>
      <c r="N867" s="31">
        <v>386842325</v>
      </c>
      <c r="O867" s="31">
        <v>0</v>
      </c>
      <c r="P867" s="31">
        <v>1058946392</v>
      </c>
      <c r="T867" s="30">
        <v>45717</v>
      </c>
      <c r="U867" s="31"/>
      <c r="V867" s="31">
        <v>1445788717</v>
      </c>
      <c r="W867" s="28" t="s">
        <v>340</v>
      </c>
    </row>
    <row r="868" spans="1:23" s="28" customFormat="1" ht="29" x14ac:dyDescent="0.35">
      <c r="A868" s="20">
        <v>964</v>
      </c>
      <c r="B868" s="28">
        <v>2024</v>
      </c>
      <c r="C868" s="19" t="s">
        <v>2688</v>
      </c>
      <c r="D868" s="19" t="s">
        <v>2689</v>
      </c>
      <c r="E868" s="19">
        <v>79649423</v>
      </c>
      <c r="F868" s="19" t="s">
        <v>2690</v>
      </c>
      <c r="G868" s="19" t="s">
        <v>338</v>
      </c>
      <c r="H868" s="19" t="s">
        <v>339</v>
      </c>
      <c r="I868" s="27">
        <v>45415</v>
      </c>
      <c r="J868" s="27">
        <v>45418</v>
      </c>
      <c r="K868" s="27">
        <v>45651</v>
      </c>
      <c r="L868" s="29">
        <v>28354001</v>
      </c>
      <c r="M868" s="36">
        <v>0.63043480177629962</v>
      </c>
      <c r="N868" s="31">
        <v>17875349</v>
      </c>
      <c r="O868" s="31">
        <v>0</v>
      </c>
      <c r="P868" s="31">
        <v>10478652</v>
      </c>
      <c r="T868" s="30"/>
      <c r="U868" s="31"/>
      <c r="V868" s="31">
        <v>28354001</v>
      </c>
      <c r="W868" s="28" t="s">
        <v>340</v>
      </c>
    </row>
    <row r="869" spans="1:23" s="28" customFormat="1" ht="29" x14ac:dyDescent="0.35">
      <c r="A869" s="20">
        <v>966</v>
      </c>
      <c r="B869" s="28">
        <v>2024</v>
      </c>
      <c r="C869" s="19" t="s">
        <v>2691</v>
      </c>
      <c r="D869" s="19" t="s">
        <v>479</v>
      </c>
      <c r="E869" s="19">
        <v>51633080</v>
      </c>
      <c r="F869" s="19" t="s">
        <v>2692</v>
      </c>
      <c r="G869" s="19" t="s">
        <v>338</v>
      </c>
      <c r="H869" s="19" t="s">
        <v>339</v>
      </c>
      <c r="I869" s="27">
        <v>45415</v>
      </c>
      <c r="J869" s="27">
        <v>45418</v>
      </c>
      <c r="K869" s="27">
        <v>45649</v>
      </c>
      <c r="L869" s="29">
        <v>28107445</v>
      </c>
      <c r="M869" s="36">
        <v>0.63596491961471413</v>
      </c>
      <c r="N869" s="31">
        <v>17875349</v>
      </c>
      <c r="O869" s="31">
        <v>0</v>
      </c>
      <c r="P869" s="31">
        <v>10232096</v>
      </c>
      <c r="T869" s="30"/>
      <c r="U869" s="31"/>
      <c r="V869" s="31">
        <v>28107445</v>
      </c>
      <c r="W869" s="28" t="s">
        <v>340</v>
      </c>
    </row>
    <row r="870" spans="1:23" s="28" customFormat="1" ht="29" x14ac:dyDescent="0.35">
      <c r="A870" s="20">
        <v>967</v>
      </c>
      <c r="B870" s="28">
        <v>2024</v>
      </c>
      <c r="C870" s="19" t="s">
        <v>2693</v>
      </c>
      <c r="D870" s="19" t="s">
        <v>2694</v>
      </c>
      <c r="E870" s="19">
        <v>1020827838</v>
      </c>
      <c r="F870" s="19" t="s">
        <v>2695</v>
      </c>
      <c r="G870" s="19" t="s">
        <v>2256</v>
      </c>
      <c r="H870" s="19" t="s">
        <v>32</v>
      </c>
      <c r="I870" s="27">
        <v>45415</v>
      </c>
      <c r="J870" s="27">
        <v>45419</v>
      </c>
      <c r="K870" s="27">
        <v>45602</v>
      </c>
      <c r="L870" s="29">
        <v>39108000</v>
      </c>
      <c r="M870" s="36">
        <v>0.8</v>
      </c>
      <c r="N870" s="31">
        <v>31286400</v>
      </c>
      <c r="O870" s="31">
        <v>0</v>
      </c>
      <c r="P870" s="31">
        <v>7821600</v>
      </c>
      <c r="T870" s="30"/>
      <c r="U870" s="31"/>
      <c r="V870" s="31">
        <v>39108000</v>
      </c>
      <c r="W870" s="28" t="s">
        <v>33</v>
      </c>
    </row>
    <row r="871" spans="1:23" s="28" customFormat="1" ht="29" x14ac:dyDescent="0.35">
      <c r="A871" s="20">
        <v>968</v>
      </c>
      <c r="B871" s="28">
        <v>2024</v>
      </c>
      <c r="C871" s="19" t="s">
        <v>2696</v>
      </c>
      <c r="D871" s="19" t="s">
        <v>570</v>
      </c>
      <c r="E871" s="19">
        <v>1026568993</v>
      </c>
      <c r="F871" s="19" t="s">
        <v>2697</v>
      </c>
      <c r="G871" s="19" t="s">
        <v>338</v>
      </c>
      <c r="H871" s="19" t="s">
        <v>339</v>
      </c>
      <c r="I871" s="27">
        <v>45415</v>
      </c>
      <c r="J871" s="27">
        <v>45418</v>
      </c>
      <c r="K871" s="27">
        <v>45652</v>
      </c>
      <c r="L871" s="29">
        <v>65351609</v>
      </c>
      <c r="M871" s="36">
        <v>0.62770563154764869</v>
      </c>
      <c r="N871" s="31">
        <v>41021573</v>
      </c>
      <c r="O871" s="31">
        <v>0</v>
      </c>
      <c r="P871" s="31">
        <v>24330036</v>
      </c>
      <c r="T871" s="30"/>
      <c r="U871" s="31"/>
      <c r="V871" s="31">
        <v>65351609</v>
      </c>
      <c r="W871" s="28" t="s">
        <v>340</v>
      </c>
    </row>
    <row r="872" spans="1:23" s="28" customFormat="1" ht="29" x14ac:dyDescent="0.35">
      <c r="A872" s="20">
        <v>969</v>
      </c>
      <c r="B872" s="28">
        <v>2024</v>
      </c>
      <c r="C872" s="19" t="s">
        <v>2698</v>
      </c>
      <c r="D872" s="19" t="s">
        <v>792</v>
      </c>
      <c r="E872" s="19">
        <v>80538621</v>
      </c>
      <c r="F872" s="19" t="s">
        <v>2699</v>
      </c>
      <c r="G872" s="19" t="s">
        <v>338</v>
      </c>
      <c r="H872" s="19" t="s">
        <v>339</v>
      </c>
      <c r="I872" s="27">
        <v>45415</v>
      </c>
      <c r="J872" s="27">
        <v>45418</v>
      </c>
      <c r="K872" s="27">
        <v>45652</v>
      </c>
      <c r="L872" s="29">
        <v>65351609</v>
      </c>
      <c r="M872" s="36">
        <v>0.62770563154764869</v>
      </c>
      <c r="N872" s="31">
        <v>41021573</v>
      </c>
      <c r="O872" s="31">
        <v>0</v>
      </c>
      <c r="P872" s="31">
        <v>24330036</v>
      </c>
      <c r="T872" s="30"/>
      <c r="U872" s="31"/>
      <c r="V872" s="31">
        <v>65351609</v>
      </c>
      <c r="W872" s="28" t="s">
        <v>340</v>
      </c>
    </row>
    <row r="873" spans="1:23" s="28" customFormat="1" ht="29" x14ac:dyDescent="0.35">
      <c r="A873" s="20">
        <v>970</v>
      </c>
      <c r="B873" s="28">
        <v>2024</v>
      </c>
      <c r="C873" s="19" t="s">
        <v>2700</v>
      </c>
      <c r="D873" s="19" t="s">
        <v>485</v>
      </c>
      <c r="E873" s="19">
        <v>52719035</v>
      </c>
      <c r="F873" s="19" t="s">
        <v>2701</v>
      </c>
      <c r="G873" s="19" t="s">
        <v>338</v>
      </c>
      <c r="H873" s="19" t="s">
        <v>339</v>
      </c>
      <c r="I873" s="27">
        <v>45415</v>
      </c>
      <c r="J873" s="27">
        <v>45418</v>
      </c>
      <c r="K873" s="27">
        <v>45652</v>
      </c>
      <c r="L873" s="29">
        <v>65351609</v>
      </c>
      <c r="M873" s="36">
        <v>0.49783550088261791</v>
      </c>
      <c r="N873" s="31">
        <v>32534351</v>
      </c>
      <c r="O873" s="31">
        <v>0</v>
      </c>
      <c r="P873" s="31">
        <v>32817258</v>
      </c>
      <c r="T873" s="30"/>
      <c r="U873" s="31"/>
      <c r="V873" s="31">
        <v>65351609</v>
      </c>
      <c r="W873" s="28" t="s">
        <v>340</v>
      </c>
    </row>
    <row r="874" spans="1:23" s="28" customFormat="1" ht="29" x14ac:dyDescent="0.35">
      <c r="A874" s="20">
        <v>971</v>
      </c>
      <c r="B874" s="28">
        <v>2024</v>
      </c>
      <c r="C874" s="19" t="s">
        <v>2702</v>
      </c>
      <c r="D874" s="19" t="s">
        <v>573</v>
      </c>
      <c r="E874" s="19">
        <v>1019044995</v>
      </c>
      <c r="F874" s="19" t="s">
        <v>2703</v>
      </c>
      <c r="G874" s="19" t="s">
        <v>338</v>
      </c>
      <c r="H874" s="19" t="s">
        <v>339</v>
      </c>
      <c r="I874" s="27">
        <v>45418</v>
      </c>
      <c r="J874" s="27">
        <v>45419</v>
      </c>
      <c r="K874" s="27">
        <v>45650</v>
      </c>
      <c r="L874" s="29">
        <v>76307359</v>
      </c>
      <c r="M874" s="36">
        <v>0.57894737255944084</v>
      </c>
      <c r="N874" s="31">
        <v>44177945</v>
      </c>
      <c r="O874" s="31">
        <v>0</v>
      </c>
      <c r="P874" s="31">
        <v>32129414</v>
      </c>
      <c r="T874" s="30"/>
      <c r="U874" s="31"/>
      <c r="V874" s="31">
        <v>76307359</v>
      </c>
      <c r="W874" s="28" t="s">
        <v>340</v>
      </c>
    </row>
    <row r="875" spans="1:23" s="28" customFormat="1" ht="29" x14ac:dyDescent="0.35">
      <c r="A875" s="20">
        <v>972</v>
      </c>
      <c r="B875" s="28">
        <v>2024</v>
      </c>
      <c r="C875" s="19" t="s">
        <v>2704</v>
      </c>
      <c r="D875" s="19" t="s">
        <v>877</v>
      </c>
      <c r="E875" s="19">
        <v>52616058</v>
      </c>
      <c r="F875" s="19" t="s">
        <v>2705</v>
      </c>
      <c r="G875" s="19" t="s">
        <v>338</v>
      </c>
      <c r="H875" s="19" t="s">
        <v>339</v>
      </c>
      <c r="I875" s="27">
        <v>45418</v>
      </c>
      <c r="J875" s="27">
        <v>45420</v>
      </c>
      <c r="K875" s="27">
        <v>45649</v>
      </c>
      <c r="L875" s="29">
        <v>63413264</v>
      </c>
      <c r="M875" s="36">
        <v>0.5</v>
      </c>
      <c r="N875" s="31">
        <v>31706632</v>
      </c>
      <c r="O875" s="31">
        <v>0</v>
      </c>
      <c r="P875" s="31">
        <v>31706632</v>
      </c>
      <c r="T875" s="30"/>
      <c r="U875" s="31"/>
      <c r="V875" s="31">
        <v>63413264</v>
      </c>
      <c r="W875" s="28" t="s">
        <v>340</v>
      </c>
    </row>
    <row r="876" spans="1:23" s="28" customFormat="1" ht="29" x14ac:dyDescent="0.35">
      <c r="A876" s="20">
        <v>974</v>
      </c>
      <c r="B876" s="28">
        <v>2024</v>
      </c>
      <c r="C876" s="19" t="s">
        <v>2706</v>
      </c>
      <c r="D876" s="19" t="s">
        <v>1041</v>
      </c>
      <c r="E876" s="19">
        <v>79965555</v>
      </c>
      <c r="F876" s="19" t="s">
        <v>2707</v>
      </c>
      <c r="G876" s="19" t="s">
        <v>338</v>
      </c>
      <c r="H876" s="19" t="s">
        <v>339</v>
      </c>
      <c r="I876" s="27">
        <v>45418</v>
      </c>
      <c r="J876" s="27">
        <v>45420</v>
      </c>
      <c r="K876" s="27">
        <v>45649</v>
      </c>
      <c r="L876" s="29">
        <v>27860888</v>
      </c>
      <c r="M876" s="36">
        <v>0.63274336410239329</v>
      </c>
      <c r="N876" s="31">
        <v>17628792</v>
      </c>
      <c r="O876" s="31">
        <v>0</v>
      </c>
      <c r="P876" s="31">
        <v>10232096</v>
      </c>
      <c r="T876" s="30"/>
      <c r="U876" s="31"/>
      <c r="V876" s="31">
        <v>27860888</v>
      </c>
      <c r="W876" s="28" t="s">
        <v>340</v>
      </c>
    </row>
    <row r="877" spans="1:23" s="28" customFormat="1" ht="29" x14ac:dyDescent="0.35">
      <c r="A877" s="20">
        <v>975</v>
      </c>
      <c r="B877" s="28">
        <v>2024</v>
      </c>
      <c r="C877" s="19" t="s">
        <v>2708</v>
      </c>
      <c r="D877" s="19" t="s">
        <v>969</v>
      </c>
      <c r="E877" s="19">
        <v>1023910625</v>
      </c>
      <c r="F877" s="19" t="s">
        <v>2709</v>
      </c>
      <c r="G877" s="19" t="s">
        <v>338</v>
      </c>
      <c r="H877" s="19" t="s">
        <v>339</v>
      </c>
      <c r="I877" s="27">
        <v>45418</v>
      </c>
      <c r="J877" s="27">
        <v>45420</v>
      </c>
      <c r="K877" s="27">
        <v>45647</v>
      </c>
      <c r="L877" s="29">
        <v>32032642</v>
      </c>
      <c r="M877" s="36">
        <v>0.63839286188132716</v>
      </c>
      <c r="N877" s="31">
        <v>20449410</v>
      </c>
      <c r="O877" s="31">
        <v>0</v>
      </c>
      <c r="P877" s="31">
        <v>11583232</v>
      </c>
      <c r="T877" s="30"/>
      <c r="U877" s="31"/>
      <c r="V877" s="31">
        <v>32032642</v>
      </c>
      <c r="W877" s="28" t="s">
        <v>340</v>
      </c>
    </row>
    <row r="878" spans="1:23" s="28" customFormat="1" ht="29" x14ac:dyDescent="0.35">
      <c r="A878" s="20">
        <v>976</v>
      </c>
      <c r="B878" s="28">
        <v>2024</v>
      </c>
      <c r="C878" s="19" t="s">
        <v>2710</v>
      </c>
      <c r="D878" s="19" t="s">
        <v>880</v>
      </c>
      <c r="E878" s="19">
        <v>79876828</v>
      </c>
      <c r="F878" s="19" t="s">
        <v>2711</v>
      </c>
      <c r="G878" s="19" t="s">
        <v>338</v>
      </c>
      <c r="H878" s="19" t="s">
        <v>339</v>
      </c>
      <c r="I878" s="27">
        <v>45418</v>
      </c>
      <c r="J878" s="27">
        <v>45420</v>
      </c>
      <c r="K878" s="27">
        <v>45650</v>
      </c>
      <c r="L878" s="29">
        <v>58641666</v>
      </c>
      <c r="M878" s="36">
        <v>0.62995595998244658</v>
      </c>
      <c r="N878" s="31">
        <v>36941667</v>
      </c>
      <c r="O878" s="31">
        <v>0</v>
      </c>
      <c r="P878" s="31">
        <v>21699999</v>
      </c>
      <c r="T878" s="30"/>
      <c r="U878" s="31"/>
      <c r="V878" s="31">
        <v>58641666</v>
      </c>
      <c r="W878" s="28" t="s">
        <v>340</v>
      </c>
    </row>
    <row r="879" spans="1:23" s="28" customFormat="1" ht="29" x14ac:dyDescent="0.35">
      <c r="A879" s="20">
        <v>977</v>
      </c>
      <c r="B879" s="28">
        <v>2024</v>
      </c>
      <c r="C879" s="19" t="s">
        <v>2712</v>
      </c>
      <c r="D879" s="19" t="s">
        <v>2713</v>
      </c>
      <c r="E879" s="19">
        <v>52348815</v>
      </c>
      <c r="F879" s="19" t="s">
        <v>2714</v>
      </c>
      <c r="G879" s="19" t="s">
        <v>338</v>
      </c>
      <c r="H879" s="19" t="s">
        <v>339</v>
      </c>
      <c r="I879" s="27">
        <v>45419</v>
      </c>
      <c r="J879" s="27">
        <v>45432</v>
      </c>
      <c r="K879" s="27">
        <v>45657</v>
      </c>
      <c r="L879" s="29">
        <v>61226666</v>
      </c>
      <c r="M879" s="36">
        <v>0.59821428133944121</v>
      </c>
      <c r="N879" s="31">
        <v>35806667</v>
      </c>
      <c r="O879" s="31">
        <v>819999</v>
      </c>
      <c r="P879" s="31">
        <v>24600000</v>
      </c>
      <c r="T879" s="30"/>
      <c r="U879" s="31"/>
      <c r="V879" s="31">
        <v>61226666</v>
      </c>
      <c r="W879" s="28" t="s">
        <v>340</v>
      </c>
    </row>
    <row r="880" spans="1:23" s="28" customFormat="1" ht="29" x14ac:dyDescent="0.35">
      <c r="A880" s="20">
        <v>978</v>
      </c>
      <c r="B880" s="28">
        <v>2024</v>
      </c>
      <c r="C880" s="19" t="s">
        <v>2715</v>
      </c>
      <c r="D880" s="19" t="s">
        <v>1094</v>
      </c>
      <c r="E880" s="19">
        <v>80732015</v>
      </c>
      <c r="F880" s="19" t="s">
        <v>2716</v>
      </c>
      <c r="G880" s="19" t="s">
        <v>338</v>
      </c>
      <c r="H880" s="19" t="s">
        <v>339</v>
      </c>
      <c r="I880" s="27">
        <v>45419</v>
      </c>
      <c r="J880" s="27">
        <v>45422</v>
      </c>
      <c r="K880" s="27">
        <v>45649</v>
      </c>
      <c r="L880" s="29">
        <v>27614331</v>
      </c>
      <c r="M880" s="36">
        <v>0.62946431691573479</v>
      </c>
      <c r="N880" s="31">
        <v>17382236</v>
      </c>
      <c r="O880" s="31">
        <v>0</v>
      </c>
      <c r="P880" s="31">
        <v>10232095</v>
      </c>
      <c r="T880" s="30"/>
      <c r="U880" s="31"/>
      <c r="V880" s="31">
        <v>27614331</v>
      </c>
      <c r="W880" s="28" t="s">
        <v>340</v>
      </c>
    </row>
    <row r="881" spans="1:23" s="28" customFormat="1" ht="29" x14ac:dyDescent="0.35">
      <c r="A881" s="20">
        <v>979</v>
      </c>
      <c r="B881" s="28">
        <v>2024</v>
      </c>
      <c r="C881" s="19" t="s">
        <v>2717</v>
      </c>
      <c r="D881" s="19" t="s">
        <v>1254</v>
      </c>
      <c r="E881" s="19">
        <v>79870964</v>
      </c>
      <c r="F881" s="19" t="s">
        <v>2718</v>
      </c>
      <c r="G881" s="19" t="s">
        <v>338</v>
      </c>
      <c r="H881" s="19" t="s">
        <v>339</v>
      </c>
      <c r="I881" s="27">
        <v>45420</v>
      </c>
      <c r="J881" s="27">
        <v>45426</v>
      </c>
      <c r="K881" s="27">
        <v>45653</v>
      </c>
      <c r="L881" s="29">
        <v>27614332</v>
      </c>
      <c r="M881" s="36">
        <v>0.61607142986475283</v>
      </c>
      <c r="N881" s="31">
        <v>17012401</v>
      </c>
      <c r="O881" s="31">
        <v>0</v>
      </c>
      <c r="P881" s="31">
        <v>10601931</v>
      </c>
      <c r="T881" s="30"/>
      <c r="U881" s="31"/>
      <c r="V881" s="31">
        <v>27614332</v>
      </c>
      <c r="W881" s="28" t="s">
        <v>340</v>
      </c>
    </row>
    <row r="882" spans="1:23" s="28" customFormat="1" ht="29" x14ac:dyDescent="0.35">
      <c r="A882" s="20">
        <v>980</v>
      </c>
      <c r="B882" s="28">
        <v>2024</v>
      </c>
      <c r="C882" s="19" t="s">
        <v>2719</v>
      </c>
      <c r="D882" s="19" t="s">
        <v>2720</v>
      </c>
      <c r="E882" s="19">
        <v>52243458</v>
      </c>
      <c r="F882" s="19" t="s">
        <v>2721</v>
      </c>
      <c r="G882" s="19" t="s">
        <v>338</v>
      </c>
      <c r="H882" s="19" t="s">
        <v>339</v>
      </c>
      <c r="I882" s="27">
        <v>45420</v>
      </c>
      <c r="J882" s="27">
        <v>45421</v>
      </c>
      <c r="K882" s="27">
        <v>45649</v>
      </c>
      <c r="L882" s="29">
        <v>67627500</v>
      </c>
      <c r="M882" s="36">
        <v>0.49777778270673911</v>
      </c>
      <c r="N882" s="31">
        <v>33663467</v>
      </c>
      <c r="O882" s="31">
        <v>0</v>
      </c>
      <c r="P882" s="31">
        <v>33964033</v>
      </c>
      <c r="T882" s="30"/>
      <c r="U882" s="31"/>
      <c r="V882" s="31">
        <v>67627500</v>
      </c>
      <c r="W882" s="28" t="s">
        <v>340</v>
      </c>
    </row>
    <row r="883" spans="1:23" s="28" customFormat="1" ht="29" x14ac:dyDescent="0.35">
      <c r="A883" s="20">
        <v>981</v>
      </c>
      <c r="B883" s="28">
        <v>2024</v>
      </c>
      <c r="C883" s="19" t="s">
        <v>2722</v>
      </c>
      <c r="D883" s="19" t="s">
        <v>2723</v>
      </c>
      <c r="E883" s="19">
        <v>1064801144</v>
      </c>
      <c r="F883" s="19" t="s">
        <v>2724</v>
      </c>
      <c r="G883" s="19" t="s">
        <v>262</v>
      </c>
      <c r="H883" s="19" t="s">
        <v>263</v>
      </c>
      <c r="I883" s="27">
        <v>45419</v>
      </c>
      <c r="J883" s="27">
        <v>45422</v>
      </c>
      <c r="K883" s="27">
        <v>45504</v>
      </c>
      <c r="L883" s="29">
        <v>16284800</v>
      </c>
      <c r="M883" s="36">
        <v>1</v>
      </c>
      <c r="N883" s="31">
        <v>13740300</v>
      </c>
      <c r="O883" s="31">
        <v>2544500</v>
      </c>
      <c r="P883" s="31">
        <v>0</v>
      </c>
      <c r="T883" s="30"/>
      <c r="U883" s="31"/>
      <c r="V883" s="31">
        <v>16284800</v>
      </c>
      <c r="W883" s="28" t="s">
        <v>264</v>
      </c>
    </row>
    <row r="884" spans="1:23" s="28" customFormat="1" ht="43.5" x14ac:dyDescent="0.35">
      <c r="A884" s="20">
        <v>982</v>
      </c>
      <c r="B884" s="28">
        <v>2024</v>
      </c>
      <c r="C884" s="19" t="s">
        <v>2725</v>
      </c>
      <c r="D884" s="19" t="s">
        <v>2726</v>
      </c>
      <c r="E884" s="19">
        <v>1088341630</v>
      </c>
      <c r="F884" s="19" t="s">
        <v>2727</v>
      </c>
      <c r="G884" s="19" t="s">
        <v>262</v>
      </c>
      <c r="H884" s="19" t="s">
        <v>263</v>
      </c>
      <c r="I884" s="27">
        <v>45421</v>
      </c>
      <c r="J884" s="27">
        <v>45429</v>
      </c>
      <c r="K884" s="27">
        <v>45504</v>
      </c>
      <c r="L884" s="29">
        <v>16284800</v>
      </c>
      <c r="M884" s="36">
        <v>0.875</v>
      </c>
      <c r="N884" s="31">
        <v>10517267</v>
      </c>
      <c r="O884" s="31">
        <v>3731933</v>
      </c>
      <c r="P884" s="31">
        <v>2035600</v>
      </c>
      <c r="T884" s="30"/>
      <c r="U884" s="31"/>
      <c r="V884" s="31">
        <v>16284800</v>
      </c>
      <c r="W884" s="28" t="s">
        <v>264</v>
      </c>
    </row>
    <row r="885" spans="1:23" s="28" customFormat="1" ht="29" x14ac:dyDescent="0.35">
      <c r="A885" s="20">
        <v>983</v>
      </c>
      <c r="B885" s="28">
        <v>2024</v>
      </c>
      <c r="C885" s="19" t="s">
        <v>2728</v>
      </c>
      <c r="D885" s="19" t="s">
        <v>2729</v>
      </c>
      <c r="E885" s="19">
        <v>1030602494</v>
      </c>
      <c r="F885" s="19" t="s">
        <v>2730</v>
      </c>
      <c r="G885" s="19" t="s">
        <v>784</v>
      </c>
      <c r="H885" s="19" t="s">
        <v>544</v>
      </c>
      <c r="I885" s="27">
        <v>45426</v>
      </c>
      <c r="J885" s="27">
        <v>45427</v>
      </c>
      <c r="K885" s="27">
        <v>45594</v>
      </c>
      <c r="L885" s="29">
        <v>14404500</v>
      </c>
      <c r="M885" s="36">
        <v>0.64242424242424245</v>
      </c>
      <c r="N885" s="31">
        <v>9253800</v>
      </c>
      <c r="O885" s="31">
        <v>0</v>
      </c>
      <c r="P885" s="31">
        <v>5150700</v>
      </c>
      <c r="T885" s="30"/>
      <c r="U885" s="31"/>
      <c r="V885" s="31">
        <v>14404500</v>
      </c>
      <c r="W885" s="28" t="s">
        <v>534</v>
      </c>
    </row>
    <row r="886" spans="1:23" s="28" customFormat="1" ht="43.5" x14ac:dyDescent="0.35">
      <c r="A886" s="20">
        <v>984</v>
      </c>
      <c r="B886" s="28">
        <v>2024</v>
      </c>
      <c r="C886" s="19" t="s">
        <v>2731</v>
      </c>
      <c r="D886" s="19" t="s">
        <v>2732</v>
      </c>
      <c r="E886" s="19">
        <v>860024301</v>
      </c>
      <c r="F886" s="19" t="s">
        <v>2733</v>
      </c>
      <c r="G886" s="19" t="s">
        <v>475</v>
      </c>
      <c r="H886" s="19" t="s">
        <v>476</v>
      </c>
      <c r="I886" s="27">
        <v>45435</v>
      </c>
      <c r="J886" s="27">
        <v>45439</v>
      </c>
      <c r="K886" s="27">
        <v>45653</v>
      </c>
      <c r="L886" s="29">
        <v>52150674</v>
      </c>
      <c r="M886" s="36">
        <v>0</v>
      </c>
      <c r="N886" s="31">
        <v>0</v>
      </c>
      <c r="O886" s="31">
        <v>0</v>
      </c>
      <c r="P886" s="31">
        <v>52150674</v>
      </c>
      <c r="T886" s="30"/>
      <c r="U886" s="31"/>
      <c r="V886" s="31">
        <v>52150674</v>
      </c>
      <c r="W886" s="28" t="s">
        <v>477</v>
      </c>
    </row>
    <row r="887" spans="1:23" s="28" customFormat="1" ht="43.5" x14ac:dyDescent="0.35">
      <c r="A887" s="20">
        <v>985</v>
      </c>
      <c r="B887" s="28">
        <v>2024</v>
      </c>
      <c r="C887" s="19" t="s">
        <v>2734</v>
      </c>
      <c r="D887" s="19" t="s">
        <v>2735</v>
      </c>
      <c r="E887" s="19">
        <v>1032489616</v>
      </c>
      <c r="F887" s="19" t="s">
        <v>2736</v>
      </c>
      <c r="G887" s="19" t="s">
        <v>1975</v>
      </c>
      <c r="H887" s="19" t="s">
        <v>1976</v>
      </c>
      <c r="I887" s="27">
        <v>45426</v>
      </c>
      <c r="J887" s="27">
        <v>45427</v>
      </c>
      <c r="K887" s="27">
        <v>45518</v>
      </c>
      <c r="L887" s="29">
        <v>21000000</v>
      </c>
      <c r="M887" s="36">
        <v>0.51111109523809528</v>
      </c>
      <c r="N887" s="31">
        <v>10733333</v>
      </c>
      <c r="O887" s="31">
        <v>0</v>
      </c>
      <c r="P887" s="31">
        <v>10266667</v>
      </c>
      <c r="T887" s="30">
        <v>45483</v>
      </c>
      <c r="U887" s="31"/>
      <c r="V887" s="31">
        <v>21000000</v>
      </c>
      <c r="W887" s="28" t="s">
        <v>2072</v>
      </c>
    </row>
    <row r="888" spans="1:23" s="28" customFormat="1" ht="43.5" x14ac:dyDescent="0.35">
      <c r="A888" s="20">
        <v>986</v>
      </c>
      <c r="B888" s="28">
        <v>2024</v>
      </c>
      <c r="C888" s="19" t="s">
        <v>2737</v>
      </c>
      <c r="D888" s="19" t="s">
        <v>2738</v>
      </c>
      <c r="E888" s="19">
        <v>901035950</v>
      </c>
      <c r="F888" s="19" t="s">
        <v>2739</v>
      </c>
      <c r="G888" s="19" t="s">
        <v>298</v>
      </c>
      <c r="H888" s="19" t="s">
        <v>299</v>
      </c>
      <c r="I888" s="27">
        <v>45428</v>
      </c>
      <c r="J888" s="27">
        <v>45433</v>
      </c>
      <c r="K888" s="27">
        <v>45736</v>
      </c>
      <c r="L888" s="29">
        <v>1008000</v>
      </c>
      <c r="M888" s="36">
        <v>0.10507936507936508</v>
      </c>
      <c r="N888" s="31">
        <v>105920</v>
      </c>
      <c r="O888" s="31">
        <v>0</v>
      </c>
      <c r="P888" s="31">
        <v>902080</v>
      </c>
      <c r="T888" s="30"/>
      <c r="U888" s="31"/>
      <c r="V888" s="31">
        <v>1008000</v>
      </c>
      <c r="W888" s="28" t="s">
        <v>300</v>
      </c>
    </row>
    <row r="889" spans="1:23" s="28" customFormat="1" ht="43.5" x14ac:dyDescent="0.35">
      <c r="A889" s="20">
        <v>989</v>
      </c>
      <c r="B889" s="28">
        <v>2024</v>
      </c>
      <c r="C889" s="19" t="s">
        <v>2740</v>
      </c>
      <c r="D889" s="19" t="s">
        <v>2741</v>
      </c>
      <c r="E889" s="19">
        <v>1010208395</v>
      </c>
      <c r="F889" s="19" t="s">
        <v>2742</v>
      </c>
      <c r="G889" s="19" t="s">
        <v>2256</v>
      </c>
      <c r="H889" s="19" t="s">
        <v>32</v>
      </c>
      <c r="I889" s="27">
        <v>45428</v>
      </c>
      <c r="J889" s="27">
        <v>45440</v>
      </c>
      <c r="K889" s="27">
        <v>45623</v>
      </c>
      <c r="L889" s="29">
        <v>39108000</v>
      </c>
      <c r="M889" s="36">
        <v>0.51666666666666672</v>
      </c>
      <c r="N889" s="31">
        <v>20205800</v>
      </c>
      <c r="O889" s="31">
        <v>0</v>
      </c>
      <c r="P889" s="31">
        <v>18902200</v>
      </c>
      <c r="T889" s="30"/>
      <c r="U889" s="31"/>
      <c r="V889" s="31">
        <v>39108000</v>
      </c>
      <c r="W889" s="28" t="s">
        <v>33</v>
      </c>
    </row>
    <row r="890" spans="1:23" s="28" customFormat="1" ht="43.5" x14ac:dyDescent="0.35">
      <c r="A890" s="20">
        <v>990</v>
      </c>
      <c r="B890" s="28">
        <v>2024</v>
      </c>
      <c r="C890" s="19" t="s">
        <v>2743</v>
      </c>
      <c r="D890" s="19" t="s">
        <v>2744</v>
      </c>
      <c r="E890" s="19">
        <v>1033720860</v>
      </c>
      <c r="F890" s="19" t="s">
        <v>2745</v>
      </c>
      <c r="G890" s="19" t="s">
        <v>2256</v>
      </c>
      <c r="H890" s="19" t="s">
        <v>32</v>
      </c>
      <c r="I890" s="27">
        <v>45427</v>
      </c>
      <c r="J890" s="27">
        <v>45428</v>
      </c>
      <c r="K890" s="27">
        <v>45611</v>
      </c>
      <c r="L890" s="29">
        <v>39108000</v>
      </c>
      <c r="M890" s="36">
        <v>0.75</v>
      </c>
      <c r="N890" s="31">
        <v>29331000</v>
      </c>
      <c r="O890" s="31">
        <v>0</v>
      </c>
      <c r="P890" s="31">
        <v>9777000</v>
      </c>
      <c r="T890" s="30"/>
      <c r="U890" s="31"/>
      <c r="V890" s="31">
        <v>39108000</v>
      </c>
      <c r="W890" s="28" t="s">
        <v>33</v>
      </c>
    </row>
    <row r="891" spans="1:23" s="28" customFormat="1" ht="43.5" x14ac:dyDescent="0.35">
      <c r="A891" s="20">
        <v>991</v>
      </c>
      <c r="B891" s="28">
        <v>2024</v>
      </c>
      <c r="C891" s="19" t="s">
        <v>2746</v>
      </c>
      <c r="D891" s="19" t="s">
        <v>2747</v>
      </c>
      <c r="E891" s="19">
        <v>52814207</v>
      </c>
      <c r="F891" s="19" t="s">
        <v>2748</v>
      </c>
      <c r="G891" s="19" t="s">
        <v>2071</v>
      </c>
      <c r="H891" s="19" t="s">
        <v>1976</v>
      </c>
      <c r="I891" s="27">
        <v>45427</v>
      </c>
      <c r="J891" s="27">
        <v>45429</v>
      </c>
      <c r="K891" s="27">
        <v>45657</v>
      </c>
      <c r="L891" s="29">
        <v>39333333</v>
      </c>
      <c r="M891" s="36">
        <v>0.49152541941970695</v>
      </c>
      <c r="N891" s="31">
        <v>17333333</v>
      </c>
      <c r="O891" s="31">
        <v>2000000</v>
      </c>
      <c r="P891" s="31">
        <v>20000000</v>
      </c>
      <c r="T891" s="30"/>
      <c r="U891" s="31"/>
      <c r="V891" s="31">
        <v>39333333</v>
      </c>
      <c r="W891" s="28" t="s">
        <v>477</v>
      </c>
    </row>
    <row r="892" spans="1:23" s="28" customFormat="1" ht="29" x14ac:dyDescent="0.35">
      <c r="A892" s="20">
        <v>992</v>
      </c>
      <c r="B892" s="28">
        <v>2024</v>
      </c>
      <c r="C892" s="19" t="s">
        <v>2749</v>
      </c>
      <c r="D892" s="19" t="s">
        <v>2750</v>
      </c>
      <c r="E892" s="19">
        <v>1012383991</v>
      </c>
      <c r="F892" s="19" t="s">
        <v>2751</v>
      </c>
      <c r="G892" s="19" t="s">
        <v>338</v>
      </c>
      <c r="H892" s="19" t="s">
        <v>339</v>
      </c>
      <c r="I892" s="27">
        <v>45428</v>
      </c>
      <c r="J892" s="27">
        <v>45432</v>
      </c>
      <c r="K892" s="27">
        <v>45657</v>
      </c>
      <c r="L892" s="29">
        <v>64402324</v>
      </c>
      <c r="M892" s="36">
        <v>0.6017699143900459</v>
      </c>
      <c r="N892" s="31">
        <v>37330550</v>
      </c>
      <c r="O892" s="31">
        <v>1424831</v>
      </c>
      <c r="P892" s="31">
        <v>25646943</v>
      </c>
      <c r="T892" s="30"/>
      <c r="U892" s="31"/>
      <c r="V892" s="31">
        <v>64402324</v>
      </c>
      <c r="W892" s="28" t="s">
        <v>340</v>
      </c>
    </row>
    <row r="893" spans="1:23" s="28" customFormat="1" ht="29" x14ac:dyDescent="0.35">
      <c r="A893" s="20">
        <v>993</v>
      </c>
      <c r="B893" s="28">
        <v>2024</v>
      </c>
      <c r="C893" s="19" t="s">
        <v>2752</v>
      </c>
      <c r="D893" s="19" t="s">
        <v>2753</v>
      </c>
      <c r="E893" s="19">
        <v>1193236265</v>
      </c>
      <c r="F893" s="19" t="s">
        <v>2754</v>
      </c>
      <c r="G893" s="19" t="s">
        <v>338</v>
      </c>
      <c r="H893" s="19" t="s">
        <v>339</v>
      </c>
      <c r="I893" s="27">
        <v>45432</v>
      </c>
      <c r="J893" s="27">
        <v>45433</v>
      </c>
      <c r="K893" s="27">
        <v>45657</v>
      </c>
      <c r="L893" s="29">
        <v>28107445</v>
      </c>
      <c r="M893" s="36">
        <v>0.60526316070350761</v>
      </c>
      <c r="N893" s="31">
        <v>16026175</v>
      </c>
      <c r="O893" s="31">
        <v>986226</v>
      </c>
      <c r="P893" s="31">
        <v>11095044</v>
      </c>
      <c r="T893" s="30"/>
      <c r="U893" s="31"/>
      <c r="V893" s="31">
        <v>28107445</v>
      </c>
      <c r="W893" s="28" t="s">
        <v>340</v>
      </c>
    </row>
    <row r="894" spans="1:23" s="28" customFormat="1" ht="43.5" x14ac:dyDescent="0.35">
      <c r="A894" s="20">
        <v>994</v>
      </c>
      <c r="B894" s="28">
        <v>2024</v>
      </c>
      <c r="C894" s="19" t="s">
        <v>2755</v>
      </c>
      <c r="D894" s="19" t="s">
        <v>948</v>
      </c>
      <c r="E894" s="19">
        <v>1014208258</v>
      </c>
      <c r="F894" s="19" t="s">
        <v>2756</v>
      </c>
      <c r="G894" s="19" t="s">
        <v>784</v>
      </c>
      <c r="H894" s="19" t="s">
        <v>544</v>
      </c>
      <c r="I894" s="27">
        <v>45433</v>
      </c>
      <c r="J894" s="27">
        <v>45435</v>
      </c>
      <c r="K894" s="27">
        <v>45618</v>
      </c>
      <c r="L894" s="29">
        <v>44557800</v>
      </c>
      <c r="M894" s="36">
        <v>0.54444445192536439</v>
      </c>
      <c r="N894" s="31">
        <v>24259247</v>
      </c>
      <c r="O894" s="31">
        <v>0</v>
      </c>
      <c r="P894" s="31">
        <v>20298553</v>
      </c>
      <c r="T894" s="30"/>
      <c r="U894" s="31"/>
      <c r="V894" s="31">
        <v>44557800</v>
      </c>
      <c r="W894" s="28" t="s">
        <v>534</v>
      </c>
    </row>
    <row r="895" spans="1:23" s="28" customFormat="1" ht="43.5" x14ac:dyDescent="0.35">
      <c r="A895" s="20">
        <v>995</v>
      </c>
      <c r="B895" s="28">
        <v>2024</v>
      </c>
      <c r="C895" s="19" t="s">
        <v>2757</v>
      </c>
      <c r="D895" s="19" t="s">
        <v>2758</v>
      </c>
      <c r="E895" s="19">
        <v>1032503576</v>
      </c>
      <c r="F895" s="19" t="s">
        <v>2759</v>
      </c>
      <c r="G895" s="19" t="s">
        <v>894</v>
      </c>
      <c r="H895" s="19" t="s">
        <v>895</v>
      </c>
      <c r="I895" s="27">
        <v>45434</v>
      </c>
      <c r="J895" s="27">
        <v>45436</v>
      </c>
      <c r="K895" s="27">
        <v>45504</v>
      </c>
      <c r="L895" s="29">
        <v>31827000</v>
      </c>
      <c r="M895" s="36">
        <v>1</v>
      </c>
      <c r="N895" s="31">
        <v>11846717</v>
      </c>
      <c r="O895" s="31">
        <v>19980283</v>
      </c>
      <c r="P895" s="31">
        <v>0</v>
      </c>
      <c r="T895" s="30"/>
      <c r="U895" s="31"/>
      <c r="V895" s="31">
        <v>31827000</v>
      </c>
      <c r="W895" s="28" t="s">
        <v>895</v>
      </c>
    </row>
    <row r="896" spans="1:23" s="28" customFormat="1" ht="43.5" x14ac:dyDescent="0.35">
      <c r="A896" s="20">
        <v>996</v>
      </c>
      <c r="B896" s="28">
        <v>2024</v>
      </c>
      <c r="C896" s="19" t="s">
        <v>2760</v>
      </c>
      <c r="D896" s="19" t="s">
        <v>2761</v>
      </c>
      <c r="E896" s="19">
        <v>19244502</v>
      </c>
      <c r="F896" s="19" t="s">
        <v>2762</v>
      </c>
      <c r="G896" s="19" t="s">
        <v>298</v>
      </c>
      <c r="H896" s="19" t="s">
        <v>299</v>
      </c>
      <c r="I896" s="27">
        <v>45435</v>
      </c>
      <c r="J896" s="27">
        <v>45464</v>
      </c>
      <c r="K896" s="27">
        <v>45838</v>
      </c>
      <c r="L896" s="29">
        <v>62813904</v>
      </c>
      <c r="M896" s="36">
        <v>0.25312867036572029</v>
      </c>
      <c r="N896" s="31">
        <v>15900000</v>
      </c>
      <c r="O896" s="31">
        <v>0</v>
      </c>
      <c r="P896" s="31">
        <v>46913904</v>
      </c>
      <c r="T896" s="30"/>
      <c r="U896" s="31"/>
      <c r="V896" s="31">
        <v>62813904</v>
      </c>
      <c r="W896" s="28" t="s">
        <v>156</v>
      </c>
    </row>
    <row r="897" spans="1:23" s="28" customFormat="1" ht="29" x14ac:dyDescent="0.35">
      <c r="A897" s="20">
        <v>997</v>
      </c>
      <c r="B897" s="28">
        <v>2024</v>
      </c>
      <c r="C897" s="19" t="s">
        <v>2763</v>
      </c>
      <c r="D897" s="19" t="s">
        <v>2764</v>
      </c>
      <c r="E897" s="19">
        <v>1013690179</v>
      </c>
      <c r="F897" s="19" t="s">
        <v>2765</v>
      </c>
      <c r="G897" s="19" t="s">
        <v>262</v>
      </c>
      <c r="H897" s="19" t="s">
        <v>263</v>
      </c>
      <c r="I897" s="27">
        <v>45436</v>
      </c>
      <c r="J897" s="27">
        <v>45442</v>
      </c>
      <c r="K897" s="27">
        <v>45504</v>
      </c>
      <c r="L897" s="29">
        <v>15208667</v>
      </c>
      <c r="M897" s="36">
        <v>1</v>
      </c>
      <c r="N897" s="31">
        <v>13253267</v>
      </c>
      <c r="O897" s="31">
        <v>1955400</v>
      </c>
      <c r="P897" s="31">
        <v>0</v>
      </c>
      <c r="T897" s="30"/>
      <c r="U897" s="31"/>
      <c r="V897" s="31">
        <v>15208667</v>
      </c>
      <c r="W897" s="28" t="s">
        <v>264</v>
      </c>
    </row>
    <row r="898" spans="1:23" s="28" customFormat="1" ht="43.5" x14ac:dyDescent="0.35">
      <c r="A898" s="20">
        <v>998</v>
      </c>
      <c r="B898" s="28">
        <v>2024</v>
      </c>
      <c r="C898" s="19" t="s">
        <v>2766</v>
      </c>
      <c r="D898" s="19" t="s">
        <v>2767</v>
      </c>
      <c r="E898" s="19">
        <v>52695365</v>
      </c>
      <c r="F898" s="19" t="s">
        <v>2768</v>
      </c>
      <c r="G898" s="19" t="s">
        <v>2256</v>
      </c>
      <c r="H898" s="19" t="s">
        <v>32</v>
      </c>
      <c r="I898" s="27">
        <v>45436</v>
      </c>
      <c r="J898" s="27">
        <v>45440</v>
      </c>
      <c r="K898" s="27">
        <v>45504</v>
      </c>
      <c r="L898" s="29">
        <v>16295000</v>
      </c>
      <c r="M898" s="36">
        <v>1</v>
      </c>
      <c r="N898" s="31">
        <v>13687800</v>
      </c>
      <c r="O898" s="31">
        <v>2607200</v>
      </c>
      <c r="P898" s="31">
        <v>0</v>
      </c>
      <c r="T898" s="30"/>
      <c r="U898" s="31"/>
      <c r="V898" s="31">
        <v>16295000</v>
      </c>
      <c r="W898" s="28" t="s">
        <v>33</v>
      </c>
    </row>
    <row r="899" spans="1:23" s="28" customFormat="1" ht="43.5" x14ac:dyDescent="0.35">
      <c r="A899" s="20">
        <v>999</v>
      </c>
      <c r="B899" s="28">
        <v>2024</v>
      </c>
      <c r="C899" s="19" t="s">
        <v>2769</v>
      </c>
      <c r="D899" s="19" t="s">
        <v>2686</v>
      </c>
      <c r="E899" s="19">
        <v>899999115</v>
      </c>
      <c r="F899" s="19" t="s">
        <v>2770</v>
      </c>
      <c r="G899" s="19" t="s">
        <v>262</v>
      </c>
      <c r="H899" s="19" t="s">
        <v>263</v>
      </c>
      <c r="I899" s="27">
        <v>45439</v>
      </c>
      <c r="J899" s="27">
        <v>45444</v>
      </c>
      <c r="K899" s="27">
        <v>42035</v>
      </c>
      <c r="L899" s="29">
        <v>8421517748</v>
      </c>
      <c r="M899" s="36">
        <v>0.37611866207278816</v>
      </c>
      <c r="N899" s="31">
        <v>3167489988</v>
      </c>
      <c r="O899" s="31">
        <v>0</v>
      </c>
      <c r="P899" s="31">
        <v>5254027760</v>
      </c>
      <c r="T899" s="30"/>
      <c r="U899" s="31"/>
      <c r="V899" s="31">
        <v>8421517748</v>
      </c>
      <c r="W899" s="28" t="s">
        <v>264</v>
      </c>
    </row>
    <row r="900" spans="1:23" s="28" customFormat="1" ht="43.5" x14ac:dyDescent="0.35">
      <c r="A900" s="20">
        <v>1000</v>
      </c>
      <c r="B900" s="28">
        <v>2024</v>
      </c>
      <c r="C900" s="19" t="s">
        <v>2771</v>
      </c>
      <c r="D900" s="19" t="s">
        <v>2772</v>
      </c>
      <c r="E900" s="19">
        <v>1018485274</v>
      </c>
      <c r="F900" s="19" t="s">
        <v>2773</v>
      </c>
      <c r="G900" s="19" t="s">
        <v>262</v>
      </c>
      <c r="H900" s="19" t="s">
        <v>263</v>
      </c>
      <c r="I900" s="27">
        <v>45439</v>
      </c>
      <c r="J900" s="27">
        <v>45441</v>
      </c>
      <c r="K900" s="27">
        <v>45504</v>
      </c>
      <c r="L900" s="29">
        <v>11874333</v>
      </c>
      <c r="M900" s="36">
        <v>1</v>
      </c>
      <c r="N900" s="31">
        <v>10517267</v>
      </c>
      <c r="O900" s="31">
        <v>1357066</v>
      </c>
      <c r="P900" s="31">
        <v>0</v>
      </c>
      <c r="T900" s="30"/>
      <c r="U900" s="31"/>
      <c r="V900" s="31">
        <v>11874333</v>
      </c>
      <c r="W900" s="28" t="s">
        <v>264</v>
      </c>
    </row>
    <row r="901" spans="1:23" s="28" customFormat="1" ht="29" x14ac:dyDescent="0.35">
      <c r="A901" s="20">
        <v>1001</v>
      </c>
      <c r="B901" s="28">
        <v>2024</v>
      </c>
      <c r="C901" s="19" t="s">
        <v>2774</v>
      </c>
      <c r="D901" s="19" t="s">
        <v>2775</v>
      </c>
      <c r="E901" s="19">
        <v>900105979</v>
      </c>
      <c r="F901" s="19" t="s">
        <v>2776</v>
      </c>
      <c r="G901" s="19" t="s">
        <v>338</v>
      </c>
      <c r="H901" s="19" t="s">
        <v>339</v>
      </c>
      <c r="I901" s="27">
        <v>45439</v>
      </c>
      <c r="J901" s="27">
        <v>45442</v>
      </c>
      <c r="K901" s="27">
        <v>45657</v>
      </c>
      <c r="L901" s="29">
        <v>215200000</v>
      </c>
      <c r="M901" s="36">
        <v>1</v>
      </c>
      <c r="N901" s="31">
        <v>215200000</v>
      </c>
      <c r="O901" s="31">
        <v>0</v>
      </c>
      <c r="P901" s="31">
        <v>0</v>
      </c>
      <c r="T901" s="30"/>
      <c r="U901" s="31"/>
      <c r="V901" s="31">
        <v>215200000</v>
      </c>
      <c r="W901" s="28" t="s">
        <v>340</v>
      </c>
    </row>
    <row r="902" spans="1:23" s="28" customFormat="1" ht="29" x14ac:dyDescent="0.35">
      <c r="A902" s="20">
        <v>1003</v>
      </c>
      <c r="B902" s="28">
        <v>2024</v>
      </c>
      <c r="C902" s="19" t="s">
        <v>2777</v>
      </c>
      <c r="D902" s="19" t="s">
        <v>2778</v>
      </c>
      <c r="E902" s="19">
        <v>11441571</v>
      </c>
      <c r="F902" s="19" t="s">
        <v>2779</v>
      </c>
      <c r="G902" s="19" t="s">
        <v>784</v>
      </c>
      <c r="H902" s="19" t="s">
        <v>544</v>
      </c>
      <c r="I902" s="27">
        <v>45441</v>
      </c>
      <c r="J902" s="27">
        <v>45442</v>
      </c>
      <c r="K902" s="27">
        <v>45625</v>
      </c>
      <c r="L902" s="29">
        <v>45000000</v>
      </c>
      <c r="M902" s="36">
        <v>0.67222222222222228</v>
      </c>
      <c r="N902" s="31">
        <v>30250000</v>
      </c>
      <c r="O902" s="31">
        <v>0</v>
      </c>
      <c r="P902" s="31">
        <v>14750000</v>
      </c>
      <c r="T902" s="30"/>
      <c r="U902" s="31"/>
      <c r="V902" s="31">
        <v>45000000</v>
      </c>
      <c r="W902" s="28" t="s">
        <v>534</v>
      </c>
    </row>
    <row r="903" spans="1:23" s="28" customFormat="1" ht="29" x14ac:dyDescent="0.35">
      <c r="A903" s="20">
        <v>1004</v>
      </c>
      <c r="B903" s="28">
        <v>2024</v>
      </c>
      <c r="C903" s="19" t="s">
        <v>2780</v>
      </c>
      <c r="D903" s="19" t="s">
        <v>2781</v>
      </c>
      <c r="E903" s="19">
        <v>1093759410</v>
      </c>
      <c r="F903" s="19" t="s">
        <v>2782</v>
      </c>
      <c r="G903" s="19" t="s">
        <v>797</v>
      </c>
      <c r="H903" s="19" t="s">
        <v>125</v>
      </c>
      <c r="I903" s="27">
        <v>45441</v>
      </c>
      <c r="J903" s="27">
        <v>45447</v>
      </c>
      <c r="K903" s="27">
        <v>45657</v>
      </c>
      <c r="L903" s="29">
        <v>64890000</v>
      </c>
      <c r="M903" s="36">
        <v>0.42857142857142855</v>
      </c>
      <c r="N903" s="31">
        <v>26883000</v>
      </c>
      <c r="O903" s="31">
        <v>927000</v>
      </c>
      <c r="P903" s="31">
        <v>37080000</v>
      </c>
      <c r="T903" s="30"/>
      <c r="U903" s="31"/>
      <c r="V903" s="31">
        <v>64890000</v>
      </c>
      <c r="W903" s="28" t="s">
        <v>126</v>
      </c>
    </row>
    <row r="904" spans="1:23" s="28" customFormat="1" ht="29" x14ac:dyDescent="0.35">
      <c r="A904" s="20">
        <v>1005</v>
      </c>
      <c r="B904" s="28">
        <v>2024</v>
      </c>
      <c r="C904" s="19" t="s">
        <v>2783</v>
      </c>
      <c r="D904" s="19" t="s">
        <v>2784</v>
      </c>
      <c r="E904" s="19">
        <v>900974300</v>
      </c>
      <c r="F904" s="19" t="s">
        <v>2785</v>
      </c>
      <c r="G904" s="19" t="s">
        <v>338</v>
      </c>
      <c r="H904" s="19" t="s">
        <v>339</v>
      </c>
      <c r="I904" s="27">
        <v>45442</v>
      </c>
      <c r="J904" s="27">
        <v>45456</v>
      </c>
      <c r="K904" s="27">
        <v>45657</v>
      </c>
      <c r="L904" s="29">
        <v>22079504</v>
      </c>
      <c r="M904" s="36">
        <v>0.71180090820880759</v>
      </c>
      <c r="N904" s="31">
        <v>15716211</v>
      </c>
      <c r="O904" s="31">
        <v>0</v>
      </c>
      <c r="P904" s="31">
        <v>6363293</v>
      </c>
      <c r="T904" s="30"/>
      <c r="U904" s="31"/>
      <c r="V904" s="31">
        <v>22079504</v>
      </c>
      <c r="W904" s="28" t="s">
        <v>340</v>
      </c>
    </row>
    <row r="905" spans="1:23" s="28" customFormat="1" ht="29" x14ac:dyDescent="0.35">
      <c r="A905" s="20">
        <v>1006</v>
      </c>
      <c r="B905" s="28">
        <v>2024</v>
      </c>
      <c r="C905" s="19" t="s">
        <v>2786</v>
      </c>
      <c r="D905" s="19" t="s">
        <v>2787</v>
      </c>
      <c r="E905" s="19">
        <v>20281377</v>
      </c>
      <c r="F905" s="19" t="s">
        <v>2788</v>
      </c>
      <c r="G905" s="19" t="s">
        <v>298</v>
      </c>
      <c r="H905" s="19" t="s">
        <v>299</v>
      </c>
      <c r="I905" s="27">
        <v>45442</v>
      </c>
      <c r="J905" s="27">
        <v>45464</v>
      </c>
      <c r="K905" s="27">
        <v>45838</v>
      </c>
      <c r="L905" s="29">
        <v>94680881</v>
      </c>
      <c r="M905" s="36">
        <v>0.26626336525111127</v>
      </c>
      <c r="N905" s="31">
        <v>25210050</v>
      </c>
      <c r="O905" s="31">
        <v>0</v>
      </c>
      <c r="P905" s="31">
        <v>69470831</v>
      </c>
      <c r="T905" s="30"/>
      <c r="U905" s="31"/>
      <c r="V905" s="31">
        <v>94680881</v>
      </c>
      <c r="W905" s="28" t="s">
        <v>156</v>
      </c>
    </row>
    <row r="906" spans="1:23" s="28" customFormat="1" ht="29" x14ac:dyDescent="0.35">
      <c r="A906" s="20">
        <v>1007</v>
      </c>
      <c r="B906" s="28">
        <v>2024</v>
      </c>
      <c r="C906" s="19" t="s">
        <v>2789</v>
      </c>
      <c r="D906" s="19" t="s">
        <v>2790</v>
      </c>
      <c r="E906" s="19" t="s">
        <v>2791</v>
      </c>
      <c r="F906" s="19" t="s">
        <v>2792</v>
      </c>
      <c r="G906" s="19" t="s">
        <v>298</v>
      </c>
      <c r="H906" s="19" t="s">
        <v>299</v>
      </c>
      <c r="I906" s="27">
        <v>45442</v>
      </c>
      <c r="J906" s="27">
        <v>45464</v>
      </c>
      <c r="K906" s="27">
        <v>45838</v>
      </c>
      <c r="L906" s="29">
        <v>75876363</v>
      </c>
      <c r="M906" s="36">
        <v>0.41979766478791292</v>
      </c>
      <c r="N906" s="31">
        <v>31852720</v>
      </c>
      <c r="O906" s="31">
        <v>0</v>
      </c>
      <c r="P906" s="31">
        <v>44023643</v>
      </c>
      <c r="T906" s="30"/>
      <c r="U906" s="31"/>
      <c r="V906" s="31">
        <v>75876363</v>
      </c>
      <c r="W906" s="28" t="s">
        <v>156</v>
      </c>
    </row>
    <row r="907" spans="1:23" s="28" customFormat="1" ht="29" x14ac:dyDescent="0.35">
      <c r="A907" s="20">
        <v>1008</v>
      </c>
      <c r="B907" s="28">
        <v>2024</v>
      </c>
      <c r="C907" s="19" t="s">
        <v>2793</v>
      </c>
      <c r="D907" s="19" t="s">
        <v>2794</v>
      </c>
      <c r="E907" s="19">
        <v>1020729094</v>
      </c>
      <c r="F907" s="19" t="s">
        <v>2795</v>
      </c>
      <c r="G907" s="19" t="s">
        <v>298</v>
      </c>
      <c r="H907" s="19" t="s">
        <v>299</v>
      </c>
      <c r="I907" s="27">
        <v>45442</v>
      </c>
      <c r="J907" s="27">
        <v>45464</v>
      </c>
      <c r="K907" s="27">
        <v>45838</v>
      </c>
      <c r="L907" s="29">
        <v>69367592</v>
      </c>
      <c r="M907" s="36">
        <v>0.41375316877080004</v>
      </c>
      <c r="N907" s="31">
        <v>28701061</v>
      </c>
      <c r="O907" s="31">
        <v>0</v>
      </c>
      <c r="P907" s="31">
        <v>40666531</v>
      </c>
      <c r="T907" s="30"/>
      <c r="U907" s="31"/>
      <c r="V907" s="31">
        <v>69367592</v>
      </c>
      <c r="W907" s="28" t="s">
        <v>156</v>
      </c>
    </row>
    <row r="908" spans="1:23" s="28" customFormat="1" ht="29" x14ac:dyDescent="0.35">
      <c r="A908" s="20">
        <v>1009</v>
      </c>
      <c r="B908" s="28">
        <v>2024</v>
      </c>
      <c r="C908" s="19" t="s">
        <v>2796</v>
      </c>
      <c r="D908" s="19" t="s">
        <v>2686</v>
      </c>
      <c r="E908" s="19">
        <v>899999115</v>
      </c>
      <c r="F908" s="19" t="s">
        <v>2797</v>
      </c>
      <c r="G908" s="19" t="s">
        <v>2071</v>
      </c>
      <c r="H908" s="19" t="s">
        <v>1976</v>
      </c>
      <c r="I908" s="27">
        <v>45442</v>
      </c>
      <c r="J908" s="27">
        <v>45455</v>
      </c>
      <c r="K908" s="27">
        <v>45657</v>
      </c>
      <c r="L908" s="29">
        <v>356607000</v>
      </c>
      <c r="M908" s="36">
        <v>0</v>
      </c>
      <c r="N908" s="31">
        <v>0</v>
      </c>
      <c r="O908" s="31">
        <v>0</v>
      </c>
      <c r="P908" s="31">
        <v>356607000</v>
      </c>
      <c r="T908" s="30"/>
      <c r="U908" s="31"/>
      <c r="V908" s="31">
        <v>356607000</v>
      </c>
      <c r="W908" s="28" t="s">
        <v>2072</v>
      </c>
    </row>
    <row r="909" spans="1:23" s="28" customFormat="1" ht="29" x14ac:dyDescent="0.35">
      <c r="A909" s="20">
        <v>1010</v>
      </c>
      <c r="B909" s="28">
        <v>2024</v>
      </c>
      <c r="C909" s="19" t="s">
        <v>2798</v>
      </c>
      <c r="D909" s="19" t="s">
        <v>2799</v>
      </c>
      <c r="E909" s="19">
        <v>52821652</v>
      </c>
      <c r="F909" s="19" t="s">
        <v>2800</v>
      </c>
      <c r="G909" s="19" t="s">
        <v>298</v>
      </c>
      <c r="H909" s="19" t="s">
        <v>299</v>
      </c>
      <c r="I909" s="27">
        <v>45442</v>
      </c>
      <c r="J909" s="27">
        <v>45466</v>
      </c>
      <c r="K909" s="27">
        <v>45838</v>
      </c>
      <c r="L909" s="29">
        <v>103983333</v>
      </c>
      <c r="M909" s="36">
        <v>0.42779291369704414</v>
      </c>
      <c r="N909" s="31">
        <v>44483333</v>
      </c>
      <c r="O909" s="31">
        <v>0</v>
      </c>
      <c r="P909" s="31">
        <v>59500000</v>
      </c>
      <c r="T909" s="30"/>
      <c r="U909" s="31"/>
      <c r="V909" s="31">
        <v>103983333</v>
      </c>
      <c r="W909" s="28" t="s">
        <v>156</v>
      </c>
    </row>
    <row r="910" spans="1:23" s="28" customFormat="1" ht="29" x14ac:dyDescent="0.35">
      <c r="A910" s="20">
        <v>1011</v>
      </c>
      <c r="B910" s="28">
        <v>2024</v>
      </c>
      <c r="C910" s="19" t="s">
        <v>2801</v>
      </c>
      <c r="D910" s="19" t="s">
        <v>2802</v>
      </c>
      <c r="E910" s="19">
        <v>39799539</v>
      </c>
      <c r="F910" s="19" t="s">
        <v>2803</v>
      </c>
      <c r="G910" s="19" t="s">
        <v>298</v>
      </c>
      <c r="H910" s="19" t="s">
        <v>299</v>
      </c>
      <c r="I910" s="27">
        <v>45442</v>
      </c>
      <c r="J910" s="27">
        <v>45465</v>
      </c>
      <c r="K910" s="27">
        <v>45565</v>
      </c>
      <c r="L910" s="29">
        <v>13435274</v>
      </c>
      <c r="M910" s="36">
        <v>0.66720031671380431</v>
      </c>
      <c r="N910" s="31">
        <v>13435274</v>
      </c>
      <c r="O910" s="31">
        <v>0</v>
      </c>
      <c r="P910" s="31">
        <v>6701518</v>
      </c>
      <c r="Q910" s="30">
        <v>45554</v>
      </c>
      <c r="R910" s="30">
        <v>45554</v>
      </c>
      <c r="S910" s="28">
        <v>50</v>
      </c>
      <c r="T910" s="30">
        <v>45615</v>
      </c>
      <c r="U910" s="31">
        <v>6701518</v>
      </c>
      <c r="V910" s="31">
        <v>20136792</v>
      </c>
      <c r="W910" s="28" t="s">
        <v>156</v>
      </c>
    </row>
    <row r="911" spans="1:23" s="28" customFormat="1" ht="101.5" x14ac:dyDescent="0.35">
      <c r="A911" s="20">
        <v>1012</v>
      </c>
      <c r="B911" s="28">
        <v>2024</v>
      </c>
      <c r="C911" s="19" t="s">
        <v>2804</v>
      </c>
      <c r="D911" s="19" t="s">
        <v>2805</v>
      </c>
      <c r="E911" s="19" t="s">
        <v>2806</v>
      </c>
      <c r="F911" s="19" t="s">
        <v>2807</v>
      </c>
      <c r="G911" s="19" t="s">
        <v>298</v>
      </c>
      <c r="H911" s="19" t="s">
        <v>299</v>
      </c>
      <c r="I911" s="27">
        <v>45442</v>
      </c>
      <c r="J911" s="27">
        <v>45464</v>
      </c>
      <c r="K911" s="27">
        <v>45808</v>
      </c>
      <c r="L911" s="29">
        <v>121434969</v>
      </c>
      <c r="M911" s="36">
        <v>0.2855386737900843</v>
      </c>
      <c r="N911" s="31">
        <v>34674380</v>
      </c>
      <c r="O911" s="31">
        <v>0</v>
      </c>
      <c r="P911" s="31">
        <v>86760589</v>
      </c>
      <c r="T911" s="30"/>
      <c r="U911" s="31"/>
      <c r="V911" s="31">
        <v>121434969</v>
      </c>
      <c r="W911" s="28" t="s">
        <v>156</v>
      </c>
    </row>
    <row r="912" spans="1:23" s="28" customFormat="1" ht="29" x14ac:dyDescent="0.35">
      <c r="A912" s="20">
        <v>1013</v>
      </c>
      <c r="B912" s="28">
        <v>2024</v>
      </c>
      <c r="C912" s="19" t="s">
        <v>2808</v>
      </c>
      <c r="D912" s="19" t="s">
        <v>2809</v>
      </c>
      <c r="E912" s="19">
        <v>20079321</v>
      </c>
      <c r="F912" s="19" t="s">
        <v>2810</v>
      </c>
      <c r="G912" s="19" t="s">
        <v>298</v>
      </c>
      <c r="H912" s="19" t="s">
        <v>299</v>
      </c>
      <c r="I912" s="27">
        <v>45442</v>
      </c>
      <c r="J912" s="27">
        <v>45464</v>
      </c>
      <c r="K912" s="27">
        <v>45838</v>
      </c>
      <c r="L912" s="29">
        <v>96367250</v>
      </c>
      <c r="M912" s="36">
        <v>0.34359538121094046</v>
      </c>
      <c r="N912" s="31">
        <v>33111342</v>
      </c>
      <c r="O912" s="31">
        <v>0</v>
      </c>
      <c r="P912" s="31">
        <v>63255908</v>
      </c>
      <c r="T912" s="30"/>
      <c r="U912" s="31"/>
      <c r="V912" s="31">
        <v>96367250</v>
      </c>
      <c r="W912" s="28" t="s">
        <v>156</v>
      </c>
    </row>
    <row r="913" spans="1:23" s="28" customFormat="1" ht="29" x14ac:dyDescent="0.35">
      <c r="A913" s="20">
        <v>1014</v>
      </c>
      <c r="B913" s="28">
        <v>2024</v>
      </c>
      <c r="C913" s="19" t="s">
        <v>2811</v>
      </c>
      <c r="D913" s="19" t="s">
        <v>2812</v>
      </c>
      <c r="E913" s="19">
        <v>830120562</v>
      </c>
      <c r="F913" s="19" t="s">
        <v>2813</v>
      </c>
      <c r="G913" s="19" t="s">
        <v>298</v>
      </c>
      <c r="H913" s="19" t="s">
        <v>299</v>
      </c>
      <c r="I913" s="27">
        <v>45442</v>
      </c>
      <c r="J913" s="27">
        <v>45465</v>
      </c>
      <c r="K913" s="27">
        <v>45838</v>
      </c>
      <c r="L913" s="29">
        <v>65780795</v>
      </c>
      <c r="M913" s="36">
        <v>0.2667740181613798</v>
      </c>
      <c r="N913" s="31">
        <v>17548607</v>
      </c>
      <c r="O913" s="31">
        <v>0</v>
      </c>
      <c r="P913" s="31">
        <v>48232188</v>
      </c>
      <c r="T913" s="30"/>
      <c r="U913" s="31"/>
      <c r="V913" s="31">
        <v>65780795</v>
      </c>
      <c r="W913" s="28" t="s">
        <v>156</v>
      </c>
    </row>
    <row r="914" spans="1:23" s="28" customFormat="1" ht="29" x14ac:dyDescent="0.35">
      <c r="A914" s="20">
        <v>1015</v>
      </c>
      <c r="B914" s="28">
        <v>2024</v>
      </c>
      <c r="C914" s="19" t="s">
        <v>2814</v>
      </c>
      <c r="D914" s="19" t="s">
        <v>2815</v>
      </c>
      <c r="E914" s="19">
        <v>901030787</v>
      </c>
      <c r="F914" s="19" t="s">
        <v>2816</v>
      </c>
      <c r="G914" s="19" t="s">
        <v>298</v>
      </c>
      <c r="H914" s="19" t="s">
        <v>299</v>
      </c>
      <c r="I914" s="27">
        <v>45442</v>
      </c>
      <c r="J914" s="27">
        <v>45460</v>
      </c>
      <c r="K914" s="27">
        <v>45838</v>
      </c>
      <c r="L914" s="29">
        <v>87266667</v>
      </c>
      <c r="M914" s="36">
        <v>0.43850267594154824</v>
      </c>
      <c r="N914" s="31">
        <v>38266667</v>
      </c>
      <c r="O914" s="31">
        <v>0</v>
      </c>
      <c r="P914" s="31">
        <v>49000000</v>
      </c>
      <c r="T914" s="30"/>
      <c r="U914" s="31"/>
      <c r="V914" s="31">
        <v>87266667</v>
      </c>
      <c r="W914" s="28" t="s">
        <v>156</v>
      </c>
    </row>
    <row r="915" spans="1:23" s="28" customFormat="1" ht="29" x14ac:dyDescent="0.35">
      <c r="A915" s="20">
        <v>1016</v>
      </c>
      <c r="B915" s="28">
        <v>2024</v>
      </c>
      <c r="C915" s="19" t="s">
        <v>2817</v>
      </c>
      <c r="D915" s="19" t="s">
        <v>2818</v>
      </c>
      <c r="E915" s="19">
        <v>900417848</v>
      </c>
      <c r="F915" s="19" t="s">
        <v>2819</v>
      </c>
      <c r="G915" s="19" t="s">
        <v>298</v>
      </c>
      <c r="H915" s="19" t="s">
        <v>299</v>
      </c>
      <c r="I915" s="27">
        <v>45442</v>
      </c>
      <c r="J915" s="27">
        <v>45464</v>
      </c>
      <c r="K915" s="27">
        <v>45838</v>
      </c>
      <c r="L915" s="29">
        <v>69602904</v>
      </c>
      <c r="M915" s="36">
        <v>0.43112679608885285</v>
      </c>
      <c r="N915" s="31">
        <v>30007677</v>
      </c>
      <c r="O915" s="31">
        <v>0</v>
      </c>
      <c r="P915" s="31">
        <v>39595227</v>
      </c>
      <c r="T915" s="30"/>
      <c r="U915" s="31"/>
      <c r="V915" s="31">
        <v>69602904</v>
      </c>
      <c r="W915" s="28" t="s">
        <v>156</v>
      </c>
    </row>
    <row r="916" spans="1:23" s="28" customFormat="1" ht="29" x14ac:dyDescent="0.35">
      <c r="A916" s="20">
        <v>1017</v>
      </c>
      <c r="B916" s="28">
        <v>2024</v>
      </c>
      <c r="C916" s="19" t="s">
        <v>2820</v>
      </c>
      <c r="D916" s="19" t="s">
        <v>2821</v>
      </c>
      <c r="E916" s="19">
        <v>79779906</v>
      </c>
      <c r="F916" s="19" t="s">
        <v>2822</v>
      </c>
      <c r="G916" s="19" t="s">
        <v>2256</v>
      </c>
      <c r="H916" s="19" t="s">
        <v>32</v>
      </c>
      <c r="I916" s="27">
        <v>45442</v>
      </c>
      <c r="J916" s="27">
        <v>45443</v>
      </c>
      <c r="K916" s="27">
        <v>45527</v>
      </c>
      <c r="L916" s="29">
        <v>27000000</v>
      </c>
      <c r="M916" s="36">
        <v>1</v>
      </c>
      <c r="N916" s="31">
        <v>27000000</v>
      </c>
      <c r="O916" s="31">
        <v>0</v>
      </c>
      <c r="P916" s="31">
        <v>0</v>
      </c>
      <c r="T916" s="30"/>
      <c r="U916" s="31"/>
      <c r="V916" s="31">
        <v>27000000</v>
      </c>
      <c r="W916" s="28" t="s">
        <v>33</v>
      </c>
    </row>
    <row r="917" spans="1:23" s="28" customFormat="1" ht="29" x14ac:dyDescent="0.35">
      <c r="A917" s="20">
        <v>1018</v>
      </c>
      <c r="B917" s="28">
        <v>2024</v>
      </c>
      <c r="C917" s="19" t="s">
        <v>2823</v>
      </c>
      <c r="D917" s="19" t="s">
        <v>2824</v>
      </c>
      <c r="E917" s="19">
        <v>900470772</v>
      </c>
      <c r="F917" s="19" t="s">
        <v>2825</v>
      </c>
      <c r="G917" s="19" t="s">
        <v>298</v>
      </c>
      <c r="H917" s="19" t="s">
        <v>299</v>
      </c>
      <c r="I917" s="27">
        <v>45441</v>
      </c>
      <c r="J917" s="27">
        <v>45469</v>
      </c>
      <c r="K917" s="27">
        <v>45772</v>
      </c>
      <c r="L917" s="29">
        <v>676395471</v>
      </c>
      <c r="M917" s="36">
        <v>0.12716062523724378</v>
      </c>
      <c r="N917" s="31">
        <v>86010871</v>
      </c>
      <c r="O917" s="31">
        <v>0</v>
      </c>
      <c r="P917" s="31">
        <v>590384600</v>
      </c>
      <c r="T917" s="30"/>
      <c r="U917" s="31"/>
      <c r="V917" s="31">
        <v>676395471</v>
      </c>
      <c r="W917" s="28" t="s">
        <v>300</v>
      </c>
    </row>
    <row r="918" spans="1:23" s="28" customFormat="1" ht="29" x14ac:dyDescent="0.35">
      <c r="A918" s="20">
        <v>1019</v>
      </c>
      <c r="B918" s="28">
        <v>2024</v>
      </c>
      <c r="C918" s="19" t="s">
        <v>2826</v>
      </c>
      <c r="D918" s="19" t="s">
        <v>2827</v>
      </c>
      <c r="E918" s="19">
        <v>830045040</v>
      </c>
      <c r="F918" s="19" t="s">
        <v>2828</v>
      </c>
      <c r="G918" s="19" t="s">
        <v>338</v>
      </c>
      <c r="H918" s="19" t="s">
        <v>339</v>
      </c>
      <c r="I918" s="27">
        <v>45442</v>
      </c>
      <c r="J918" s="27">
        <v>45467</v>
      </c>
      <c r="K918" s="27">
        <v>45649</v>
      </c>
      <c r="L918" s="29">
        <v>22910947</v>
      </c>
      <c r="M918" s="36">
        <v>0.144076497579956</v>
      </c>
      <c r="N918" s="31">
        <v>3300929</v>
      </c>
      <c r="O918" s="31">
        <v>0</v>
      </c>
      <c r="P918" s="31">
        <v>19610018</v>
      </c>
      <c r="T918" s="30"/>
      <c r="U918" s="31"/>
      <c r="V918" s="31">
        <v>22910947</v>
      </c>
      <c r="W918" s="28" t="s">
        <v>340</v>
      </c>
    </row>
    <row r="919" spans="1:23" s="28" customFormat="1" ht="29" x14ac:dyDescent="0.35">
      <c r="A919" s="20">
        <v>1020</v>
      </c>
      <c r="B919" s="28">
        <v>2024</v>
      </c>
      <c r="C919" s="19" t="s">
        <v>2829</v>
      </c>
      <c r="D919" s="19" t="s">
        <v>2830</v>
      </c>
      <c r="E919" s="19">
        <v>901463969</v>
      </c>
      <c r="F919" s="19" t="s">
        <v>2831</v>
      </c>
      <c r="G919" s="19" t="s">
        <v>262</v>
      </c>
      <c r="H919" s="19" t="s">
        <v>263</v>
      </c>
      <c r="I919" s="27">
        <v>45442</v>
      </c>
      <c r="J919" s="27">
        <v>45462</v>
      </c>
      <c r="K919" s="27">
        <v>45675</v>
      </c>
      <c r="L919" s="29">
        <v>961333177</v>
      </c>
      <c r="M919" s="36">
        <v>0.282574686382638</v>
      </c>
      <c r="N919" s="31">
        <v>271648421</v>
      </c>
      <c r="O919" s="31">
        <v>0</v>
      </c>
      <c r="P919" s="31">
        <v>689684756</v>
      </c>
      <c r="T919" s="30"/>
      <c r="U919" s="31"/>
      <c r="V919" s="31">
        <v>961333177</v>
      </c>
      <c r="W919" s="28" t="s">
        <v>264</v>
      </c>
    </row>
    <row r="920" spans="1:23" s="28" customFormat="1" ht="29" x14ac:dyDescent="0.35">
      <c r="A920" s="20">
        <v>1021</v>
      </c>
      <c r="B920" s="28">
        <v>2024</v>
      </c>
      <c r="C920" s="19" t="s">
        <v>2832</v>
      </c>
      <c r="D920" s="19" t="s">
        <v>2833</v>
      </c>
      <c r="E920" s="19">
        <v>900085682</v>
      </c>
      <c r="F920" s="19" t="s">
        <v>2834</v>
      </c>
      <c r="G920" s="19" t="s">
        <v>262</v>
      </c>
      <c r="H920" s="19" t="s">
        <v>263</v>
      </c>
      <c r="I920" s="27">
        <v>45442</v>
      </c>
      <c r="J920" s="27">
        <v>45461</v>
      </c>
      <c r="K920" s="27">
        <v>45657</v>
      </c>
      <c r="L920" s="29">
        <v>1497307014</v>
      </c>
      <c r="M920" s="36">
        <v>0.28304018951186188</v>
      </c>
      <c r="N920" s="31">
        <v>423798061</v>
      </c>
      <c r="O920" s="31">
        <v>0</v>
      </c>
      <c r="P920" s="31">
        <v>1073508953</v>
      </c>
      <c r="T920" s="30"/>
      <c r="U920" s="31"/>
      <c r="V920" s="31">
        <v>1497307014</v>
      </c>
      <c r="W920" s="28" t="s">
        <v>264</v>
      </c>
    </row>
    <row r="921" spans="1:23" s="28" customFormat="1" ht="29" x14ac:dyDescent="0.35">
      <c r="A921" s="20">
        <v>1022</v>
      </c>
      <c r="B921" s="28">
        <v>2024</v>
      </c>
      <c r="C921" s="19" t="s">
        <v>2835</v>
      </c>
      <c r="D921" s="19" t="s">
        <v>2836</v>
      </c>
      <c r="E921" s="19">
        <v>19343758</v>
      </c>
      <c r="F921" s="19" t="s">
        <v>2837</v>
      </c>
      <c r="G921" s="19" t="s">
        <v>298</v>
      </c>
      <c r="H921" s="19" t="s">
        <v>299</v>
      </c>
      <c r="I921" s="27">
        <v>45442</v>
      </c>
      <c r="J921" s="27">
        <v>45465</v>
      </c>
      <c r="K921" s="27">
        <v>45838</v>
      </c>
      <c r="L921" s="29">
        <v>76037192</v>
      </c>
      <c r="M921" s="36">
        <v>0.41348218119364533</v>
      </c>
      <c r="N921" s="31">
        <v>31440024</v>
      </c>
      <c r="O921" s="31">
        <v>0</v>
      </c>
      <c r="P921" s="31">
        <v>44597168</v>
      </c>
      <c r="T921" s="30"/>
      <c r="U921" s="31"/>
      <c r="V921" s="31">
        <v>76037192</v>
      </c>
      <c r="W921" s="28" t="s">
        <v>156</v>
      </c>
    </row>
    <row r="922" spans="1:23" s="28" customFormat="1" ht="29" x14ac:dyDescent="0.35">
      <c r="A922" s="20">
        <v>1023</v>
      </c>
      <c r="B922" s="28">
        <v>2024</v>
      </c>
      <c r="C922" s="19" t="s">
        <v>2838</v>
      </c>
      <c r="D922" s="19" t="s">
        <v>2839</v>
      </c>
      <c r="E922" s="19">
        <v>39638140</v>
      </c>
      <c r="F922" s="19" t="s">
        <v>2840</v>
      </c>
      <c r="G922" s="19" t="s">
        <v>298</v>
      </c>
      <c r="H922" s="19" t="s">
        <v>299</v>
      </c>
      <c r="I922" s="27">
        <v>45442</v>
      </c>
      <c r="J922" s="27">
        <v>45464</v>
      </c>
      <c r="K922" s="27">
        <v>45838</v>
      </c>
      <c r="L922" s="29">
        <v>60915944</v>
      </c>
      <c r="M922" s="36">
        <v>0.33617445048540984</v>
      </c>
      <c r="N922" s="31">
        <v>20478384</v>
      </c>
      <c r="O922" s="31">
        <v>0</v>
      </c>
      <c r="P922" s="31">
        <v>40437560</v>
      </c>
      <c r="T922" s="30"/>
      <c r="U922" s="31"/>
      <c r="V922" s="31">
        <v>60915944</v>
      </c>
      <c r="W922" s="28" t="s">
        <v>156</v>
      </c>
    </row>
    <row r="923" spans="1:23" s="28" customFormat="1" ht="29" x14ac:dyDescent="0.35">
      <c r="A923" s="20">
        <v>1024</v>
      </c>
      <c r="B923" s="28">
        <v>2024</v>
      </c>
      <c r="C923" s="19" t="s">
        <v>2841</v>
      </c>
      <c r="D923" s="19" t="s">
        <v>2842</v>
      </c>
      <c r="E923" s="19">
        <v>860402594</v>
      </c>
      <c r="F923" s="19" t="s">
        <v>2843</v>
      </c>
      <c r="G923" s="19" t="s">
        <v>298</v>
      </c>
      <c r="H923" s="19" t="s">
        <v>299</v>
      </c>
      <c r="I923" s="27">
        <v>45442</v>
      </c>
      <c r="J923" s="27">
        <v>45464</v>
      </c>
      <c r="K923" s="27">
        <v>45838</v>
      </c>
      <c r="L923" s="29">
        <v>64095445</v>
      </c>
      <c r="M923" s="36">
        <v>0.41675348380840477</v>
      </c>
      <c r="N923" s="31">
        <v>26712000</v>
      </c>
      <c r="O923" s="31">
        <v>0</v>
      </c>
      <c r="P923" s="31">
        <v>37383445</v>
      </c>
      <c r="T923" s="30"/>
      <c r="U923" s="31"/>
      <c r="V923" s="31">
        <v>64095445</v>
      </c>
      <c r="W923" s="28" t="s">
        <v>156</v>
      </c>
    </row>
    <row r="924" spans="1:23" s="28" customFormat="1" ht="29" x14ac:dyDescent="0.35">
      <c r="A924" s="20">
        <v>1025</v>
      </c>
      <c r="B924" s="28">
        <v>2024</v>
      </c>
      <c r="C924" s="19" t="s">
        <v>2844</v>
      </c>
      <c r="D924" s="19" t="s">
        <v>2845</v>
      </c>
      <c r="E924" s="19">
        <v>51883443</v>
      </c>
      <c r="F924" s="19" t="s">
        <v>2846</v>
      </c>
      <c r="G924" s="19" t="s">
        <v>298</v>
      </c>
      <c r="H924" s="19" t="s">
        <v>299</v>
      </c>
      <c r="I924" s="27">
        <v>45442</v>
      </c>
      <c r="J924" s="27">
        <v>45462</v>
      </c>
      <c r="K924" s="27">
        <v>45808</v>
      </c>
      <c r="L924" s="29">
        <v>97627126</v>
      </c>
      <c r="M924" s="36">
        <v>0.45515845667729682</v>
      </c>
      <c r="N924" s="31">
        <v>44435812</v>
      </c>
      <c r="O924" s="31">
        <v>0</v>
      </c>
      <c r="P924" s="31">
        <v>53191314</v>
      </c>
      <c r="T924" s="30"/>
      <c r="U924" s="31"/>
      <c r="V924" s="31">
        <v>97627126</v>
      </c>
      <c r="W924" s="28" t="s">
        <v>156</v>
      </c>
    </row>
    <row r="925" spans="1:23" s="28" customFormat="1" ht="29" x14ac:dyDescent="0.35">
      <c r="A925" s="20">
        <v>1026</v>
      </c>
      <c r="B925" s="28">
        <v>2024</v>
      </c>
      <c r="C925" s="19" t="s">
        <v>2847</v>
      </c>
      <c r="D925" s="19" t="s">
        <v>2848</v>
      </c>
      <c r="E925" s="19">
        <v>80009022</v>
      </c>
      <c r="F925" s="19" t="s">
        <v>2849</v>
      </c>
      <c r="G925" s="19" t="s">
        <v>298</v>
      </c>
      <c r="H925" s="19" t="s">
        <v>299</v>
      </c>
      <c r="I925" s="27">
        <v>45442</v>
      </c>
      <c r="J925" s="27">
        <v>45464</v>
      </c>
      <c r="K925" s="27">
        <v>45838</v>
      </c>
      <c r="L925" s="29">
        <v>89364091</v>
      </c>
      <c r="M925" s="36">
        <v>0.33611436835406294</v>
      </c>
      <c r="N925" s="31">
        <v>30036555</v>
      </c>
      <c r="O925" s="31">
        <v>0</v>
      </c>
      <c r="P925" s="31">
        <v>59327536</v>
      </c>
      <c r="T925" s="30"/>
      <c r="U925" s="31"/>
      <c r="V925" s="31">
        <v>89364091</v>
      </c>
      <c r="W925" s="28" t="s">
        <v>156</v>
      </c>
    </row>
    <row r="926" spans="1:23" s="28" customFormat="1" ht="29" x14ac:dyDescent="0.35">
      <c r="A926" s="20">
        <v>1027</v>
      </c>
      <c r="B926" s="28">
        <v>2024</v>
      </c>
      <c r="C926" s="19" t="s">
        <v>2850</v>
      </c>
      <c r="D926" s="19" t="s">
        <v>2851</v>
      </c>
      <c r="E926" s="19">
        <v>900079785</v>
      </c>
      <c r="F926" s="19" t="s">
        <v>2852</v>
      </c>
      <c r="G926" s="19" t="s">
        <v>298</v>
      </c>
      <c r="H926" s="19" t="s">
        <v>299</v>
      </c>
      <c r="I926" s="27">
        <v>45442</v>
      </c>
      <c r="J926" s="27">
        <v>45464</v>
      </c>
      <c r="K926" s="27">
        <v>45838</v>
      </c>
      <c r="L926" s="29">
        <v>66588872</v>
      </c>
      <c r="M926" s="36">
        <v>0.33617442866429692</v>
      </c>
      <c r="N926" s="31">
        <v>22385476</v>
      </c>
      <c r="O926" s="31">
        <v>0</v>
      </c>
      <c r="P926" s="31">
        <v>44203396</v>
      </c>
      <c r="T926" s="30"/>
      <c r="U926" s="31"/>
      <c r="V926" s="31">
        <v>66588872</v>
      </c>
      <c r="W926" s="28" t="s">
        <v>156</v>
      </c>
    </row>
    <row r="927" spans="1:23" s="28" customFormat="1" ht="29" x14ac:dyDescent="0.35">
      <c r="A927" s="20">
        <v>1028</v>
      </c>
      <c r="B927" s="28">
        <v>2024</v>
      </c>
      <c r="C927" s="19" t="s">
        <v>2853</v>
      </c>
      <c r="D927" s="19" t="s">
        <v>2854</v>
      </c>
      <c r="E927" s="19">
        <v>1019038345</v>
      </c>
      <c r="F927" s="19" t="s">
        <v>2855</v>
      </c>
      <c r="G927" s="19" t="s">
        <v>298</v>
      </c>
      <c r="H927" s="19" t="s">
        <v>299</v>
      </c>
      <c r="I927" s="27">
        <v>45442</v>
      </c>
      <c r="J927" s="27">
        <v>45449</v>
      </c>
      <c r="K927" s="27">
        <v>45504</v>
      </c>
      <c r="L927" s="29">
        <v>4800000</v>
      </c>
      <c r="M927" s="36">
        <v>0</v>
      </c>
      <c r="N927" s="31">
        <v>0</v>
      </c>
      <c r="O927" s="31">
        <v>0</v>
      </c>
      <c r="P927" s="31">
        <v>4800000</v>
      </c>
      <c r="T927" s="30"/>
      <c r="U927" s="31"/>
      <c r="V927" s="31">
        <v>4800000</v>
      </c>
      <c r="W927" s="28" t="s">
        <v>300</v>
      </c>
    </row>
    <row r="928" spans="1:23" s="28" customFormat="1" ht="29" x14ac:dyDescent="0.35">
      <c r="A928" s="20">
        <v>1029</v>
      </c>
      <c r="B928" s="28">
        <v>2024</v>
      </c>
      <c r="C928" s="19" t="s">
        <v>2856</v>
      </c>
      <c r="D928" s="19" t="s">
        <v>2857</v>
      </c>
      <c r="E928" s="19">
        <v>860035467</v>
      </c>
      <c r="F928" s="19" t="s">
        <v>2858</v>
      </c>
      <c r="G928" s="19" t="s">
        <v>2256</v>
      </c>
      <c r="H928" s="19" t="s">
        <v>32</v>
      </c>
      <c r="I928" s="27">
        <v>45442</v>
      </c>
      <c r="J928" s="27">
        <v>45448</v>
      </c>
      <c r="K928" s="27">
        <v>45657</v>
      </c>
      <c r="L928" s="29">
        <v>10099860</v>
      </c>
      <c r="M928" s="36">
        <v>1</v>
      </c>
      <c r="N928" s="31">
        <v>10099860</v>
      </c>
      <c r="O928" s="31">
        <v>0</v>
      </c>
      <c r="P928" s="31">
        <v>0</v>
      </c>
      <c r="T928" s="30"/>
      <c r="U928" s="31"/>
      <c r="V928" s="31">
        <v>10099860</v>
      </c>
      <c r="W928" s="28" t="s">
        <v>33</v>
      </c>
    </row>
    <row r="929" spans="1:23" s="28" customFormat="1" ht="29" x14ac:dyDescent="0.35">
      <c r="A929" s="20">
        <v>1030</v>
      </c>
      <c r="B929" s="28">
        <v>2024</v>
      </c>
      <c r="C929" s="19" t="s">
        <v>2859</v>
      </c>
      <c r="D929" s="19" t="s">
        <v>2860</v>
      </c>
      <c r="E929" s="19">
        <v>901681580</v>
      </c>
      <c r="F929" s="19" t="s">
        <v>2861</v>
      </c>
      <c r="G929" s="19" t="s">
        <v>298</v>
      </c>
      <c r="H929" s="19" t="s">
        <v>299</v>
      </c>
      <c r="I929" s="27">
        <v>45442</v>
      </c>
      <c r="J929" s="27">
        <v>45468</v>
      </c>
      <c r="K929" s="27">
        <v>45681</v>
      </c>
      <c r="L929" s="29">
        <v>750944967</v>
      </c>
      <c r="M929" s="36">
        <v>0.29592977616960314</v>
      </c>
      <c r="N929" s="31">
        <v>222226976</v>
      </c>
      <c r="O929" s="31"/>
      <c r="P929" s="31">
        <v>528717991</v>
      </c>
      <c r="T929" s="30"/>
      <c r="U929" s="31"/>
      <c r="V929" s="31">
        <v>750944967</v>
      </c>
      <c r="W929" s="28" t="s">
        <v>300</v>
      </c>
    </row>
    <row r="930" spans="1:23" s="28" customFormat="1" ht="29" x14ac:dyDescent="0.35">
      <c r="A930" s="20">
        <v>1031</v>
      </c>
      <c r="B930" s="28">
        <v>2024</v>
      </c>
      <c r="C930" s="19" t="s">
        <v>2862</v>
      </c>
      <c r="D930" s="19" t="s">
        <v>2863</v>
      </c>
      <c r="E930" s="19">
        <v>901446976</v>
      </c>
      <c r="F930" s="19" t="s">
        <v>2864</v>
      </c>
      <c r="G930" s="19" t="s">
        <v>426</v>
      </c>
      <c r="H930" s="19" t="s">
        <v>820</v>
      </c>
      <c r="I930" s="27">
        <v>45456</v>
      </c>
      <c r="J930" s="27">
        <v>45462</v>
      </c>
      <c r="K930" s="27">
        <v>45657</v>
      </c>
      <c r="L930" s="29">
        <v>30035500</v>
      </c>
      <c r="M930" s="36">
        <v>0.76634316059329788</v>
      </c>
      <c r="N930" s="31">
        <v>23017500</v>
      </c>
      <c r="O930" s="31">
        <v>0</v>
      </c>
      <c r="P930" s="31">
        <v>7018000</v>
      </c>
      <c r="T930" s="30"/>
      <c r="U930" s="31"/>
      <c r="V930" s="31">
        <v>30035500</v>
      </c>
      <c r="W930" s="28" t="s">
        <v>428</v>
      </c>
    </row>
    <row r="931" spans="1:23" s="28" customFormat="1" ht="29" x14ac:dyDescent="0.35">
      <c r="A931" s="20">
        <v>1032</v>
      </c>
      <c r="B931" s="28">
        <v>2024</v>
      </c>
      <c r="C931" s="19" t="s">
        <v>2865</v>
      </c>
      <c r="D931" s="19" t="s">
        <v>2866</v>
      </c>
      <c r="E931" s="19">
        <v>901846811</v>
      </c>
      <c r="F931" s="19" t="s">
        <v>2867</v>
      </c>
      <c r="G931" s="19" t="s">
        <v>298</v>
      </c>
      <c r="H931" s="19" t="s">
        <v>299</v>
      </c>
      <c r="I931" s="27">
        <v>45477</v>
      </c>
      <c r="J931" s="27">
        <v>45481</v>
      </c>
      <c r="K931" s="27">
        <v>45787</v>
      </c>
      <c r="L931" s="29">
        <v>666555078</v>
      </c>
      <c r="M931" s="36">
        <v>1</v>
      </c>
      <c r="N931" s="31">
        <v>666555078</v>
      </c>
      <c r="O931" s="31">
        <v>0</v>
      </c>
      <c r="P931" s="31">
        <v>0</v>
      </c>
      <c r="T931" s="30"/>
      <c r="U931" s="31"/>
      <c r="V931" s="31">
        <v>666555078</v>
      </c>
      <c r="W931" s="28" t="s">
        <v>300</v>
      </c>
    </row>
    <row r="932" spans="1:23" s="28" customFormat="1" ht="29" x14ac:dyDescent="0.35">
      <c r="A932" s="20">
        <v>1033</v>
      </c>
      <c r="B932" s="28">
        <v>2024</v>
      </c>
      <c r="C932" s="19" t="s">
        <v>2868</v>
      </c>
      <c r="D932" s="19" t="s">
        <v>2869</v>
      </c>
      <c r="E932" s="19">
        <v>900477611</v>
      </c>
      <c r="F932" s="19" t="s">
        <v>2870</v>
      </c>
      <c r="G932" s="19" t="s">
        <v>298</v>
      </c>
      <c r="H932" s="19" t="s">
        <v>299</v>
      </c>
      <c r="I932" s="27">
        <v>45489</v>
      </c>
      <c r="J932" s="27">
        <v>45489</v>
      </c>
      <c r="K932" s="27">
        <v>45672</v>
      </c>
      <c r="L932" s="29">
        <v>678556538</v>
      </c>
      <c r="M932" s="36">
        <v>0.58333333161399736</v>
      </c>
      <c r="N932" s="31">
        <v>395824646</v>
      </c>
      <c r="O932" s="31">
        <v>0</v>
      </c>
      <c r="P932" s="31">
        <v>282731892</v>
      </c>
      <c r="T932" s="30"/>
      <c r="U932" s="31"/>
      <c r="V932" s="31">
        <v>678556538</v>
      </c>
      <c r="W932" s="28" t="s">
        <v>156</v>
      </c>
    </row>
    <row r="933" spans="1:23" s="28" customFormat="1" ht="29" x14ac:dyDescent="0.35">
      <c r="A933" s="20">
        <v>1034</v>
      </c>
      <c r="B933" s="28">
        <v>2024</v>
      </c>
      <c r="C933" s="19" t="s">
        <v>2871</v>
      </c>
      <c r="D933" s="19" t="s">
        <v>2833</v>
      </c>
      <c r="E933" s="19">
        <v>900085682</v>
      </c>
      <c r="F933" s="19" t="s">
        <v>2872</v>
      </c>
      <c r="G933" s="19" t="s">
        <v>262</v>
      </c>
      <c r="H933" s="19" t="s">
        <v>263</v>
      </c>
      <c r="I933" s="27">
        <v>45492</v>
      </c>
      <c r="J933" s="27">
        <v>45505</v>
      </c>
      <c r="K933" s="27">
        <v>45687</v>
      </c>
      <c r="L933" s="29">
        <v>2351160840</v>
      </c>
      <c r="M933" s="36">
        <v>0.15267441550276925</v>
      </c>
      <c r="N933" s="31">
        <v>358962107</v>
      </c>
      <c r="O933" s="31">
        <v>0</v>
      </c>
      <c r="P933" s="31">
        <v>1992198733</v>
      </c>
      <c r="T933" s="30"/>
      <c r="U933" s="31"/>
      <c r="V933" s="31">
        <v>2351160840</v>
      </c>
      <c r="W933" s="28" t="s">
        <v>264</v>
      </c>
    </row>
    <row r="934" spans="1:23" s="28" customFormat="1" ht="29" x14ac:dyDescent="0.35">
      <c r="A934" s="20">
        <v>1035</v>
      </c>
      <c r="B934" s="28">
        <v>2024</v>
      </c>
      <c r="C934" s="19" t="s">
        <v>2871</v>
      </c>
      <c r="D934" s="19" t="s">
        <v>2873</v>
      </c>
      <c r="E934" s="19">
        <v>830018406</v>
      </c>
      <c r="F934" s="19" t="s">
        <v>2872</v>
      </c>
      <c r="G934" s="19" t="s">
        <v>262</v>
      </c>
      <c r="H934" s="19" t="s">
        <v>263</v>
      </c>
      <c r="I934" s="27">
        <v>45495</v>
      </c>
      <c r="J934" s="27">
        <v>45505</v>
      </c>
      <c r="K934" s="27">
        <v>45688</v>
      </c>
      <c r="L934" s="29">
        <v>2351160840</v>
      </c>
      <c r="M934" s="36">
        <v>0.15397642128132757</v>
      </c>
      <c r="N934" s="31">
        <v>362023332</v>
      </c>
      <c r="O934" s="31">
        <v>0</v>
      </c>
      <c r="P934" s="31">
        <v>1989137508</v>
      </c>
      <c r="T934" s="30"/>
      <c r="U934" s="31"/>
      <c r="V934" s="31">
        <v>2351160840</v>
      </c>
      <c r="W934" s="28" t="s">
        <v>264</v>
      </c>
    </row>
    <row r="935" spans="1:23" s="28" customFormat="1" ht="29" x14ac:dyDescent="0.35">
      <c r="A935" s="20">
        <v>1036</v>
      </c>
      <c r="B935" s="28">
        <v>2024</v>
      </c>
      <c r="C935" s="19" t="s">
        <v>2874</v>
      </c>
      <c r="D935" s="19" t="s">
        <v>2875</v>
      </c>
      <c r="E935" s="19">
        <v>900466596</v>
      </c>
      <c r="F935" s="19" t="s">
        <v>2876</v>
      </c>
      <c r="G935" s="19" t="s">
        <v>298</v>
      </c>
      <c r="H935" s="19" t="s">
        <v>299</v>
      </c>
      <c r="I935" s="27">
        <v>45497</v>
      </c>
      <c r="J935" s="27">
        <v>45512</v>
      </c>
      <c r="K935" s="27">
        <v>45695</v>
      </c>
      <c r="L935" s="29">
        <v>12423000</v>
      </c>
      <c r="M935" s="36">
        <v>0</v>
      </c>
      <c r="N935" s="31">
        <v>0</v>
      </c>
      <c r="O935" s="31">
        <v>0</v>
      </c>
      <c r="P935" s="31">
        <v>12423000</v>
      </c>
      <c r="T935" s="30"/>
      <c r="U935" s="31"/>
      <c r="V935" s="31">
        <v>12423000</v>
      </c>
      <c r="W935" s="28" t="s">
        <v>300</v>
      </c>
    </row>
    <row r="936" spans="1:23" s="28" customFormat="1" ht="43.5" x14ac:dyDescent="0.35">
      <c r="A936" s="20">
        <v>1037</v>
      </c>
      <c r="B936" s="28">
        <v>2024</v>
      </c>
      <c r="C936" s="19" t="s">
        <v>2877</v>
      </c>
      <c r="D936" s="19" t="s">
        <v>179</v>
      </c>
      <c r="E936" s="19">
        <v>80547349</v>
      </c>
      <c r="F936" s="19" t="s">
        <v>2878</v>
      </c>
      <c r="G936" s="19" t="s">
        <v>154</v>
      </c>
      <c r="H936" s="19" t="s">
        <v>155</v>
      </c>
      <c r="I936" s="27">
        <v>45495</v>
      </c>
      <c r="J936" s="27">
        <v>45497</v>
      </c>
      <c r="K936" s="27">
        <v>45664</v>
      </c>
      <c r="L936" s="29">
        <v>29876000</v>
      </c>
      <c r="M936" s="36">
        <v>0.41212120096398447</v>
      </c>
      <c r="N936" s="31">
        <v>12131467</v>
      </c>
      <c r="O936" s="31">
        <v>181066</v>
      </c>
      <c r="P936" s="31">
        <v>17563467</v>
      </c>
      <c r="T936" s="30"/>
      <c r="U936" s="31"/>
      <c r="V936" s="31">
        <v>29876000</v>
      </c>
      <c r="W936" s="28" t="s">
        <v>156</v>
      </c>
    </row>
    <row r="937" spans="1:23" s="28" customFormat="1" ht="43.5" x14ac:dyDescent="0.35">
      <c r="A937" s="20">
        <v>1038</v>
      </c>
      <c r="B937" s="28">
        <v>2024</v>
      </c>
      <c r="C937" s="19" t="s">
        <v>2879</v>
      </c>
      <c r="D937" s="19" t="s">
        <v>191</v>
      </c>
      <c r="E937" s="19">
        <v>1018431069</v>
      </c>
      <c r="F937" s="19" t="s">
        <v>2880</v>
      </c>
      <c r="G937" s="19" t="s">
        <v>154</v>
      </c>
      <c r="H937" s="19" t="s">
        <v>155</v>
      </c>
      <c r="I937" s="27">
        <v>45496</v>
      </c>
      <c r="J937" s="27">
        <v>45506</v>
      </c>
      <c r="K937" s="27">
        <v>45673</v>
      </c>
      <c r="L937" s="29">
        <v>46190650</v>
      </c>
      <c r="M937" s="36">
        <v>0.35757576479222525</v>
      </c>
      <c r="N937" s="31">
        <v>16516657</v>
      </c>
      <c r="O937" s="31">
        <v>0</v>
      </c>
      <c r="P937" s="31">
        <v>29673993</v>
      </c>
      <c r="T937" s="30"/>
      <c r="U937" s="31"/>
      <c r="V937" s="31">
        <v>46190650</v>
      </c>
      <c r="W937" s="28" t="s">
        <v>156</v>
      </c>
    </row>
    <row r="938" spans="1:23" s="28" customFormat="1" ht="43.5" x14ac:dyDescent="0.35">
      <c r="A938" s="20">
        <v>1039</v>
      </c>
      <c r="B938" s="28">
        <v>2024</v>
      </c>
      <c r="C938" s="19" t="s">
        <v>2881</v>
      </c>
      <c r="D938" s="19" t="s">
        <v>747</v>
      </c>
      <c r="E938" s="19">
        <v>1016049473</v>
      </c>
      <c r="F938" s="19" t="s">
        <v>2882</v>
      </c>
      <c r="G938" s="19" t="s">
        <v>154</v>
      </c>
      <c r="H938" s="19" t="s">
        <v>155</v>
      </c>
      <c r="I938" s="27">
        <v>45498</v>
      </c>
      <c r="J938" s="27">
        <v>45505</v>
      </c>
      <c r="K938" s="27">
        <v>45641</v>
      </c>
      <c r="L938" s="29">
        <v>23872500</v>
      </c>
      <c r="M938" s="36">
        <v>0.44444444444444442</v>
      </c>
      <c r="N938" s="31">
        <v>10610000</v>
      </c>
      <c r="O938" s="31">
        <v>0</v>
      </c>
      <c r="P938" s="31">
        <v>13262500</v>
      </c>
      <c r="T938" s="30"/>
      <c r="U938" s="31"/>
      <c r="V938" s="31">
        <v>23872500</v>
      </c>
      <c r="W938" s="28" t="s">
        <v>156</v>
      </c>
    </row>
    <row r="939" spans="1:23" s="28" customFormat="1" ht="29" x14ac:dyDescent="0.35">
      <c r="A939" s="20">
        <v>1040</v>
      </c>
      <c r="B939" s="28">
        <v>2024</v>
      </c>
      <c r="C939" s="19" t="s">
        <v>2883</v>
      </c>
      <c r="D939" s="19" t="s">
        <v>2884</v>
      </c>
      <c r="E939" s="19">
        <v>900391059</v>
      </c>
      <c r="F939" s="19" t="s">
        <v>2885</v>
      </c>
      <c r="G939" s="19" t="s">
        <v>37</v>
      </c>
      <c r="H939" s="19" t="s">
        <v>2886</v>
      </c>
      <c r="I939" s="27">
        <v>45498</v>
      </c>
      <c r="J939" s="27">
        <v>45525</v>
      </c>
      <c r="K939" s="27">
        <v>45657</v>
      </c>
      <c r="L939" s="29">
        <v>492931573</v>
      </c>
      <c r="M939" s="36">
        <v>6.2991826250902369E-2</v>
      </c>
      <c r="N939" s="31">
        <v>31050660</v>
      </c>
      <c r="O939" s="31">
        <v>0</v>
      </c>
      <c r="P939" s="31">
        <v>461880913</v>
      </c>
      <c r="T939" s="30"/>
      <c r="U939" s="31"/>
      <c r="V939" s="31">
        <v>492931573</v>
      </c>
      <c r="W939" s="28" t="s">
        <v>300</v>
      </c>
    </row>
    <row r="940" spans="1:23" s="28" customFormat="1" ht="29" x14ac:dyDescent="0.35">
      <c r="A940" s="20">
        <v>1041</v>
      </c>
      <c r="B940" s="28">
        <v>2024</v>
      </c>
      <c r="C940" s="19" t="s">
        <v>2887</v>
      </c>
      <c r="D940" s="19" t="s">
        <v>467</v>
      </c>
      <c r="E940" s="19">
        <v>52857779</v>
      </c>
      <c r="F940" s="19" t="s">
        <v>2888</v>
      </c>
      <c r="G940" s="19" t="s">
        <v>854</v>
      </c>
      <c r="H940" s="19" t="s">
        <v>345</v>
      </c>
      <c r="I940" s="27">
        <v>45497</v>
      </c>
      <c r="J940" s="27">
        <v>45503</v>
      </c>
      <c r="K940" s="27">
        <v>45640</v>
      </c>
      <c r="L940" s="29">
        <v>38016000</v>
      </c>
      <c r="M940" s="36">
        <v>0.22962962962962963</v>
      </c>
      <c r="N940" s="31">
        <v>8729600</v>
      </c>
      <c r="O940" s="31">
        <v>0</v>
      </c>
      <c r="P940" s="31">
        <v>29286400</v>
      </c>
      <c r="T940" s="30"/>
      <c r="U940" s="31"/>
      <c r="V940" s="31">
        <v>38016000</v>
      </c>
      <c r="W940" s="28" t="s">
        <v>306</v>
      </c>
    </row>
    <row r="941" spans="1:23" s="28" customFormat="1" ht="43.5" x14ac:dyDescent="0.35">
      <c r="A941" s="20">
        <v>1042</v>
      </c>
      <c r="B941" s="28">
        <v>2024</v>
      </c>
      <c r="C941" s="19" t="s">
        <v>2889</v>
      </c>
      <c r="D941" s="19" t="s">
        <v>152</v>
      </c>
      <c r="E941" s="19">
        <v>52950437</v>
      </c>
      <c r="F941" s="19" t="s">
        <v>2890</v>
      </c>
      <c r="G941" s="19" t="s">
        <v>154</v>
      </c>
      <c r="H941" s="19" t="s">
        <v>155</v>
      </c>
      <c r="I941" s="27">
        <v>45497</v>
      </c>
      <c r="J941" s="27">
        <v>45507</v>
      </c>
      <c r="K941" s="27">
        <v>45674</v>
      </c>
      <c r="L941" s="29">
        <v>52514000</v>
      </c>
      <c r="M941" s="36">
        <v>0.35151515786266518</v>
      </c>
      <c r="N941" s="31">
        <v>18459467</v>
      </c>
      <c r="O941" s="31">
        <v>0</v>
      </c>
      <c r="P941" s="31">
        <v>34054533</v>
      </c>
      <c r="T941" s="30"/>
      <c r="U941" s="31"/>
      <c r="V941" s="31">
        <v>52514000</v>
      </c>
      <c r="W941" s="28" t="s">
        <v>156</v>
      </c>
    </row>
    <row r="942" spans="1:23" s="28" customFormat="1" ht="43.5" x14ac:dyDescent="0.35">
      <c r="A942" s="20">
        <v>1043</v>
      </c>
      <c r="B942" s="28">
        <v>2024</v>
      </c>
      <c r="C942" s="19" t="s">
        <v>2891</v>
      </c>
      <c r="D942" s="19" t="s">
        <v>1011</v>
      </c>
      <c r="E942" s="19">
        <v>1030601495</v>
      </c>
      <c r="F942" s="19" t="s">
        <v>2892</v>
      </c>
      <c r="G942" s="19" t="s">
        <v>154</v>
      </c>
      <c r="H942" s="19" t="s">
        <v>155</v>
      </c>
      <c r="I942" s="27">
        <v>45497</v>
      </c>
      <c r="J942" s="27">
        <v>45506</v>
      </c>
      <c r="K942" s="27">
        <v>45642</v>
      </c>
      <c r="L942" s="29">
        <v>23872500</v>
      </c>
      <c r="M942" s="36">
        <v>0.4370370510001047</v>
      </c>
      <c r="N942" s="31">
        <v>10433167</v>
      </c>
      <c r="O942" s="31">
        <v>0</v>
      </c>
      <c r="P942" s="31">
        <v>13439333</v>
      </c>
      <c r="T942" s="30"/>
      <c r="U942" s="31"/>
      <c r="V942" s="31">
        <v>23872500</v>
      </c>
      <c r="W942" s="28" t="s">
        <v>156</v>
      </c>
    </row>
    <row r="943" spans="1:23" s="28" customFormat="1" ht="43.5" x14ac:dyDescent="0.35">
      <c r="A943" s="20">
        <v>1044</v>
      </c>
      <c r="B943" s="28">
        <v>2024</v>
      </c>
      <c r="C943" s="19" t="s">
        <v>2893</v>
      </c>
      <c r="D943" s="19" t="s">
        <v>750</v>
      </c>
      <c r="E943" s="19">
        <v>1031148482</v>
      </c>
      <c r="F943" s="19" t="s">
        <v>2894</v>
      </c>
      <c r="G943" s="19" t="s">
        <v>154</v>
      </c>
      <c r="H943" s="19" t="s">
        <v>155</v>
      </c>
      <c r="I943" s="27">
        <v>45497</v>
      </c>
      <c r="J943" s="27">
        <v>45506</v>
      </c>
      <c r="K943" s="27">
        <v>45642</v>
      </c>
      <c r="L943" s="29">
        <v>23872500</v>
      </c>
      <c r="M943" s="36">
        <v>0.4370370510001047</v>
      </c>
      <c r="N943" s="31">
        <v>10433167</v>
      </c>
      <c r="O943" s="31">
        <v>0</v>
      </c>
      <c r="P943" s="31">
        <v>13439333</v>
      </c>
      <c r="T943" s="30"/>
      <c r="U943" s="31"/>
      <c r="V943" s="31">
        <v>23872500</v>
      </c>
      <c r="W943" s="28" t="s">
        <v>156</v>
      </c>
    </row>
    <row r="944" spans="1:23" s="28" customFormat="1" ht="43.5" x14ac:dyDescent="0.35">
      <c r="A944" s="20">
        <v>1045</v>
      </c>
      <c r="B944" s="28">
        <v>2024</v>
      </c>
      <c r="C944" s="19" t="s">
        <v>2895</v>
      </c>
      <c r="D944" s="19" t="s">
        <v>687</v>
      </c>
      <c r="E944" s="19">
        <v>52888975</v>
      </c>
      <c r="F944" s="19" t="s">
        <v>2896</v>
      </c>
      <c r="G944" s="19" t="s">
        <v>154</v>
      </c>
      <c r="H944" s="19" t="s">
        <v>155</v>
      </c>
      <c r="I944" s="27">
        <v>45497</v>
      </c>
      <c r="J944" s="27">
        <v>45526</v>
      </c>
      <c r="K944" s="27">
        <v>45657</v>
      </c>
      <c r="L944" s="29">
        <v>23872500</v>
      </c>
      <c r="M944" s="36">
        <v>0.28888888888888886</v>
      </c>
      <c r="N944" s="31">
        <v>6896500</v>
      </c>
      <c r="O944" s="31">
        <v>0</v>
      </c>
      <c r="P944" s="31">
        <v>16976000</v>
      </c>
      <c r="R944" s="30">
        <v>45455</v>
      </c>
      <c r="S944" s="28">
        <v>30</v>
      </c>
      <c r="T944" s="30">
        <v>45485</v>
      </c>
      <c r="U944" s="31"/>
      <c r="V944" s="31">
        <v>23872500</v>
      </c>
      <c r="W944" s="28" t="s">
        <v>156</v>
      </c>
    </row>
    <row r="945" spans="1:23" s="28" customFormat="1" ht="29" x14ac:dyDescent="0.35">
      <c r="A945" s="20">
        <v>1046</v>
      </c>
      <c r="B945" s="28">
        <v>2024</v>
      </c>
      <c r="C945" s="19" t="s">
        <v>2897</v>
      </c>
      <c r="D945" s="19" t="s">
        <v>675</v>
      </c>
      <c r="E945" s="19">
        <v>52200367</v>
      </c>
      <c r="F945" s="19" t="s">
        <v>2898</v>
      </c>
      <c r="G945" s="19" t="s">
        <v>2899</v>
      </c>
      <c r="H945" s="19" t="s">
        <v>555</v>
      </c>
      <c r="I945" s="27">
        <v>45497</v>
      </c>
      <c r="J945" s="27">
        <v>45505</v>
      </c>
      <c r="K945" s="27">
        <v>45657</v>
      </c>
      <c r="L945" s="29">
        <v>43460000</v>
      </c>
      <c r="M945" s="36">
        <v>0.4</v>
      </c>
      <c r="N945" s="31">
        <v>17384000</v>
      </c>
      <c r="O945" s="31">
        <v>0</v>
      </c>
      <c r="P945" s="31">
        <v>26076000</v>
      </c>
      <c r="T945" s="30"/>
      <c r="U945" s="31"/>
      <c r="V945" s="31">
        <v>43460000</v>
      </c>
      <c r="W945" s="28" t="s">
        <v>556</v>
      </c>
    </row>
    <row r="946" spans="1:23" s="28" customFormat="1" ht="43.5" x14ac:dyDescent="0.35">
      <c r="A946" s="20">
        <v>1048</v>
      </c>
      <c r="B946" s="28">
        <v>2024</v>
      </c>
      <c r="C946" s="19" t="s">
        <v>2900</v>
      </c>
      <c r="D946" s="19" t="s">
        <v>236</v>
      </c>
      <c r="E946" s="19">
        <v>1057515051</v>
      </c>
      <c r="F946" s="19" t="s">
        <v>2901</v>
      </c>
      <c r="G946" s="19" t="s">
        <v>154</v>
      </c>
      <c r="H946" s="19" t="s">
        <v>155</v>
      </c>
      <c r="I946" s="27">
        <v>45497</v>
      </c>
      <c r="J946" s="27">
        <v>45505</v>
      </c>
      <c r="K946" s="27">
        <v>45641</v>
      </c>
      <c r="L946" s="29">
        <v>35244000</v>
      </c>
      <c r="M946" s="36">
        <v>0.44444444444444442</v>
      </c>
      <c r="N946" s="31">
        <v>15664000</v>
      </c>
      <c r="O946" s="31">
        <v>0</v>
      </c>
      <c r="P946" s="31">
        <v>19580000</v>
      </c>
      <c r="T946" s="30"/>
      <c r="U946" s="31"/>
      <c r="V946" s="31">
        <v>35244000</v>
      </c>
      <c r="W946" s="28" t="s">
        <v>156</v>
      </c>
    </row>
    <row r="947" spans="1:23" s="28" customFormat="1" ht="29" x14ac:dyDescent="0.35">
      <c r="A947" s="20">
        <v>1049</v>
      </c>
      <c r="B947" s="28">
        <v>2024</v>
      </c>
      <c r="C947" s="19" t="s">
        <v>2902</v>
      </c>
      <c r="D947" s="19" t="s">
        <v>424</v>
      </c>
      <c r="E947" s="19">
        <v>1026285442</v>
      </c>
      <c r="F947" s="19" t="s">
        <v>2903</v>
      </c>
      <c r="G947" s="19" t="s">
        <v>426</v>
      </c>
      <c r="H947" s="19" t="s">
        <v>820</v>
      </c>
      <c r="I947" s="27">
        <v>45497</v>
      </c>
      <c r="J947" s="27">
        <v>45505</v>
      </c>
      <c r="K947" s="27">
        <v>45657</v>
      </c>
      <c r="L947" s="29">
        <v>30500000</v>
      </c>
      <c r="M947" s="36">
        <v>0.4</v>
      </c>
      <c r="N947" s="31">
        <v>12200000</v>
      </c>
      <c r="O947" s="31">
        <v>0</v>
      </c>
      <c r="P947" s="31">
        <v>18300000</v>
      </c>
      <c r="T947" s="30"/>
      <c r="U947" s="31"/>
      <c r="V947" s="31">
        <v>30500000</v>
      </c>
      <c r="W947" s="28" t="s">
        <v>428</v>
      </c>
    </row>
    <row r="948" spans="1:23" s="28" customFormat="1" ht="43.5" x14ac:dyDescent="0.35">
      <c r="A948" s="20">
        <v>1050</v>
      </c>
      <c r="B948" s="28">
        <v>2024</v>
      </c>
      <c r="C948" s="19" t="s">
        <v>2904</v>
      </c>
      <c r="D948" s="19" t="s">
        <v>1014</v>
      </c>
      <c r="E948" s="19">
        <v>1113308508</v>
      </c>
      <c r="F948" s="19" t="s">
        <v>2905</v>
      </c>
      <c r="G948" s="19" t="s">
        <v>154</v>
      </c>
      <c r="H948" s="19" t="s">
        <v>155</v>
      </c>
      <c r="I948" s="27">
        <v>45498</v>
      </c>
      <c r="J948" s="27">
        <v>45505</v>
      </c>
      <c r="K948" s="27">
        <v>45641</v>
      </c>
      <c r="L948" s="29">
        <v>23872500</v>
      </c>
      <c r="M948" s="36">
        <v>0.44444444444444442</v>
      </c>
      <c r="N948" s="31">
        <v>10610000</v>
      </c>
      <c r="O948" s="31">
        <v>0</v>
      </c>
      <c r="P948" s="31">
        <v>13262500</v>
      </c>
      <c r="T948" s="30"/>
      <c r="U948" s="31"/>
      <c r="V948" s="31">
        <v>23872500</v>
      </c>
      <c r="W948" s="28" t="s">
        <v>156</v>
      </c>
    </row>
    <row r="949" spans="1:23" s="28" customFormat="1" ht="43.5" x14ac:dyDescent="0.35">
      <c r="A949" s="20">
        <v>1051</v>
      </c>
      <c r="B949" s="28">
        <v>2024</v>
      </c>
      <c r="C949" s="19" t="s">
        <v>2906</v>
      </c>
      <c r="D949" s="19" t="s">
        <v>834</v>
      </c>
      <c r="E949" s="19">
        <v>1026279374</v>
      </c>
      <c r="F949" s="19" t="s">
        <v>2907</v>
      </c>
      <c r="G949" s="19" t="s">
        <v>154</v>
      </c>
      <c r="H949" s="19" t="s">
        <v>155</v>
      </c>
      <c r="I949" s="27">
        <v>45498</v>
      </c>
      <c r="J949" s="27">
        <v>45505</v>
      </c>
      <c r="K949" s="27">
        <v>45641</v>
      </c>
      <c r="L949" s="29">
        <v>23872500</v>
      </c>
      <c r="M949" s="36">
        <v>0.44444444444444442</v>
      </c>
      <c r="N949" s="31">
        <v>10610000</v>
      </c>
      <c r="O949" s="31">
        <v>0</v>
      </c>
      <c r="P949" s="31">
        <v>13262500</v>
      </c>
      <c r="T949" s="30"/>
      <c r="U949" s="31"/>
      <c r="V949" s="31">
        <v>23872500</v>
      </c>
      <c r="W949" s="28" t="s">
        <v>156</v>
      </c>
    </row>
    <row r="950" spans="1:23" s="28" customFormat="1" ht="29" x14ac:dyDescent="0.35">
      <c r="A950" s="20">
        <v>1052</v>
      </c>
      <c r="B950" s="28">
        <v>2024</v>
      </c>
      <c r="C950" s="19" t="s">
        <v>2908</v>
      </c>
      <c r="D950" s="19" t="s">
        <v>865</v>
      </c>
      <c r="E950" s="19">
        <v>52817188</v>
      </c>
      <c r="F950" s="19" t="s">
        <v>2909</v>
      </c>
      <c r="G950" s="19" t="s">
        <v>2899</v>
      </c>
      <c r="H950" s="19" t="s">
        <v>555</v>
      </c>
      <c r="I950" s="27">
        <v>45498</v>
      </c>
      <c r="J950" s="27">
        <v>45505</v>
      </c>
      <c r="K950" s="27">
        <v>45657</v>
      </c>
      <c r="L950" s="29">
        <v>44500000</v>
      </c>
      <c r="M950" s="36">
        <v>0.4</v>
      </c>
      <c r="N950" s="31">
        <v>17800000</v>
      </c>
      <c r="O950" s="31">
        <v>0</v>
      </c>
      <c r="P950" s="31">
        <v>26700000</v>
      </c>
      <c r="T950" s="30"/>
      <c r="U950" s="31"/>
      <c r="V950" s="31">
        <v>44500000</v>
      </c>
      <c r="W950" s="28" t="s">
        <v>556</v>
      </c>
    </row>
    <row r="951" spans="1:23" s="28" customFormat="1" ht="29" x14ac:dyDescent="0.35">
      <c r="A951" s="20">
        <v>1053</v>
      </c>
      <c r="B951" s="28">
        <v>2024</v>
      </c>
      <c r="C951" s="19" t="s">
        <v>2910</v>
      </c>
      <c r="D951" s="19" t="s">
        <v>2911</v>
      </c>
      <c r="E951" s="19">
        <v>860032347</v>
      </c>
      <c r="F951" s="19" t="s">
        <v>2912</v>
      </c>
      <c r="G951" s="19" t="s">
        <v>298</v>
      </c>
      <c r="H951" s="19" t="s">
        <v>299</v>
      </c>
      <c r="I951" s="27">
        <v>45500</v>
      </c>
      <c r="J951" s="27">
        <v>45505</v>
      </c>
      <c r="K951" s="27">
        <v>45641</v>
      </c>
      <c r="L951" s="29">
        <v>1456148093</v>
      </c>
      <c r="M951" s="36">
        <v>0.20917268817931969</v>
      </c>
      <c r="N951" s="31">
        <v>304586411</v>
      </c>
      <c r="O951" s="31">
        <v>0</v>
      </c>
      <c r="P951" s="31">
        <v>1151561682</v>
      </c>
      <c r="T951" s="30"/>
      <c r="U951" s="31"/>
      <c r="V951" s="31">
        <v>1456148093</v>
      </c>
      <c r="W951" s="28" t="s">
        <v>300</v>
      </c>
    </row>
    <row r="952" spans="1:23" s="28" customFormat="1" ht="43.5" x14ac:dyDescent="0.35">
      <c r="A952" s="20">
        <v>1054</v>
      </c>
      <c r="B952" s="28">
        <v>2024</v>
      </c>
      <c r="C952" s="19" t="s">
        <v>2913</v>
      </c>
      <c r="D952" s="19" t="s">
        <v>185</v>
      </c>
      <c r="E952" s="19">
        <v>80135868</v>
      </c>
      <c r="F952" s="19" t="s">
        <v>2914</v>
      </c>
      <c r="G952" s="19" t="s">
        <v>154</v>
      </c>
      <c r="H952" s="19" t="s">
        <v>155</v>
      </c>
      <c r="I952" s="27">
        <v>45497</v>
      </c>
      <c r="J952" s="27">
        <v>45506</v>
      </c>
      <c r="K952" s="27">
        <v>45673</v>
      </c>
      <c r="L952" s="29">
        <v>53097000</v>
      </c>
      <c r="M952" s="36">
        <v>0.17575757575757575</v>
      </c>
      <c r="N952" s="31">
        <v>9332200</v>
      </c>
      <c r="O952" s="31">
        <v>0</v>
      </c>
      <c r="P952" s="31">
        <v>43764800</v>
      </c>
      <c r="T952" s="30"/>
      <c r="U952" s="31"/>
      <c r="V952" s="31">
        <v>53097000</v>
      </c>
      <c r="W952" s="28" t="s">
        <v>156</v>
      </c>
    </row>
    <row r="953" spans="1:23" s="28" customFormat="1" ht="43.5" x14ac:dyDescent="0.35">
      <c r="A953" s="20">
        <v>1055</v>
      </c>
      <c r="B953" s="28">
        <v>2024</v>
      </c>
      <c r="C953" s="19" t="s">
        <v>2915</v>
      </c>
      <c r="D953" s="19" t="s">
        <v>1166</v>
      </c>
      <c r="E953" s="19">
        <v>52424392</v>
      </c>
      <c r="F953" s="19" t="s">
        <v>2916</v>
      </c>
      <c r="G953" s="19" t="s">
        <v>154</v>
      </c>
      <c r="H953" s="19" t="s">
        <v>155</v>
      </c>
      <c r="I953" s="27">
        <v>45497</v>
      </c>
      <c r="J953" s="27">
        <v>45506</v>
      </c>
      <c r="K953" s="27">
        <v>45658</v>
      </c>
      <c r="L953" s="29">
        <v>27160000</v>
      </c>
      <c r="M953" s="36">
        <v>0.39333332106038293</v>
      </c>
      <c r="N953" s="31">
        <v>10682933</v>
      </c>
      <c r="O953" s="31">
        <v>0</v>
      </c>
      <c r="P953" s="31">
        <v>16477067</v>
      </c>
      <c r="T953" s="30"/>
      <c r="U953" s="31"/>
      <c r="V953" s="31">
        <v>27160000</v>
      </c>
      <c r="W953" s="28" t="s">
        <v>156</v>
      </c>
    </row>
    <row r="954" spans="1:23" s="28" customFormat="1" ht="43.5" x14ac:dyDescent="0.35">
      <c r="A954" s="20">
        <v>1056</v>
      </c>
      <c r="B954" s="28">
        <v>2024</v>
      </c>
      <c r="C954" s="19" t="s">
        <v>2917</v>
      </c>
      <c r="D954" s="19" t="s">
        <v>840</v>
      </c>
      <c r="E954" s="19">
        <v>1012342404</v>
      </c>
      <c r="F954" s="19" t="s">
        <v>2918</v>
      </c>
      <c r="G954" s="19" t="s">
        <v>154</v>
      </c>
      <c r="H954" s="19" t="s">
        <v>155</v>
      </c>
      <c r="I954" s="27">
        <v>45498</v>
      </c>
      <c r="J954" s="27">
        <v>45505</v>
      </c>
      <c r="K954" s="27">
        <v>45641</v>
      </c>
      <c r="L954" s="29">
        <v>23872500</v>
      </c>
      <c r="M954" s="36">
        <v>0.44444444444444442</v>
      </c>
      <c r="N954" s="31">
        <v>10610000</v>
      </c>
      <c r="O954" s="31">
        <v>0</v>
      </c>
      <c r="P954" s="31">
        <v>13262500</v>
      </c>
      <c r="T954" s="30"/>
      <c r="U954" s="31"/>
      <c r="V954" s="31">
        <v>23872500</v>
      </c>
      <c r="W954" s="28" t="s">
        <v>156</v>
      </c>
    </row>
    <row r="955" spans="1:23" s="28" customFormat="1" ht="43.5" x14ac:dyDescent="0.35">
      <c r="A955" s="20">
        <v>1057</v>
      </c>
      <c r="B955" s="28">
        <v>2024</v>
      </c>
      <c r="C955" s="19" t="s">
        <v>2919</v>
      </c>
      <c r="D955" s="19" t="s">
        <v>756</v>
      </c>
      <c r="E955" s="19">
        <v>1026258496</v>
      </c>
      <c r="F955" s="19" t="s">
        <v>2920</v>
      </c>
      <c r="G955" s="19" t="s">
        <v>154</v>
      </c>
      <c r="H955" s="19" t="s">
        <v>155</v>
      </c>
      <c r="I955" s="27">
        <v>45500</v>
      </c>
      <c r="J955" s="27">
        <v>45505</v>
      </c>
      <c r="K955" s="27">
        <v>45641</v>
      </c>
      <c r="L955" s="29">
        <v>23872500</v>
      </c>
      <c r="M955" s="36">
        <v>0.44444444444444442</v>
      </c>
      <c r="N955" s="31">
        <v>10610000</v>
      </c>
      <c r="O955" s="31">
        <v>0</v>
      </c>
      <c r="P955" s="31">
        <v>13262500</v>
      </c>
      <c r="T955" s="30"/>
      <c r="U955" s="31"/>
      <c r="V955" s="31">
        <v>23872500</v>
      </c>
      <c r="W955" s="28" t="s">
        <v>156</v>
      </c>
    </row>
    <row r="956" spans="1:23" s="28" customFormat="1" ht="43.5" x14ac:dyDescent="0.35">
      <c r="A956" s="20">
        <v>1059</v>
      </c>
      <c r="B956" s="28">
        <v>2024</v>
      </c>
      <c r="C956" s="19" t="s">
        <v>2921</v>
      </c>
      <c r="D956" s="19" t="s">
        <v>1545</v>
      </c>
      <c r="E956" s="19">
        <v>1026256218</v>
      </c>
      <c r="F956" s="19" t="s">
        <v>2922</v>
      </c>
      <c r="G956" s="19" t="s">
        <v>154</v>
      </c>
      <c r="H956" s="19" t="s">
        <v>155</v>
      </c>
      <c r="I956" s="27">
        <v>45498</v>
      </c>
      <c r="J956" s="27">
        <v>45506</v>
      </c>
      <c r="K956" s="27">
        <v>45642</v>
      </c>
      <c r="L956" s="29">
        <v>23872500</v>
      </c>
      <c r="M956" s="36">
        <v>0.4370370510001047</v>
      </c>
      <c r="N956" s="31">
        <v>10433167</v>
      </c>
      <c r="O956" s="31">
        <v>0</v>
      </c>
      <c r="P956" s="31">
        <v>13439333</v>
      </c>
      <c r="T956" s="30"/>
      <c r="U956" s="31"/>
      <c r="V956" s="31">
        <v>23872500</v>
      </c>
      <c r="W956" s="28" t="s">
        <v>156</v>
      </c>
    </row>
    <row r="957" spans="1:23" s="28" customFormat="1" ht="43.5" x14ac:dyDescent="0.35">
      <c r="A957" s="20">
        <v>1060</v>
      </c>
      <c r="B957" s="28">
        <v>2024</v>
      </c>
      <c r="C957" s="19" t="s">
        <v>2923</v>
      </c>
      <c r="D957" s="19" t="s">
        <v>158</v>
      </c>
      <c r="E957" s="19">
        <v>1020739089</v>
      </c>
      <c r="F957" s="19" t="s">
        <v>2924</v>
      </c>
      <c r="G957" s="19" t="s">
        <v>154</v>
      </c>
      <c r="H957" s="19" t="s">
        <v>155</v>
      </c>
      <c r="I957" s="27">
        <v>45498</v>
      </c>
      <c r="J957" s="27">
        <v>45507</v>
      </c>
      <c r="K957" s="27">
        <v>45674</v>
      </c>
      <c r="L957" s="29">
        <v>38841000</v>
      </c>
      <c r="M957" s="36">
        <v>0.3515151515151515</v>
      </c>
      <c r="N957" s="31">
        <v>13653200</v>
      </c>
      <c r="O957" s="31">
        <v>0</v>
      </c>
      <c r="P957" s="31">
        <v>25187800</v>
      </c>
      <c r="T957" s="30"/>
      <c r="U957" s="31"/>
      <c r="V957" s="31">
        <v>38841000</v>
      </c>
      <c r="W957" s="28" t="s">
        <v>156</v>
      </c>
    </row>
    <row r="958" spans="1:23" s="28" customFormat="1" ht="43.5" x14ac:dyDescent="0.35">
      <c r="A958" s="20">
        <v>1061</v>
      </c>
      <c r="B958" s="28">
        <v>2024</v>
      </c>
      <c r="C958" s="19" t="s">
        <v>2925</v>
      </c>
      <c r="D958" s="19" t="s">
        <v>843</v>
      </c>
      <c r="E958" s="19">
        <v>43978910</v>
      </c>
      <c r="F958" s="19" t="s">
        <v>2926</v>
      </c>
      <c r="G958" s="19" t="s">
        <v>154</v>
      </c>
      <c r="H958" s="19" t="s">
        <v>155</v>
      </c>
      <c r="I958" s="27">
        <v>45498</v>
      </c>
      <c r="J958" s="27">
        <v>45505</v>
      </c>
      <c r="K958" s="27">
        <v>45641</v>
      </c>
      <c r="L958" s="29">
        <v>38668500</v>
      </c>
      <c r="M958" s="36">
        <v>0.22222222222222221</v>
      </c>
      <c r="N958" s="31">
        <v>8593000</v>
      </c>
      <c r="O958" s="31">
        <v>0</v>
      </c>
      <c r="P958" s="31">
        <v>30075500</v>
      </c>
      <c r="T958" s="30"/>
      <c r="U958" s="31"/>
      <c r="V958" s="31">
        <v>38668500</v>
      </c>
      <c r="W958" s="28" t="s">
        <v>156</v>
      </c>
    </row>
    <row r="959" spans="1:23" s="28" customFormat="1" ht="43.5" x14ac:dyDescent="0.35">
      <c r="A959" s="20">
        <v>1062</v>
      </c>
      <c r="B959" s="28">
        <v>2024</v>
      </c>
      <c r="C959" s="19" t="s">
        <v>2927</v>
      </c>
      <c r="D959" s="19" t="s">
        <v>1908</v>
      </c>
      <c r="E959" s="19">
        <v>1026272157</v>
      </c>
      <c r="F959" s="19" t="s">
        <v>2928</v>
      </c>
      <c r="G959" s="19" t="s">
        <v>154</v>
      </c>
      <c r="H959" s="19" t="s">
        <v>155</v>
      </c>
      <c r="I959" s="27">
        <v>45498</v>
      </c>
      <c r="J959" s="27">
        <v>45506</v>
      </c>
      <c r="K959" s="27">
        <v>45642</v>
      </c>
      <c r="L959" s="29">
        <v>23872500</v>
      </c>
      <c r="M959" s="36">
        <v>0.4370370510001047</v>
      </c>
      <c r="N959" s="31">
        <v>10433167</v>
      </c>
      <c r="O959" s="31">
        <v>0</v>
      </c>
      <c r="P959" s="31">
        <v>13439333</v>
      </c>
      <c r="T959" s="30"/>
      <c r="U959" s="31"/>
      <c r="V959" s="31">
        <v>23872500</v>
      </c>
      <c r="W959" s="28" t="s">
        <v>156</v>
      </c>
    </row>
    <row r="960" spans="1:23" s="28" customFormat="1" ht="29" x14ac:dyDescent="0.35">
      <c r="A960" s="20">
        <v>1063</v>
      </c>
      <c r="B960" s="28">
        <v>2024</v>
      </c>
      <c r="C960" s="19" t="s">
        <v>2929</v>
      </c>
      <c r="D960" s="19" t="s">
        <v>849</v>
      </c>
      <c r="E960" s="19">
        <v>1020796941</v>
      </c>
      <c r="F960" s="19" t="s">
        <v>2930</v>
      </c>
      <c r="G960" s="19" t="s">
        <v>854</v>
      </c>
      <c r="H960" s="19" t="s">
        <v>345</v>
      </c>
      <c r="I960" s="27">
        <v>45500</v>
      </c>
      <c r="J960" s="27">
        <v>45509</v>
      </c>
      <c r="K960" s="27">
        <v>45630</v>
      </c>
      <c r="L960" s="29">
        <v>28000000</v>
      </c>
      <c r="M960" s="36">
        <v>0.46666667857142857</v>
      </c>
      <c r="N960" s="31">
        <v>13066667</v>
      </c>
      <c r="O960" s="31">
        <v>0</v>
      </c>
      <c r="P960" s="31">
        <v>14933333</v>
      </c>
      <c r="T960" s="30"/>
      <c r="U960" s="31"/>
      <c r="V960" s="31">
        <v>28000000</v>
      </c>
      <c r="W960" s="28" t="s">
        <v>306</v>
      </c>
    </row>
    <row r="961" spans="1:23" s="28" customFormat="1" ht="43.5" x14ac:dyDescent="0.35">
      <c r="A961" s="20">
        <v>1064</v>
      </c>
      <c r="B961" s="28">
        <v>2024</v>
      </c>
      <c r="C961" s="19" t="s">
        <v>2931</v>
      </c>
      <c r="D961" s="19" t="s">
        <v>915</v>
      </c>
      <c r="E961" s="19">
        <v>34325312</v>
      </c>
      <c r="F961" s="19" t="s">
        <v>2932</v>
      </c>
      <c r="G961" s="19" t="s">
        <v>154</v>
      </c>
      <c r="H961" s="19" t="s">
        <v>155</v>
      </c>
      <c r="I961" s="27">
        <v>45498</v>
      </c>
      <c r="J961" s="27">
        <v>45505</v>
      </c>
      <c r="K961" s="27">
        <v>45641</v>
      </c>
      <c r="L961" s="29">
        <v>38669805</v>
      </c>
      <c r="M961" s="36">
        <v>0.44444444444444442</v>
      </c>
      <c r="N961" s="31">
        <v>17186580</v>
      </c>
      <c r="O961" s="31">
        <v>0</v>
      </c>
      <c r="P961" s="31">
        <v>21483225</v>
      </c>
      <c r="T961" s="30"/>
      <c r="U961" s="31"/>
      <c r="V961" s="31">
        <v>38669805</v>
      </c>
      <c r="W961" s="28" t="s">
        <v>156</v>
      </c>
    </row>
    <row r="962" spans="1:23" s="28" customFormat="1" ht="43.5" x14ac:dyDescent="0.35">
      <c r="A962" s="20">
        <v>1065</v>
      </c>
      <c r="B962" s="28">
        <v>2024</v>
      </c>
      <c r="C962" s="19" t="s">
        <v>2933</v>
      </c>
      <c r="D962" s="19" t="s">
        <v>744</v>
      </c>
      <c r="E962" s="19">
        <v>52726936</v>
      </c>
      <c r="F962" s="19" t="s">
        <v>2934</v>
      </c>
      <c r="G962" s="19" t="s">
        <v>154</v>
      </c>
      <c r="H962" s="19" t="s">
        <v>155</v>
      </c>
      <c r="I962" s="27">
        <v>45498</v>
      </c>
      <c r="J962" s="27">
        <v>45506</v>
      </c>
      <c r="K962" s="27">
        <v>45642</v>
      </c>
      <c r="L962" s="29">
        <v>23872500</v>
      </c>
      <c r="M962" s="36">
        <v>0.4370370510001047</v>
      </c>
      <c r="N962" s="31">
        <v>10433167</v>
      </c>
      <c r="O962" s="31">
        <v>0</v>
      </c>
      <c r="P962" s="31">
        <v>13439333</v>
      </c>
      <c r="T962" s="30"/>
      <c r="U962" s="31"/>
      <c r="V962" s="31">
        <v>23872500</v>
      </c>
      <c r="W962" s="28" t="s">
        <v>156</v>
      </c>
    </row>
    <row r="963" spans="1:23" s="28" customFormat="1" ht="43.5" x14ac:dyDescent="0.35">
      <c r="A963" s="20">
        <v>1066</v>
      </c>
      <c r="B963" s="28">
        <v>2024</v>
      </c>
      <c r="C963" s="19" t="s">
        <v>2935</v>
      </c>
      <c r="D963" s="19" t="s">
        <v>669</v>
      </c>
      <c r="E963" s="19">
        <v>1031152962</v>
      </c>
      <c r="F963" s="19" t="s">
        <v>2936</v>
      </c>
      <c r="G963" s="19" t="s">
        <v>154</v>
      </c>
      <c r="H963" s="19" t="s">
        <v>155</v>
      </c>
      <c r="I963" s="27">
        <v>45498</v>
      </c>
      <c r="J963" s="27">
        <v>45506</v>
      </c>
      <c r="K963" s="27">
        <v>45642</v>
      </c>
      <c r="L963" s="29">
        <v>23872500</v>
      </c>
      <c r="M963" s="36">
        <v>0.4370370510001047</v>
      </c>
      <c r="N963" s="31">
        <v>10433167</v>
      </c>
      <c r="O963" s="31">
        <v>0</v>
      </c>
      <c r="P963" s="31">
        <v>13439333</v>
      </c>
      <c r="T963" s="30"/>
      <c r="U963" s="31"/>
      <c r="V963" s="31">
        <v>23872500</v>
      </c>
      <c r="W963" s="28" t="s">
        <v>156</v>
      </c>
    </row>
    <row r="964" spans="1:23" s="28" customFormat="1" ht="29" x14ac:dyDescent="0.35">
      <c r="A964" s="20">
        <v>1067</v>
      </c>
      <c r="B964" s="28">
        <v>2024</v>
      </c>
      <c r="C964" s="19" t="s">
        <v>2937</v>
      </c>
      <c r="D964" s="19" t="s">
        <v>684</v>
      </c>
      <c r="E964" s="19">
        <v>1026282315</v>
      </c>
      <c r="F964" s="19" t="s">
        <v>2938</v>
      </c>
      <c r="G964" s="19" t="s">
        <v>2899</v>
      </c>
      <c r="H964" s="19" t="s">
        <v>555</v>
      </c>
      <c r="I964" s="27">
        <v>45498</v>
      </c>
      <c r="J964" s="27">
        <v>45506</v>
      </c>
      <c r="K964" s="27">
        <v>45657</v>
      </c>
      <c r="L964" s="29">
        <v>43460000</v>
      </c>
      <c r="M964" s="36">
        <v>0.39333334100322137</v>
      </c>
      <c r="N964" s="31">
        <v>17094267</v>
      </c>
      <c r="O964" s="31">
        <v>0</v>
      </c>
      <c r="P964" s="31">
        <v>26365733</v>
      </c>
      <c r="T964" s="30"/>
      <c r="U964" s="31"/>
      <c r="V964" s="31">
        <v>43460000</v>
      </c>
      <c r="W964" s="28" t="s">
        <v>556</v>
      </c>
    </row>
    <row r="965" spans="1:23" s="28" customFormat="1" ht="43.5" x14ac:dyDescent="0.35">
      <c r="A965" s="20">
        <v>1068</v>
      </c>
      <c r="B965" s="28">
        <v>2024</v>
      </c>
      <c r="C965" s="19" t="s">
        <v>2939</v>
      </c>
      <c r="D965" s="19" t="s">
        <v>206</v>
      </c>
      <c r="E965" s="19">
        <v>1032366030</v>
      </c>
      <c r="F965" s="19" t="s">
        <v>2940</v>
      </c>
      <c r="G965" s="19" t="s">
        <v>154</v>
      </c>
      <c r="H965" s="19" t="s">
        <v>155</v>
      </c>
      <c r="I965" s="27">
        <v>45498</v>
      </c>
      <c r="J965" s="27">
        <v>45512</v>
      </c>
      <c r="K965" s="27">
        <v>45648</v>
      </c>
      <c r="L965" s="29">
        <v>34272000</v>
      </c>
      <c r="M965" s="36">
        <v>0.39259258286647991</v>
      </c>
      <c r="N965" s="31">
        <v>13454933</v>
      </c>
      <c r="O965" s="31">
        <v>0</v>
      </c>
      <c r="P965" s="31">
        <v>20817067</v>
      </c>
      <c r="T965" s="30"/>
      <c r="U965" s="31"/>
      <c r="V965" s="31">
        <v>34272000</v>
      </c>
      <c r="W965" s="28" t="s">
        <v>156</v>
      </c>
    </row>
    <row r="966" spans="1:23" s="28" customFormat="1" ht="43.5" x14ac:dyDescent="0.35">
      <c r="A966" s="20">
        <v>1069</v>
      </c>
      <c r="B966" s="28">
        <v>2024</v>
      </c>
      <c r="C966" s="19" t="s">
        <v>2941</v>
      </c>
      <c r="D966" s="19" t="s">
        <v>1272</v>
      </c>
      <c r="E966" s="19">
        <v>80178714</v>
      </c>
      <c r="F966" s="19" t="s">
        <v>2942</v>
      </c>
      <c r="G966" s="19" t="s">
        <v>154</v>
      </c>
      <c r="H966" s="19" t="s">
        <v>155</v>
      </c>
      <c r="I966" s="27">
        <v>45498</v>
      </c>
      <c r="J966" s="27">
        <v>45505</v>
      </c>
      <c r="K966" s="27">
        <v>45641</v>
      </c>
      <c r="L966" s="29">
        <v>14322150</v>
      </c>
      <c r="M966" s="36">
        <v>0.44444444444444442</v>
      </c>
      <c r="N966" s="31">
        <v>6365400</v>
      </c>
      <c r="O966" s="31">
        <v>0</v>
      </c>
      <c r="P966" s="31">
        <v>7956750</v>
      </c>
      <c r="T966" s="30"/>
      <c r="U966" s="31"/>
      <c r="V966" s="31">
        <v>14322150</v>
      </c>
      <c r="W966" s="28" t="s">
        <v>156</v>
      </c>
    </row>
    <row r="967" spans="1:23" s="28" customFormat="1" ht="43.5" x14ac:dyDescent="0.35">
      <c r="A967" s="20">
        <v>1070</v>
      </c>
      <c r="B967" s="28">
        <v>2024</v>
      </c>
      <c r="C967" s="19" t="s">
        <v>2943</v>
      </c>
      <c r="D967" s="19" t="s">
        <v>400</v>
      </c>
      <c r="E967" s="19">
        <v>21075333</v>
      </c>
      <c r="F967" s="19" t="s">
        <v>2944</v>
      </c>
      <c r="G967" s="19" t="s">
        <v>154</v>
      </c>
      <c r="H967" s="19" t="s">
        <v>155</v>
      </c>
      <c r="I967" s="27">
        <v>45498</v>
      </c>
      <c r="J967" s="27">
        <v>45505</v>
      </c>
      <c r="K967" s="27">
        <v>45641</v>
      </c>
      <c r="L967" s="29">
        <v>16641000</v>
      </c>
      <c r="M967" s="36">
        <v>0.22222222222222221</v>
      </c>
      <c r="N967" s="31">
        <v>3698000</v>
      </c>
      <c r="O967" s="31">
        <v>0</v>
      </c>
      <c r="P967" s="31">
        <v>12943000</v>
      </c>
      <c r="T967" s="30"/>
      <c r="U967" s="31"/>
      <c r="V967" s="31">
        <v>16641000</v>
      </c>
      <c r="W967" s="28" t="s">
        <v>156</v>
      </c>
    </row>
    <row r="968" spans="1:23" s="28" customFormat="1" ht="43.5" x14ac:dyDescent="0.35">
      <c r="A968" s="20">
        <v>1071</v>
      </c>
      <c r="B968" s="28">
        <v>2024</v>
      </c>
      <c r="C968" s="19" t="s">
        <v>2945</v>
      </c>
      <c r="D968" s="19" t="s">
        <v>1163</v>
      </c>
      <c r="E968" s="19">
        <v>1019059223</v>
      </c>
      <c r="F968" s="19" t="s">
        <v>2946</v>
      </c>
      <c r="G968" s="19" t="s">
        <v>154</v>
      </c>
      <c r="H968" s="19" t="s">
        <v>155</v>
      </c>
      <c r="I968" s="27">
        <v>45498</v>
      </c>
      <c r="J968" s="27">
        <v>45506</v>
      </c>
      <c r="K968" s="27">
        <v>45658</v>
      </c>
      <c r="L968" s="29">
        <v>27160000</v>
      </c>
      <c r="M968" s="36">
        <v>0.39333332106038293</v>
      </c>
      <c r="N968" s="31">
        <v>10682933</v>
      </c>
      <c r="O968" s="31">
        <v>0</v>
      </c>
      <c r="P968" s="31">
        <v>16477067</v>
      </c>
      <c r="T968" s="30"/>
      <c r="U968" s="31"/>
      <c r="V968" s="31">
        <v>27160000</v>
      </c>
      <c r="W968" s="28" t="s">
        <v>156</v>
      </c>
    </row>
    <row r="969" spans="1:23" s="28" customFormat="1" ht="43.5" x14ac:dyDescent="0.35">
      <c r="A969" s="20">
        <v>1072</v>
      </c>
      <c r="B969" s="28">
        <v>2024</v>
      </c>
      <c r="C969" s="19" t="s">
        <v>2947</v>
      </c>
      <c r="D969" s="19" t="s">
        <v>2492</v>
      </c>
      <c r="E969" s="19">
        <v>1030635568</v>
      </c>
      <c r="F969" s="19" t="s">
        <v>2948</v>
      </c>
      <c r="G969" s="19" t="s">
        <v>154</v>
      </c>
      <c r="H969" s="19" t="s">
        <v>155</v>
      </c>
      <c r="I969" s="27">
        <v>45498</v>
      </c>
      <c r="J969" s="27">
        <v>45506</v>
      </c>
      <c r="K969" s="27">
        <v>45658</v>
      </c>
      <c r="L969" s="29">
        <v>27160000</v>
      </c>
      <c r="M969" s="36">
        <v>0.19333332106038292</v>
      </c>
      <c r="N969" s="31">
        <v>5250933</v>
      </c>
      <c r="O969" s="31">
        <v>0</v>
      </c>
      <c r="P969" s="31">
        <v>21909067</v>
      </c>
      <c r="T969" s="30"/>
      <c r="U969" s="31"/>
      <c r="V969" s="31">
        <v>27160000</v>
      </c>
      <c r="W969" s="28" t="s">
        <v>156</v>
      </c>
    </row>
    <row r="970" spans="1:23" s="28" customFormat="1" ht="43.5" x14ac:dyDescent="0.35">
      <c r="A970" s="20">
        <v>1073</v>
      </c>
      <c r="B970" s="28">
        <v>2024</v>
      </c>
      <c r="C970" s="19" t="s">
        <v>2949</v>
      </c>
      <c r="D970" s="19" t="s">
        <v>2470</v>
      </c>
      <c r="E970" s="19">
        <v>1022343721</v>
      </c>
      <c r="F970" s="19" t="s">
        <v>2950</v>
      </c>
      <c r="G970" s="19" t="s">
        <v>154</v>
      </c>
      <c r="H970" s="19" t="s">
        <v>155</v>
      </c>
      <c r="I970" s="27">
        <v>45498</v>
      </c>
      <c r="J970" s="27">
        <v>45506</v>
      </c>
      <c r="K970" s="27">
        <v>45658</v>
      </c>
      <c r="L970" s="29">
        <v>27160000</v>
      </c>
      <c r="M970" s="36">
        <v>0.39333332106038293</v>
      </c>
      <c r="N970" s="31">
        <v>10682933</v>
      </c>
      <c r="O970" s="31">
        <v>0</v>
      </c>
      <c r="P970" s="31">
        <v>16477067</v>
      </c>
      <c r="T970" s="30"/>
      <c r="U970" s="31"/>
      <c r="V970" s="31">
        <v>27160000</v>
      </c>
      <c r="W970" s="28" t="s">
        <v>156</v>
      </c>
    </row>
    <row r="971" spans="1:23" s="28" customFormat="1" ht="43.5" x14ac:dyDescent="0.35">
      <c r="A971" s="20">
        <v>1074</v>
      </c>
      <c r="B971" s="28">
        <v>2024</v>
      </c>
      <c r="C971" s="19" t="s">
        <v>2951</v>
      </c>
      <c r="D971" s="19" t="s">
        <v>1569</v>
      </c>
      <c r="E971" s="19">
        <v>1013606056</v>
      </c>
      <c r="F971" s="19" t="s">
        <v>2952</v>
      </c>
      <c r="G971" s="19" t="s">
        <v>154</v>
      </c>
      <c r="H971" s="19" t="s">
        <v>155</v>
      </c>
      <c r="I971" s="27">
        <v>45498</v>
      </c>
      <c r="J971" s="27">
        <v>45506</v>
      </c>
      <c r="K971" s="27">
        <v>45658</v>
      </c>
      <c r="L971" s="29">
        <v>27160000</v>
      </c>
      <c r="M971" s="36">
        <v>0.39333332106038293</v>
      </c>
      <c r="N971" s="31">
        <v>10682933</v>
      </c>
      <c r="O971" s="31">
        <v>0</v>
      </c>
      <c r="P971" s="31">
        <v>16477067</v>
      </c>
      <c r="T971" s="30"/>
      <c r="U971" s="31"/>
      <c r="V971" s="31">
        <v>27160000</v>
      </c>
      <c r="W971" s="28" t="s">
        <v>156</v>
      </c>
    </row>
    <row r="972" spans="1:23" s="28" customFormat="1" ht="29" x14ac:dyDescent="0.35">
      <c r="A972" s="20">
        <v>1075</v>
      </c>
      <c r="B972" s="28">
        <v>2024</v>
      </c>
      <c r="C972" s="19" t="s">
        <v>2953</v>
      </c>
      <c r="D972" s="19" t="s">
        <v>2476</v>
      </c>
      <c r="E972" s="19">
        <v>53038736</v>
      </c>
      <c r="F972" s="19" t="s">
        <v>2954</v>
      </c>
      <c r="G972" s="19" t="s">
        <v>854</v>
      </c>
      <c r="H972" s="19" t="s">
        <v>345</v>
      </c>
      <c r="I972" s="27">
        <v>45498</v>
      </c>
      <c r="J972" s="27">
        <v>45509</v>
      </c>
      <c r="K972" s="27">
        <v>45645</v>
      </c>
      <c r="L972" s="29">
        <v>38016000</v>
      </c>
      <c r="M972" s="36">
        <v>0.19259259259259259</v>
      </c>
      <c r="N972" s="31">
        <v>7321600</v>
      </c>
      <c r="O972" s="31">
        <v>0</v>
      </c>
      <c r="P972" s="31">
        <v>30694400</v>
      </c>
      <c r="T972" s="30"/>
      <c r="U972" s="31"/>
      <c r="V972" s="31">
        <v>38016000</v>
      </c>
      <c r="W972" s="28" t="s">
        <v>306</v>
      </c>
    </row>
    <row r="973" spans="1:23" s="28" customFormat="1" ht="29" x14ac:dyDescent="0.35">
      <c r="A973" s="20">
        <v>1076</v>
      </c>
      <c r="B973" s="28">
        <v>2024</v>
      </c>
      <c r="C973" s="19" t="s">
        <v>2955</v>
      </c>
      <c r="D973" s="19" t="s">
        <v>2956</v>
      </c>
      <c r="E973" s="19">
        <v>51844111</v>
      </c>
      <c r="F973" s="19" t="s">
        <v>2957</v>
      </c>
      <c r="G973" s="19" t="s">
        <v>2899</v>
      </c>
      <c r="H973" s="19" t="s">
        <v>555</v>
      </c>
      <c r="I973" s="27">
        <v>45498</v>
      </c>
      <c r="J973" s="27">
        <v>45505</v>
      </c>
      <c r="K973" s="27">
        <v>45657</v>
      </c>
      <c r="L973" s="29">
        <v>44500000</v>
      </c>
      <c r="M973" s="36">
        <v>0.2</v>
      </c>
      <c r="N973" s="31">
        <v>8900000</v>
      </c>
      <c r="O973" s="31">
        <v>0</v>
      </c>
      <c r="P973" s="31">
        <v>35600000</v>
      </c>
      <c r="T973" s="30"/>
      <c r="U973" s="31"/>
      <c r="V973" s="31">
        <v>44500000</v>
      </c>
      <c r="W973" s="28" t="s">
        <v>556</v>
      </c>
    </row>
    <row r="974" spans="1:23" s="28" customFormat="1" ht="29" x14ac:dyDescent="0.35">
      <c r="A974" s="20">
        <v>1077</v>
      </c>
      <c r="B974" s="28">
        <v>2024</v>
      </c>
      <c r="C974" s="19" t="s">
        <v>2958</v>
      </c>
      <c r="D974" s="19" t="s">
        <v>1719</v>
      </c>
      <c r="E974" s="19">
        <v>52750847</v>
      </c>
      <c r="F974" s="19" t="s">
        <v>2959</v>
      </c>
      <c r="G974" s="19" t="s">
        <v>2899</v>
      </c>
      <c r="H974" s="19" t="s">
        <v>555</v>
      </c>
      <c r="I974" s="27">
        <v>45498</v>
      </c>
      <c r="J974" s="27">
        <v>45505</v>
      </c>
      <c r="K974" s="27">
        <v>45657</v>
      </c>
      <c r="L974" s="29">
        <v>32590000</v>
      </c>
      <c r="M974" s="36">
        <v>0.2</v>
      </c>
      <c r="N974" s="31">
        <v>6518000</v>
      </c>
      <c r="O974" s="31">
        <v>0</v>
      </c>
      <c r="P974" s="31">
        <v>26072000</v>
      </c>
      <c r="T974" s="30"/>
      <c r="U974" s="31"/>
      <c r="V974" s="31">
        <v>32590000</v>
      </c>
      <c r="W974" s="28" t="s">
        <v>556</v>
      </c>
    </row>
    <row r="975" spans="1:23" s="28" customFormat="1" ht="29" x14ac:dyDescent="0.35">
      <c r="A975" s="20">
        <v>1079</v>
      </c>
      <c r="B975" s="28">
        <v>2024</v>
      </c>
      <c r="C975" s="19" t="s">
        <v>2960</v>
      </c>
      <c r="D975" s="19" t="s">
        <v>149</v>
      </c>
      <c r="E975" s="19">
        <v>1049635138</v>
      </c>
      <c r="F975" s="19" t="s">
        <v>2961</v>
      </c>
      <c r="G975" s="19" t="s">
        <v>2256</v>
      </c>
      <c r="H975" s="19" t="s">
        <v>32</v>
      </c>
      <c r="I975" s="27">
        <v>45498</v>
      </c>
      <c r="J975" s="27">
        <v>45505</v>
      </c>
      <c r="K975" s="27">
        <v>45657</v>
      </c>
      <c r="L975" s="29">
        <v>40000000</v>
      </c>
      <c r="M975" s="36">
        <v>0.4</v>
      </c>
      <c r="N975" s="31">
        <v>16000000</v>
      </c>
      <c r="O975" s="31">
        <v>0</v>
      </c>
      <c r="P975" s="31">
        <v>24000000</v>
      </c>
      <c r="T975" s="30"/>
      <c r="U975" s="31"/>
      <c r="V975" s="31">
        <v>40000000</v>
      </c>
      <c r="W975" s="28" t="s">
        <v>33</v>
      </c>
    </row>
    <row r="976" spans="1:23" s="28" customFormat="1" ht="29" x14ac:dyDescent="0.35">
      <c r="A976" s="20">
        <v>1080</v>
      </c>
      <c r="B976" s="28">
        <v>2024</v>
      </c>
      <c r="C976" s="19" t="s">
        <v>2962</v>
      </c>
      <c r="D976" s="19" t="s">
        <v>68</v>
      </c>
      <c r="E976" s="19">
        <v>1057515441</v>
      </c>
      <c r="F976" s="19" t="s">
        <v>2963</v>
      </c>
      <c r="G976" s="19" t="s">
        <v>2256</v>
      </c>
      <c r="H976" s="19" t="s">
        <v>32</v>
      </c>
      <c r="I976" s="27">
        <v>45498</v>
      </c>
      <c r="J976" s="27">
        <v>45505</v>
      </c>
      <c r="K976" s="27">
        <v>45657</v>
      </c>
      <c r="L976" s="29">
        <v>27160000</v>
      </c>
      <c r="M976" s="36">
        <v>0</v>
      </c>
      <c r="N976" s="31">
        <v>0</v>
      </c>
      <c r="O976" s="31">
        <v>0</v>
      </c>
      <c r="P976" s="31">
        <v>27160000</v>
      </c>
      <c r="T976" s="30"/>
      <c r="U976" s="31"/>
      <c r="V976" s="31">
        <v>27160000</v>
      </c>
      <c r="W976" s="28" t="s">
        <v>33</v>
      </c>
    </row>
    <row r="977" spans="1:23" s="28" customFormat="1" ht="29" x14ac:dyDescent="0.35">
      <c r="A977" s="20">
        <v>1081</v>
      </c>
      <c r="B977" s="28">
        <v>2024</v>
      </c>
      <c r="C977" s="19" t="s">
        <v>2964</v>
      </c>
      <c r="D977" s="19" t="s">
        <v>497</v>
      </c>
      <c r="E977" s="19">
        <v>53031062</v>
      </c>
      <c r="F977" s="19" t="s">
        <v>2965</v>
      </c>
      <c r="G977" s="19" t="s">
        <v>2256</v>
      </c>
      <c r="H977" s="19" t="s">
        <v>32</v>
      </c>
      <c r="I977" s="27">
        <v>45500</v>
      </c>
      <c r="J977" s="27">
        <v>45505</v>
      </c>
      <c r="K977" s="27">
        <v>45657</v>
      </c>
      <c r="L977" s="29">
        <v>36500000</v>
      </c>
      <c r="M977" s="36">
        <v>0.4</v>
      </c>
      <c r="N977" s="31">
        <v>14600000</v>
      </c>
      <c r="O977" s="31">
        <v>0</v>
      </c>
      <c r="P977" s="31">
        <v>21900000</v>
      </c>
      <c r="T977" s="30"/>
      <c r="U977" s="31"/>
      <c r="V977" s="31">
        <v>36500000</v>
      </c>
      <c r="W977" s="28" t="s">
        <v>33</v>
      </c>
    </row>
    <row r="978" spans="1:23" s="28" customFormat="1" ht="29" x14ac:dyDescent="0.35">
      <c r="A978" s="20">
        <v>1083</v>
      </c>
      <c r="B978" s="28">
        <v>2024</v>
      </c>
      <c r="C978" s="19" t="s">
        <v>2966</v>
      </c>
      <c r="D978" s="19" t="s">
        <v>770</v>
      </c>
      <c r="E978" s="19">
        <v>1018464495</v>
      </c>
      <c r="F978" s="19" t="s">
        <v>2967</v>
      </c>
      <c r="G978" s="19" t="s">
        <v>2899</v>
      </c>
      <c r="H978" s="19" t="s">
        <v>555</v>
      </c>
      <c r="I978" s="27">
        <v>45500</v>
      </c>
      <c r="J978" s="27">
        <v>45505</v>
      </c>
      <c r="K978" s="27">
        <v>45657</v>
      </c>
      <c r="L978" s="29">
        <v>43460000</v>
      </c>
      <c r="M978" s="36">
        <v>0.4</v>
      </c>
      <c r="N978" s="31">
        <v>17384000</v>
      </c>
      <c r="O978" s="31">
        <v>0</v>
      </c>
      <c r="P978" s="31">
        <v>26076000</v>
      </c>
      <c r="T978" s="30"/>
      <c r="U978" s="31"/>
      <c r="V978" s="31">
        <v>43460000</v>
      </c>
      <c r="W978" s="28" t="s">
        <v>556</v>
      </c>
    </row>
    <row r="979" spans="1:23" s="28" customFormat="1" ht="29" x14ac:dyDescent="0.35">
      <c r="A979" s="20">
        <v>1084</v>
      </c>
      <c r="B979" s="28">
        <v>2024</v>
      </c>
      <c r="C979" s="19" t="s">
        <v>2968</v>
      </c>
      <c r="D979" s="19" t="s">
        <v>2302</v>
      </c>
      <c r="E979" s="19">
        <v>1019069829</v>
      </c>
      <c r="F979" s="19" t="s">
        <v>2969</v>
      </c>
      <c r="G979" s="19" t="s">
        <v>538</v>
      </c>
      <c r="H979" s="19" t="s">
        <v>539</v>
      </c>
      <c r="I979" s="27">
        <v>45500</v>
      </c>
      <c r="J979" s="27">
        <v>45509</v>
      </c>
      <c r="K979" s="27">
        <v>45657</v>
      </c>
      <c r="L979" s="29">
        <v>26522500</v>
      </c>
      <c r="M979" s="36">
        <v>0.17333332076538788</v>
      </c>
      <c r="N979" s="31">
        <v>4597233</v>
      </c>
      <c r="O979" s="31">
        <v>0</v>
      </c>
      <c r="P979" s="31">
        <v>21925267</v>
      </c>
      <c r="T979" s="30"/>
      <c r="U979" s="31"/>
      <c r="V979" s="31">
        <v>26522500</v>
      </c>
      <c r="W979" s="28" t="s">
        <v>534</v>
      </c>
    </row>
    <row r="980" spans="1:23" s="28" customFormat="1" ht="29" x14ac:dyDescent="0.35">
      <c r="A980" s="20">
        <v>1085</v>
      </c>
      <c r="B980" s="28">
        <v>2024</v>
      </c>
      <c r="C980" s="19" t="s">
        <v>2970</v>
      </c>
      <c r="D980" s="19" t="s">
        <v>2458</v>
      </c>
      <c r="E980" s="19">
        <v>1123620624</v>
      </c>
      <c r="F980" s="19" t="s">
        <v>2971</v>
      </c>
      <c r="G980" s="19" t="s">
        <v>538</v>
      </c>
      <c r="H980" s="19" t="s">
        <v>539</v>
      </c>
      <c r="I980" s="27">
        <v>45500</v>
      </c>
      <c r="J980" s="27">
        <v>45513</v>
      </c>
      <c r="K980" s="27">
        <v>45657</v>
      </c>
      <c r="L980" s="29">
        <v>26522500</v>
      </c>
      <c r="M980" s="36">
        <v>0.14666667923461213</v>
      </c>
      <c r="N980" s="31">
        <v>3889967</v>
      </c>
      <c r="O980" s="31">
        <v>0</v>
      </c>
      <c r="P980" s="31">
        <v>22632533</v>
      </c>
      <c r="T980" s="30"/>
      <c r="U980" s="31"/>
      <c r="V980" s="31">
        <v>26522500</v>
      </c>
      <c r="W980" s="28" t="s">
        <v>534</v>
      </c>
    </row>
    <row r="981" spans="1:23" s="28" customFormat="1" ht="29" x14ac:dyDescent="0.35">
      <c r="A981" s="20">
        <v>1086</v>
      </c>
      <c r="B981" s="28">
        <v>2024</v>
      </c>
      <c r="C981" s="19" t="s">
        <v>2972</v>
      </c>
      <c r="D981" s="19" t="s">
        <v>2074</v>
      </c>
      <c r="E981" s="19">
        <v>1024554955</v>
      </c>
      <c r="F981" s="19" t="s">
        <v>2973</v>
      </c>
      <c r="G981" s="19" t="s">
        <v>538</v>
      </c>
      <c r="H981" s="19" t="s">
        <v>539</v>
      </c>
      <c r="I981" s="27">
        <v>45500</v>
      </c>
      <c r="J981" s="27">
        <v>45512</v>
      </c>
      <c r="K981" s="27">
        <v>45657</v>
      </c>
      <c r="L981" s="29">
        <v>26522500</v>
      </c>
      <c r="M981" s="36">
        <v>0.15333332076538789</v>
      </c>
      <c r="N981" s="31">
        <v>4066783</v>
      </c>
      <c r="O981" s="31">
        <v>0</v>
      </c>
      <c r="P981" s="31">
        <v>22455717</v>
      </c>
      <c r="T981" s="30"/>
      <c r="U981" s="31"/>
      <c r="V981" s="31">
        <v>26522500</v>
      </c>
      <c r="W981" s="28" t="s">
        <v>534</v>
      </c>
    </row>
    <row r="982" spans="1:23" s="28" customFormat="1" ht="43.5" x14ac:dyDescent="0.35">
      <c r="A982" s="20">
        <v>1087</v>
      </c>
      <c r="B982" s="28">
        <v>2024</v>
      </c>
      <c r="C982" s="19" t="s">
        <v>2974</v>
      </c>
      <c r="D982" s="19" t="s">
        <v>1227</v>
      </c>
      <c r="E982" s="19">
        <v>53123323</v>
      </c>
      <c r="F982" s="19" t="s">
        <v>2975</v>
      </c>
      <c r="G982" s="19" t="s">
        <v>154</v>
      </c>
      <c r="H982" s="19" t="s">
        <v>155</v>
      </c>
      <c r="I982" s="27">
        <v>45498</v>
      </c>
      <c r="J982" s="27">
        <v>45505</v>
      </c>
      <c r="K982" s="27">
        <v>45641</v>
      </c>
      <c r="L982" s="29">
        <v>33557400</v>
      </c>
      <c r="M982" s="36">
        <v>0.22222222222222221</v>
      </c>
      <c r="N982" s="31">
        <v>7457200</v>
      </c>
      <c r="O982" s="31">
        <v>0</v>
      </c>
      <c r="P982" s="31">
        <v>26100200</v>
      </c>
      <c r="T982" s="30"/>
      <c r="U982" s="31"/>
      <c r="V982" s="31">
        <v>33557400</v>
      </c>
      <c r="W982" s="28" t="s">
        <v>156</v>
      </c>
    </row>
    <row r="983" spans="1:23" s="28" customFormat="1" ht="43.5" x14ac:dyDescent="0.35">
      <c r="A983" s="20">
        <v>1088</v>
      </c>
      <c r="B983" s="28">
        <v>2024</v>
      </c>
      <c r="C983" s="19" t="s">
        <v>2976</v>
      </c>
      <c r="D983" s="19" t="s">
        <v>972</v>
      </c>
      <c r="E983" s="19">
        <v>1030549613</v>
      </c>
      <c r="F983" s="19" t="s">
        <v>2977</v>
      </c>
      <c r="G983" s="19" t="s">
        <v>154</v>
      </c>
      <c r="H983" s="19" t="s">
        <v>155</v>
      </c>
      <c r="I983" s="27">
        <v>45500</v>
      </c>
      <c r="J983" s="27">
        <v>45505</v>
      </c>
      <c r="K983" s="27">
        <v>45641</v>
      </c>
      <c r="L983" s="29">
        <v>23872500</v>
      </c>
      <c r="M983" s="36">
        <v>0.22222222222222221</v>
      </c>
      <c r="N983" s="31">
        <v>5305000</v>
      </c>
      <c r="O983" s="31">
        <v>0</v>
      </c>
      <c r="P983" s="31">
        <v>18567500</v>
      </c>
      <c r="T983" s="30"/>
      <c r="U983" s="31"/>
      <c r="V983" s="31">
        <v>23872500</v>
      </c>
      <c r="W983" s="28" t="s">
        <v>156</v>
      </c>
    </row>
    <row r="984" spans="1:23" s="28" customFormat="1" ht="29" x14ac:dyDescent="0.35">
      <c r="A984" s="20">
        <v>1091</v>
      </c>
      <c r="B984" s="28">
        <v>2024</v>
      </c>
      <c r="C984" s="19" t="s">
        <v>2978</v>
      </c>
      <c r="D984" s="19" t="s">
        <v>2979</v>
      </c>
      <c r="E984" s="19">
        <v>1075654206</v>
      </c>
      <c r="F984" s="19" t="s">
        <v>2980</v>
      </c>
      <c r="G984" s="19" t="s">
        <v>538</v>
      </c>
      <c r="H984" s="19" t="s">
        <v>539</v>
      </c>
      <c r="I984" s="27">
        <v>45504</v>
      </c>
      <c r="J984" s="27">
        <v>45512</v>
      </c>
      <c r="K984" s="27">
        <v>45657</v>
      </c>
      <c r="L984" s="29">
        <v>20000000</v>
      </c>
      <c r="M984" s="36">
        <v>0.35333334999999999</v>
      </c>
      <c r="N984" s="31">
        <v>7066667</v>
      </c>
      <c r="O984" s="31">
        <v>0</v>
      </c>
      <c r="P984" s="31">
        <v>12933333</v>
      </c>
      <c r="T984" s="30"/>
      <c r="U984" s="31"/>
      <c r="V984" s="31">
        <v>20000000</v>
      </c>
      <c r="W984" s="28" t="s">
        <v>534</v>
      </c>
    </row>
    <row r="985" spans="1:23" s="28" customFormat="1" ht="43.5" x14ac:dyDescent="0.35">
      <c r="A985" s="20">
        <v>1094</v>
      </c>
      <c r="B985" s="28">
        <v>2024</v>
      </c>
      <c r="C985" s="19" t="s">
        <v>2981</v>
      </c>
      <c r="D985" s="19" t="s">
        <v>1191</v>
      </c>
      <c r="E985" s="19">
        <v>1023921975</v>
      </c>
      <c r="F985" s="19" t="s">
        <v>2982</v>
      </c>
      <c r="G985" s="19" t="s">
        <v>154</v>
      </c>
      <c r="H985" s="19" t="s">
        <v>155</v>
      </c>
      <c r="I985" s="27">
        <v>45500</v>
      </c>
      <c r="J985" s="27">
        <v>45506</v>
      </c>
      <c r="K985" s="27">
        <v>45627</v>
      </c>
      <c r="L985" s="29">
        <v>30213000</v>
      </c>
      <c r="M985" s="36">
        <v>0.21481481481481482</v>
      </c>
      <c r="N985" s="31">
        <v>6490200</v>
      </c>
      <c r="O985" s="31">
        <v>0</v>
      </c>
      <c r="P985" s="31">
        <v>23722800</v>
      </c>
      <c r="S985" s="28">
        <v>15</v>
      </c>
      <c r="T985" s="30">
        <v>45642</v>
      </c>
      <c r="U985" s="31"/>
      <c r="V985" s="31">
        <v>30213000</v>
      </c>
      <c r="W985" s="28" t="s">
        <v>156</v>
      </c>
    </row>
    <row r="986" spans="1:23" s="28" customFormat="1" ht="43.5" x14ac:dyDescent="0.35">
      <c r="A986" s="20">
        <v>1095</v>
      </c>
      <c r="B986" s="28">
        <v>2024</v>
      </c>
      <c r="C986" s="19" t="s">
        <v>2983</v>
      </c>
      <c r="D986" s="19" t="s">
        <v>1068</v>
      </c>
      <c r="E986" s="19">
        <v>53077411</v>
      </c>
      <c r="F986" s="19" t="s">
        <v>2984</v>
      </c>
      <c r="G986" s="19" t="s">
        <v>154</v>
      </c>
      <c r="H986" s="19" t="s">
        <v>155</v>
      </c>
      <c r="I986" s="27">
        <v>45500</v>
      </c>
      <c r="J986" s="27">
        <v>45506</v>
      </c>
      <c r="K986" s="27">
        <v>45642</v>
      </c>
      <c r="L986" s="29">
        <v>38669805</v>
      </c>
      <c r="M986" s="36">
        <v>0.43703703703703706</v>
      </c>
      <c r="N986" s="31">
        <v>16900137</v>
      </c>
      <c r="O986" s="31">
        <v>0</v>
      </c>
      <c r="P986" s="31">
        <v>21769668</v>
      </c>
      <c r="T986" s="30"/>
      <c r="U986" s="31"/>
      <c r="V986" s="31">
        <v>38669805</v>
      </c>
      <c r="W986" s="28" t="s">
        <v>156</v>
      </c>
    </row>
    <row r="987" spans="1:23" s="28" customFormat="1" ht="43.5" x14ac:dyDescent="0.35">
      <c r="A987" s="20">
        <v>1096</v>
      </c>
      <c r="B987" s="28">
        <v>2024</v>
      </c>
      <c r="C987" s="19" t="s">
        <v>2985</v>
      </c>
      <c r="D987" s="19" t="s">
        <v>753</v>
      </c>
      <c r="E987" s="19">
        <v>1032455948</v>
      </c>
      <c r="F987" s="19" t="s">
        <v>2986</v>
      </c>
      <c r="G987" s="19" t="s">
        <v>154</v>
      </c>
      <c r="H987" s="19" t="s">
        <v>155</v>
      </c>
      <c r="I987" s="27">
        <v>45500</v>
      </c>
      <c r="J987" s="27">
        <v>45505</v>
      </c>
      <c r="K987" s="27">
        <v>45641</v>
      </c>
      <c r="L987" s="29">
        <v>23872500</v>
      </c>
      <c r="M987" s="36">
        <v>0.44444444444444442</v>
      </c>
      <c r="N987" s="31">
        <v>10610000</v>
      </c>
      <c r="O987" s="31">
        <v>0</v>
      </c>
      <c r="P987" s="31">
        <v>13262500</v>
      </c>
      <c r="T987" s="30"/>
      <c r="U987" s="31"/>
      <c r="V987" s="31">
        <v>23872500</v>
      </c>
      <c r="W987" s="28" t="s">
        <v>156</v>
      </c>
    </row>
    <row r="988" spans="1:23" s="28" customFormat="1" ht="29" x14ac:dyDescent="0.35">
      <c r="A988" s="20">
        <v>1097</v>
      </c>
      <c r="B988" s="28">
        <v>2024</v>
      </c>
      <c r="C988" s="19" t="s">
        <v>2987</v>
      </c>
      <c r="D988" s="19" t="s">
        <v>552</v>
      </c>
      <c r="E988" s="19">
        <v>80108622</v>
      </c>
      <c r="F988" s="19" t="s">
        <v>2988</v>
      </c>
      <c r="G988" s="19" t="s">
        <v>2899</v>
      </c>
      <c r="H988" s="19" t="s">
        <v>555</v>
      </c>
      <c r="I988" s="27">
        <v>45500</v>
      </c>
      <c r="J988" s="27">
        <v>45506</v>
      </c>
      <c r="K988" s="27">
        <v>45657</v>
      </c>
      <c r="L988" s="29">
        <v>32590000</v>
      </c>
      <c r="M988" s="36">
        <v>0.19333332310524701</v>
      </c>
      <c r="N988" s="31">
        <v>6300733</v>
      </c>
      <c r="O988" s="31">
        <v>0</v>
      </c>
      <c r="P988" s="31">
        <v>26289267</v>
      </c>
      <c r="T988" s="30"/>
      <c r="U988" s="31"/>
      <c r="V988" s="31">
        <v>32590000</v>
      </c>
      <c r="W988" s="28" t="s">
        <v>556</v>
      </c>
    </row>
    <row r="989" spans="1:23" s="28" customFormat="1" ht="43.5" x14ac:dyDescent="0.35">
      <c r="A989" s="20">
        <v>1098</v>
      </c>
      <c r="B989" s="28">
        <v>2024</v>
      </c>
      <c r="C989" s="19" t="s">
        <v>2989</v>
      </c>
      <c r="D989" s="19" t="s">
        <v>1383</v>
      </c>
      <c r="E989" s="19">
        <v>1086922482</v>
      </c>
      <c r="F989" s="19" t="s">
        <v>2990</v>
      </c>
      <c r="G989" s="19" t="s">
        <v>154</v>
      </c>
      <c r="H989" s="19" t="s">
        <v>155</v>
      </c>
      <c r="I989" s="27">
        <v>45500</v>
      </c>
      <c r="J989" s="27">
        <v>45505</v>
      </c>
      <c r="K989" s="27">
        <v>45657</v>
      </c>
      <c r="L989" s="29">
        <v>27160000</v>
      </c>
      <c r="M989" s="36">
        <v>0.2</v>
      </c>
      <c r="N989" s="31">
        <v>5432000</v>
      </c>
      <c r="O989" s="31">
        <v>0</v>
      </c>
      <c r="P989" s="31">
        <v>21728000</v>
      </c>
      <c r="T989" s="30"/>
      <c r="U989" s="31"/>
      <c r="V989" s="31">
        <v>27160000</v>
      </c>
      <c r="W989" s="28" t="s">
        <v>156</v>
      </c>
    </row>
    <row r="990" spans="1:23" s="28" customFormat="1" ht="43.5" x14ac:dyDescent="0.35">
      <c r="A990" s="20">
        <v>1099</v>
      </c>
      <c r="B990" s="28">
        <v>2024</v>
      </c>
      <c r="C990" s="19" t="s">
        <v>2991</v>
      </c>
      <c r="D990" s="19" t="s">
        <v>1281</v>
      </c>
      <c r="E990" s="19">
        <v>1032434658</v>
      </c>
      <c r="F990" s="19" t="s">
        <v>2992</v>
      </c>
      <c r="G990" s="19" t="s">
        <v>154</v>
      </c>
      <c r="H990" s="19" t="s">
        <v>155</v>
      </c>
      <c r="I990" s="27">
        <v>45500</v>
      </c>
      <c r="J990" s="27">
        <v>45505</v>
      </c>
      <c r="K990" s="27">
        <v>45641</v>
      </c>
      <c r="L990" s="29">
        <v>23872500</v>
      </c>
      <c r="M990" s="36">
        <v>0.44444444444444442</v>
      </c>
      <c r="N990" s="31">
        <v>10610000</v>
      </c>
      <c r="O990" s="31">
        <v>0</v>
      </c>
      <c r="P990" s="31">
        <v>13262500</v>
      </c>
      <c r="T990" s="30"/>
      <c r="U990" s="31"/>
      <c r="V990" s="31">
        <v>23872500</v>
      </c>
      <c r="W990" s="28" t="s">
        <v>156</v>
      </c>
    </row>
    <row r="991" spans="1:23" s="28" customFormat="1" ht="29" x14ac:dyDescent="0.35">
      <c r="A991" s="20">
        <v>1100</v>
      </c>
      <c r="B991" s="28">
        <v>2024</v>
      </c>
      <c r="C991" s="19" t="s">
        <v>2993</v>
      </c>
      <c r="D991" s="19" t="s">
        <v>1809</v>
      </c>
      <c r="E991" s="19">
        <v>1024523176</v>
      </c>
      <c r="F991" s="19" t="s">
        <v>2994</v>
      </c>
      <c r="G991" s="19" t="s">
        <v>298</v>
      </c>
      <c r="H991" s="19" t="s">
        <v>299</v>
      </c>
      <c r="I991" s="27">
        <v>45500</v>
      </c>
      <c r="J991" s="27">
        <v>45517</v>
      </c>
      <c r="K991" s="27">
        <v>45653</v>
      </c>
      <c r="L991" s="29">
        <v>30213000</v>
      </c>
      <c r="M991" s="36">
        <v>0.35555555555555557</v>
      </c>
      <c r="N991" s="31">
        <v>10742400</v>
      </c>
      <c r="O991" s="31">
        <v>0</v>
      </c>
      <c r="P991" s="31">
        <v>19470600</v>
      </c>
      <c r="T991" s="30"/>
      <c r="U991" s="31"/>
      <c r="V991" s="31">
        <v>30213000</v>
      </c>
      <c r="W991" s="28" t="s">
        <v>300</v>
      </c>
    </row>
    <row r="992" spans="1:23" s="28" customFormat="1" ht="43.5" x14ac:dyDescent="0.35">
      <c r="A992" s="20">
        <v>1101</v>
      </c>
      <c r="B992" s="28">
        <v>2024</v>
      </c>
      <c r="C992" s="19" t="s">
        <v>2995</v>
      </c>
      <c r="D992" s="19" t="s">
        <v>1157</v>
      </c>
      <c r="E992" s="19">
        <v>1020822286</v>
      </c>
      <c r="F992" s="19" t="s">
        <v>2996</v>
      </c>
      <c r="G992" s="19" t="s">
        <v>154</v>
      </c>
      <c r="H992" s="19" t="s">
        <v>155</v>
      </c>
      <c r="I992" s="27">
        <v>45500</v>
      </c>
      <c r="J992" s="27">
        <v>45506</v>
      </c>
      <c r="K992" s="27">
        <v>45642</v>
      </c>
      <c r="L992" s="29">
        <v>30213000</v>
      </c>
      <c r="M992" s="36">
        <v>0.43703703703703706</v>
      </c>
      <c r="N992" s="31">
        <v>13204200</v>
      </c>
      <c r="O992" s="31">
        <v>0</v>
      </c>
      <c r="P992" s="31">
        <v>17008800</v>
      </c>
      <c r="T992" s="30"/>
      <c r="U992" s="31"/>
      <c r="V992" s="31">
        <v>30213000</v>
      </c>
      <c r="W992" s="28" t="s">
        <v>156</v>
      </c>
    </row>
    <row r="993" spans="1:23" s="28" customFormat="1" ht="43.5" x14ac:dyDescent="0.35">
      <c r="A993" s="20">
        <v>1102</v>
      </c>
      <c r="B993" s="28">
        <v>2024</v>
      </c>
      <c r="C993" s="19" t="s">
        <v>2997</v>
      </c>
      <c r="D993" s="19" t="s">
        <v>921</v>
      </c>
      <c r="E993" s="19">
        <v>80058658</v>
      </c>
      <c r="F993" s="19" t="s">
        <v>2998</v>
      </c>
      <c r="G993" s="19" t="s">
        <v>154</v>
      </c>
      <c r="H993" s="19" t="s">
        <v>155</v>
      </c>
      <c r="I993" s="27">
        <v>45500</v>
      </c>
      <c r="J993" s="27">
        <v>45506</v>
      </c>
      <c r="K993" s="27">
        <v>45642</v>
      </c>
      <c r="L993" s="29">
        <v>24444000</v>
      </c>
      <c r="M993" s="36">
        <v>0.43703702340042544</v>
      </c>
      <c r="N993" s="31">
        <v>10682933</v>
      </c>
      <c r="O993" s="31">
        <v>0</v>
      </c>
      <c r="P993" s="31">
        <v>13761067</v>
      </c>
      <c r="T993" s="30"/>
      <c r="U993" s="31"/>
      <c r="V993" s="31">
        <v>24444000</v>
      </c>
      <c r="W993" s="28" t="s">
        <v>156</v>
      </c>
    </row>
    <row r="994" spans="1:23" s="28" customFormat="1" ht="29" x14ac:dyDescent="0.35">
      <c r="A994" s="20">
        <v>1103</v>
      </c>
      <c r="B994" s="28">
        <v>2024</v>
      </c>
      <c r="C994" s="19" t="s">
        <v>2999</v>
      </c>
      <c r="D994" s="19" t="s">
        <v>373</v>
      </c>
      <c r="E994" s="19">
        <v>52026484</v>
      </c>
      <c r="F994" s="19" t="s">
        <v>3000</v>
      </c>
      <c r="G994" s="19" t="s">
        <v>2256</v>
      </c>
      <c r="H994" s="19" t="s">
        <v>32</v>
      </c>
      <c r="I994" s="27">
        <v>45500</v>
      </c>
      <c r="J994" s="27">
        <v>45513</v>
      </c>
      <c r="K994" s="27">
        <v>45657</v>
      </c>
      <c r="L994" s="29">
        <v>15680000</v>
      </c>
      <c r="M994" s="36">
        <v>0.16</v>
      </c>
      <c r="N994" s="31">
        <v>2508800</v>
      </c>
      <c r="O994" s="31">
        <v>0</v>
      </c>
      <c r="P994" s="31">
        <v>13171200</v>
      </c>
      <c r="T994" s="30"/>
      <c r="U994" s="31"/>
      <c r="V994" s="31">
        <v>15680000</v>
      </c>
      <c r="W994" s="28" t="s">
        <v>33</v>
      </c>
    </row>
    <row r="995" spans="1:23" s="28" customFormat="1" ht="43.5" x14ac:dyDescent="0.35">
      <c r="A995" s="20">
        <v>1104</v>
      </c>
      <c r="B995" s="28">
        <v>2024</v>
      </c>
      <c r="C995" s="19" t="s">
        <v>3001</v>
      </c>
      <c r="D995" s="19" t="s">
        <v>3002</v>
      </c>
      <c r="E995" s="19">
        <v>52462930</v>
      </c>
      <c r="F995" s="19" t="s">
        <v>3003</v>
      </c>
      <c r="G995" s="19" t="s">
        <v>154</v>
      </c>
      <c r="H995" s="19" t="s">
        <v>155</v>
      </c>
      <c r="I995" s="27">
        <v>45500</v>
      </c>
      <c r="J995" s="27">
        <v>45509</v>
      </c>
      <c r="K995" s="27">
        <v>45645</v>
      </c>
      <c r="L995" s="29">
        <v>23872500</v>
      </c>
      <c r="M995" s="36">
        <v>0.4148148287778825</v>
      </c>
      <c r="N995" s="31">
        <v>9902667</v>
      </c>
      <c r="O995" s="31">
        <v>0</v>
      </c>
      <c r="P995" s="31">
        <v>13969833</v>
      </c>
      <c r="T995" s="30"/>
      <c r="U995" s="31"/>
      <c r="V995" s="31">
        <v>23872500</v>
      </c>
      <c r="W995" s="28" t="s">
        <v>156</v>
      </c>
    </row>
    <row r="996" spans="1:23" s="28" customFormat="1" ht="43.5" x14ac:dyDescent="0.35">
      <c r="A996" s="20">
        <v>1105</v>
      </c>
      <c r="B996" s="28">
        <v>2024</v>
      </c>
      <c r="C996" s="19" t="s">
        <v>3004</v>
      </c>
      <c r="D996" s="19" t="s">
        <v>690</v>
      </c>
      <c r="E996" s="19">
        <v>1012374364</v>
      </c>
      <c r="F996" s="19" t="s">
        <v>3005</v>
      </c>
      <c r="G996" s="19" t="s">
        <v>154</v>
      </c>
      <c r="H996" s="19" t="s">
        <v>155</v>
      </c>
      <c r="I996" s="27">
        <v>45500</v>
      </c>
      <c r="J996" s="27">
        <v>45506</v>
      </c>
      <c r="K996" s="27">
        <v>45642</v>
      </c>
      <c r="L996" s="29">
        <v>23872500</v>
      </c>
      <c r="M996" s="36">
        <v>0.4370370510001047</v>
      </c>
      <c r="N996" s="31">
        <v>10433167</v>
      </c>
      <c r="O996" s="31">
        <v>0</v>
      </c>
      <c r="P996" s="31">
        <v>13439333</v>
      </c>
      <c r="T996" s="30"/>
      <c r="U996" s="31"/>
      <c r="V996" s="31">
        <v>23872500</v>
      </c>
      <c r="W996" s="28" t="s">
        <v>156</v>
      </c>
    </row>
    <row r="997" spans="1:23" s="28" customFormat="1" ht="29" x14ac:dyDescent="0.35">
      <c r="A997" s="20">
        <v>1106</v>
      </c>
      <c r="B997" s="28">
        <v>2024</v>
      </c>
      <c r="C997" s="19" t="s">
        <v>3006</v>
      </c>
      <c r="D997" s="19" t="s">
        <v>2369</v>
      </c>
      <c r="E997" s="19">
        <v>1022422990</v>
      </c>
      <c r="F997" s="19" t="s">
        <v>3007</v>
      </c>
      <c r="G997" s="19" t="s">
        <v>262</v>
      </c>
      <c r="H997" s="19" t="s">
        <v>263</v>
      </c>
      <c r="I997" s="27">
        <v>45500</v>
      </c>
      <c r="J997" s="27">
        <v>45519</v>
      </c>
      <c r="K997" s="27">
        <v>45655</v>
      </c>
      <c r="L997" s="29">
        <v>22900500</v>
      </c>
      <c r="M997" s="36">
        <v>0.11851850396279558</v>
      </c>
      <c r="N997" s="31">
        <v>2714133</v>
      </c>
      <c r="O997" s="31">
        <v>0</v>
      </c>
      <c r="P997" s="31">
        <v>20186367</v>
      </c>
      <c r="T997" s="30"/>
      <c r="U997" s="31"/>
      <c r="V997" s="31">
        <v>22900500</v>
      </c>
      <c r="W997" s="28" t="s">
        <v>264</v>
      </c>
    </row>
    <row r="998" spans="1:23" s="28" customFormat="1" ht="29" x14ac:dyDescent="0.35">
      <c r="A998" s="20">
        <v>1108</v>
      </c>
      <c r="B998" s="28">
        <v>2024</v>
      </c>
      <c r="C998" s="19" t="s">
        <v>3008</v>
      </c>
      <c r="D998" s="19" t="s">
        <v>1458</v>
      </c>
      <c r="E998" s="19">
        <v>1018496209</v>
      </c>
      <c r="F998" s="19" t="s">
        <v>3009</v>
      </c>
      <c r="G998" s="19" t="s">
        <v>538</v>
      </c>
      <c r="H998" s="19" t="s">
        <v>539</v>
      </c>
      <c r="I998" s="27">
        <v>45500</v>
      </c>
      <c r="J998" s="27">
        <v>45509</v>
      </c>
      <c r="K998" s="27">
        <v>45657</v>
      </c>
      <c r="L998" s="29">
        <v>26522500</v>
      </c>
      <c r="M998" s="36">
        <v>0.17333332076538788</v>
      </c>
      <c r="N998" s="31">
        <v>4597233</v>
      </c>
      <c r="O998" s="31">
        <v>0</v>
      </c>
      <c r="P998" s="31">
        <v>21925267</v>
      </c>
      <c r="T998" s="30"/>
      <c r="U998" s="31"/>
      <c r="V998" s="31">
        <v>26522500</v>
      </c>
      <c r="W998" s="28" t="s">
        <v>534</v>
      </c>
    </row>
    <row r="999" spans="1:23" s="28" customFormat="1" ht="29" x14ac:dyDescent="0.35">
      <c r="A999" s="20">
        <v>1109</v>
      </c>
      <c r="B999" s="28">
        <v>2024</v>
      </c>
      <c r="C999" s="19" t="s">
        <v>3010</v>
      </c>
      <c r="D999" s="19" t="s">
        <v>197</v>
      </c>
      <c r="E999" s="19">
        <v>52133832</v>
      </c>
      <c r="F999" s="19" t="s">
        <v>3011</v>
      </c>
      <c r="G999" s="19" t="s">
        <v>797</v>
      </c>
      <c r="H999" s="19" t="s">
        <v>125</v>
      </c>
      <c r="I999" s="27">
        <v>45500</v>
      </c>
      <c r="J999" s="27">
        <v>45505</v>
      </c>
      <c r="K999" s="27">
        <v>45657</v>
      </c>
      <c r="L999" s="29">
        <v>41715000</v>
      </c>
      <c r="M999" s="36">
        <v>0.44444444444444442</v>
      </c>
      <c r="N999" s="31">
        <v>18540000</v>
      </c>
      <c r="O999" s="31">
        <v>0</v>
      </c>
      <c r="P999" s="31">
        <v>23175000</v>
      </c>
      <c r="T999" s="30"/>
      <c r="U999" s="31"/>
      <c r="V999" s="31">
        <v>41715000</v>
      </c>
      <c r="W999" s="28" t="s">
        <v>126</v>
      </c>
    </row>
    <row r="1000" spans="1:23" s="28" customFormat="1" ht="29" x14ac:dyDescent="0.35">
      <c r="A1000" s="20">
        <v>1110</v>
      </c>
      <c r="B1000" s="28">
        <v>2024</v>
      </c>
      <c r="C1000" s="19" t="s">
        <v>3012</v>
      </c>
      <c r="D1000" s="19" t="s">
        <v>2401</v>
      </c>
      <c r="E1000" s="19">
        <v>63527768</v>
      </c>
      <c r="F1000" s="19" t="s">
        <v>3013</v>
      </c>
      <c r="G1000" s="19" t="s">
        <v>538</v>
      </c>
      <c r="H1000" s="19" t="s">
        <v>539</v>
      </c>
      <c r="I1000" s="27">
        <v>45500</v>
      </c>
      <c r="J1000" s="27">
        <v>45509</v>
      </c>
      <c r="K1000" s="27">
        <v>45657</v>
      </c>
      <c r="L1000" s="29">
        <v>26522500</v>
      </c>
      <c r="M1000" s="36">
        <v>0.37333332076538789</v>
      </c>
      <c r="N1000" s="31">
        <v>9901733</v>
      </c>
      <c r="O1000" s="31">
        <v>0</v>
      </c>
      <c r="P1000" s="31">
        <v>16620767</v>
      </c>
      <c r="T1000" s="30"/>
      <c r="U1000" s="31"/>
      <c r="V1000" s="31">
        <v>26522500</v>
      </c>
      <c r="W1000" s="28" t="s">
        <v>534</v>
      </c>
    </row>
    <row r="1001" spans="1:23" s="28" customFormat="1" ht="43.5" x14ac:dyDescent="0.35">
      <c r="A1001" s="20">
        <v>1111</v>
      </c>
      <c r="B1001" s="28">
        <v>2024</v>
      </c>
      <c r="C1001" s="19" t="s">
        <v>3014</v>
      </c>
      <c r="D1001" s="19" t="s">
        <v>3015</v>
      </c>
      <c r="E1001" s="19">
        <v>52836478</v>
      </c>
      <c r="F1001" s="19" t="s">
        <v>3016</v>
      </c>
      <c r="G1001" s="19" t="s">
        <v>154</v>
      </c>
      <c r="H1001" s="19" t="s">
        <v>155</v>
      </c>
      <c r="I1001" s="27">
        <v>45500</v>
      </c>
      <c r="J1001" s="27">
        <v>45505</v>
      </c>
      <c r="K1001" s="27">
        <v>45672</v>
      </c>
      <c r="L1001" s="29">
        <v>36927000</v>
      </c>
      <c r="M1001" s="36">
        <v>0.18181818181818182</v>
      </c>
      <c r="N1001" s="31">
        <v>6714000</v>
      </c>
      <c r="O1001" s="31">
        <v>0</v>
      </c>
      <c r="P1001" s="31">
        <v>30213000</v>
      </c>
      <c r="T1001" s="30"/>
      <c r="U1001" s="31"/>
      <c r="V1001" s="31">
        <v>36927000</v>
      </c>
      <c r="W1001" s="28" t="s">
        <v>156</v>
      </c>
    </row>
    <row r="1002" spans="1:23" s="28" customFormat="1" ht="29" x14ac:dyDescent="0.35">
      <c r="A1002" s="20">
        <v>1114</v>
      </c>
      <c r="B1002" s="28">
        <v>2024</v>
      </c>
      <c r="C1002" s="19" t="s">
        <v>3017</v>
      </c>
      <c r="D1002" s="19" t="s">
        <v>1551</v>
      </c>
      <c r="E1002" s="19">
        <v>1010204008</v>
      </c>
      <c r="F1002" s="19" t="s">
        <v>3018</v>
      </c>
      <c r="G1002" s="19" t="s">
        <v>538</v>
      </c>
      <c r="H1002" s="19" t="s">
        <v>539</v>
      </c>
      <c r="I1002" s="27">
        <v>45503</v>
      </c>
      <c r="J1002" s="27">
        <v>45509</v>
      </c>
      <c r="K1002" s="27">
        <v>45657</v>
      </c>
      <c r="L1002" s="29">
        <v>26522500</v>
      </c>
      <c r="M1002" s="36">
        <v>0.17333332076538788</v>
      </c>
      <c r="N1002" s="31">
        <v>4597233</v>
      </c>
      <c r="O1002" s="31">
        <v>0</v>
      </c>
      <c r="P1002" s="31">
        <v>21925267</v>
      </c>
      <c r="T1002" s="30"/>
      <c r="U1002" s="31"/>
      <c r="V1002" s="31">
        <v>26522500</v>
      </c>
      <c r="W1002" s="28" t="s">
        <v>534</v>
      </c>
    </row>
    <row r="1003" spans="1:23" s="28" customFormat="1" ht="29" x14ac:dyDescent="0.35">
      <c r="A1003" s="20">
        <v>1115</v>
      </c>
      <c r="B1003" s="28">
        <v>2024</v>
      </c>
      <c r="C1003" s="19" t="s">
        <v>3019</v>
      </c>
      <c r="D1003" s="19" t="s">
        <v>2086</v>
      </c>
      <c r="E1003" s="19">
        <v>1015428820</v>
      </c>
      <c r="F1003" s="19" t="s">
        <v>3020</v>
      </c>
      <c r="G1003" s="19" t="s">
        <v>538</v>
      </c>
      <c r="H1003" s="19" t="s">
        <v>539</v>
      </c>
      <c r="I1003" s="27">
        <v>45503</v>
      </c>
      <c r="J1003" s="27">
        <v>45509</v>
      </c>
      <c r="K1003" s="27">
        <v>45657</v>
      </c>
      <c r="L1003" s="29">
        <v>26522500</v>
      </c>
      <c r="M1003" s="36">
        <v>0.17333332076538788</v>
      </c>
      <c r="N1003" s="31">
        <v>4597233</v>
      </c>
      <c r="O1003" s="31">
        <v>0</v>
      </c>
      <c r="P1003" s="31">
        <v>21925267</v>
      </c>
      <c r="T1003" s="30"/>
      <c r="U1003" s="31"/>
      <c r="V1003" s="31">
        <v>26522500</v>
      </c>
      <c r="W1003" s="28" t="s">
        <v>534</v>
      </c>
    </row>
    <row r="1004" spans="1:23" s="28" customFormat="1" ht="29" x14ac:dyDescent="0.35">
      <c r="A1004" s="20">
        <v>1116</v>
      </c>
      <c r="B1004" s="28">
        <v>2024</v>
      </c>
      <c r="C1004" s="19" t="s">
        <v>3021</v>
      </c>
      <c r="D1004" s="19" t="s">
        <v>3022</v>
      </c>
      <c r="E1004" s="19">
        <v>1010230692</v>
      </c>
      <c r="F1004" s="19" t="s">
        <v>3023</v>
      </c>
      <c r="G1004" s="19" t="s">
        <v>538</v>
      </c>
      <c r="H1004" s="19" t="s">
        <v>539</v>
      </c>
      <c r="I1004" s="27">
        <v>45503</v>
      </c>
      <c r="J1004" s="27">
        <v>45512</v>
      </c>
      <c r="K1004" s="27">
        <v>45657</v>
      </c>
      <c r="L1004" s="29">
        <v>26522500</v>
      </c>
      <c r="M1004" s="36">
        <v>0.15333332076538789</v>
      </c>
      <c r="N1004" s="31">
        <v>4066783</v>
      </c>
      <c r="O1004" s="31">
        <v>0</v>
      </c>
      <c r="P1004" s="31">
        <v>22455717</v>
      </c>
      <c r="T1004" s="30"/>
      <c r="U1004" s="31"/>
      <c r="V1004" s="31">
        <v>26522500</v>
      </c>
      <c r="W1004" s="28" t="s">
        <v>534</v>
      </c>
    </row>
    <row r="1005" spans="1:23" s="28" customFormat="1" ht="29" x14ac:dyDescent="0.35">
      <c r="A1005" s="20">
        <v>1117</v>
      </c>
      <c r="B1005" s="28">
        <v>2024</v>
      </c>
      <c r="C1005" s="19" t="s">
        <v>3024</v>
      </c>
      <c r="D1005" s="19" t="s">
        <v>1668</v>
      </c>
      <c r="E1005" s="19">
        <v>1010240738</v>
      </c>
      <c r="F1005" s="19" t="s">
        <v>3025</v>
      </c>
      <c r="G1005" s="19" t="s">
        <v>538</v>
      </c>
      <c r="H1005" s="19" t="s">
        <v>539</v>
      </c>
      <c r="I1005" s="27">
        <v>45500</v>
      </c>
      <c r="J1005" s="27">
        <v>45509</v>
      </c>
      <c r="K1005" s="27">
        <v>45657</v>
      </c>
      <c r="L1005" s="29">
        <v>26522500</v>
      </c>
      <c r="M1005" s="36">
        <v>0.17333332076538788</v>
      </c>
      <c r="N1005" s="31">
        <v>4597233</v>
      </c>
      <c r="O1005" s="31">
        <v>0</v>
      </c>
      <c r="P1005" s="31">
        <v>21925267</v>
      </c>
      <c r="T1005" s="30"/>
      <c r="U1005" s="31"/>
      <c r="V1005" s="31">
        <v>26522500</v>
      </c>
      <c r="W1005" s="28" t="s">
        <v>534</v>
      </c>
    </row>
    <row r="1006" spans="1:23" s="28" customFormat="1" ht="29" x14ac:dyDescent="0.35">
      <c r="A1006" s="20">
        <v>1118</v>
      </c>
      <c r="B1006" s="28">
        <v>2024</v>
      </c>
      <c r="C1006" s="19" t="s">
        <v>3026</v>
      </c>
      <c r="D1006" s="19" t="s">
        <v>62</v>
      </c>
      <c r="E1006" s="19">
        <v>37942949</v>
      </c>
      <c r="F1006" s="19" t="s">
        <v>3027</v>
      </c>
      <c r="G1006" s="19" t="s">
        <v>2256</v>
      </c>
      <c r="H1006" s="19" t="s">
        <v>32</v>
      </c>
      <c r="I1006" s="27">
        <v>45500</v>
      </c>
      <c r="J1006" s="27">
        <v>45505</v>
      </c>
      <c r="K1006" s="27">
        <v>45657</v>
      </c>
      <c r="L1006" s="29">
        <v>41980000</v>
      </c>
      <c r="M1006" s="36">
        <v>0.2</v>
      </c>
      <c r="N1006" s="31">
        <v>8396000</v>
      </c>
      <c r="O1006" s="31">
        <v>0</v>
      </c>
      <c r="P1006" s="31">
        <v>33584000</v>
      </c>
      <c r="T1006" s="30"/>
      <c r="U1006" s="31"/>
      <c r="V1006" s="31">
        <v>41980000</v>
      </c>
      <c r="W1006" s="28" t="s">
        <v>33</v>
      </c>
    </row>
    <row r="1007" spans="1:23" s="28" customFormat="1" ht="29" x14ac:dyDescent="0.35">
      <c r="A1007" s="20">
        <v>1119</v>
      </c>
      <c r="B1007" s="28">
        <v>2024</v>
      </c>
      <c r="C1007" s="19" t="s">
        <v>3028</v>
      </c>
      <c r="D1007" s="19" t="s">
        <v>3029</v>
      </c>
      <c r="E1007" s="19">
        <v>40341935</v>
      </c>
      <c r="F1007" s="19" t="s">
        <v>3030</v>
      </c>
      <c r="G1007" s="19" t="s">
        <v>2256</v>
      </c>
      <c r="H1007" s="19" t="s">
        <v>32</v>
      </c>
      <c r="I1007" s="27">
        <v>45500</v>
      </c>
      <c r="J1007" s="27">
        <v>45505</v>
      </c>
      <c r="K1007" s="27">
        <v>45657</v>
      </c>
      <c r="L1007" s="29">
        <v>45000000</v>
      </c>
      <c r="M1007" s="36">
        <v>0.4</v>
      </c>
      <c r="N1007" s="31">
        <v>18000000</v>
      </c>
      <c r="O1007" s="31">
        <v>0</v>
      </c>
      <c r="P1007" s="31">
        <v>27000000</v>
      </c>
      <c r="T1007" s="30"/>
      <c r="U1007" s="31"/>
      <c r="V1007" s="31">
        <v>45000000</v>
      </c>
      <c r="W1007" s="28" t="s">
        <v>33</v>
      </c>
    </row>
    <row r="1008" spans="1:23" s="28" customFormat="1" ht="29" x14ac:dyDescent="0.35">
      <c r="A1008" s="20">
        <v>1121</v>
      </c>
      <c r="B1008" s="28">
        <v>2024</v>
      </c>
      <c r="C1008" s="19" t="s">
        <v>3031</v>
      </c>
      <c r="D1008" s="19" t="s">
        <v>1929</v>
      </c>
      <c r="E1008" s="19">
        <v>1033769449</v>
      </c>
      <c r="F1008" s="19" t="s">
        <v>3032</v>
      </c>
      <c r="G1008" s="19" t="s">
        <v>538</v>
      </c>
      <c r="H1008" s="19" t="s">
        <v>539</v>
      </c>
      <c r="I1008" s="27">
        <v>45503</v>
      </c>
      <c r="J1008" s="27">
        <v>45509</v>
      </c>
      <c r="K1008" s="27">
        <v>45657</v>
      </c>
      <c r="L1008" s="29">
        <v>26522500</v>
      </c>
      <c r="M1008" s="36">
        <v>0.37333332076538789</v>
      </c>
      <c r="N1008" s="31">
        <v>9901733</v>
      </c>
      <c r="O1008" s="31">
        <v>0</v>
      </c>
      <c r="P1008" s="31">
        <v>16620767</v>
      </c>
      <c r="T1008" s="30"/>
      <c r="U1008" s="31"/>
      <c r="V1008" s="31">
        <v>26522500</v>
      </c>
      <c r="W1008" s="28" t="s">
        <v>534</v>
      </c>
    </row>
    <row r="1009" spans="1:23" s="28" customFormat="1" ht="43.5" x14ac:dyDescent="0.35">
      <c r="A1009" s="20">
        <v>1122</v>
      </c>
      <c r="B1009" s="28">
        <v>2024</v>
      </c>
      <c r="C1009" s="19" t="s">
        <v>3033</v>
      </c>
      <c r="D1009" s="19" t="s">
        <v>1008</v>
      </c>
      <c r="E1009" s="19">
        <v>1010217694</v>
      </c>
      <c r="F1009" s="19" t="s">
        <v>3034</v>
      </c>
      <c r="G1009" s="19" t="s">
        <v>154</v>
      </c>
      <c r="H1009" s="19" t="s">
        <v>155</v>
      </c>
      <c r="I1009" s="27">
        <v>45502</v>
      </c>
      <c r="J1009" s="27">
        <v>45509</v>
      </c>
      <c r="K1009" s="27">
        <v>45661</v>
      </c>
      <c r="L1009" s="29">
        <v>27160000</v>
      </c>
      <c r="M1009" s="36">
        <v>0.17333332106038291</v>
      </c>
      <c r="N1009" s="31">
        <v>4707733</v>
      </c>
      <c r="O1009" s="31">
        <v>0</v>
      </c>
      <c r="P1009" s="31">
        <v>22452267</v>
      </c>
      <c r="T1009" s="30"/>
      <c r="U1009" s="31"/>
      <c r="V1009" s="31">
        <v>27160000</v>
      </c>
      <c r="W1009" s="28" t="s">
        <v>156</v>
      </c>
    </row>
    <row r="1010" spans="1:23" s="28" customFormat="1" ht="29" x14ac:dyDescent="0.35">
      <c r="A1010" s="20">
        <v>1123</v>
      </c>
      <c r="B1010" s="28">
        <v>2024</v>
      </c>
      <c r="C1010" s="19" t="s">
        <v>3035</v>
      </c>
      <c r="D1010" s="19" t="s">
        <v>732</v>
      </c>
      <c r="E1010" s="19">
        <v>1128467776</v>
      </c>
      <c r="F1010" s="19" t="s">
        <v>3036</v>
      </c>
      <c r="G1010" s="19" t="s">
        <v>262</v>
      </c>
      <c r="H1010" s="19" t="s">
        <v>263</v>
      </c>
      <c r="I1010" s="27">
        <v>45500</v>
      </c>
      <c r="J1010" s="27">
        <v>45506</v>
      </c>
      <c r="K1010" s="27">
        <v>45657</v>
      </c>
      <c r="L1010" s="29">
        <v>26790000</v>
      </c>
      <c r="M1010" s="36">
        <v>0.39333333333333331</v>
      </c>
      <c r="N1010" s="31">
        <v>10537400</v>
      </c>
      <c r="O1010" s="31">
        <v>0</v>
      </c>
      <c r="P1010" s="31">
        <v>16252600</v>
      </c>
      <c r="T1010" s="30"/>
      <c r="U1010" s="31"/>
      <c r="V1010" s="31">
        <v>26790000</v>
      </c>
      <c r="W1010" s="28" t="s">
        <v>264</v>
      </c>
    </row>
    <row r="1011" spans="1:23" s="28" customFormat="1" ht="29" x14ac:dyDescent="0.35">
      <c r="A1011" s="20">
        <v>1124</v>
      </c>
      <c r="B1011" s="28">
        <v>2024</v>
      </c>
      <c r="C1011" s="19" t="s">
        <v>3037</v>
      </c>
      <c r="D1011" s="19" t="s">
        <v>633</v>
      </c>
      <c r="E1011" s="19">
        <v>1023011705</v>
      </c>
      <c r="F1011" s="19" t="s">
        <v>3038</v>
      </c>
      <c r="G1011" s="19" t="s">
        <v>262</v>
      </c>
      <c r="H1011" s="19" t="s">
        <v>263</v>
      </c>
      <c r="I1011" s="27">
        <v>45503</v>
      </c>
      <c r="J1011" s="27">
        <v>45506</v>
      </c>
      <c r="K1011" s="27">
        <v>45657</v>
      </c>
      <c r="L1011" s="29">
        <v>26790000</v>
      </c>
      <c r="M1011" s="36">
        <v>0.39333333333333331</v>
      </c>
      <c r="N1011" s="31">
        <v>10537400</v>
      </c>
      <c r="O1011" s="31">
        <v>0</v>
      </c>
      <c r="P1011" s="31">
        <v>16252600</v>
      </c>
      <c r="T1011" s="30"/>
      <c r="U1011" s="31"/>
      <c r="V1011" s="31">
        <v>26790000</v>
      </c>
      <c r="W1011" s="28" t="s">
        <v>264</v>
      </c>
    </row>
    <row r="1012" spans="1:23" s="28" customFormat="1" ht="29" x14ac:dyDescent="0.35">
      <c r="A1012" s="20">
        <v>1125</v>
      </c>
      <c r="B1012" s="28">
        <v>2024</v>
      </c>
      <c r="C1012" s="19" t="s">
        <v>3039</v>
      </c>
      <c r="D1012" s="19" t="s">
        <v>3040</v>
      </c>
      <c r="E1012" s="19">
        <v>52828360</v>
      </c>
      <c r="F1012" s="19" t="s">
        <v>3041</v>
      </c>
      <c r="G1012" s="19" t="s">
        <v>262</v>
      </c>
      <c r="H1012" s="19" t="s">
        <v>263</v>
      </c>
      <c r="I1012" s="27">
        <v>45500</v>
      </c>
      <c r="J1012" s="27">
        <v>45506</v>
      </c>
      <c r="K1012" s="27">
        <v>45657</v>
      </c>
      <c r="L1012" s="29">
        <v>26790000</v>
      </c>
      <c r="M1012" s="36">
        <v>0.39333333333333331</v>
      </c>
      <c r="N1012" s="31">
        <v>10537400</v>
      </c>
      <c r="O1012" s="31">
        <v>0</v>
      </c>
      <c r="P1012" s="31">
        <v>16252600</v>
      </c>
      <c r="T1012" s="30"/>
      <c r="U1012" s="31"/>
      <c r="V1012" s="31">
        <v>26790000</v>
      </c>
      <c r="W1012" s="28" t="s">
        <v>264</v>
      </c>
    </row>
    <row r="1013" spans="1:23" s="28" customFormat="1" ht="29" x14ac:dyDescent="0.35">
      <c r="A1013" s="20">
        <v>1126</v>
      </c>
      <c r="B1013" s="28">
        <v>2024</v>
      </c>
      <c r="C1013" s="19" t="s">
        <v>3042</v>
      </c>
      <c r="D1013" s="19" t="s">
        <v>624</v>
      </c>
      <c r="E1013" s="19">
        <v>1018475649</v>
      </c>
      <c r="F1013" s="19" t="s">
        <v>3043</v>
      </c>
      <c r="G1013" s="19" t="s">
        <v>262</v>
      </c>
      <c r="H1013" s="19" t="s">
        <v>263</v>
      </c>
      <c r="I1013" s="27">
        <v>45500</v>
      </c>
      <c r="J1013" s="27">
        <v>45506</v>
      </c>
      <c r="K1013" s="27">
        <v>45657</v>
      </c>
      <c r="L1013" s="29">
        <v>22280000</v>
      </c>
      <c r="M1013" s="36">
        <v>0.39333334829443445</v>
      </c>
      <c r="N1013" s="31">
        <v>8763467</v>
      </c>
      <c r="O1013" s="31">
        <v>0</v>
      </c>
      <c r="P1013" s="31">
        <v>13516533</v>
      </c>
      <c r="T1013" s="30"/>
      <c r="U1013" s="31"/>
      <c r="V1013" s="31">
        <v>22280000</v>
      </c>
      <c r="W1013" s="28" t="s">
        <v>264</v>
      </c>
    </row>
    <row r="1014" spans="1:23" s="28" customFormat="1" ht="29" x14ac:dyDescent="0.35">
      <c r="A1014" s="20">
        <v>1127</v>
      </c>
      <c r="B1014" s="28">
        <v>2024</v>
      </c>
      <c r="C1014" s="19" t="s">
        <v>3044</v>
      </c>
      <c r="D1014" s="19" t="s">
        <v>515</v>
      </c>
      <c r="E1014" s="19">
        <v>52970001</v>
      </c>
      <c r="F1014" s="19" t="s">
        <v>3045</v>
      </c>
      <c r="G1014" s="19" t="s">
        <v>3046</v>
      </c>
      <c r="H1014" s="19" t="s">
        <v>476</v>
      </c>
      <c r="I1014" s="27">
        <v>45503</v>
      </c>
      <c r="J1014" s="27">
        <v>45506</v>
      </c>
      <c r="K1014" s="27">
        <v>45657</v>
      </c>
      <c r="L1014" s="29">
        <v>41760000</v>
      </c>
      <c r="M1014" s="36">
        <v>0.40972222222222221</v>
      </c>
      <c r="N1014" s="31">
        <v>17110000</v>
      </c>
      <c r="O1014" s="31">
        <v>0</v>
      </c>
      <c r="P1014" s="31">
        <v>24650000</v>
      </c>
      <c r="T1014" s="30"/>
      <c r="U1014" s="31"/>
      <c r="V1014" s="31">
        <v>41760000</v>
      </c>
      <c r="W1014" s="28" t="s">
        <v>477</v>
      </c>
    </row>
    <row r="1015" spans="1:23" s="28" customFormat="1" ht="29" x14ac:dyDescent="0.35">
      <c r="A1015" s="20">
        <v>1130</v>
      </c>
      <c r="B1015" s="28">
        <v>2024</v>
      </c>
      <c r="C1015" s="19" t="s">
        <v>3047</v>
      </c>
      <c r="D1015" s="19" t="s">
        <v>1257</v>
      </c>
      <c r="E1015" s="19">
        <v>52992974</v>
      </c>
      <c r="F1015" s="19" t="s">
        <v>3048</v>
      </c>
      <c r="G1015" s="19" t="s">
        <v>3046</v>
      </c>
      <c r="H1015" s="19" t="s">
        <v>476</v>
      </c>
      <c r="I1015" s="27">
        <v>45503</v>
      </c>
      <c r="J1015" s="27">
        <v>45513</v>
      </c>
      <c r="K1015" s="27">
        <v>45650</v>
      </c>
      <c r="L1015" s="29">
        <v>23870250</v>
      </c>
      <c r="M1015" s="36">
        <v>0.385185199149569</v>
      </c>
      <c r="N1015" s="31">
        <v>9194467</v>
      </c>
      <c r="O1015" s="31">
        <v>0</v>
      </c>
      <c r="P1015" s="31">
        <v>14675783</v>
      </c>
      <c r="T1015" s="30"/>
      <c r="U1015" s="31"/>
      <c r="V1015" s="31">
        <v>23870250</v>
      </c>
      <c r="W1015" s="28" t="s">
        <v>477</v>
      </c>
    </row>
    <row r="1016" spans="1:23" s="28" customFormat="1" ht="29" x14ac:dyDescent="0.35">
      <c r="A1016" s="20">
        <v>1132</v>
      </c>
      <c r="B1016" s="28">
        <v>2024</v>
      </c>
      <c r="C1016" s="19" t="s">
        <v>3049</v>
      </c>
      <c r="D1016" s="19" t="s">
        <v>1278</v>
      </c>
      <c r="E1016" s="19">
        <v>1022394060</v>
      </c>
      <c r="F1016" s="19" t="s">
        <v>3050</v>
      </c>
      <c r="G1016" s="19" t="s">
        <v>3046</v>
      </c>
      <c r="H1016" s="19" t="s">
        <v>476</v>
      </c>
      <c r="I1016" s="27">
        <v>45500</v>
      </c>
      <c r="J1016" s="27">
        <v>45506</v>
      </c>
      <c r="K1016" s="27">
        <v>45627</v>
      </c>
      <c r="L1016" s="29">
        <v>19498912</v>
      </c>
      <c r="M1016" s="36">
        <v>0.4916666632476725</v>
      </c>
      <c r="N1016" s="31">
        <v>9586965</v>
      </c>
      <c r="O1016" s="31">
        <v>0</v>
      </c>
      <c r="P1016" s="31">
        <v>9911947</v>
      </c>
      <c r="T1016" s="30"/>
      <c r="U1016" s="31"/>
      <c r="V1016" s="31">
        <v>19498912</v>
      </c>
      <c r="W1016" s="28" t="s">
        <v>477</v>
      </c>
    </row>
    <row r="1017" spans="1:23" s="28" customFormat="1" ht="29" x14ac:dyDescent="0.35">
      <c r="A1017" s="20">
        <v>1133</v>
      </c>
      <c r="B1017" s="28">
        <v>2024</v>
      </c>
      <c r="C1017" s="19" t="s">
        <v>3051</v>
      </c>
      <c r="D1017" s="19" t="s">
        <v>1242</v>
      </c>
      <c r="E1017" s="19">
        <v>1030538526</v>
      </c>
      <c r="F1017" s="19" t="s">
        <v>3052</v>
      </c>
      <c r="G1017" s="19" t="s">
        <v>2256</v>
      </c>
      <c r="H1017" s="19" t="s">
        <v>32</v>
      </c>
      <c r="I1017" s="27">
        <v>45500</v>
      </c>
      <c r="J1017" s="27">
        <v>45506</v>
      </c>
      <c r="K1017" s="27">
        <v>45657</v>
      </c>
      <c r="L1017" s="29">
        <v>41990000</v>
      </c>
      <c r="M1017" s="36">
        <v>0.39333334127173136</v>
      </c>
      <c r="N1017" s="31">
        <v>16516067</v>
      </c>
      <c r="O1017" s="31">
        <v>0</v>
      </c>
      <c r="P1017" s="31">
        <v>25473933</v>
      </c>
      <c r="T1017" s="30"/>
      <c r="U1017" s="31"/>
      <c r="V1017" s="31">
        <v>41990000</v>
      </c>
      <c r="W1017" s="28" t="s">
        <v>33</v>
      </c>
    </row>
    <row r="1018" spans="1:23" s="28" customFormat="1" ht="29" x14ac:dyDescent="0.35">
      <c r="A1018" s="20">
        <v>1134</v>
      </c>
      <c r="B1018" s="28">
        <v>2024</v>
      </c>
      <c r="C1018" s="19" t="s">
        <v>3053</v>
      </c>
      <c r="D1018" s="19" t="s">
        <v>1791</v>
      </c>
      <c r="E1018" s="19">
        <v>1033815957</v>
      </c>
      <c r="F1018" s="19" t="s">
        <v>3054</v>
      </c>
      <c r="G1018" s="19" t="s">
        <v>2256</v>
      </c>
      <c r="H1018" s="19" t="s">
        <v>32</v>
      </c>
      <c r="I1018" s="27">
        <v>45500</v>
      </c>
      <c r="J1018" s="27">
        <v>45506</v>
      </c>
      <c r="K1018" s="27">
        <v>45657</v>
      </c>
      <c r="L1018" s="29">
        <v>32590000</v>
      </c>
      <c r="M1018" s="36">
        <v>0.39333332310524699</v>
      </c>
      <c r="N1018" s="31">
        <v>12818733</v>
      </c>
      <c r="O1018" s="31">
        <v>0</v>
      </c>
      <c r="P1018" s="31">
        <v>19771267</v>
      </c>
      <c r="T1018" s="30"/>
      <c r="U1018" s="31"/>
      <c r="V1018" s="31">
        <v>32590000</v>
      </c>
      <c r="W1018" s="28" t="s">
        <v>33</v>
      </c>
    </row>
    <row r="1019" spans="1:23" s="28" customFormat="1" ht="29" x14ac:dyDescent="0.35">
      <c r="A1019" s="20">
        <v>1135</v>
      </c>
      <c r="B1019" s="28">
        <v>2024</v>
      </c>
      <c r="C1019" s="19" t="s">
        <v>3055</v>
      </c>
      <c r="D1019" s="19" t="s">
        <v>254</v>
      </c>
      <c r="E1019" s="19">
        <v>1010235522</v>
      </c>
      <c r="F1019" s="19" t="s">
        <v>3056</v>
      </c>
      <c r="G1019" s="19" t="s">
        <v>2256</v>
      </c>
      <c r="H1019" s="19" t="s">
        <v>32</v>
      </c>
      <c r="I1019" s="27">
        <v>45500</v>
      </c>
      <c r="J1019" s="27">
        <v>45506</v>
      </c>
      <c r="K1019" s="27">
        <v>45657</v>
      </c>
      <c r="L1019" s="29">
        <v>32590000</v>
      </c>
      <c r="M1019" s="36">
        <v>0.39333332310524699</v>
      </c>
      <c r="N1019" s="31">
        <v>12818733</v>
      </c>
      <c r="O1019" s="31">
        <v>0</v>
      </c>
      <c r="P1019" s="31">
        <v>19771267</v>
      </c>
      <c r="T1019" s="30"/>
      <c r="U1019" s="31"/>
      <c r="V1019" s="31">
        <v>32590000</v>
      </c>
      <c r="W1019" s="28" t="s">
        <v>33</v>
      </c>
    </row>
    <row r="1020" spans="1:23" s="28" customFormat="1" ht="29" x14ac:dyDescent="0.35">
      <c r="A1020" s="20">
        <v>1136</v>
      </c>
      <c r="B1020" s="28">
        <v>2024</v>
      </c>
      <c r="C1020" s="19" t="s">
        <v>3057</v>
      </c>
      <c r="D1020" s="19" t="s">
        <v>1482</v>
      </c>
      <c r="E1020" s="19">
        <v>52989573</v>
      </c>
      <c r="F1020" s="19" t="s">
        <v>3058</v>
      </c>
      <c r="G1020" s="19" t="s">
        <v>2256</v>
      </c>
      <c r="H1020" s="19" t="s">
        <v>32</v>
      </c>
      <c r="I1020" s="27">
        <v>45500</v>
      </c>
      <c r="J1020" s="27">
        <v>45506</v>
      </c>
      <c r="K1020" s="27">
        <v>45657</v>
      </c>
      <c r="L1020" s="29">
        <v>27160000</v>
      </c>
      <c r="M1020" s="36">
        <v>0.39333332106038293</v>
      </c>
      <c r="N1020" s="31">
        <v>10682933</v>
      </c>
      <c r="O1020" s="31">
        <v>0</v>
      </c>
      <c r="P1020" s="31">
        <v>16477067</v>
      </c>
      <c r="T1020" s="30"/>
      <c r="U1020" s="31"/>
      <c r="V1020" s="31">
        <v>27160000</v>
      </c>
      <c r="W1020" s="28" t="s">
        <v>33</v>
      </c>
    </row>
    <row r="1021" spans="1:23" s="28" customFormat="1" ht="29" x14ac:dyDescent="0.35">
      <c r="A1021" s="20">
        <v>1137</v>
      </c>
      <c r="B1021" s="28">
        <v>2024</v>
      </c>
      <c r="C1021" s="19" t="s">
        <v>3059</v>
      </c>
      <c r="D1021" s="19" t="s">
        <v>1599</v>
      </c>
      <c r="E1021" s="19">
        <v>1022949801</v>
      </c>
      <c r="F1021" s="19" t="s">
        <v>3060</v>
      </c>
      <c r="G1021" s="19" t="s">
        <v>2256</v>
      </c>
      <c r="H1021" s="19" t="s">
        <v>32</v>
      </c>
      <c r="I1021" s="27">
        <v>45500</v>
      </c>
      <c r="J1021" s="27">
        <v>45506</v>
      </c>
      <c r="K1021" s="27">
        <v>45657</v>
      </c>
      <c r="L1021" s="29">
        <v>27160000</v>
      </c>
      <c r="M1021" s="36">
        <v>0.39333332106038293</v>
      </c>
      <c r="N1021" s="31">
        <v>10682933</v>
      </c>
      <c r="O1021" s="31">
        <v>0</v>
      </c>
      <c r="P1021" s="31">
        <v>16477067</v>
      </c>
      <c r="T1021" s="30"/>
      <c r="U1021" s="31"/>
      <c r="V1021" s="31">
        <v>27160000</v>
      </c>
      <c r="W1021" s="28" t="s">
        <v>33</v>
      </c>
    </row>
    <row r="1022" spans="1:23" s="28" customFormat="1" ht="29" x14ac:dyDescent="0.35">
      <c r="A1022" s="20">
        <v>1138</v>
      </c>
      <c r="B1022" s="28">
        <v>2024</v>
      </c>
      <c r="C1022" s="19" t="s">
        <v>3061</v>
      </c>
      <c r="D1022" s="19" t="s">
        <v>119</v>
      </c>
      <c r="E1022" s="19">
        <v>1014215771</v>
      </c>
      <c r="F1022" s="19" t="s">
        <v>3062</v>
      </c>
      <c r="G1022" s="19" t="s">
        <v>2256</v>
      </c>
      <c r="H1022" s="19" t="s">
        <v>32</v>
      </c>
      <c r="I1022" s="27">
        <v>45500</v>
      </c>
      <c r="J1022" s="27">
        <v>45506</v>
      </c>
      <c r="K1022" s="27">
        <v>45657</v>
      </c>
      <c r="L1022" s="29">
        <v>41990000</v>
      </c>
      <c r="M1022" s="36">
        <v>0.39333334127173136</v>
      </c>
      <c r="N1022" s="31">
        <v>16516067</v>
      </c>
      <c r="O1022" s="31">
        <v>0</v>
      </c>
      <c r="P1022" s="31">
        <v>25473933</v>
      </c>
      <c r="T1022" s="30"/>
      <c r="U1022" s="31"/>
      <c r="V1022" s="31">
        <v>41990000</v>
      </c>
      <c r="W1022" s="28" t="s">
        <v>33</v>
      </c>
    </row>
    <row r="1023" spans="1:23" s="28" customFormat="1" ht="29" x14ac:dyDescent="0.35">
      <c r="A1023" s="20">
        <v>1139</v>
      </c>
      <c r="B1023" s="28">
        <v>2024</v>
      </c>
      <c r="C1023" s="19" t="s">
        <v>3063</v>
      </c>
      <c r="D1023" s="19" t="s">
        <v>1056</v>
      </c>
      <c r="E1023" s="19">
        <v>1016097081</v>
      </c>
      <c r="F1023" s="19" t="s">
        <v>3064</v>
      </c>
      <c r="G1023" s="19" t="s">
        <v>2256</v>
      </c>
      <c r="H1023" s="19" t="s">
        <v>32</v>
      </c>
      <c r="I1023" s="27">
        <v>45500</v>
      </c>
      <c r="J1023" s="27">
        <v>45506</v>
      </c>
      <c r="K1023" s="27">
        <v>45657</v>
      </c>
      <c r="L1023" s="29">
        <v>32590000</v>
      </c>
      <c r="M1023" s="36">
        <v>0.25333332310524703</v>
      </c>
      <c r="N1023" s="31">
        <v>8256133</v>
      </c>
      <c r="O1023" s="31">
        <v>0</v>
      </c>
      <c r="P1023" s="31">
        <v>24333867</v>
      </c>
      <c r="T1023" s="30"/>
      <c r="U1023" s="31"/>
      <c r="V1023" s="31">
        <v>32590000</v>
      </c>
      <c r="W1023" s="28" t="s">
        <v>33</v>
      </c>
    </row>
    <row r="1024" spans="1:23" s="28" customFormat="1" ht="29" x14ac:dyDescent="0.35">
      <c r="A1024" s="20">
        <v>1140</v>
      </c>
      <c r="B1024" s="28">
        <v>2024</v>
      </c>
      <c r="C1024" s="19" t="s">
        <v>3065</v>
      </c>
      <c r="D1024" s="19" t="s">
        <v>269</v>
      </c>
      <c r="E1024" s="19">
        <v>21743761</v>
      </c>
      <c r="F1024" s="19" t="s">
        <v>3066</v>
      </c>
      <c r="G1024" s="19" t="s">
        <v>2256</v>
      </c>
      <c r="H1024" s="19" t="s">
        <v>32</v>
      </c>
      <c r="I1024" s="27">
        <v>45500</v>
      </c>
      <c r="J1024" s="27">
        <v>45506</v>
      </c>
      <c r="K1024" s="27">
        <v>45657</v>
      </c>
      <c r="L1024" s="29">
        <v>41990000</v>
      </c>
      <c r="M1024" s="36">
        <v>0.39333334127173136</v>
      </c>
      <c r="N1024" s="31">
        <v>16516067</v>
      </c>
      <c r="O1024" s="31">
        <v>0</v>
      </c>
      <c r="P1024" s="31">
        <v>25473933</v>
      </c>
      <c r="T1024" s="30"/>
      <c r="U1024" s="31"/>
      <c r="V1024" s="31">
        <v>41990000</v>
      </c>
      <c r="W1024" s="28" t="s">
        <v>33</v>
      </c>
    </row>
    <row r="1025" spans="1:23" s="28" customFormat="1" ht="29" x14ac:dyDescent="0.35">
      <c r="A1025" s="20">
        <v>1141</v>
      </c>
      <c r="B1025" s="28">
        <v>2024</v>
      </c>
      <c r="C1025" s="19" t="s">
        <v>3067</v>
      </c>
      <c r="D1025" s="19" t="s">
        <v>257</v>
      </c>
      <c r="E1025" s="19">
        <v>1014252867</v>
      </c>
      <c r="F1025" s="19" t="s">
        <v>3068</v>
      </c>
      <c r="G1025" s="19" t="s">
        <v>2256</v>
      </c>
      <c r="H1025" s="19" t="s">
        <v>32</v>
      </c>
      <c r="I1025" s="27">
        <v>45500</v>
      </c>
      <c r="J1025" s="27">
        <v>45506</v>
      </c>
      <c r="K1025" s="27">
        <v>45657</v>
      </c>
      <c r="L1025" s="29">
        <v>32590000</v>
      </c>
      <c r="M1025" s="36">
        <v>0.39333332310524699</v>
      </c>
      <c r="N1025" s="31">
        <v>12818733</v>
      </c>
      <c r="O1025" s="31">
        <v>0</v>
      </c>
      <c r="P1025" s="31">
        <v>19771267</v>
      </c>
      <c r="T1025" s="30"/>
      <c r="U1025" s="31"/>
      <c r="V1025" s="31">
        <v>32590000</v>
      </c>
      <c r="W1025" s="28" t="s">
        <v>33</v>
      </c>
    </row>
    <row r="1026" spans="1:23" s="28" customFormat="1" ht="29" x14ac:dyDescent="0.35">
      <c r="A1026" s="20">
        <v>1142</v>
      </c>
      <c r="B1026" s="28">
        <v>2024</v>
      </c>
      <c r="C1026" s="19" t="s">
        <v>3069</v>
      </c>
      <c r="D1026" s="19" t="s">
        <v>960</v>
      </c>
      <c r="E1026" s="19">
        <v>1144065948</v>
      </c>
      <c r="F1026" s="19" t="s">
        <v>3070</v>
      </c>
      <c r="G1026" s="19" t="s">
        <v>2256</v>
      </c>
      <c r="H1026" s="19" t="s">
        <v>32</v>
      </c>
      <c r="I1026" s="27">
        <v>45502</v>
      </c>
      <c r="J1026" s="27">
        <v>45505</v>
      </c>
      <c r="K1026" s="27">
        <v>45657</v>
      </c>
      <c r="L1026" s="29">
        <v>32590000</v>
      </c>
      <c r="M1026" s="36">
        <v>0.4</v>
      </c>
      <c r="N1026" s="31">
        <v>13036000</v>
      </c>
      <c r="O1026" s="31">
        <v>0</v>
      </c>
      <c r="P1026" s="31">
        <v>19554000</v>
      </c>
      <c r="T1026" s="30"/>
      <c r="U1026" s="31"/>
      <c r="V1026" s="31">
        <v>32590000</v>
      </c>
      <c r="W1026" s="28" t="s">
        <v>33</v>
      </c>
    </row>
    <row r="1027" spans="1:23" s="28" customFormat="1" ht="29" x14ac:dyDescent="0.35">
      <c r="A1027" s="20">
        <v>1144</v>
      </c>
      <c r="B1027" s="28">
        <v>2024</v>
      </c>
      <c r="C1027" s="19" t="s">
        <v>3071</v>
      </c>
      <c r="D1027" s="19" t="s">
        <v>266</v>
      </c>
      <c r="E1027" s="19">
        <v>28870153</v>
      </c>
      <c r="F1027" s="19" t="s">
        <v>3072</v>
      </c>
      <c r="G1027" s="19" t="s">
        <v>2256</v>
      </c>
      <c r="H1027" s="19" t="s">
        <v>32</v>
      </c>
      <c r="I1027" s="27">
        <v>45500</v>
      </c>
      <c r="J1027" s="27">
        <v>45506</v>
      </c>
      <c r="K1027" s="27">
        <v>45657</v>
      </c>
      <c r="L1027" s="29">
        <v>41990000</v>
      </c>
      <c r="M1027" s="36">
        <v>0.19333334127173135</v>
      </c>
      <c r="N1027" s="31">
        <v>8118067</v>
      </c>
      <c r="O1027" s="31">
        <v>0</v>
      </c>
      <c r="P1027" s="31">
        <v>33871933</v>
      </c>
      <c r="T1027" s="30"/>
      <c r="U1027" s="31"/>
      <c r="V1027" s="31">
        <v>41990000</v>
      </c>
      <c r="W1027" s="28" t="s">
        <v>33</v>
      </c>
    </row>
    <row r="1028" spans="1:23" s="28" customFormat="1" ht="29" x14ac:dyDescent="0.35">
      <c r="A1028" s="20">
        <v>1145</v>
      </c>
      <c r="B1028" s="28">
        <v>2024</v>
      </c>
      <c r="C1028" s="19" t="s">
        <v>3073</v>
      </c>
      <c r="D1028" s="19" t="s">
        <v>527</v>
      </c>
      <c r="E1028" s="19">
        <v>1013597356</v>
      </c>
      <c r="F1028" s="19" t="s">
        <v>3074</v>
      </c>
      <c r="G1028" s="19" t="s">
        <v>854</v>
      </c>
      <c r="H1028" s="19" t="s">
        <v>345</v>
      </c>
      <c r="I1028" s="27">
        <v>45502</v>
      </c>
      <c r="J1028" s="27">
        <v>45509</v>
      </c>
      <c r="K1028" s="27">
        <v>45630</v>
      </c>
      <c r="L1028" s="29">
        <v>28000000</v>
      </c>
      <c r="M1028" s="36">
        <v>0.46666667857142857</v>
      </c>
      <c r="N1028" s="31">
        <v>13066667</v>
      </c>
      <c r="O1028" s="31">
        <v>0</v>
      </c>
      <c r="P1028" s="31">
        <v>14933333</v>
      </c>
      <c r="T1028" s="30"/>
      <c r="U1028" s="31"/>
      <c r="V1028" s="31">
        <v>28000000</v>
      </c>
      <c r="W1028" s="28" t="s">
        <v>306</v>
      </c>
    </row>
    <row r="1029" spans="1:23" s="28" customFormat="1" ht="29" x14ac:dyDescent="0.35">
      <c r="A1029" s="20">
        <v>1146</v>
      </c>
      <c r="B1029" s="28">
        <v>2024</v>
      </c>
      <c r="C1029" s="19" t="s">
        <v>3075</v>
      </c>
      <c r="D1029" s="19" t="s">
        <v>874</v>
      </c>
      <c r="E1029" s="19">
        <v>394512</v>
      </c>
      <c r="F1029" s="19" t="s">
        <v>3076</v>
      </c>
      <c r="G1029" s="19" t="s">
        <v>854</v>
      </c>
      <c r="H1029" s="19" t="s">
        <v>345</v>
      </c>
      <c r="I1029" s="27">
        <v>45502</v>
      </c>
      <c r="J1029" s="27">
        <v>45509</v>
      </c>
      <c r="K1029" s="27">
        <v>45630</v>
      </c>
      <c r="L1029" s="29">
        <v>28000000</v>
      </c>
      <c r="M1029" s="36">
        <v>0.46666667857142857</v>
      </c>
      <c r="N1029" s="31">
        <v>13066667</v>
      </c>
      <c r="O1029" s="31">
        <v>0</v>
      </c>
      <c r="P1029" s="31">
        <v>14933333</v>
      </c>
      <c r="T1029" s="30"/>
      <c r="U1029" s="31"/>
      <c r="V1029" s="31">
        <v>28000000</v>
      </c>
      <c r="W1029" s="28" t="s">
        <v>306</v>
      </c>
    </row>
    <row r="1030" spans="1:23" s="28" customFormat="1" ht="29" x14ac:dyDescent="0.35">
      <c r="A1030" s="20">
        <v>1147</v>
      </c>
      <c r="B1030" s="28">
        <v>2024</v>
      </c>
      <c r="C1030" s="19" t="s">
        <v>3077</v>
      </c>
      <c r="D1030" s="19" t="s">
        <v>1335</v>
      </c>
      <c r="E1030" s="19">
        <v>1026567919</v>
      </c>
      <c r="F1030" s="19" t="s">
        <v>3078</v>
      </c>
      <c r="G1030" s="19" t="s">
        <v>854</v>
      </c>
      <c r="H1030" s="19" t="s">
        <v>345</v>
      </c>
      <c r="I1030" s="27">
        <v>45502</v>
      </c>
      <c r="J1030" s="27">
        <v>45509</v>
      </c>
      <c r="K1030" s="27">
        <v>45630</v>
      </c>
      <c r="L1030" s="29">
        <v>28000000</v>
      </c>
      <c r="M1030" s="36">
        <v>0.46666667857142857</v>
      </c>
      <c r="N1030" s="31">
        <v>13066667</v>
      </c>
      <c r="O1030" s="31">
        <v>0</v>
      </c>
      <c r="P1030" s="31">
        <v>14933333</v>
      </c>
      <c r="T1030" s="30"/>
      <c r="U1030" s="31"/>
      <c r="V1030" s="31">
        <v>28000000</v>
      </c>
      <c r="W1030" s="28" t="s">
        <v>306</v>
      </c>
    </row>
    <row r="1031" spans="1:23" s="28" customFormat="1" ht="29" x14ac:dyDescent="0.35">
      <c r="A1031" s="20">
        <v>1148</v>
      </c>
      <c r="B1031" s="28">
        <v>2024</v>
      </c>
      <c r="C1031" s="19" t="s">
        <v>3079</v>
      </c>
      <c r="D1031" s="19" t="s">
        <v>927</v>
      </c>
      <c r="E1031" s="19">
        <v>30718747</v>
      </c>
      <c r="F1031" s="19" t="s">
        <v>3080</v>
      </c>
      <c r="G1031" s="19" t="s">
        <v>854</v>
      </c>
      <c r="H1031" s="19" t="s">
        <v>345</v>
      </c>
      <c r="I1031" s="27">
        <v>45503</v>
      </c>
      <c r="J1031" s="27">
        <v>45512</v>
      </c>
      <c r="K1031" s="27">
        <v>45633</v>
      </c>
      <c r="L1031" s="29">
        <v>28000000</v>
      </c>
      <c r="M1031" s="36">
        <v>0.44166667857142855</v>
      </c>
      <c r="N1031" s="31">
        <v>12366667</v>
      </c>
      <c r="O1031" s="31">
        <v>0</v>
      </c>
      <c r="P1031" s="31">
        <v>15633333</v>
      </c>
      <c r="T1031" s="30"/>
      <c r="U1031" s="31"/>
      <c r="V1031" s="31">
        <v>28000000</v>
      </c>
      <c r="W1031" s="28" t="s">
        <v>306</v>
      </c>
    </row>
    <row r="1032" spans="1:23" s="28" customFormat="1" ht="29" x14ac:dyDescent="0.35">
      <c r="A1032" s="20">
        <v>1149</v>
      </c>
      <c r="B1032" s="28">
        <v>2024</v>
      </c>
      <c r="C1032" s="19" t="s">
        <v>3081</v>
      </c>
      <c r="D1032" s="19" t="s">
        <v>347</v>
      </c>
      <c r="E1032" s="19">
        <v>1050952104</v>
      </c>
      <c r="F1032" s="19" t="s">
        <v>3082</v>
      </c>
      <c r="G1032" s="19" t="s">
        <v>854</v>
      </c>
      <c r="H1032" s="19" t="s">
        <v>345</v>
      </c>
      <c r="I1032" s="27">
        <v>45502</v>
      </c>
      <c r="J1032" s="27">
        <v>45509</v>
      </c>
      <c r="K1032" s="27">
        <v>45630</v>
      </c>
      <c r="L1032" s="29">
        <v>28000000</v>
      </c>
      <c r="M1032" s="36">
        <v>0.46666667857142857</v>
      </c>
      <c r="N1032" s="31">
        <v>13066667</v>
      </c>
      <c r="O1032" s="31">
        <v>0</v>
      </c>
      <c r="P1032" s="31">
        <v>14933333</v>
      </c>
      <c r="T1032" s="30"/>
      <c r="U1032" s="31"/>
      <c r="V1032" s="31">
        <v>28000000</v>
      </c>
      <c r="W1032" s="28" t="s">
        <v>306</v>
      </c>
    </row>
    <row r="1033" spans="1:23" s="28" customFormat="1" ht="29" x14ac:dyDescent="0.35">
      <c r="A1033" s="20">
        <v>1150</v>
      </c>
      <c r="B1033" s="28">
        <v>2024</v>
      </c>
      <c r="C1033" s="19" t="s">
        <v>3083</v>
      </c>
      <c r="D1033" s="19" t="s">
        <v>585</v>
      </c>
      <c r="E1033" s="19">
        <v>1030559436</v>
      </c>
      <c r="F1033" s="19" t="s">
        <v>3084</v>
      </c>
      <c r="G1033" s="19" t="s">
        <v>854</v>
      </c>
      <c r="H1033" s="19" t="s">
        <v>345</v>
      </c>
      <c r="I1033" s="27">
        <v>45503</v>
      </c>
      <c r="J1033" s="27">
        <v>45509</v>
      </c>
      <c r="K1033" s="27">
        <v>45645</v>
      </c>
      <c r="L1033" s="29">
        <v>36000000</v>
      </c>
      <c r="M1033" s="36">
        <v>0.41481480555555555</v>
      </c>
      <c r="N1033" s="31">
        <v>14933333</v>
      </c>
      <c r="O1033" s="31">
        <v>0</v>
      </c>
      <c r="P1033" s="31">
        <v>21066667</v>
      </c>
      <c r="T1033" s="30"/>
      <c r="U1033" s="31"/>
      <c r="V1033" s="31">
        <v>36000000</v>
      </c>
      <c r="W1033" s="28" t="s">
        <v>306</v>
      </c>
    </row>
    <row r="1034" spans="1:23" s="28" customFormat="1" ht="29" x14ac:dyDescent="0.35">
      <c r="A1034" s="20">
        <v>1151</v>
      </c>
      <c r="B1034" s="28">
        <v>2024</v>
      </c>
      <c r="C1034" s="19" t="s">
        <v>3085</v>
      </c>
      <c r="D1034" s="19" t="s">
        <v>1500</v>
      </c>
      <c r="E1034" s="19">
        <v>1020810754</v>
      </c>
      <c r="F1034" s="19" t="s">
        <v>3086</v>
      </c>
      <c r="G1034" s="19" t="s">
        <v>854</v>
      </c>
      <c r="H1034" s="19" t="s">
        <v>345</v>
      </c>
      <c r="I1034" s="27">
        <v>45502</v>
      </c>
      <c r="J1034" s="27">
        <v>45512</v>
      </c>
      <c r="K1034" s="27">
        <v>45633</v>
      </c>
      <c r="L1034" s="29">
        <v>28000000</v>
      </c>
      <c r="M1034" s="36">
        <v>0.44166667857142855</v>
      </c>
      <c r="N1034" s="31">
        <v>12366667</v>
      </c>
      <c r="O1034" s="31">
        <v>0</v>
      </c>
      <c r="P1034" s="31">
        <v>15633333</v>
      </c>
      <c r="T1034" s="30"/>
      <c r="U1034" s="31"/>
      <c r="V1034" s="31">
        <v>28000000</v>
      </c>
      <c r="W1034" s="28" t="s">
        <v>306</v>
      </c>
    </row>
    <row r="1035" spans="1:23" s="28" customFormat="1" ht="29" x14ac:dyDescent="0.35">
      <c r="A1035" s="20">
        <v>1152</v>
      </c>
      <c r="B1035" s="28">
        <v>2024</v>
      </c>
      <c r="C1035" s="19" t="s">
        <v>3087</v>
      </c>
      <c r="D1035" s="19" t="s">
        <v>1506</v>
      </c>
      <c r="E1035" s="19">
        <v>1020786940</v>
      </c>
      <c r="F1035" s="19" t="s">
        <v>3088</v>
      </c>
      <c r="G1035" s="19" t="s">
        <v>854</v>
      </c>
      <c r="H1035" s="19" t="s">
        <v>345</v>
      </c>
      <c r="I1035" s="27">
        <v>45502</v>
      </c>
      <c r="J1035" s="27">
        <v>45509</v>
      </c>
      <c r="K1035" s="27">
        <v>45630</v>
      </c>
      <c r="L1035" s="29">
        <v>28000000</v>
      </c>
      <c r="M1035" s="36">
        <v>0.46666667857142857</v>
      </c>
      <c r="N1035" s="31">
        <v>13066667</v>
      </c>
      <c r="O1035" s="31">
        <v>0</v>
      </c>
      <c r="P1035" s="31">
        <v>14933333</v>
      </c>
      <c r="T1035" s="30"/>
      <c r="U1035" s="31"/>
      <c r="V1035" s="31">
        <v>28000000</v>
      </c>
      <c r="W1035" s="28" t="s">
        <v>306</v>
      </c>
    </row>
    <row r="1036" spans="1:23" s="28" customFormat="1" ht="29" x14ac:dyDescent="0.35">
      <c r="A1036" s="20">
        <v>1153</v>
      </c>
      <c r="B1036" s="28">
        <v>2024</v>
      </c>
      <c r="C1036" s="19" t="s">
        <v>3089</v>
      </c>
      <c r="D1036" s="19" t="s">
        <v>1497</v>
      </c>
      <c r="E1036" s="19">
        <v>1075302991</v>
      </c>
      <c r="F1036" s="19" t="s">
        <v>3090</v>
      </c>
      <c r="G1036" s="19" t="s">
        <v>854</v>
      </c>
      <c r="H1036" s="19" t="s">
        <v>345</v>
      </c>
      <c r="I1036" s="27">
        <v>45502</v>
      </c>
      <c r="J1036" s="27">
        <v>45509</v>
      </c>
      <c r="K1036" s="27">
        <v>45630</v>
      </c>
      <c r="L1036" s="29">
        <v>28000000</v>
      </c>
      <c r="M1036" s="36">
        <v>0.46666667857142857</v>
      </c>
      <c r="N1036" s="31">
        <v>13066667</v>
      </c>
      <c r="O1036" s="31">
        <v>0</v>
      </c>
      <c r="P1036" s="31">
        <v>14933333</v>
      </c>
      <c r="T1036" s="30"/>
      <c r="U1036" s="31"/>
      <c r="V1036" s="31">
        <v>28000000</v>
      </c>
      <c r="W1036" s="28" t="s">
        <v>306</v>
      </c>
    </row>
    <row r="1037" spans="1:23" s="28" customFormat="1" ht="29" x14ac:dyDescent="0.35">
      <c r="A1037" s="20">
        <v>1154</v>
      </c>
      <c r="B1037" s="28">
        <v>2024</v>
      </c>
      <c r="C1037" s="19" t="s">
        <v>3091</v>
      </c>
      <c r="D1037" s="19" t="s">
        <v>708</v>
      </c>
      <c r="E1037" s="19">
        <v>1013645642</v>
      </c>
      <c r="F1037" s="19" t="s">
        <v>3092</v>
      </c>
      <c r="G1037" s="19" t="s">
        <v>3093</v>
      </c>
      <c r="H1037" s="19" t="s">
        <v>544</v>
      </c>
      <c r="I1037" s="27">
        <v>45503</v>
      </c>
      <c r="J1037" s="27">
        <v>45506</v>
      </c>
      <c r="K1037" s="27">
        <v>45657</v>
      </c>
      <c r="L1037" s="29">
        <v>42000000</v>
      </c>
      <c r="M1037" s="36">
        <v>0.39333333333333331</v>
      </c>
      <c r="N1037" s="31">
        <v>16520000</v>
      </c>
      <c r="O1037" s="31">
        <v>0</v>
      </c>
      <c r="P1037" s="31">
        <v>25480000</v>
      </c>
      <c r="T1037" s="30"/>
      <c r="U1037" s="31"/>
      <c r="V1037" s="31">
        <v>42000000</v>
      </c>
      <c r="W1037" s="28" t="s">
        <v>534</v>
      </c>
    </row>
    <row r="1038" spans="1:23" s="28" customFormat="1" ht="43.5" x14ac:dyDescent="0.35">
      <c r="A1038" s="20">
        <v>1155</v>
      </c>
      <c r="B1038" s="28">
        <v>2024</v>
      </c>
      <c r="C1038" s="19" t="s">
        <v>3094</v>
      </c>
      <c r="D1038" s="19" t="s">
        <v>1470</v>
      </c>
      <c r="E1038" s="19">
        <v>1016068941</v>
      </c>
      <c r="F1038" s="19" t="s">
        <v>3095</v>
      </c>
      <c r="G1038" s="19" t="s">
        <v>154</v>
      </c>
      <c r="H1038" s="19" t="s">
        <v>155</v>
      </c>
      <c r="I1038" s="27">
        <v>45500</v>
      </c>
      <c r="J1038" s="27">
        <v>45509</v>
      </c>
      <c r="K1038" s="27">
        <v>45645</v>
      </c>
      <c r="L1038" s="29">
        <v>23872500</v>
      </c>
      <c r="M1038" s="36">
        <v>0.4148148287778825</v>
      </c>
      <c r="N1038" s="31">
        <v>9902667</v>
      </c>
      <c r="O1038" s="31">
        <v>0</v>
      </c>
      <c r="P1038" s="31">
        <v>13969833</v>
      </c>
      <c r="T1038" s="30"/>
      <c r="U1038" s="31"/>
      <c r="V1038" s="31">
        <v>23872500</v>
      </c>
      <c r="W1038" s="28" t="s">
        <v>156</v>
      </c>
    </row>
    <row r="1039" spans="1:23" s="28" customFormat="1" ht="43.5" x14ac:dyDescent="0.35">
      <c r="A1039" s="20">
        <v>1156</v>
      </c>
      <c r="B1039" s="28">
        <v>2024</v>
      </c>
      <c r="C1039" s="19" t="s">
        <v>3096</v>
      </c>
      <c r="D1039" s="19" t="s">
        <v>1644</v>
      </c>
      <c r="E1039" s="19">
        <v>41956199</v>
      </c>
      <c r="F1039" s="19" t="s">
        <v>3097</v>
      </c>
      <c r="G1039" s="19" t="s">
        <v>154</v>
      </c>
      <c r="H1039" s="19" t="s">
        <v>155</v>
      </c>
      <c r="I1039" s="27">
        <v>45500</v>
      </c>
      <c r="J1039" s="27">
        <v>45509</v>
      </c>
      <c r="K1039" s="27">
        <v>45645</v>
      </c>
      <c r="L1039" s="29">
        <v>33557400</v>
      </c>
      <c r="M1039" s="36">
        <v>0.41481482474804365</v>
      </c>
      <c r="N1039" s="31">
        <v>13920107</v>
      </c>
      <c r="O1039" s="31">
        <v>0</v>
      </c>
      <c r="P1039" s="31">
        <v>19637293</v>
      </c>
      <c r="T1039" s="30"/>
      <c r="U1039" s="31"/>
      <c r="V1039" s="31">
        <v>33557400</v>
      </c>
      <c r="W1039" s="28" t="s">
        <v>156</v>
      </c>
    </row>
    <row r="1040" spans="1:23" s="28" customFormat="1" ht="29" x14ac:dyDescent="0.35">
      <c r="A1040" s="20">
        <v>1157</v>
      </c>
      <c r="B1040" s="28">
        <v>2024</v>
      </c>
      <c r="C1040" s="19" t="s">
        <v>3098</v>
      </c>
      <c r="D1040" s="19" t="s">
        <v>2347</v>
      </c>
      <c r="E1040" s="19">
        <v>1023967522</v>
      </c>
      <c r="F1040" s="19" t="s">
        <v>3099</v>
      </c>
      <c r="G1040" s="19" t="s">
        <v>262</v>
      </c>
      <c r="H1040" s="19" t="s">
        <v>263</v>
      </c>
      <c r="I1040" s="27">
        <v>45503</v>
      </c>
      <c r="J1040" s="27">
        <v>45519</v>
      </c>
      <c r="K1040" s="27">
        <v>45657</v>
      </c>
      <c r="L1040" s="29">
        <v>22900500</v>
      </c>
      <c r="M1040" s="36">
        <v>0.11851850396279558</v>
      </c>
      <c r="N1040" s="31">
        <v>2714133</v>
      </c>
      <c r="O1040" s="31">
        <v>0</v>
      </c>
      <c r="P1040" s="31">
        <v>20186367</v>
      </c>
      <c r="T1040" s="30"/>
      <c r="U1040" s="31"/>
      <c r="V1040" s="31">
        <v>22900500</v>
      </c>
      <c r="W1040" s="28" t="s">
        <v>264</v>
      </c>
    </row>
    <row r="1041" spans="1:23" s="28" customFormat="1" ht="43.5" x14ac:dyDescent="0.35">
      <c r="A1041" s="20">
        <v>1159</v>
      </c>
      <c r="B1041" s="28">
        <v>2024</v>
      </c>
      <c r="C1041" s="19" t="s">
        <v>3100</v>
      </c>
      <c r="D1041" s="19" t="s">
        <v>2188</v>
      </c>
      <c r="E1041" s="19">
        <v>52093380</v>
      </c>
      <c r="F1041" s="19" t="s">
        <v>3101</v>
      </c>
      <c r="G1041" s="19" t="s">
        <v>154</v>
      </c>
      <c r="H1041" s="19" t="s">
        <v>155</v>
      </c>
      <c r="I1041" s="27">
        <v>45503</v>
      </c>
      <c r="J1041" s="27">
        <v>45509</v>
      </c>
      <c r="K1041" s="27">
        <v>45645</v>
      </c>
      <c r="L1041" s="29">
        <v>30213000</v>
      </c>
      <c r="M1041" s="36">
        <v>0.4148148148148148</v>
      </c>
      <c r="N1041" s="31">
        <v>12532800</v>
      </c>
      <c r="O1041" s="31">
        <v>0</v>
      </c>
      <c r="P1041" s="31">
        <v>17680200</v>
      </c>
      <c r="T1041" s="30"/>
      <c r="U1041" s="31"/>
      <c r="V1041" s="31">
        <v>30213000</v>
      </c>
      <c r="W1041" s="28" t="s">
        <v>156</v>
      </c>
    </row>
    <row r="1042" spans="1:23" s="28" customFormat="1" ht="29" x14ac:dyDescent="0.35">
      <c r="A1042" s="20">
        <v>1160</v>
      </c>
      <c r="B1042" s="28">
        <v>2024</v>
      </c>
      <c r="C1042" s="19" t="s">
        <v>3102</v>
      </c>
      <c r="D1042" s="19" t="s">
        <v>1239</v>
      </c>
      <c r="E1042" s="19">
        <v>53003480</v>
      </c>
      <c r="F1042" s="19" t="s">
        <v>3103</v>
      </c>
      <c r="G1042" s="19" t="s">
        <v>2256</v>
      </c>
      <c r="H1042" s="19" t="s">
        <v>32</v>
      </c>
      <c r="I1042" s="27">
        <v>45502</v>
      </c>
      <c r="J1042" s="27">
        <v>45505</v>
      </c>
      <c r="K1042" s="27">
        <v>45657</v>
      </c>
      <c r="L1042" s="29">
        <v>36500000</v>
      </c>
      <c r="M1042" s="36">
        <v>0.2</v>
      </c>
      <c r="N1042" s="31">
        <v>7300000</v>
      </c>
      <c r="O1042" s="31">
        <v>0</v>
      </c>
      <c r="P1042" s="31">
        <v>29200000</v>
      </c>
      <c r="T1042" s="30"/>
      <c r="U1042" s="31"/>
      <c r="V1042" s="31">
        <v>36500000</v>
      </c>
      <c r="W1042" s="28" t="s">
        <v>33</v>
      </c>
    </row>
    <row r="1043" spans="1:23" s="28" customFormat="1" ht="29" x14ac:dyDescent="0.35">
      <c r="A1043" s="20">
        <v>1161</v>
      </c>
      <c r="B1043" s="28">
        <v>2024</v>
      </c>
      <c r="C1043" s="19" t="s">
        <v>3104</v>
      </c>
      <c r="D1043" s="19" t="s">
        <v>503</v>
      </c>
      <c r="E1043" s="19">
        <v>53029163</v>
      </c>
      <c r="F1043" s="19" t="s">
        <v>3105</v>
      </c>
      <c r="G1043" s="19" t="s">
        <v>3106</v>
      </c>
      <c r="H1043" s="19" t="s">
        <v>464</v>
      </c>
      <c r="I1043" s="27">
        <v>45502</v>
      </c>
      <c r="J1043" s="27">
        <v>45505</v>
      </c>
      <c r="K1043" s="27">
        <v>45641</v>
      </c>
      <c r="L1043" s="29">
        <v>32116500</v>
      </c>
      <c r="M1043" s="36">
        <v>0.44444444444444442</v>
      </c>
      <c r="N1043" s="31">
        <v>14274000</v>
      </c>
      <c r="O1043" s="31">
        <v>0</v>
      </c>
      <c r="P1043" s="31">
        <v>17842500</v>
      </c>
      <c r="T1043" s="30"/>
      <c r="U1043" s="31"/>
      <c r="V1043" s="31">
        <v>32116500</v>
      </c>
      <c r="W1043" s="28" t="s">
        <v>465</v>
      </c>
    </row>
    <row r="1044" spans="1:23" s="28" customFormat="1" ht="29" x14ac:dyDescent="0.35">
      <c r="A1044" s="20">
        <v>1164</v>
      </c>
      <c r="B1044" s="28">
        <v>2024</v>
      </c>
      <c r="C1044" s="19" t="s">
        <v>3107</v>
      </c>
      <c r="D1044" s="19" t="s">
        <v>1443</v>
      </c>
      <c r="E1044" s="19">
        <v>1020782808</v>
      </c>
      <c r="F1044" s="19" t="s">
        <v>3108</v>
      </c>
      <c r="G1044" s="19" t="s">
        <v>538</v>
      </c>
      <c r="H1044" s="19" t="s">
        <v>539</v>
      </c>
      <c r="I1044" s="27">
        <v>45503</v>
      </c>
      <c r="J1044" s="27">
        <v>45509</v>
      </c>
      <c r="K1044" s="27">
        <v>45657</v>
      </c>
      <c r="L1044" s="29">
        <v>26522500</v>
      </c>
      <c r="M1044" s="36">
        <v>0.37333332076538789</v>
      </c>
      <c r="N1044" s="31">
        <v>9901733</v>
      </c>
      <c r="O1044" s="31">
        <v>0</v>
      </c>
      <c r="P1044" s="31">
        <v>16620767</v>
      </c>
      <c r="T1044" s="30"/>
      <c r="U1044" s="31"/>
      <c r="V1044" s="31">
        <v>26522500</v>
      </c>
      <c r="W1044" s="28" t="s">
        <v>534</v>
      </c>
    </row>
    <row r="1045" spans="1:23" s="28" customFormat="1" ht="29" x14ac:dyDescent="0.35">
      <c r="A1045" s="20">
        <v>1165</v>
      </c>
      <c r="B1045" s="28">
        <v>2024</v>
      </c>
      <c r="C1045" s="19" t="s">
        <v>3109</v>
      </c>
      <c r="D1045" s="19" t="s">
        <v>1683</v>
      </c>
      <c r="E1045" s="19">
        <v>1015413127</v>
      </c>
      <c r="F1045" s="19" t="s">
        <v>3110</v>
      </c>
      <c r="G1045" s="19" t="s">
        <v>538</v>
      </c>
      <c r="H1045" s="19" t="s">
        <v>539</v>
      </c>
      <c r="I1045" s="27">
        <v>45503</v>
      </c>
      <c r="J1045" s="27">
        <v>45509</v>
      </c>
      <c r="K1045" s="27">
        <v>45657</v>
      </c>
      <c r="L1045" s="29">
        <v>26522500</v>
      </c>
      <c r="M1045" s="36">
        <v>0.17333332076538788</v>
      </c>
      <c r="N1045" s="31">
        <v>4597233</v>
      </c>
      <c r="O1045" s="31">
        <v>0</v>
      </c>
      <c r="P1045" s="31">
        <v>21925267</v>
      </c>
      <c r="T1045" s="30"/>
      <c r="U1045" s="31"/>
      <c r="V1045" s="31">
        <v>26522500</v>
      </c>
      <c r="W1045" s="28" t="s">
        <v>534</v>
      </c>
    </row>
    <row r="1046" spans="1:23" s="28" customFormat="1" ht="29" x14ac:dyDescent="0.35">
      <c r="A1046" s="20">
        <v>1166</v>
      </c>
      <c r="B1046" s="28">
        <v>2024</v>
      </c>
      <c r="C1046" s="19" t="s">
        <v>3111</v>
      </c>
      <c r="D1046" s="19" t="s">
        <v>1932</v>
      </c>
      <c r="E1046" s="19">
        <v>65763442</v>
      </c>
      <c r="F1046" s="19" t="s">
        <v>3112</v>
      </c>
      <c r="G1046" s="19" t="s">
        <v>538</v>
      </c>
      <c r="H1046" s="19" t="s">
        <v>539</v>
      </c>
      <c r="I1046" s="27">
        <v>45503</v>
      </c>
      <c r="J1046" s="27">
        <v>45512</v>
      </c>
      <c r="K1046" s="27">
        <v>45657</v>
      </c>
      <c r="L1046" s="29">
        <v>26522500</v>
      </c>
      <c r="M1046" s="36">
        <v>0.15333332076538789</v>
      </c>
      <c r="N1046" s="31">
        <v>4066783</v>
      </c>
      <c r="O1046" s="31">
        <v>0</v>
      </c>
      <c r="P1046" s="31">
        <v>22455717</v>
      </c>
      <c r="T1046" s="30"/>
      <c r="U1046" s="31"/>
      <c r="V1046" s="31">
        <v>26522500</v>
      </c>
      <c r="W1046" s="28" t="s">
        <v>534</v>
      </c>
    </row>
    <row r="1047" spans="1:23" s="28" customFormat="1" ht="29" x14ac:dyDescent="0.35">
      <c r="A1047" s="20">
        <v>1167</v>
      </c>
      <c r="B1047" s="28">
        <v>2024</v>
      </c>
      <c r="C1047" s="19" t="s">
        <v>3113</v>
      </c>
      <c r="D1047" s="19" t="s">
        <v>1954</v>
      </c>
      <c r="E1047" s="19">
        <v>1032356505</v>
      </c>
      <c r="F1047" s="19" t="s">
        <v>3114</v>
      </c>
      <c r="G1047" s="19" t="s">
        <v>538</v>
      </c>
      <c r="H1047" s="19" t="s">
        <v>539</v>
      </c>
      <c r="I1047" s="27">
        <v>45503</v>
      </c>
      <c r="J1047" s="27">
        <v>45509</v>
      </c>
      <c r="K1047" s="27">
        <v>45657</v>
      </c>
      <c r="L1047" s="29">
        <v>26522500</v>
      </c>
      <c r="M1047" s="36">
        <v>0.37333332076538789</v>
      </c>
      <c r="N1047" s="31">
        <v>9901733</v>
      </c>
      <c r="O1047" s="31">
        <v>0</v>
      </c>
      <c r="P1047" s="31">
        <v>16620767</v>
      </c>
      <c r="T1047" s="30"/>
      <c r="U1047" s="31"/>
      <c r="V1047" s="31">
        <v>26522500</v>
      </c>
      <c r="W1047" s="28" t="s">
        <v>534</v>
      </c>
    </row>
    <row r="1048" spans="1:23" s="28" customFormat="1" ht="29" x14ac:dyDescent="0.35">
      <c r="A1048" s="20">
        <v>1168</v>
      </c>
      <c r="B1048" s="28">
        <v>2024</v>
      </c>
      <c r="C1048" s="19" t="s">
        <v>3115</v>
      </c>
      <c r="D1048" s="19" t="s">
        <v>2113</v>
      </c>
      <c r="E1048" s="19">
        <v>1026559384</v>
      </c>
      <c r="F1048" s="19" t="s">
        <v>3116</v>
      </c>
      <c r="G1048" s="19" t="s">
        <v>538</v>
      </c>
      <c r="H1048" s="19" t="s">
        <v>539</v>
      </c>
      <c r="I1048" s="27">
        <v>45503</v>
      </c>
      <c r="J1048" s="27">
        <v>45509</v>
      </c>
      <c r="K1048" s="27">
        <v>45657</v>
      </c>
      <c r="L1048" s="29">
        <v>26522500</v>
      </c>
      <c r="M1048" s="36">
        <v>0.17333332076538788</v>
      </c>
      <c r="N1048" s="31">
        <v>4597233</v>
      </c>
      <c r="O1048" s="31">
        <v>0</v>
      </c>
      <c r="P1048" s="31">
        <v>21925267</v>
      </c>
      <c r="T1048" s="30"/>
      <c r="U1048" s="31"/>
      <c r="V1048" s="31">
        <v>26522500</v>
      </c>
      <c r="W1048" s="28" t="s">
        <v>534</v>
      </c>
    </row>
    <row r="1049" spans="1:23" s="28" customFormat="1" ht="29" x14ac:dyDescent="0.35">
      <c r="A1049" s="20">
        <v>1169</v>
      </c>
      <c r="B1049" s="28">
        <v>2024</v>
      </c>
      <c r="C1049" s="19" t="s">
        <v>3117</v>
      </c>
      <c r="D1049" s="19" t="s">
        <v>1248</v>
      </c>
      <c r="E1049" s="19">
        <v>53125389</v>
      </c>
      <c r="F1049" s="19" t="s">
        <v>3118</v>
      </c>
      <c r="G1049" s="19" t="s">
        <v>2256</v>
      </c>
      <c r="H1049" s="19" t="s">
        <v>32</v>
      </c>
      <c r="I1049" s="27">
        <v>45502</v>
      </c>
      <c r="J1049" s="27">
        <v>45510</v>
      </c>
      <c r="K1049" s="27">
        <v>45657</v>
      </c>
      <c r="L1049" s="29">
        <v>41990000</v>
      </c>
      <c r="M1049" s="36">
        <v>0.16666665872826864</v>
      </c>
      <c r="N1049" s="31">
        <v>6998333</v>
      </c>
      <c r="O1049" s="31">
        <v>0</v>
      </c>
      <c r="P1049" s="31">
        <v>34991667</v>
      </c>
      <c r="T1049" s="30"/>
      <c r="U1049" s="31"/>
      <c r="V1049" s="31">
        <v>41990000</v>
      </c>
      <c r="W1049" s="28" t="s">
        <v>33</v>
      </c>
    </row>
    <row r="1050" spans="1:23" s="28" customFormat="1" ht="29" x14ac:dyDescent="0.35">
      <c r="A1050" s="20">
        <v>1170</v>
      </c>
      <c r="B1050" s="28">
        <v>2024</v>
      </c>
      <c r="C1050" s="19" t="s">
        <v>3119</v>
      </c>
      <c r="D1050" s="19" t="s">
        <v>284</v>
      </c>
      <c r="E1050" s="19">
        <v>53161685</v>
      </c>
      <c r="F1050" s="19" t="s">
        <v>3120</v>
      </c>
      <c r="G1050" s="19" t="s">
        <v>2256</v>
      </c>
      <c r="H1050" s="19" t="s">
        <v>32</v>
      </c>
      <c r="I1050" s="27">
        <v>45502</v>
      </c>
      <c r="J1050" s="27">
        <v>45514</v>
      </c>
      <c r="K1050" s="27">
        <v>45657</v>
      </c>
      <c r="L1050" s="29">
        <v>41990000</v>
      </c>
      <c r="M1050" s="36">
        <v>0.34</v>
      </c>
      <c r="N1050" s="31">
        <v>14276600</v>
      </c>
      <c r="O1050" s="31">
        <v>0</v>
      </c>
      <c r="P1050" s="31">
        <v>27713400</v>
      </c>
      <c r="T1050" s="30"/>
      <c r="U1050" s="31"/>
      <c r="V1050" s="31">
        <v>41990000</v>
      </c>
      <c r="W1050" s="28" t="s">
        <v>33</v>
      </c>
    </row>
    <row r="1051" spans="1:23" s="28" customFormat="1" ht="29" x14ac:dyDescent="0.35">
      <c r="A1051" s="20">
        <v>1171</v>
      </c>
      <c r="B1051" s="28">
        <v>2024</v>
      </c>
      <c r="C1051" s="19" t="s">
        <v>3121</v>
      </c>
      <c r="D1051" s="19" t="s">
        <v>1035</v>
      </c>
      <c r="E1051" s="19">
        <v>52083575</v>
      </c>
      <c r="F1051" s="19" t="s">
        <v>3122</v>
      </c>
      <c r="G1051" s="19" t="s">
        <v>2256</v>
      </c>
      <c r="H1051" s="19" t="s">
        <v>32</v>
      </c>
      <c r="I1051" s="27">
        <v>45502</v>
      </c>
      <c r="J1051" s="27">
        <v>45509</v>
      </c>
      <c r="K1051" s="27">
        <v>45657</v>
      </c>
      <c r="L1051" s="29">
        <v>32590000</v>
      </c>
      <c r="M1051" s="36">
        <v>0.37333332310524703</v>
      </c>
      <c r="N1051" s="31">
        <v>12166933</v>
      </c>
      <c r="O1051" s="31">
        <v>0</v>
      </c>
      <c r="P1051" s="31">
        <v>20423067</v>
      </c>
      <c r="T1051" s="30"/>
      <c r="U1051" s="31"/>
      <c r="V1051" s="31">
        <v>32590000</v>
      </c>
      <c r="W1051" s="28" t="s">
        <v>33</v>
      </c>
    </row>
    <row r="1052" spans="1:23" s="28" customFormat="1" ht="29" x14ac:dyDescent="0.35">
      <c r="A1052" s="20">
        <v>1172</v>
      </c>
      <c r="B1052" s="28">
        <v>2024</v>
      </c>
      <c r="C1052" s="19" t="s">
        <v>3123</v>
      </c>
      <c r="D1052" s="19" t="s">
        <v>1029</v>
      </c>
      <c r="E1052" s="19">
        <v>1032457464</v>
      </c>
      <c r="F1052" s="19" t="s">
        <v>3124</v>
      </c>
      <c r="G1052" s="19" t="s">
        <v>2256</v>
      </c>
      <c r="H1052" s="19" t="s">
        <v>32</v>
      </c>
      <c r="I1052" s="27">
        <v>45502</v>
      </c>
      <c r="J1052" s="27">
        <v>45510</v>
      </c>
      <c r="K1052" s="27">
        <v>45657</v>
      </c>
      <c r="L1052" s="29">
        <v>32590000</v>
      </c>
      <c r="M1052" s="36">
        <v>0.36666667689475302</v>
      </c>
      <c r="N1052" s="31">
        <v>11949667</v>
      </c>
      <c r="O1052" s="31">
        <v>0</v>
      </c>
      <c r="P1052" s="31">
        <v>20640333</v>
      </c>
      <c r="T1052" s="30"/>
      <c r="U1052" s="31"/>
      <c r="V1052" s="31">
        <v>32590000</v>
      </c>
      <c r="W1052" s="28" t="s">
        <v>33</v>
      </c>
    </row>
    <row r="1053" spans="1:23" s="28" customFormat="1" ht="29" x14ac:dyDescent="0.35">
      <c r="A1053" s="20">
        <v>1173</v>
      </c>
      <c r="B1053" s="28">
        <v>2024</v>
      </c>
      <c r="C1053" s="19" t="s">
        <v>3125</v>
      </c>
      <c r="D1053" s="19" t="s">
        <v>1124</v>
      </c>
      <c r="E1053" s="19">
        <v>41777111</v>
      </c>
      <c r="F1053" s="19" t="s">
        <v>3126</v>
      </c>
      <c r="G1053" s="19" t="s">
        <v>2899</v>
      </c>
      <c r="H1053" s="19" t="s">
        <v>555</v>
      </c>
      <c r="I1053" s="27">
        <v>45503</v>
      </c>
      <c r="J1053" s="27">
        <v>45517</v>
      </c>
      <c r="K1053" s="27">
        <v>45653</v>
      </c>
      <c r="L1053" s="29">
        <v>32400000</v>
      </c>
      <c r="M1053" s="36">
        <v>0.35555555555555557</v>
      </c>
      <c r="N1053" s="31">
        <v>11520000</v>
      </c>
      <c r="O1053" s="31">
        <v>0</v>
      </c>
      <c r="P1053" s="31">
        <v>20880000</v>
      </c>
      <c r="T1053" s="30"/>
      <c r="U1053" s="31"/>
      <c r="V1053" s="31">
        <v>32400000</v>
      </c>
      <c r="W1053" s="28" t="s">
        <v>556</v>
      </c>
    </row>
    <row r="1054" spans="1:23" s="28" customFormat="1" ht="29" x14ac:dyDescent="0.35">
      <c r="A1054" s="20">
        <v>1174</v>
      </c>
      <c r="B1054" s="28">
        <v>2024</v>
      </c>
      <c r="C1054" s="19" t="s">
        <v>3127</v>
      </c>
      <c r="D1054" s="19" t="s">
        <v>359</v>
      </c>
      <c r="E1054" s="19">
        <v>63553019</v>
      </c>
      <c r="F1054" s="19" t="s">
        <v>3128</v>
      </c>
      <c r="G1054" s="19" t="s">
        <v>2256</v>
      </c>
      <c r="H1054" s="19" t="s">
        <v>32</v>
      </c>
      <c r="I1054" s="27">
        <v>45502</v>
      </c>
      <c r="J1054" s="27">
        <v>45510</v>
      </c>
      <c r="K1054" s="27">
        <v>45657</v>
      </c>
      <c r="L1054" s="29">
        <v>32590000</v>
      </c>
      <c r="M1054" s="36">
        <v>0.36666667689475302</v>
      </c>
      <c r="N1054" s="31">
        <v>11949667</v>
      </c>
      <c r="O1054" s="31">
        <v>0</v>
      </c>
      <c r="P1054" s="31">
        <v>20640333</v>
      </c>
      <c r="T1054" s="30"/>
      <c r="U1054" s="31"/>
      <c r="V1054" s="31">
        <v>32590000</v>
      </c>
      <c r="W1054" s="28" t="s">
        <v>33</v>
      </c>
    </row>
    <row r="1055" spans="1:23" s="28" customFormat="1" ht="29" x14ac:dyDescent="0.35">
      <c r="A1055" s="20">
        <v>1175</v>
      </c>
      <c r="B1055" s="28">
        <v>2024</v>
      </c>
      <c r="C1055" s="19" t="s">
        <v>3129</v>
      </c>
      <c r="D1055" s="19" t="s">
        <v>50</v>
      </c>
      <c r="E1055" s="19">
        <v>37729988</v>
      </c>
      <c r="F1055" s="19" t="s">
        <v>3130</v>
      </c>
      <c r="G1055" s="19" t="s">
        <v>2256</v>
      </c>
      <c r="H1055" s="19" t="s">
        <v>32</v>
      </c>
      <c r="I1055" s="27">
        <v>45502</v>
      </c>
      <c r="J1055" s="27">
        <v>45506</v>
      </c>
      <c r="K1055" s="27">
        <v>45657</v>
      </c>
      <c r="L1055" s="29">
        <v>32590000</v>
      </c>
      <c r="M1055" s="36">
        <v>0.19333332310524701</v>
      </c>
      <c r="N1055" s="31">
        <v>6300733</v>
      </c>
      <c r="O1055" s="31">
        <v>0</v>
      </c>
      <c r="P1055" s="31">
        <v>26289267</v>
      </c>
      <c r="T1055" s="30"/>
      <c r="U1055" s="31"/>
      <c r="V1055" s="31">
        <v>32590000</v>
      </c>
      <c r="W1055" s="28" t="s">
        <v>33</v>
      </c>
    </row>
    <row r="1056" spans="1:23" s="28" customFormat="1" ht="29" x14ac:dyDescent="0.35">
      <c r="A1056" s="20">
        <v>1176</v>
      </c>
      <c r="B1056" s="28">
        <v>2024</v>
      </c>
      <c r="C1056" s="19" t="s">
        <v>3131</v>
      </c>
      <c r="D1056" s="19" t="s">
        <v>251</v>
      </c>
      <c r="E1056" s="19">
        <v>52196543</v>
      </c>
      <c r="F1056" s="19" t="s">
        <v>3132</v>
      </c>
      <c r="G1056" s="19" t="s">
        <v>2256</v>
      </c>
      <c r="H1056" s="19" t="s">
        <v>32</v>
      </c>
      <c r="I1056" s="27">
        <v>45503</v>
      </c>
      <c r="J1056" s="27">
        <v>45509</v>
      </c>
      <c r="K1056" s="27">
        <v>45657</v>
      </c>
      <c r="L1056" s="29">
        <v>32590000</v>
      </c>
      <c r="M1056" s="36">
        <v>0.17333332310524702</v>
      </c>
      <c r="N1056" s="31">
        <v>5648933</v>
      </c>
      <c r="O1056" s="31">
        <v>0</v>
      </c>
      <c r="P1056" s="31">
        <v>26941067</v>
      </c>
      <c r="T1056" s="30"/>
      <c r="U1056" s="31"/>
      <c r="V1056" s="31">
        <v>32590000</v>
      </c>
      <c r="W1056" s="28" t="s">
        <v>33</v>
      </c>
    </row>
    <row r="1057" spans="1:23" s="28" customFormat="1" ht="29" x14ac:dyDescent="0.35">
      <c r="A1057" s="20">
        <v>1177</v>
      </c>
      <c r="B1057" s="28">
        <v>2024</v>
      </c>
      <c r="C1057" s="19" t="s">
        <v>3133</v>
      </c>
      <c r="D1057" s="19" t="s">
        <v>579</v>
      </c>
      <c r="E1057" s="19">
        <v>1057436359</v>
      </c>
      <c r="F1057" s="19" t="s">
        <v>3134</v>
      </c>
      <c r="G1057" s="19" t="s">
        <v>2256</v>
      </c>
      <c r="H1057" s="19" t="s">
        <v>32</v>
      </c>
      <c r="I1057" s="27">
        <v>45502</v>
      </c>
      <c r="J1057" s="27">
        <v>45505</v>
      </c>
      <c r="K1057" s="27">
        <v>45657</v>
      </c>
      <c r="L1057" s="29">
        <v>32590000</v>
      </c>
      <c r="M1057" s="36">
        <v>0.4</v>
      </c>
      <c r="N1057" s="31">
        <v>13036000</v>
      </c>
      <c r="O1057" s="31">
        <v>0</v>
      </c>
      <c r="P1057" s="31">
        <v>19554000</v>
      </c>
      <c r="T1057" s="30"/>
      <c r="U1057" s="31"/>
      <c r="V1057" s="31">
        <v>32590000</v>
      </c>
      <c r="W1057" s="28" t="s">
        <v>33</v>
      </c>
    </row>
    <row r="1058" spans="1:23" s="28" customFormat="1" ht="29" x14ac:dyDescent="0.35">
      <c r="A1058" s="20">
        <v>1178</v>
      </c>
      <c r="B1058" s="28">
        <v>2024</v>
      </c>
      <c r="C1058" s="19" t="s">
        <v>3135</v>
      </c>
      <c r="D1058" s="19" t="s">
        <v>1605</v>
      </c>
      <c r="E1058" s="19">
        <v>1030626046</v>
      </c>
      <c r="F1058" s="19" t="s">
        <v>3136</v>
      </c>
      <c r="G1058" s="19" t="s">
        <v>2256</v>
      </c>
      <c r="H1058" s="19" t="s">
        <v>32</v>
      </c>
      <c r="I1058" s="27">
        <v>45503</v>
      </c>
      <c r="J1058" s="27">
        <v>45510</v>
      </c>
      <c r="K1058" s="27">
        <v>45657</v>
      </c>
      <c r="L1058" s="29">
        <v>27160000</v>
      </c>
      <c r="M1058" s="36">
        <v>0.36666667893961707</v>
      </c>
      <c r="N1058" s="31">
        <v>9958667</v>
      </c>
      <c r="O1058" s="31">
        <v>0</v>
      </c>
      <c r="P1058" s="31">
        <v>17201333</v>
      </c>
      <c r="T1058" s="30"/>
      <c r="U1058" s="31"/>
      <c r="V1058" s="31">
        <v>27160000</v>
      </c>
      <c r="W1058" s="28" t="s">
        <v>33</v>
      </c>
    </row>
    <row r="1059" spans="1:23" s="28" customFormat="1" ht="29" x14ac:dyDescent="0.35">
      <c r="A1059" s="20">
        <v>1179</v>
      </c>
      <c r="B1059" s="28">
        <v>2024</v>
      </c>
      <c r="C1059" s="19" t="s">
        <v>3137</v>
      </c>
      <c r="D1059" s="19" t="s">
        <v>1032</v>
      </c>
      <c r="E1059" s="19">
        <v>1013610476</v>
      </c>
      <c r="F1059" s="19" t="s">
        <v>3138</v>
      </c>
      <c r="G1059" s="19" t="s">
        <v>2256</v>
      </c>
      <c r="H1059" s="19" t="s">
        <v>32</v>
      </c>
      <c r="I1059" s="27">
        <v>45502</v>
      </c>
      <c r="J1059" s="27">
        <v>45506</v>
      </c>
      <c r="K1059" s="27">
        <v>45657</v>
      </c>
      <c r="L1059" s="29">
        <v>32590000</v>
      </c>
      <c r="M1059" s="36">
        <v>0.39333332310524699</v>
      </c>
      <c r="N1059" s="31">
        <v>12818733</v>
      </c>
      <c r="O1059" s="31">
        <v>0</v>
      </c>
      <c r="P1059" s="31">
        <v>19771267</v>
      </c>
      <c r="T1059" s="30"/>
      <c r="U1059" s="31"/>
      <c r="V1059" s="31">
        <v>32590000</v>
      </c>
      <c r="W1059" s="28" t="s">
        <v>33</v>
      </c>
    </row>
    <row r="1060" spans="1:23" s="28" customFormat="1" ht="29" x14ac:dyDescent="0.35">
      <c r="A1060" s="20">
        <v>1180</v>
      </c>
      <c r="B1060" s="28">
        <v>2024</v>
      </c>
      <c r="C1060" s="19" t="s">
        <v>3139</v>
      </c>
      <c r="D1060" s="19" t="s">
        <v>146</v>
      </c>
      <c r="E1060" s="19">
        <v>1000316147</v>
      </c>
      <c r="F1060" s="19" t="s">
        <v>3140</v>
      </c>
      <c r="G1060" s="19" t="s">
        <v>2256</v>
      </c>
      <c r="H1060" s="19" t="s">
        <v>32</v>
      </c>
      <c r="I1060" s="27">
        <v>45502</v>
      </c>
      <c r="J1060" s="27">
        <v>45516</v>
      </c>
      <c r="K1060" s="27">
        <v>45657</v>
      </c>
      <c r="L1060" s="29">
        <v>32590000</v>
      </c>
      <c r="M1060" s="36">
        <v>0.32666667689475298</v>
      </c>
      <c r="N1060" s="31">
        <v>10646067</v>
      </c>
      <c r="O1060" s="31">
        <v>0</v>
      </c>
      <c r="P1060" s="31">
        <v>21943933</v>
      </c>
      <c r="T1060" s="30"/>
      <c r="U1060" s="31"/>
      <c r="V1060" s="31">
        <v>32590000</v>
      </c>
      <c r="W1060" s="28" t="s">
        <v>33</v>
      </c>
    </row>
    <row r="1061" spans="1:23" s="28" customFormat="1" ht="29" x14ac:dyDescent="0.35">
      <c r="A1061" s="20">
        <v>1181</v>
      </c>
      <c r="B1061" s="28">
        <v>2024</v>
      </c>
      <c r="C1061" s="19" t="s">
        <v>3141</v>
      </c>
      <c r="D1061" s="19" t="s">
        <v>461</v>
      </c>
      <c r="E1061" s="19">
        <v>52832564</v>
      </c>
      <c r="F1061" s="19" t="s">
        <v>3142</v>
      </c>
      <c r="G1061" s="19" t="s">
        <v>3106</v>
      </c>
      <c r="H1061" s="19" t="s">
        <v>464</v>
      </c>
      <c r="I1061" s="27">
        <v>45502</v>
      </c>
      <c r="J1061" s="27">
        <v>45505</v>
      </c>
      <c r="K1061" s="27">
        <v>45641</v>
      </c>
      <c r="L1061" s="29">
        <v>40581000</v>
      </c>
      <c r="M1061" s="36">
        <v>0.44444444444444442</v>
      </c>
      <c r="N1061" s="31">
        <v>18036000</v>
      </c>
      <c r="O1061" s="31">
        <v>0</v>
      </c>
      <c r="P1061" s="31">
        <v>22545000</v>
      </c>
      <c r="T1061" s="30"/>
      <c r="U1061" s="31"/>
      <c r="V1061" s="31">
        <v>40581000</v>
      </c>
      <c r="W1061" s="28" t="s">
        <v>465</v>
      </c>
    </row>
    <row r="1062" spans="1:23" s="28" customFormat="1" ht="29" x14ac:dyDescent="0.35">
      <c r="A1062" s="20">
        <v>1183</v>
      </c>
      <c r="B1062" s="28">
        <v>2024</v>
      </c>
      <c r="C1062" s="19" t="s">
        <v>3143</v>
      </c>
      <c r="D1062" s="19" t="s">
        <v>2359</v>
      </c>
      <c r="E1062" s="19">
        <v>1018471121</v>
      </c>
      <c r="F1062" s="19" t="s">
        <v>3144</v>
      </c>
      <c r="G1062" s="19" t="s">
        <v>538</v>
      </c>
      <c r="H1062" s="19" t="s">
        <v>539</v>
      </c>
      <c r="I1062" s="27">
        <v>45503</v>
      </c>
      <c r="J1062" s="27">
        <v>45509</v>
      </c>
      <c r="K1062" s="27">
        <v>45657</v>
      </c>
      <c r="L1062" s="29">
        <v>26522500</v>
      </c>
      <c r="M1062" s="36">
        <v>0.37333332076538789</v>
      </c>
      <c r="N1062" s="31">
        <v>9901733</v>
      </c>
      <c r="O1062" s="31">
        <v>0</v>
      </c>
      <c r="P1062" s="31">
        <v>16620767</v>
      </c>
      <c r="T1062" s="30"/>
      <c r="U1062" s="31"/>
      <c r="V1062" s="31">
        <v>26522500</v>
      </c>
      <c r="W1062" s="28" t="s">
        <v>534</v>
      </c>
    </row>
    <row r="1063" spans="1:23" s="28" customFormat="1" ht="29" x14ac:dyDescent="0.35">
      <c r="A1063" s="20">
        <v>1184</v>
      </c>
      <c r="B1063" s="28">
        <v>2024</v>
      </c>
      <c r="C1063" s="19" t="s">
        <v>3145</v>
      </c>
      <c r="D1063" s="19" t="s">
        <v>799</v>
      </c>
      <c r="E1063" s="19">
        <v>1030548052</v>
      </c>
      <c r="F1063" s="19" t="s">
        <v>3146</v>
      </c>
      <c r="G1063" s="19" t="s">
        <v>538</v>
      </c>
      <c r="H1063" s="19" t="s">
        <v>539</v>
      </c>
      <c r="I1063" s="27">
        <v>45502</v>
      </c>
      <c r="J1063" s="27">
        <v>45505</v>
      </c>
      <c r="K1063" s="27">
        <v>45657</v>
      </c>
      <c r="L1063" s="29">
        <v>26522500</v>
      </c>
      <c r="M1063" s="36">
        <v>0.37333332076538789</v>
      </c>
      <c r="N1063" s="31">
        <v>9901733</v>
      </c>
      <c r="O1063" s="31">
        <v>0</v>
      </c>
      <c r="P1063" s="31">
        <v>16620767</v>
      </c>
      <c r="T1063" s="30"/>
      <c r="U1063" s="31"/>
      <c r="V1063" s="31">
        <v>26522500</v>
      </c>
      <c r="W1063" s="28" t="s">
        <v>534</v>
      </c>
    </row>
    <row r="1064" spans="1:23" s="28" customFormat="1" ht="29" x14ac:dyDescent="0.35">
      <c r="A1064" s="20">
        <v>1185</v>
      </c>
      <c r="B1064" s="28">
        <v>2024</v>
      </c>
      <c r="C1064" s="19" t="s">
        <v>3147</v>
      </c>
      <c r="D1064" s="19" t="s">
        <v>1665</v>
      </c>
      <c r="E1064" s="19">
        <v>1018497672</v>
      </c>
      <c r="F1064" s="19" t="s">
        <v>3148</v>
      </c>
      <c r="G1064" s="19" t="s">
        <v>538</v>
      </c>
      <c r="H1064" s="19" t="s">
        <v>539</v>
      </c>
      <c r="I1064" s="27">
        <v>45503</v>
      </c>
      <c r="J1064" s="27">
        <v>45509</v>
      </c>
      <c r="K1064" s="27">
        <v>45657</v>
      </c>
      <c r="L1064" s="29">
        <v>26522500</v>
      </c>
      <c r="M1064" s="36">
        <v>0.37333332076538789</v>
      </c>
      <c r="N1064" s="31">
        <v>9901733</v>
      </c>
      <c r="O1064" s="31">
        <v>0</v>
      </c>
      <c r="P1064" s="31">
        <v>16620767</v>
      </c>
      <c r="T1064" s="30"/>
      <c r="U1064" s="31"/>
      <c r="V1064" s="31">
        <v>26522500</v>
      </c>
      <c r="W1064" s="28" t="s">
        <v>534</v>
      </c>
    </row>
    <row r="1065" spans="1:23" s="28" customFormat="1" ht="29" x14ac:dyDescent="0.35">
      <c r="A1065" s="20">
        <v>1186</v>
      </c>
      <c r="B1065" s="28">
        <v>2024</v>
      </c>
      <c r="C1065" s="19" t="s">
        <v>3149</v>
      </c>
      <c r="D1065" s="19" t="s">
        <v>2018</v>
      </c>
      <c r="E1065" s="19">
        <v>1026289755</v>
      </c>
      <c r="F1065" s="19" t="s">
        <v>3150</v>
      </c>
      <c r="G1065" s="19" t="s">
        <v>538</v>
      </c>
      <c r="H1065" s="19" t="s">
        <v>539</v>
      </c>
      <c r="I1065" s="27">
        <v>45503</v>
      </c>
      <c r="J1065" s="27">
        <v>45509</v>
      </c>
      <c r="K1065" s="27">
        <v>45657</v>
      </c>
      <c r="L1065" s="29">
        <v>26522500</v>
      </c>
      <c r="M1065" s="36">
        <v>0.17333332076538788</v>
      </c>
      <c r="N1065" s="31">
        <v>4597233</v>
      </c>
      <c r="O1065" s="31">
        <v>0</v>
      </c>
      <c r="P1065" s="31">
        <v>21925267</v>
      </c>
      <c r="T1065" s="30"/>
      <c r="U1065" s="31"/>
      <c r="V1065" s="31">
        <v>26522500</v>
      </c>
      <c r="W1065" s="28" t="s">
        <v>534</v>
      </c>
    </row>
    <row r="1066" spans="1:23" s="28" customFormat="1" ht="29" x14ac:dyDescent="0.35">
      <c r="A1066" s="20">
        <v>1187</v>
      </c>
      <c r="B1066" s="28">
        <v>2024</v>
      </c>
      <c r="C1066" s="19" t="s">
        <v>3151</v>
      </c>
      <c r="D1066" s="19" t="s">
        <v>1002</v>
      </c>
      <c r="E1066" s="19">
        <v>1019068108</v>
      </c>
      <c r="F1066" s="19" t="s">
        <v>3152</v>
      </c>
      <c r="G1066" s="19" t="s">
        <v>3093</v>
      </c>
      <c r="H1066" s="19" t="s">
        <v>544</v>
      </c>
      <c r="I1066" s="27">
        <v>45503</v>
      </c>
      <c r="J1066" s="27">
        <v>45506</v>
      </c>
      <c r="K1066" s="27">
        <v>45657</v>
      </c>
      <c r="L1066" s="29">
        <v>42000000</v>
      </c>
      <c r="M1066" s="36">
        <v>0.39333333333333331</v>
      </c>
      <c r="N1066" s="31">
        <v>16520000</v>
      </c>
      <c r="O1066" s="31">
        <v>0</v>
      </c>
      <c r="P1066" s="31">
        <v>25480000</v>
      </c>
      <c r="T1066" s="30"/>
      <c r="U1066" s="31"/>
      <c r="V1066" s="31">
        <v>42000000</v>
      </c>
      <c r="W1066" s="28" t="s">
        <v>534</v>
      </c>
    </row>
    <row r="1067" spans="1:23" s="28" customFormat="1" ht="29" x14ac:dyDescent="0.35">
      <c r="A1067" s="20">
        <v>1188</v>
      </c>
      <c r="B1067" s="28">
        <v>2024</v>
      </c>
      <c r="C1067" s="19" t="s">
        <v>3153</v>
      </c>
      <c r="D1067" s="19" t="s">
        <v>1951</v>
      </c>
      <c r="E1067" s="19">
        <v>1019045777</v>
      </c>
      <c r="F1067" s="19" t="s">
        <v>3154</v>
      </c>
      <c r="G1067" s="19" t="s">
        <v>538</v>
      </c>
      <c r="H1067" s="19" t="s">
        <v>539</v>
      </c>
      <c r="I1067" s="27">
        <v>45504</v>
      </c>
      <c r="J1067" s="27">
        <v>45509</v>
      </c>
      <c r="K1067" s="27">
        <v>45657</v>
      </c>
      <c r="L1067" s="29">
        <v>20000000</v>
      </c>
      <c r="M1067" s="36">
        <v>0.37333335000000001</v>
      </c>
      <c r="N1067" s="31">
        <v>7466667</v>
      </c>
      <c r="O1067" s="31">
        <v>0</v>
      </c>
      <c r="P1067" s="31">
        <v>12533333</v>
      </c>
      <c r="T1067" s="30"/>
      <c r="U1067" s="31"/>
      <c r="V1067" s="31">
        <v>20000000</v>
      </c>
      <c r="W1067" s="28" t="s">
        <v>534</v>
      </c>
    </row>
    <row r="1068" spans="1:23" s="28" customFormat="1" ht="29" x14ac:dyDescent="0.35">
      <c r="A1068" s="20">
        <v>1189</v>
      </c>
      <c r="B1068" s="28">
        <v>2024</v>
      </c>
      <c r="C1068" s="19" t="s">
        <v>3155</v>
      </c>
      <c r="D1068" s="19" t="s">
        <v>2356</v>
      </c>
      <c r="E1068" s="19">
        <v>1098767615</v>
      </c>
      <c r="F1068" s="19" t="s">
        <v>3156</v>
      </c>
      <c r="G1068" s="19" t="s">
        <v>538</v>
      </c>
      <c r="H1068" s="19" t="s">
        <v>539</v>
      </c>
      <c r="I1068" s="27">
        <v>45502</v>
      </c>
      <c r="J1068" s="27">
        <v>45512</v>
      </c>
      <c r="K1068" s="27">
        <v>45657</v>
      </c>
      <c r="L1068" s="29">
        <v>26522500</v>
      </c>
      <c r="M1068" s="36">
        <v>0.15333332076538789</v>
      </c>
      <c r="N1068" s="31">
        <v>4066783</v>
      </c>
      <c r="O1068" s="31">
        <v>0</v>
      </c>
      <c r="P1068" s="31">
        <v>22455717</v>
      </c>
      <c r="T1068" s="30"/>
      <c r="U1068" s="31"/>
      <c r="V1068" s="31">
        <v>26522500</v>
      </c>
      <c r="W1068" s="28" t="s">
        <v>534</v>
      </c>
    </row>
    <row r="1069" spans="1:23" s="28" customFormat="1" ht="43.5" x14ac:dyDescent="0.35">
      <c r="A1069" s="20">
        <v>1190</v>
      </c>
      <c r="B1069" s="28">
        <v>2024</v>
      </c>
      <c r="C1069" s="19" t="s">
        <v>3157</v>
      </c>
      <c r="D1069" s="19" t="s">
        <v>1629</v>
      </c>
      <c r="E1069" s="19">
        <v>1033726945</v>
      </c>
      <c r="F1069" s="19" t="s">
        <v>3158</v>
      </c>
      <c r="G1069" s="19" t="s">
        <v>154</v>
      </c>
      <c r="H1069" s="19" t="s">
        <v>155</v>
      </c>
      <c r="I1069" s="27">
        <v>45502</v>
      </c>
      <c r="J1069" s="27">
        <v>45506</v>
      </c>
      <c r="K1069" s="27">
        <v>45642</v>
      </c>
      <c r="L1069" s="29">
        <v>30213000</v>
      </c>
      <c r="M1069" s="36">
        <v>0.43703703703703706</v>
      </c>
      <c r="N1069" s="31">
        <v>13204200</v>
      </c>
      <c r="O1069" s="31">
        <v>0</v>
      </c>
      <c r="P1069" s="31">
        <v>17008800</v>
      </c>
      <c r="T1069" s="30"/>
      <c r="U1069" s="31"/>
      <c r="V1069" s="31">
        <v>30213000</v>
      </c>
      <c r="W1069" s="28" t="s">
        <v>156</v>
      </c>
    </row>
    <row r="1070" spans="1:23" s="28" customFormat="1" ht="29" x14ac:dyDescent="0.35">
      <c r="A1070" s="20">
        <v>1191</v>
      </c>
      <c r="B1070" s="28">
        <v>2024</v>
      </c>
      <c r="C1070" s="19" t="s">
        <v>3159</v>
      </c>
      <c r="D1070" s="19" t="s">
        <v>1632</v>
      </c>
      <c r="E1070" s="19">
        <v>1020735588</v>
      </c>
      <c r="F1070" s="19" t="s">
        <v>3160</v>
      </c>
      <c r="G1070" s="19" t="s">
        <v>538</v>
      </c>
      <c r="H1070" s="19" t="s">
        <v>539</v>
      </c>
      <c r="I1070" s="27">
        <v>45503</v>
      </c>
      <c r="J1070" s="27">
        <v>45509</v>
      </c>
      <c r="K1070" s="27">
        <v>45657</v>
      </c>
      <c r="L1070" s="29">
        <v>26522500</v>
      </c>
      <c r="M1070" s="36">
        <v>0.37333332076538789</v>
      </c>
      <c r="N1070" s="31">
        <v>9901733</v>
      </c>
      <c r="O1070" s="31">
        <v>0</v>
      </c>
      <c r="P1070" s="31">
        <v>16620767</v>
      </c>
      <c r="T1070" s="30"/>
      <c r="U1070" s="31"/>
      <c r="V1070" s="31">
        <v>26522500</v>
      </c>
      <c r="W1070" s="28" t="s">
        <v>534</v>
      </c>
    </row>
    <row r="1071" spans="1:23" s="28" customFormat="1" ht="29" x14ac:dyDescent="0.35">
      <c r="A1071" s="20">
        <v>1192</v>
      </c>
      <c r="B1071" s="28">
        <v>2024</v>
      </c>
      <c r="C1071" s="19" t="s">
        <v>3161</v>
      </c>
      <c r="D1071" s="19" t="s">
        <v>1178</v>
      </c>
      <c r="E1071" s="19">
        <v>59311442</v>
      </c>
      <c r="F1071" s="19" t="s">
        <v>3162</v>
      </c>
      <c r="G1071" s="19" t="s">
        <v>3106</v>
      </c>
      <c r="H1071" s="19" t="s">
        <v>464</v>
      </c>
      <c r="I1071" s="27">
        <v>45502</v>
      </c>
      <c r="J1071" s="27">
        <v>45505</v>
      </c>
      <c r="K1071" s="27">
        <v>45641</v>
      </c>
      <c r="L1071" s="29">
        <v>30082500</v>
      </c>
      <c r="M1071" s="36">
        <v>0.44444444444444442</v>
      </c>
      <c r="N1071" s="31">
        <v>13370000</v>
      </c>
      <c r="O1071" s="31">
        <v>0</v>
      </c>
      <c r="P1071" s="31">
        <v>16712500</v>
      </c>
      <c r="T1071" s="30"/>
      <c r="U1071" s="31"/>
      <c r="V1071" s="31">
        <v>30082500</v>
      </c>
      <c r="W1071" s="28" t="s">
        <v>465</v>
      </c>
    </row>
    <row r="1072" spans="1:23" s="28" customFormat="1" ht="43.5" x14ac:dyDescent="0.35">
      <c r="A1072" s="20">
        <v>1195</v>
      </c>
      <c r="B1072" s="28">
        <v>2024</v>
      </c>
      <c r="C1072" s="19" t="s">
        <v>3163</v>
      </c>
      <c r="D1072" s="19" t="s">
        <v>3164</v>
      </c>
      <c r="E1072" s="19">
        <v>53067261</v>
      </c>
      <c r="F1072" s="19" t="s">
        <v>3165</v>
      </c>
      <c r="G1072" s="19" t="s">
        <v>154</v>
      </c>
      <c r="H1072" s="19" t="s">
        <v>155</v>
      </c>
      <c r="I1072" s="27">
        <v>45503</v>
      </c>
      <c r="J1072" s="27">
        <v>45509</v>
      </c>
      <c r="K1072" s="27">
        <v>45661</v>
      </c>
      <c r="L1072" s="29">
        <v>27160000</v>
      </c>
      <c r="M1072" s="36">
        <v>0.17333332106038291</v>
      </c>
      <c r="N1072" s="31">
        <v>4707733</v>
      </c>
      <c r="O1072" s="31">
        <v>0</v>
      </c>
      <c r="P1072" s="31">
        <v>22452267</v>
      </c>
      <c r="T1072" s="30"/>
      <c r="U1072" s="31"/>
      <c r="V1072" s="31">
        <v>27160000</v>
      </c>
      <c r="W1072" s="28" t="s">
        <v>156</v>
      </c>
    </row>
    <row r="1073" spans="1:23" s="28" customFormat="1" ht="29" x14ac:dyDescent="0.35">
      <c r="A1073" s="20">
        <v>1196</v>
      </c>
      <c r="B1073" s="28">
        <v>2024</v>
      </c>
      <c r="C1073" s="19" t="s">
        <v>3166</v>
      </c>
      <c r="D1073" s="19" t="s">
        <v>65</v>
      </c>
      <c r="E1073" s="19">
        <v>1010192442</v>
      </c>
      <c r="F1073" s="19" t="s">
        <v>3167</v>
      </c>
      <c r="G1073" s="19" t="s">
        <v>2256</v>
      </c>
      <c r="H1073" s="19" t="s">
        <v>32</v>
      </c>
      <c r="I1073" s="27">
        <v>45502</v>
      </c>
      <c r="J1073" s="27">
        <v>45505</v>
      </c>
      <c r="K1073" s="27">
        <v>45657</v>
      </c>
      <c r="L1073" s="29">
        <v>32590000</v>
      </c>
      <c r="M1073" s="36">
        <v>0.4</v>
      </c>
      <c r="N1073" s="31">
        <v>13036000</v>
      </c>
      <c r="O1073" s="31">
        <v>0</v>
      </c>
      <c r="P1073" s="31">
        <v>19554000</v>
      </c>
      <c r="T1073" s="30"/>
      <c r="U1073" s="31"/>
      <c r="V1073" s="31">
        <v>32590000</v>
      </c>
      <c r="W1073" s="28" t="s">
        <v>33</v>
      </c>
    </row>
    <row r="1074" spans="1:23" s="28" customFormat="1" ht="29" x14ac:dyDescent="0.35">
      <c r="A1074" s="20">
        <v>1197</v>
      </c>
      <c r="B1074" s="28">
        <v>2024</v>
      </c>
      <c r="C1074" s="19" t="s">
        <v>3168</v>
      </c>
      <c r="D1074" s="19" t="s">
        <v>230</v>
      </c>
      <c r="E1074" s="19">
        <v>1010233479</v>
      </c>
      <c r="F1074" s="19" t="s">
        <v>3169</v>
      </c>
      <c r="G1074" s="19" t="s">
        <v>2256</v>
      </c>
      <c r="H1074" s="19" t="s">
        <v>32</v>
      </c>
      <c r="I1074" s="27">
        <v>45502</v>
      </c>
      <c r="J1074" s="27">
        <v>45505</v>
      </c>
      <c r="K1074" s="27">
        <v>45657</v>
      </c>
      <c r="L1074" s="29">
        <v>32590000</v>
      </c>
      <c r="M1074" s="36">
        <v>0.4</v>
      </c>
      <c r="N1074" s="31">
        <v>13036000</v>
      </c>
      <c r="O1074" s="31">
        <v>0</v>
      </c>
      <c r="P1074" s="31">
        <v>19554000</v>
      </c>
      <c r="T1074" s="30"/>
      <c r="U1074" s="31"/>
      <c r="V1074" s="31">
        <v>32590000</v>
      </c>
      <c r="W1074" s="28" t="s">
        <v>33</v>
      </c>
    </row>
    <row r="1075" spans="1:23" s="28" customFormat="1" ht="29" x14ac:dyDescent="0.35">
      <c r="A1075" s="20">
        <v>1198</v>
      </c>
      <c r="B1075" s="28">
        <v>2024</v>
      </c>
      <c r="C1075" s="19" t="s">
        <v>3170</v>
      </c>
      <c r="D1075" s="19" t="s">
        <v>143</v>
      </c>
      <c r="E1075" s="19">
        <v>51789632</v>
      </c>
      <c r="F1075" s="19" t="s">
        <v>3171</v>
      </c>
      <c r="G1075" s="19" t="s">
        <v>2256</v>
      </c>
      <c r="H1075" s="19" t="s">
        <v>32</v>
      </c>
      <c r="I1075" s="27">
        <v>45503</v>
      </c>
      <c r="J1075" s="27">
        <v>45506</v>
      </c>
      <c r="K1075" s="27">
        <v>45657</v>
      </c>
      <c r="L1075" s="29">
        <v>32590000</v>
      </c>
      <c r="M1075" s="36">
        <v>0.39333332310524699</v>
      </c>
      <c r="N1075" s="31">
        <v>12818733</v>
      </c>
      <c r="O1075" s="31">
        <v>0</v>
      </c>
      <c r="P1075" s="31">
        <v>19771267</v>
      </c>
      <c r="T1075" s="30"/>
      <c r="U1075" s="31"/>
      <c r="V1075" s="31">
        <v>32590000</v>
      </c>
      <c r="W1075" s="28" t="s">
        <v>33</v>
      </c>
    </row>
    <row r="1076" spans="1:23" s="28" customFormat="1" ht="29" x14ac:dyDescent="0.35">
      <c r="A1076" s="20">
        <v>1200</v>
      </c>
      <c r="B1076" s="28">
        <v>2024</v>
      </c>
      <c r="C1076" s="19" t="s">
        <v>3172</v>
      </c>
      <c r="D1076" s="19" t="s">
        <v>29</v>
      </c>
      <c r="E1076" s="19">
        <v>1022370407</v>
      </c>
      <c r="F1076" s="19" t="s">
        <v>3173</v>
      </c>
      <c r="G1076" s="19" t="s">
        <v>2256</v>
      </c>
      <c r="H1076" s="19" t="s">
        <v>32</v>
      </c>
      <c r="I1076" s="27">
        <v>45503</v>
      </c>
      <c r="J1076" s="27">
        <v>45506</v>
      </c>
      <c r="K1076" s="27">
        <v>45657</v>
      </c>
      <c r="L1076" s="29">
        <v>32590000</v>
      </c>
      <c r="M1076" s="36">
        <v>0.39333332310524699</v>
      </c>
      <c r="N1076" s="31">
        <v>12818733</v>
      </c>
      <c r="O1076" s="31">
        <v>0</v>
      </c>
      <c r="P1076" s="31">
        <v>19771267</v>
      </c>
      <c r="T1076" s="30"/>
      <c r="U1076" s="31"/>
      <c r="V1076" s="31">
        <v>32590000</v>
      </c>
      <c r="W1076" s="28" t="s">
        <v>33</v>
      </c>
    </row>
    <row r="1077" spans="1:23" s="28" customFormat="1" ht="29" x14ac:dyDescent="0.35">
      <c r="A1077" s="20">
        <v>1202</v>
      </c>
      <c r="B1077" s="28">
        <v>2024</v>
      </c>
      <c r="C1077" s="19" t="s">
        <v>3174</v>
      </c>
      <c r="D1077" s="19" t="s">
        <v>966</v>
      </c>
      <c r="E1077" s="19">
        <v>1023906784</v>
      </c>
      <c r="F1077" s="19" t="s">
        <v>3175</v>
      </c>
      <c r="G1077" s="19" t="s">
        <v>854</v>
      </c>
      <c r="H1077" s="19" t="s">
        <v>345</v>
      </c>
      <c r="I1077" s="27">
        <v>45504</v>
      </c>
      <c r="J1077" s="27">
        <v>45509</v>
      </c>
      <c r="K1077" s="27">
        <v>45645</v>
      </c>
      <c r="L1077" s="29">
        <v>36000000</v>
      </c>
      <c r="M1077" s="36">
        <v>0.41481480555555555</v>
      </c>
      <c r="N1077" s="31">
        <v>14933333</v>
      </c>
      <c r="O1077" s="31">
        <v>0</v>
      </c>
      <c r="P1077" s="31">
        <v>21066667</v>
      </c>
      <c r="T1077" s="30"/>
      <c r="U1077" s="31"/>
      <c r="V1077" s="31">
        <v>36000000</v>
      </c>
      <c r="W1077" s="28" t="s">
        <v>306</v>
      </c>
    </row>
    <row r="1078" spans="1:23" s="28" customFormat="1" ht="43.5" x14ac:dyDescent="0.35">
      <c r="A1078" s="20">
        <v>1203</v>
      </c>
      <c r="B1078" s="28">
        <v>2024</v>
      </c>
      <c r="C1078" s="19" t="s">
        <v>3176</v>
      </c>
      <c r="D1078" s="19" t="s">
        <v>2015</v>
      </c>
      <c r="E1078" s="19">
        <v>1013635530</v>
      </c>
      <c r="F1078" s="19" t="s">
        <v>3177</v>
      </c>
      <c r="G1078" s="19" t="s">
        <v>154</v>
      </c>
      <c r="H1078" s="19" t="s">
        <v>155</v>
      </c>
      <c r="I1078" s="27">
        <v>45503</v>
      </c>
      <c r="J1078" s="27">
        <v>45505</v>
      </c>
      <c r="K1078" s="27">
        <v>45641</v>
      </c>
      <c r="L1078" s="29">
        <v>33513831</v>
      </c>
      <c r="M1078" s="36">
        <v>0.44444444444444442</v>
      </c>
      <c r="N1078" s="31">
        <v>14895036</v>
      </c>
      <c r="O1078" s="31">
        <v>0</v>
      </c>
      <c r="P1078" s="31">
        <v>18618795</v>
      </c>
      <c r="T1078" s="30"/>
      <c r="U1078" s="31"/>
      <c r="V1078" s="31">
        <v>33513831</v>
      </c>
      <c r="W1078" s="28" t="s">
        <v>156</v>
      </c>
    </row>
    <row r="1079" spans="1:23" s="28" customFormat="1" ht="43.5" x14ac:dyDescent="0.35">
      <c r="A1079" s="20">
        <v>1204</v>
      </c>
      <c r="B1079" s="28">
        <v>2024</v>
      </c>
      <c r="C1079" s="19" t="s">
        <v>3178</v>
      </c>
      <c r="D1079" s="19" t="s">
        <v>2042</v>
      </c>
      <c r="E1079" s="19">
        <v>1116242164</v>
      </c>
      <c r="F1079" s="19" t="s">
        <v>3179</v>
      </c>
      <c r="G1079" s="19" t="s">
        <v>154</v>
      </c>
      <c r="H1079" s="19" t="s">
        <v>155</v>
      </c>
      <c r="I1079" s="27">
        <v>45503</v>
      </c>
      <c r="J1079" s="27">
        <v>45505</v>
      </c>
      <c r="K1079" s="27">
        <v>45641</v>
      </c>
      <c r="L1079" s="29">
        <v>33513831</v>
      </c>
      <c r="M1079" s="36">
        <v>0.44444444444444442</v>
      </c>
      <c r="N1079" s="31">
        <v>14895036</v>
      </c>
      <c r="O1079" s="31">
        <v>0</v>
      </c>
      <c r="P1079" s="31">
        <v>18618795</v>
      </c>
      <c r="T1079" s="30"/>
      <c r="U1079" s="31"/>
      <c r="V1079" s="31">
        <v>33513831</v>
      </c>
      <c r="W1079" s="28" t="s">
        <v>156</v>
      </c>
    </row>
    <row r="1080" spans="1:23" s="28" customFormat="1" ht="43.5" x14ac:dyDescent="0.35">
      <c r="A1080" s="20">
        <v>1205</v>
      </c>
      <c r="B1080" s="28">
        <v>2024</v>
      </c>
      <c r="C1080" s="19" t="s">
        <v>3180</v>
      </c>
      <c r="D1080" s="19" t="s">
        <v>1827</v>
      </c>
      <c r="E1080" s="19">
        <v>1018402938</v>
      </c>
      <c r="F1080" s="19" t="s">
        <v>3181</v>
      </c>
      <c r="G1080" s="19" t="s">
        <v>154</v>
      </c>
      <c r="H1080" s="19" t="s">
        <v>155</v>
      </c>
      <c r="I1080" s="27">
        <v>45503</v>
      </c>
      <c r="J1080" s="27">
        <v>45516</v>
      </c>
      <c r="K1080" s="27">
        <v>45652</v>
      </c>
      <c r="L1080" s="29">
        <v>33513831</v>
      </c>
      <c r="M1080" s="36">
        <v>0.36296295102759218</v>
      </c>
      <c r="N1080" s="31">
        <v>12164279</v>
      </c>
      <c r="O1080" s="31">
        <v>0</v>
      </c>
      <c r="P1080" s="31">
        <v>21349552</v>
      </c>
      <c r="T1080" s="30"/>
      <c r="U1080" s="31"/>
      <c r="V1080" s="31">
        <v>33513831</v>
      </c>
      <c r="W1080" s="28" t="s">
        <v>156</v>
      </c>
    </row>
    <row r="1081" spans="1:23" s="28" customFormat="1" ht="29" x14ac:dyDescent="0.35">
      <c r="A1081" s="20">
        <v>1206</v>
      </c>
      <c r="B1081" s="28">
        <v>2024</v>
      </c>
      <c r="C1081" s="19" t="s">
        <v>3182</v>
      </c>
      <c r="D1081" s="19" t="s">
        <v>597</v>
      </c>
      <c r="E1081" s="19">
        <v>1101202675</v>
      </c>
      <c r="F1081" s="19" t="s">
        <v>3183</v>
      </c>
      <c r="G1081" s="19" t="s">
        <v>262</v>
      </c>
      <c r="H1081" s="19" t="s">
        <v>263</v>
      </c>
      <c r="I1081" s="27">
        <v>45503</v>
      </c>
      <c r="J1081" s="27">
        <v>45506</v>
      </c>
      <c r="K1081" s="27">
        <v>45657</v>
      </c>
      <c r="L1081" s="29">
        <v>25460000</v>
      </c>
      <c r="M1081" s="36">
        <v>0.3933333464257659</v>
      </c>
      <c r="N1081" s="31">
        <v>10014267</v>
      </c>
      <c r="O1081" s="31">
        <v>0</v>
      </c>
      <c r="P1081" s="31">
        <v>15445733</v>
      </c>
      <c r="T1081" s="30"/>
      <c r="U1081" s="31"/>
      <c r="V1081" s="31">
        <v>25460000</v>
      </c>
      <c r="W1081" s="28" t="s">
        <v>264</v>
      </c>
    </row>
    <row r="1082" spans="1:23" s="28" customFormat="1" ht="43.5" x14ac:dyDescent="0.35">
      <c r="A1082" s="20">
        <v>1207</v>
      </c>
      <c r="B1082" s="28">
        <v>2024</v>
      </c>
      <c r="C1082" s="19" t="s">
        <v>3184</v>
      </c>
      <c r="D1082" s="19" t="s">
        <v>1088</v>
      </c>
      <c r="E1082" s="19">
        <v>1005734739</v>
      </c>
      <c r="F1082" s="19" t="s">
        <v>3185</v>
      </c>
      <c r="G1082" s="19" t="s">
        <v>154</v>
      </c>
      <c r="H1082" s="19" t="s">
        <v>155</v>
      </c>
      <c r="I1082" s="27">
        <v>45503</v>
      </c>
      <c r="J1082" s="27">
        <v>45506</v>
      </c>
      <c r="K1082" s="27">
        <v>45642</v>
      </c>
      <c r="L1082" s="29">
        <v>23872500</v>
      </c>
      <c r="M1082" s="36">
        <v>0.4370370510001047</v>
      </c>
      <c r="N1082" s="31">
        <v>10433167</v>
      </c>
      <c r="O1082" s="31">
        <v>0</v>
      </c>
      <c r="P1082" s="31">
        <v>13439333</v>
      </c>
      <c r="T1082" s="30"/>
      <c r="U1082" s="31"/>
      <c r="V1082" s="31">
        <v>23872500</v>
      </c>
      <c r="W1082" s="28" t="s">
        <v>156</v>
      </c>
    </row>
    <row r="1083" spans="1:23" s="28" customFormat="1" ht="29" x14ac:dyDescent="0.35">
      <c r="A1083" s="20">
        <v>1208</v>
      </c>
      <c r="B1083" s="28">
        <v>2024</v>
      </c>
      <c r="C1083" s="19" t="s">
        <v>3186</v>
      </c>
      <c r="D1083" s="19" t="s">
        <v>672</v>
      </c>
      <c r="E1083" s="19">
        <v>79796051</v>
      </c>
      <c r="F1083" s="19" t="s">
        <v>3187</v>
      </c>
      <c r="G1083" s="19" t="s">
        <v>2899</v>
      </c>
      <c r="H1083" s="19" t="s">
        <v>555</v>
      </c>
      <c r="I1083" s="27">
        <v>45503</v>
      </c>
      <c r="J1083" s="27">
        <v>45506</v>
      </c>
      <c r="K1083" s="27">
        <v>45657</v>
      </c>
      <c r="L1083" s="29">
        <v>36050000</v>
      </c>
      <c r="M1083" s="36">
        <v>0.39333334257975033</v>
      </c>
      <c r="N1083" s="31">
        <v>14179667</v>
      </c>
      <c r="O1083" s="31">
        <v>0</v>
      </c>
      <c r="P1083" s="31">
        <v>21870333</v>
      </c>
      <c r="T1083" s="30"/>
      <c r="U1083" s="31"/>
      <c r="V1083" s="31">
        <v>36050000</v>
      </c>
      <c r="W1083" s="28" t="s">
        <v>556</v>
      </c>
    </row>
    <row r="1084" spans="1:23" s="28" customFormat="1" ht="29" x14ac:dyDescent="0.35">
      <c r="A1084" s="20">
        <v>1209</v>
      </c>
      <c r="B1084" s="28">
        <v>2024</v>
      </c>
      <c r="C1084" s="19" t="s">
        <v>3188</v>
      </c>
      <c r="D1084" s="19" t="s">
        <v>1917</v>
      </c>
      <c r="E1084" s="19">
        <v>1018488404</v>
      </c>
      <c r="F1084" s="19" t="s">
        <v>3189</v>
      </c>
      <c r="G1084" s="19" t="s">
        <v>2899</v>
      </c>
      <c r="H1084" s="19" t="s">
        <v>555</v>
      </c>
      <c r="I1084" s="27">
        <v>45503</v>
      </c>
      <c r="J1084" s="27">
        <v>45505</v>
      </c>
      <c r="K1084" s="27">
        <v>45657</v>
      </c>
      <c r="L1084" s="29">
        <v>21000000</v>
      </c>
      <c r="M1084" s="36">
        <v>0.4</v>
      </c>
      <c r="N1084" s="31">
        <v>8400000</v>
      </c>
      <c r="O1084" s="31">
        <v>0</v>
      </c>
      <c r="P1084" s="31">
        <v>12600000</v>
      </c>
      <c r="T1084" s="30"/>
      <c r="U1084" s="31"/>
      <c r="V1084" s="31">
        <v>21000000</v>
      </c>
      <c r="W1084" s="28" t="s">
        <v>556</v>
      </c>
    </row>
    <row r="1085" spans="1:23" s="28" customFormat="1" ht="29" x14ac:dyDescent="0.35">
      <c r="A1085" s="20">
        <v>1210</v>
      </c>
      <c r="B1085" s="28">
        <v>2024</v>
      </c>
      <c r="C1085" s="19" t="s">
        <v>3190</v>
      </c>
      <c r="D1085" s="19" t="s">
        <v>773</v>
      </c>
      <c r="E1085" s="19">
        <v>1024598906</v>
      </c>
      <c r="F1085" s="19" t="s">
        <v>3191</v>
      </c>
      <c r="G1085" s="19" t="s">
        <v>2899</v>
      </c>
      <c r="H1085" s="19" t="s">
        <v>555</v>
      </c>
      <c r="I1085" s="27">
        <v>45503</v>
      </c>
      <c r="J1085" s="27">
        <v>45505</v>
      </c>
      <c r="K1085" s="27">
        <v>45657</v>
      </c>
      <c r="L1085" s="29">
        <v>21000000</v>
      </c>
      <c r="M1085" s="36">
        <v>0.4</v>
      </c>
      <c r="N1085" s="31">
        <v>8400000</v>
      </c>
      <c r="O1085" s="31">
        <v>0</v>
      </c>
      <c r="P1085" s="31">
        <v>12600000</v>
      </c>
      <c r="T1085" s="30"/>
      <c r="U1085" s="31"/>
      <c r="V1085" s="31">
        <v>21000000</v>
      </c>
      <c r="W1085" s="28" t="s">
        <v>556</v>
      </c>
    </row>
    <row r="1086" spans="1:23" s="28" customFormat="1" ht="29" x14ac:dyDescent="0.35">
      <c r="A1086" s="20">
        <v>1211</v>
      </c>
      <c r="B1086" s="28">
        <v>2024</v>
      </c>
      <c r="C1086" s="19" t="s">
        <v>3192</v>
      </c>
      <c r="D1086" s="19" t="s">
        <v>767</v>
      </c>
      <c r="E1086" s="19">
        <v>1121858969</v>
      </c>
      <c r="F1086" s="19" t="s">
        <v>3193</v>
      </c>
      <c r="G1086" s="19" t="s">
        <v>2899</v>
      </c>
      <c r="H1086" s="19" t="s">
        <v>555</v>
      </c>
      <c r="I1086" s="27">
        <v>45504</v>
      </c>
      <c r="J1086" s="27">
        <v>45506</v>
      </c>
      <c r="K1086" s="27">
        <v>45657</v>
      </c>
      <c r="L1086" s="29">
        <v>39500000</v>
      </c>
      <c r="M1086" s="36">
        <v>0.19333334177215189</v>
      </c>
      <c r="N1086" s="31">
        <v>7636667</v>
      </c>
      <c r="O1086" s="31">
        <v>0</v>
      </c>
      <c r="P1086" s="31">
        <v>31863333</v>
      </c>
      <c r="T1086" s="30"/>
      <c r="U1086" s="31"/>
      <c r="V1086" s="31">
        <v>39500000</v>
      </c>
      <c r="W1086" s="28" t="s">
        <v>556</v>
      </c>
    </row>
    <row r="1087" spans="1:23" s="28" customFormat="1" ht="29" x14ac:dyDescent="0.35">
      <c r="A1087" s="20">
        <v>1212</v>
      </c>
      <c r="B1087" s="28">
        <v>2024</v>
      </c>
      <c r="C1087" s="19" t="s">
        <v>3194</v>
      </c>
      <c r="D1087" s="19" t="s">
        <v>56</v>
      </c>
      <c r="E1087" s="19">
        <v>1094267829</v>
      </c>
      <c r="F1087" s="19" t="s">
        <v>3195</v>
      </c>
      <c r="G1087" s="19" t="s">
        <v>2256</v>
      </c>
      <c r="H1087" s="19" t="s">
        <v>32</v>
      </c>
      <c r="I1087" s="27">
        <v>45503</v>
      </c>
      <c r="J1087" s="27">
        <v>45505</v>
      </c>
      <c r="K1087" s="27">
        <v>45657</v>
      </c>
      <c r="L1087" s="29">
        <v>32590000</v>
      </c>
      <c r="M1087" s="36">
        <v>0.4</v>
      </c>
      <c r="N1087" s="31">
        <v>13036000</v>
      </c>
      <c r="O1087" s="31">
        <v>0</v>
      </c>
      <c r="P1087" s="31">
        <v>19554000</v>
      </c>
      <c r="T1087" s="30"/>
      <c r="U1087" s="31"/>
      <c r="V1087" s="31">
        <v>32590000</v>
      </c>
      <c r="W1087" s="28" t="s">
        <v>33</v>
      </c>
    </row>
    <row r="1088" spans="1:23" s="28" customFormat="1" ht="29" x14ac:dyDescent="0.35">
      <c r="A1088" s="20">
        <v>1213</v>
      </c>
      <c r="B1088" s="28">
        <v>2024</v>
      </c>
      <c r="C1088" s="19" t="s">
        <v>3196</v>
      </c>
      <c r="D1088" s="19" t="s">
        <v>110</v>
      </c>
      <c r="E1088" s="19">
        <v>1010221484</v>
      </c>
      <c r="F1088" s="19" t="s">
        <v>3197</v>
      </c>
      <c r="G1088" s="19" t="s">
        <v>2256</v>
      </c>
      <c r="H1088" s="19" t="s">
        <v>32</v>
      </c>
      <c r="I1088" s="27">
        <v>45503</v>
      </c>
      <c r="J1088" s="27">
        <v>45505</v>
      </c>
      <c r="K1088" s="27">
        <v>45657</v>
      </c>
      <c r="L1088" s="29">
        <v>32590000</v>
      </c>
      <c r="M1088" s="36">
        <v>0.4</v>
      </c>
      <c r="N1088" s="31">
        <v>13036000</v>
      </c>
      <c r="O1088" s="31">
        <v>0</v>
      </c>
      <c r="P1088" s="31">
        <v>19554000</v>
      </c>
      <c r="T1088" s="30"/>
      <c r="U1088" s="31"/>
      <c r="V1088" s="31">
        <v>32590000</v>
      </c>
      <c r="W1088" s="28" t="s">
        <v>33</v>
      </c>
    </row>
    <row r="1089" spans="1:23" s="28" customFormat="1" ht="29" x14ac:dyDescent="0.35">
      <c r="A1089" s="20">
        <v>1214</v>
      </c>
      <c r="B1089" s="28">
        <v>2024</v>
      </c>
      <c r="C1089" s="19" t="s">
        <v>3198</v>
      </c>
      <c r="D1089" s="19" t="s">
        <v>134</v>
      </c>
      <c r="E1089" s="19">
        <v>67026914</v>
      </c>
      <c r="F1089" s="19" t="s">
        <v>3199</v>
      </c>
      <c r="G1089" s="19" t="s">
        <v>2256</v>
      </c>
      <c r="H1089" s="19" t="s">
        <v>32</v>
      </c>
      <c r="I1089" s="27">
        <v>45503</v>
      </c>
      <c r="J1089" s="27">
        <v>45506</v>
      </c>
      <c r="K1089" s="27">
        <v>45657</v>
      </c>
      <c r="L1089" s="29">
        <v>32590000</v>
      </c>
      <c r="M1089" s="36">
        <v>0.39333332310524699</v>
      </c>
      <c r="N1089" s="31">
        <v>12818733</v>
      </c>
      <c r="O1089" s="31">
        <v>0</v>
      </c>
      <c r="P1089" s="31">
        <v>19771267</v>
      </c>
      <c r="T1089" s="30"/>
      <c r="U1089" s="31"/>
      <c r="V1089" s="31">
        <v>32590000</v>
      </c>
      <c r="W1089" s="28" t="s">
        <v>33</v>
      </c>
    </row>
    <row r="1090" spans="1:23" s="28" customFormat="1" ht="29" x14ac:dyDescent="0.35">
      <c r="A1090" s="20">
        <v>1215</v>
      </c>
      <c r="B1090" s="28">
        <v>2024</v>
      </c>
      <c r="C1090" s="19" t="s">
        <v>3200</v>
      </c>
      <c r="D1090" s="19" t="s">
        <v>2344</v>
      </c>
      <c r="E1090" s="19">
        <v>52195275</v>
      </c>
      <c r="F1090" s="19" t="s">
        <v>3201</v>
      </c>
      <c r="G1090" s="19" t="s">
        <v>2899</v>
      </c>
      <c r="H1090" s="19" t="s">
        <v>555</v>
      </c>
      <c r="I1090" s="27">
        <v>45503</v>
      </c>
      <c r="J1090" s="27">
        <v>45509</v>
      </c>
      <c r="K1090" s="27">
        <v>45657</v>
      </c>
      <c r="L1090" s="29">
        <v>21000000</v>
      </c>
      <c r="M1090" s="36">
        <v>0.37333333333333335</v>
      </c>
      <c r="N1090" s="31">
        <v>7840000</v>
      </c>
      <c r="O1090" s="31">
        <v>0</v>
      </c>
      <c r="P1090" s="31">
        <v>13160000</v>
      </c>
      <c r="T1090" s="30"/>
      <c r="U1090" s="31"/>
      <c r="V1090" s="31">
        <v>21000000</v>
      </c>
      <c r="W1090" s="28" t="s">
        <v>556</v>
      </c>
    </row>
    <row r="1091" spans="1:23" s="28" customFormat="1" ht="29" x14ac:dyDescent="0.35">
      <c r="A1091" s="20">
        <v>1218</v>
      </c>
      <c r="B1091" s="28">
        <v>2024</v>
      </c>
      <c r="C1091" s="19" t="s">
        <v>3202</v>
      </c>
      <c r="D1091" s="19" t="s">
        <v>3203</v>
      </c>
      <c r="E1091" s="19">
        <v>1032467630</v>
      </c>
      <c r="F1091" s="19" t="s">
        <v>3204</v>
      </c>
      <c r="G1091" s="19" t="s">
        <v>304</v>
      </c>
      <c r="H1091" s="19" t="s">
        <v>3205</v>
      </c>
      <c r="I1091" s="27">
        <v>45503</v>
      </c>
      <c r="J1091" s="27">
        <v>45517</v>
      </c>
      <c r="K1091" s="27">
        <v>45638</v>
      </c>
      <c r="L1091" s="29">
        <v>30000000</v>
      </c>
      <c r="M1091" s="36">
        <v>0.4</v>
      </c>
      <c r="N1091" s="31">
        <v>12000000</v>
      </c>
      <c r="O1091" s="31">
        <v>0</v>
      </c>
      <c r="P1091" s="31">
        <v>18000000</v>
      </c>
      <c r="T1091" s="30"/>
      <c r="U1091" s="31"/>
      <c r="V1091" s="31">
        <v>30000000</v>
      </c>
      <c r="W1091" s="28" t="s">
        <v>306</v>
      </c>
    </row>
    <row r="1092" spans="1:23" s="28" customFormat="1" ht="43.5" x14ac:dyDescent="0.35">
      <c r="A1092" s="20">
        <v>1220</v>
      </c>
      <c r="B1092" s="28">
        <v>2024</v>
      </c>
      <c r="C1092" s="19" t="s">
        <v>3206</v>
      </c>
      <c r="D1092" s="19" t="s">
        <v>1761</v>
      </c>
      <c r="E1092" s="19">
        <v>52819901</v>
      </c>
      <c r="F1092" s="19" t="s">
        <v>3207</v>
      </c>
      <c r="G1092" s="19" t="s">
        <v>154</v>
      </c>
      <c r="H1092" s="19" t="s">
        <v>155</v>
      </c>
      <c r="I1092" s="27">
        <v>45503</v>
      </c>
      <c r="J1092" s="27">
        <v>45509</v>
      </c>
      <c r="K1092" s="27">
        <v>45645</v>
      </c>
      <c r="L1092" s="29">
        <v>30213000</v>
      </c>
      <c r="M1092" s="36">
        <v>0.4148148148148148</v>
      </c>
      <c r="N1092" s="31">
        <v>12532800</v>
      </c>
      <c r="O1092" s="31">
        <v>0</v>
      </c>
      <c r="P1092" s="31">
        <v>17680200</v>
      </c>
      <c r="T1092" s="30"/>
      <c r="U1092" s="31"/>
      <c r="V1092" s="31">
        <v>30213000</v>
      </c>
      <c r="W1092" s="28" t="s">
        <v>156</v>
      </c>
    </row>
    <row r="1093" spans="1:23" s="28" customFormat="1" ht="43.5" x14ac:dyDescent="0.35">
      <c r="A1093" s="20">
        <v>1221</v>
      </c>
      <c r="B1093" s="28">
        <v>2024</v>
      </c>
      <c r="C1093" s="19" t="s">
        <v>3208</v>
      </c>
      <c r="D1093" s="19" t="s">
        <v>1845</v>
      </c>
      <c r="E1093" s="19">
        <v>1094940032</v>
      </c>
      <c r="F1093" s="19" t="s">
        <v>3209</v>
      </c>
      <c r="G1093" s="19" t="s">
        <v>154</v>
      </c>
      <c r="H1093" s="19" t="s">
        <v>155</v>
      </c>
      <c r="I1093" s="27">
        <v>45503</v>
      </c>
      <c r="J1093" s="27">
        <v>45512</v>
      </c>
      <c r="K1093" s="27">
        <v>45648</v>
      </c>
      <c r="L1093" s="29">
        <v>29848500</v>
      </c>
      <c r="M1093" s="36">
        <v>0.3925925925925926</v>
      </c>
      <c r="N1093" s="31">
        <v>11718300</v>
      </c>
      <c r="O1093" s="31">
        <v>0</v>
      </c>
      <c r="P1093" s="31">
        <v>18130200</v>
      </c>
      <c r="T1093" s="30"/>
      <c r="U1093" s="31"/>
      <c r="V1093" s="31">
        <v>29848500</v>
      </c>
      <c r="W1093" s="28" t="s">
        <v>156</v>
      </c>
    </row>
    <row r="1094" spans="1:23" s="28" customFormat="1" ht="43.5" x14ac:dyDescent="0.35">
      <c r="A1094" s="20">
        <v>1222</v>
      </c>
      <c r="B1094" s="28">
        <v>2024</v>
      </c>
      <c r="C1094" s="19" t="s">
        <v>3210</v>
      </c>
      <c r="D1094" s="19" t="s">
        <v>1341</v>
      </c>
      <c r="E1094" s="19">
        <v>1143388960</v>
      </c>
      <c r="F1094" s="19" t="s">
        <v>3211</v>
      </c>
      <c r="G1094" s="19" t="s">
        <v>154</v>
      </c>
      <c r="H1094" s="19" t="s">
        <v>155</v>
      </c>
      <c r="I1094" s="27">
        <v>45503</v>
      </c>
      <c r="J1094" s="27">
        <v>45506</v>
      </c>
      <c r="K1094" s="27">
        <v>45642</v>
      </c>
      <c r="L1094" s="29">
        <v>29848500</v>
      </c>
      <c r="M1094" s="36">
        <v>0.43703703703703706</v>
      </c>
      <c r="N1094" s="31">
        <v>13044900</v>
      </c>
      <c r="O1094" s="31">
        <v>0</v>
      </c>
      <c r="P1094" s="31">
        <v>16803600</v>
      </c>
      <c r="T1094" s="30"/>
      <c r="U1094" s="31"/>
      <c r="V1094" s="31">
        <v>29848500</v>
      </c>
      <c r="W1094" s="28" t="s">
        <v>156</v>
      </c>
    </row>
    <row r="1095" spans="1:23" s="28" customFormat="1" ht="29" x14ac:dyDescent="0.35">
      <c r="A1095" s="20">
        <v>1223</v>
      </c>
      <c r="B1095" s="28">
        <v>2024</v>
      </c>
      <c r="C1095" s="19" t="s">
        <v>3212</v>
      </c>
      <c r="D1095" s="19" t="s">
        <v>2341</v>
      </c>
      <c r="E1095" s="19">
        <v>1015439874</v>
      </c>
      <c r="F1095" s="19" t="s">
        <v>3213</v>
      </c>
      <c r="G1095" s="19" t="s">
        <v>2071</v>
      </c>
      <c r="H1095" s="19" t="s">
        <v>1976</v>
      </c>
      <c r="I1095" s="27">
        <v>45503</v>
      </c>
      <c r="J1095" s="27">
        <v>45505</v>
      </c>
      <c r="K1095" s="27">
        <v>45657</v>
      </c>
      <c r="L1095" s="29">
        <v>35038660</v>
      </c>
      <c r="M1095" s="36">
        <v>0.4</v>
      </c>
      <c r="N1095" s="31">
        <v>14015464</v>
      </c>
      <c r="O1095" s="31">
        <v>0</v>
      </c>
      <c r="P1095" s="31">
        <v>21023196</v>
      </c>
      <c r="T1095" s="30"/>
      <c r="U1095" s="31"/>
      <c r="V1095" s="31">
        <v>35038660</v>
      </c>
      <c r="W1095" s="28" t="s">
        <v>2072</v>
      </c>
    </row>
    <row r="1096" spans="1:23" s="28" customFormat="1" ht="29" x14ac:dyDescent="0.35">
      <c r="A1096" s="20">
        <v>1224</v>
      </c>
      <c r="B1096" s="28">
        <v>2024</v>
      </c>
      <c r="C1096" s="19" t="s">
        <v>3214</v>
      </c>
      <c r="D1096" s="19" t="s">
        <v>2089</v>
      </c>
      <c r="E1096" s="19">
        <v>52153225</v>
      </c>
      <c r="F1096" s="19" t="s">
        <v>3215</v>
      </c>
      <c r="G1096" s="19" t="s">
        <v>2071</v>
      </c>
      <c r="H1096" s="19" t="s">
        <v>1976</v>
      </c>
      <c r="I1096" s="27">
        <v>45503</v>
      </c>
      <c r="J1096" s="27">
        <v>45506</v>
      </c>
      <c r="K1096" s="27">
        <v>45657</v>
      </c>
      <c r="L1096" s="29">
        <v>50000000</v>
      </c>
      <c r="M1096" s="36">
        <v>0.39333333999999998</v>
      </c>
      <c r="N1096" s="31">
        <v>19666667</v>
      </c>
      <c r="O1096" s="31">
        <v>0</v>
      </c>
      <c r="P1096" s="31">
        <v>30333333</v>
      </c>
      <c r="T1096" s="30"/>
      <c r="U1096" s="31"/>
      <c r="V1096" s="31">
        <v>50000000</v>
      </c>
      <c r="W1096" s="28" t="s">
        <v>2072</v>
      </c>
    </row>
    <row r="1097" spans="1:23" s="28" customFormat="1" ht="43.5" x14ac:dyDescent="0.35">
      <c r="A1097" s="20">
        <v>1226</v>
      </c>
      <c r="B1097" s="28">
        <v>2024</v>
      </c>
      <c r="C1097" s="19" t="s">
        <v>3216</v>
      </c>
      <c r="D1097" s="19" t="s">
        <v>933</v>
      </c>
      <c r="E1097" s="19">
        <v>1010193782</v>
      </c>
      <c r="F1097" s="19" t="s">
        <v>3217</v>
      </c>
      <c r="G1097" s="19" t="s">
        <v>154</v>
      </c>
      <c r="H1097" s="19" t="s">
        <v>155</v>
      </c>
      <c r="I1097" s="27">
        <v>45503</v>
      </c>
      <c r="J1097" s="27">
        <v>45519</v>
      </c>
      <c r="K1097" s="27">
        <v>45655</v>
      </c>
      <c r="L1097" s="29">
        <v>23872500</v>
      </c>
      <c r="M1097" s="36">
        <v>0.34074072677767303</v>
      </c>
      <c r="N1097" s="31">
        <v>8134333</v>
      </c>
      <c r="O1097" s="31">
        <v>0</v>
      </c>
      <c r="P1097" s="31">
        <v>15738167</v>
      </c>
      <c r="T1097" s="30"/>
      <c r="U1097" s="31"/>
      <c r="V1097" s="31">
        <v>23872500</v>
      </c>
      <c r="W1097" s="28" t="s">
        <v>156</v>
      </c>
    </row>
    <row r="1098" spans="1:23" s="28" customFormat="1" ht="29" x14ac:dyDescent="0.35">
      <c r="A1098" s="20">
        <v>1231</v>
      </c>
      <c r="B1098" s="28">
        <v>2024</v>
      </c>
      <c r="C1098" s="19" t="s">
        <v>3218</v>
      </c>
      <c r="D1098" s="19" t="s">
        <v>1818</v>
      </c>
      <c r="E1098" s="19">
        <v>52739383</v>
      </c>
      <c r="F1098" s="19" t="s">
        <v>3219</v>
      </c>
      <c r="G1098" s="19" t="s">
        <v>538</v>
      </c>
      <c r="H1098" s="19" t="s">
        <v>539</v>
      </c>
      <c r="I1098" s="27">
        <v>45503</v>
      </c>
      <c r="J1098" s="27">
        <v>45509</v>
      </c>
      <c r="K1098" s="27">
        <v>45657</v>
      </c>
      <c r="L1098" s="29">
        <v>26522500</v>
      </c>
      <c r="M1098" s="36">
        <v>0.17333332076538788</v>
      </c>
      <c r="N1098" s="31">
        <v>4597233</v>
      </c>
      <c r="O1098" s="31">
        <v>0</v>
      </c>
      <c r="P1098" s="31">
        <v>21925267</v>
      </c>
      <c r="T1098" s="30"/>
      <c r="U1098" s="31"/>
      <c r="V1098" s="31">
        <v>26522500</v>
      </c>
      <c r="W1098" s="28" t="s">
        <v>534</v>
      </c>
    </row>
    <row r="1099" spans="1:23" s="28" customFormat="1" ht="29" x14ac:dyDescent="0.35">
      <c r="A1099" s="20">
        <v>1232</v>
      </c>
      <c r="B1099" s="28">
        <v>2024</v>
      </c>
      <c r="C1099" s="19" t="s">
        <v>3220</v>
      </c>
      <c r="D1099" s="19" t="s">
        <v>678</v>
      </c>
      <c r="E1099" s="19">
        <v>52986787</v>
      </c>
      <c r="F1099" s="19" t="s">
        <v>3221</v>
      </c>
      <c r="G1099" s="19" t="s">
        <v>2899</v>
      </c>
      <c r="H1099" s="19" t="s">
        <v>555</v>
      </c>
      <c r="I1099" s="27">
        <v>45503</v>
      </c>
      <c r="J1099" s="27">
        <v>45506</v>
      </c>
      <c r="K1099" s="27">
        <v>45657</v>
      </c>
      <c r="L1099" s="29">
        <v>18490000</v>
      </c>
      <c r="M1099" s="36">
        <v>0.39333331530557059</v>
      </c>
      <c r="N1099" s="31">
        <v>7272733</v>
      </c>
      <c r="O1099" s="31">
        <v>0</v>
      </c>
      <c r="P1099" s="31">
        <v>11217267</v>
      </c>
      <c r="T1099" s="30"/>
      <c r="U1099" s="31"/>
      <c r="V1099" s="31">
        <v>18490000</v>
      </c>
      <c r="W1099" s="28" t="s">
        <v>556</v>
      </c>
    </row>
    <row r="1100" spans="1:23" s="28" customFormat="1" ht="29" x14ac:dyDescent="0.35">
      <c r="A1100" s="20">
        <v>1233</v>
      </c>
      <c r="B1100" s="28">
        <v>2024</v>
      </c>
      <c r="C1100" s="19" t="s">
        <v>3222</v>
      </c>
      <c r="D1100" s="19" t="s">
        <v>449</v>
      </c>
      <c r="E1100" s="19">
        <v>1110539894</v>
      </c>
      <c r="F1100" s="19" t="s">
        <v>3223</v>
      </c>
      <c r="G1100" s="19" t="s">
        <v>426</v>
      </c>
      <c r="H1100" s="19" t="s">
        <v>820</v>
      </c>
      <c r="I1100" s="27">
        <v>45503</v>
      </c>
      <c r="J1100" s="27">
        <v>45505</v>
      </c>
      <c r="K1100" s="27">
        <v>45641</v>
      </c>
      <c r="L1100" s="29">
        <v>29250000</v>
      </c>
      <c r="M1100" s="36">
        <v>0.44444444444444442</v>
      </c>
      <c r="N1100" s="31">
        <v>13000000</v>
      </c>
      <c r="O1100" s="31">
        <v>0</v>
      </c>
      <c r="P1100" s="31">
        <v>16250000</v>
      </c>
      <c r="T1100" s="30"/>
      <c r="U1100" s="31"/>
      <c r="V1100" s="31">
        <v>29250000</v>
      </c>
      <c r="W1100" s="28" t="s">
        <v>428</v>
      </c>
    </row>
    <row r="1101" spans="1:23" s="28" customFormat="1" ht="29" x14ac:dyDescent="0.35">
      <c r="A1101" s="20">
        <v>1236</v>
      </c>
      <c r="B1101" s="28">
        <v>2024</v>
      </c>
      <c r="C1101" s="19" t="s">
        <v>3224</v>
      </c>
      <c r="D1101" s="19" t="s">
        <v>1824</v>
      </c>
      <c r="E1101" s="19">
        <v>52907949</v>
      </c>
      <c r="F1101" s="19" t="s">
        <v>3225</v>
      </c>
      <c r="G1101" s="19" t="s">
        <v>3046</v>
      </c>
      <c r="H1101" s="19" t="s">
        <v>476</v>
      </c>
      <c r="I1101" s="27">
        <v>45503</v>
      </c>
      <c r="J1101" s="27">
        <v>45509</v>
      </c>
      <c r="K1101" s="27">
        <v>45646</v>
      </c>
      <c r="L1101" s="29">
        <v>23870251</v>
      </c>
      <c r="M1101" s="36">
        <v>0.41481478347253242</v>
      </c>
      <c r="N1101" s="31">
        <v>9901733</v>
      </c>
      <c r="O1101" s="31">
        <v>0</v>
      </c>
      <c r="P1101" s="31">
        <v>13968518</v>
      </c>
      <c r="T1101" s="30"/>
      <c r="U1101" s="31"/>
      <c r="V1101" s="31">
        <v>23870251</v>
      </c>
      <c r="W1101" s="28" t="s">
        <v>477</v>
      </c>
    </row>
    <row r="1102" spans="1:23" s="28" customFormat="1" ht="29" x14ac:dyDescent="0.35">
      <c r="A1102" s="20">
        <v>1237</v>
      </c>
      <c r="B1102" s="28">
        <v>2024</v>
      </c>
      <c r="C1102" s="19" t="s">
        <v>3226</v>
      </c>
      <c r="D1102" s="19" t="s">
        <v>802</v>
      </c>
      <c r="E1102" s="19">
        <v>1024518426</v>
      </c>
      <c r="F1102" s="19" t="s">
        <v>3227</v>
      </c>
      <c r="G1102" s="19" t="s">
        <v>3046</v>
      </c>
      <c r="H1102" s="19" t="s">
        <v>476</v>
      </c>
      <c r="I1102" s="27">
        <v>45503</v>
      </c>
      <c r="J1102" s="27">
        <v>45512</v>
      </c>
      <c r="K1102" s="27">
        <v>45649</v>
      </c>
      <c r="L1102" s="29">
        <v>23870250</v>
      </c>
      <c r="M1102" s="36">
        <v>0.39259257862820873</v>
      </c>
      <c r="N1102" s="31">
        <v>9371283</v>
      </c>
      <c r="O1102" s="31">
        <v>0</v>
      </c>
      <c r="P1102" s="31">
        <v>14498967</v>
      </c>
      <c r="T1102" s="30"/>
      <c r="U1102" s="31"/>
      <c r="V1102" s="31">
        <v>23870250</v>
      </c>
      <c r="W1102" s="28" t="s">
        <v>477</v>
      </c>
    </row>
    <row r="1103" spans="1:23" s="28" customFormat="1" ht="29" x14ac:dyDescent="0.35">
      <c r="A1103" s="20">
        <v>1238</v>
      </c>
      <c r="B1103" s="28">
        <v>2024</v>
      </c>
      <c r="C1103" s="19" t="s">
        <v>3228</v>
      </c>
      <c r="D1103" s="19" t="s">
        <v>1713</v>
      </c>
      <c r="E1103" s="19">
        <v>52507586</v>
      </c>
      <c r="F1103" s="19" t="s">
        <v>3229</v>
      </c>
      <c r="G1103" s="19" t="s">
        <v>3046</v>
      </c>
      <c r="H1103" s="19" t="s">
        <v>476</v>
      </c>
      <c r="I1103" s="27">
        <v>45503</v>
      </c>
      <c r="J1103" s="27">
        <v>45512</v>
      </c>
      <c r="K1103" s="27">
        <v>45649</v>
      </c>
      <c r="L1103" s="29">
        <v>23870250</v>
      </c>
      <c r="M1103" s="36">
        <v>0.39259257862820873</v>
      </c>
      <c r="N1103" s="31">
        <v>9371283</v>
      </c>
      <c r="O1103" s="31">
        <v>0</v>
      </c>
      <c r="P1103" s="31">
        <v>14498967</v>
      </c>
      <c r="T1103" s="30"/>
      <c r="U1103" s="31"/>
      <c r="V1103" s="31">
        <v>23870250</v>
      </c>
      <c r="W1103" s="28" t="s">
        <v>477</v>
      </c>
    </row>
    <row r="1104" spans="1:23" s="28" customFormat="1" ht="29" x14ac:dyDescent="0.35">
      <c r="A1104" s="20">
        <v>1239</v>
      </c>
      <c r="B1104" s="28">
        <v>2024</v>
      </c>
      <c r="C1104" s="19" t="s">
        <v>3230</v>
      </c>
      <c r="D1104" s="19" t="s">
        <v>564</v>
      </c>
      <c r="E1104" s="19">
        <v>37626021</v>
      </c>
      <c r="F1104" s="19" t="s">
        <v>3231</v>
      </c>
      <c r="G1104" s="19" t="s">
        <v>3046</v>
      </c>
      <c r="H1104" s="19" t="s">
        <v>476</v>
      </c>
      <c r="I1104" s="27">
        <v>45503</v>
      </c>
      <c r="J1104" s="27">
        <v>45512</v>
      </c>
      <c r="K1104" s="27">
        <v>45649</v>
      </c>
      <c r="L1104" s="29">
        <v>23870250</v>
      </c>
      <c r="M1104" s="36">
        <v>0.39259257862820873</v>
      </c>
      <c r="N1104" s="31">
        <v>9371283</v>
      </c>
      <c r="O1104" s="31">
        <v>0</v>
      </c>
      <c r="P1104" s="31">
        <v>14498967</v>
      </c>
      <c r="T1104" s="30"/>
      <c r="U1104" s="31"/>
      <c r="V1104" s="31">
        <v>23870250</v>
      </c>
      <c r="W1104" s="28" t="s">
        <v>477</v>
      </c>
    </row>
    <row r="1105" spans="1:23" s="28" customFormat="1" ht="29" x14ac:dyDescent="0.35">
      <c r="A1105" s="20">
        <v>1240</v>
      </c>
      <c r="B1105" s="28">
        <v>2024</v>
      </c>
      <c r="C1105" s="19" t="s">
        <v>3232</v>
      </c>
      <c r="D1105" s="19" t="s">
        <v>2293</v>
      </c>
      <c r="E1105" s="19">
        <v>52834726</v>
      </c>
      <c r="F1105" s="19" t="s">
        <v>3233</v>
      </c>
      <c r="G1105" s="19" t="s">
        <v>854</v>
      </c>
      <c r="H1105" s="19" t="s">
        <v>345</v>
      </c>
      <c r="I1105" s="27">
        <v>45503</v>
      </c>
      <c r="J1105" s="27">
        <v>45512</v>
      </c>
      <c r="K1105" s="27">
        <v>45648</v>
      </c>
      <c r="L1105" s="29">
        <v>39360000</v>
      </c>
      <c r="M1105" s="36">
        <v>0.36805556402439027</v>
      </c>
      <c r="N1105" s="31">
        <v>14486667</v>
      </c>
      <c r="O1105" s="31">
        <v>0</v>
      </c>
      <c r="P1105" s="31">
        <v>24873333</v>
      </c>
      <c r="T1105" s="30"/>
      <c r="U1105" s="31"/>
      <c r="V1105" s="31">
        <v>39360000</v>
      </c>
      <c r="W1105" s="28" t="s">
        <v>306</v>
      </c>
    </row>
    <row r="1106" spans="1:23" s="28" customFormat="1" ht="29" x14ac:dyDescent="0.35">
      <c r="A1106" s="20">
        <v>1241</v>
      </c>
      <c r="B1106" s="28">
        <v>2024</v>
      </c>
      <c r="C1106" s="19" t="s">
        <v>3234</v>
      </c>
      <c r="D1106" s="19" t="s">
        <v>382</v>
      </c>
      <c r="E1106" s="19">
        <v>1020742036</v>
      </c>
      <c r="F1106" s="19" t="s">
        <v>3235</v>
      </c>
      <c r="G1106" s="19" t="s">
        <v>304</v>
      </c>
      <c r="H1106" s="19" t="s">
        <v>305</v>
      </c>
      <c r="I1106" s="27">
        <v>45504</v>
      </c>
      <c r="J1106" s="27">
        <v>45509</v>
      </c>
      <c r="K1106" s="27">
        <v>45630</v>
      </c>
      <c r="L1106" s="29">
        <v>30000000</v>
      </c>
      <c r="M1106" s="36">
        <v>0.46666666666666667</v>
      </c>
      <c r="N1106" s="31">
        <v>14000000</v>
      </c>
      <c r="O1106" s="31">
        <v>0</v>
      </c>
      <c r="P1106" s="31">
        <v>16000000</v>
      </c>
      <c r="T1106" s="30"/>
      <c r="U1106" s="31"/>
      <c r="V1106" s="31">
        <v>30000000</v>
      </c>
      <c r="W1106" s="28" t="s">
        <v>306</v>
      </c>
    </row>
    <row r="1107" spans="1:23" s="28" customFormat="1" ht="29" x14ac:dyDescent="0.35">
      <c r="A1107" s="20">
        <v>1243</v>
      </c>
      <c r="B1107" s="28">
        <v>2024</v>
      </c>
      <c r="C1107" s="19" t="s">
        <v>3236</v>
      </c>
      <c r="D1107" s="19" t="s">
        <v>1488</v>
      </c>
      <c r="E1107" s="19">
        <v>1053853581</v>
      </c>
      <c r="F1107" s="19" t="s">
        <v>3237</v>
      </c>
      <c r="G1107" s="19" t="s">
        <v>854</v>
      </c>
      <c r="H1107" s="19" t="s">
        <v>345</v>
      </c>
      <c r="I1107" s="27">
        <v>45504</v>
      </c>
      <c r="J1107" s="27">
        <v>45512</v>
      </c>
      <c r="K1107" s="27">
        <v>45648</v>
      </c>
      <c r="L1107" s="29">
        <v>27000000</v>
      </c>
      <c r="M1107" s="36">
        <v>0.3925925925925926</v>
      </c>
      <c r="N1107" s="31">
        <v>10600000</v>
      </c>
      <c r="O1107" s="31">
        <v>0</v>
      </c>
      <c r="P1107" s="31">
        <v>16400000</v>
      </c>
      <c r="T1107" s="30"/>
      <c r="U1107" s="31"/>
      <c r="V1107" s="31">
        <v>27000000</v>
      </c>
      <c r="W1107" s="28" t="s">
        <v>306</v>
      </c>
    </row>
    <row r="1108" spans="1:23" s="28" customFormat="1" ht="29" x14ac:dyDescent="0.35">
      <c r="A1108" s="20">
        <v>1246</v>
      </c>
      <c r="B1108" s="28">
        <v>2024</v>
      </c>
      <c r="C1108" s="19" t="s">
        <v>3238</v>
      </c>
      <c r="D1108" s="19" t="s">
        <v>1215</v>
      </c>
      <c r="E1108" s="19">
        <v>1020715966</v>
      </c>
      <c r="F1108" s="19" t="s">
        <v>3239</v>
      </c>
      <c r="G1108" s="19" t="s">
        <v>444</v>
      </c>
      <c r="H1108" s="19" t="s">
        <v>305</v>
      </c>
      <c r="I1108" s="27">
        <v>45504</v>
      </c>
      <c r="J1108" s="27">
        <v>45509</v>
      </c>
      <c r="K1108" s="27">
        <v>45645</v>
      </c>
      <c r="L1108" s="29">
        <v>27000000</v>
      </c>
      <c r="M1108" s="36">
        <v>0.4148148148148148</v>
      </c>
      <c r="N1108" s="31">
        <v>11200000</v>
      </c>
      <c r="O1108" s="31">
        <v>0</v>
      </c>
      <c r="P1108" s="31">
        <v>15800000</v>
      </c>
      <c r="T1108" s="30"/>
      <c r="U1108" s="31"/>
      <c r="V1108" s="31">
        <v>27000000</v>
      </c>
      <c r="W1108" s="28" t="s">
        <v>306</v>
      </c>
    </row>
    <row r="1109" spans="1:23" s="28" customFormat="1" ht="29" x14ac:dyDescent="0.35">
      <c r="A1109" s="20">
        <v>1248</v>
      </c>
      <c r="B1109" s="28">
        <v>2024</v>
      </c>
      <c r="C1109" s="19" t="s">
        <v>3240</v>
      </c>
      <c r="D1109" s="19" t="s">
        <v>1287</v>
      </c>
      <c r="E1109" s="19">
        <v>1090380491</v>
      </c>
      <c r="F1109" s="19" t="s">
        <v>3241</v>
      </c>
      <c r="G1109" s="19" t="s">
        <v>538</v>
      </c>
      <c r="H1109" s="19" t="s">
        <v>539</v>
      </c>
      <c r="I1109" s="27">
        <v>45504</v>
      </c>
      <c r="J1109" s="27">
        <v>45509</v>
      </c>
      <c r="K1109" s="27">
        <v>45657</v>
      </c>
      <c r="L1109" s="29">
        <v>26522500</v>
      </c>
      <c r="M1109" s="36">
        <v>0.17333332076538788</v>
      </c>
      <c r="N1109" s="31">
        <v>4597233</v>
      </c>
      <c r="O1109" s="31">
        <v>0</v>
      </c>
      <c r="P1109" s="31">
        <v>21925267</v>
      </c>
      <c r="T1109" s="30"/>
      <c r="U1109" s="31"/>
      <c r="V1109" s="31">
        <v>26522500</v>
      </c>
      <c r="W1109" s="28" t="s">
        <v>534</v>
      </c>
    </row>
    <row r="1110" spans="1:23" s="28" customFormat="1" ht="29" x14ac:dyDescent="0.35">
      <c r="A1110" s="20">
        <v>1249</v>
      </c>
      <c r="B1110" s="28">
        <v>2024</v>
      </c>
      <c r="C1110" s="19" t="s">
        <v>3242</v>
      </c>
      <c r="D1110" s="19" t="s">
        <v>1758</v>
      </c>
      <c r="E1110" s="19">
        <v>1085942790</v>
      </c>
      <c r="F1110" s="19" t="s">
        <v>3243</v>
      </c>
      <c r="G1110" s="19" t="s">
        <v>538</v>
      </c>
      <c r="H1110" s="19" t="s">
        <v>539</v>
      </c>
      <c r="I1110" s="27">
        <v>45504</v>
      </c>
      <c r="J1110" s="27">
        <v>45509</v>
      </c>
      <c r="K1110" s="27">
        <v>45657</v>
      </c>
      <c r="L1110" s="29">
        <v>26522500</v>
      </c>
      <c r="M1110" s="36">
        <v>0.37333332076538789</v>
      </c>
      <c r="N1110" s="31">
        <v>9901733</v>
      </c>
      <c r="O1110" s="31">
        <v>0</v>
      </c>
      <c r="P1110" s="31">
        <v>16620767</v>
      </c>
      <c r="T1110" s="30"/>
      <c r="U1110" s="31"/>
      <c r="V1110" s="31">
        <v>26522500</v>
      </c>
      <c r="W1110" s="28" t="s">
        <v>534</v>
      </c>
    </row>
    <row r="1111" spans="1:23" s="28" customFormat="1" ht="29" x14ac:dyDescent="0.35">
      <c r="A1111" s="20">
        <v>1250</v>
      </c>
      <c r="B1111" s="28">
        <v>2024</v>
      </c>
      <c r="C1111" s="19" t="s">
        <v>3244</v>
      </c>
      <c r="D1111" s="19" t="s">
        <v>1743</v>
      </c>
      <c r="E1111" s="19">
        <v>1030655379</v>
      </c>
      <c r="F1111" s="19" t="s">
        <v>3245</v>
      </c>
      <c r="G1111" s="19" t="s">
        <v>538</v>
      </c>
      <c r="H1111" s="19" t="s">
        <v>539</v>
      </c>
      <c r="I1111" s="27">
        <v>45504</v>
      </c>
      <c r="J1111" s="27">
        <v>45513</v>
      </c>
      <c r="K1111" s="27">
        <v>45657</v>
      </c>
      <c r="L1111" s="29">
        <v>26522500</v>
      </c>
      <c r="M1111" s="36">
        <v>0.14666667923461213</v>
      </c>
      <c r="N1111" s="31">
        <v>3889967</v>
      </c>
      <c r="O1111" s="31">
        <v>0</v>
      </c>
      <c r="P1111" s="31">
        <v>22632533</v>
      </c>
      <c r="T1111" s="30"/>
      <c r="U1111" s="31"/>
      <c r="V1111" s="31">
        <v>26522500</v>
      </c>
      <c r="W1111" s="28" t="s">
        <v>534</v>
      </c>
    </row>
    <row r="1112" spans="1:23" s="28" customFormat="1" ht="29" x14ac:dyDescent="0.35">
      <c r="A1112" s="20">
        <v>1251</v>
      </c>
      <c r="B1112" s="28">
        <v>2024</v>
      </c>
      <c r="C1112" s="19" t="s">
        <v>3246</v>
      </c>
      <c r="D1112" s="19" t="s">
        <v>2024</v>
      </c>
      <c r="E1112" s="19">
        <v>1052385886</v>
      </c>
      <c r="F1112" s="19" t="s">
        <v>3247</v>
      </c>
      <c r="G1112" s="19" t="s">
        <v>538</v>
      </c>
      <c r="H1112" s="19" t="s">
        <v>539</v>
      </c>
      <c r="I1112" s="27">
        <v>45504</v>
      </c>
      <c r="J1112" s="27">
        <v>45509</v>
      </c>
      <c r="K1112" s="27">
        <v>45657</v>
      </c>
      <c r="L1112" s="29">
        <v>26522500</v>
      </c>
      <c r="M1112" s="36">
        <v>0.17333332076538788</v>
      </c>
      <c r="N1112" s="31">
        <v>4597233</v>
      </c>
      <c r="O1112" s="31">
        <v>0</v>
      </c>
      <c r="P1112" s="31">
        <v>21925267</v>
      </c>
      <c r="T1112" s="30"/>
      <c r="U1112" s="31"/>
      <c r="V1112" s="31">
        <v>26522500</v>
      </c>
      <c r="W1112" s="28" t="s">
        <v>534</v>
      </c>
    </row>
    <row r="1113" spans="1:23" s="28" customFormat="1" ht="29" x14ac:dyDescent="0.35">
      <c r="A1113" s="20">
        <v>1252</v>
      </c>
      <c r="B1113" s="28">
        <v>2024</v>
      </c>
      <c r="C1113" s="19" t="s">
        <v>3248</v>
      </c>
      <c r="D1113" s="19" t="s">
        <v>1047</v>
      </c>
      <c r="E1113" s="19">
        <v>1014274837</v>
      </c>
      <c r="F1113" s="19" t="s">
        <v>3249</v>
      </c>
      <c r="G1113" s="19" t="s">
        <v>3093</v>
      </c>
      <c r="H1113" s="19" t="s">
        <v>544</v>
      </c>
      <c r="I1113" s="27">
        <v>45504</v>
      </c>
      <c r="J1113" s="27">
        <v>45509</v>
      </c>
      <c r="K1113" s="27">
        <v>45657</v>
      </c>
      <c r="L1113" s="29">
        <v>42500000</v>
      </c>
      <c r="M1113" s="36">
        <v>0.3733333411764706</v>
      </c>
      <c r="N1113" s="31">
        <v>15866667</v>
      </c>
      <c r="O1113" s="31">
        <v>0</v>
      </c>
      <c r="P1113" s="31">
        <v>26633333</v>
      </c>
      <c r="T1113" s="30"/>
      <c r="U1113" s="31"/>
      <c r="V1113" s="31">
        <v>42500000</v>
      </c>
      <c r="W1113" s="28" t="s">
        <v>534</v>
      </c>
    </row>
    <row r="1114" spans="1:23" s="28" customFormat="1" ht="29" x14ac:dyDescent="0.35">
      <c r="A1114" s="20">
        <v>1253</v>
      </c>
      <c r="B1114" s="28">
        <v>2024</v>
      </c>
      <c r="C1114" s="19" t="s">
        <v>3250</v>
      </c>
      <c r="D1114" s="19" t="s">
        <v>536</v>
      </c>
      <c r="E1114" s="19">
        <v>1026295300</v>
      </c>
      <c r="F1114" s="19" t="s">
        <v>3251</v>
      </c>
      <c r="G1114" s="19" t="s">
        <v>538</v>
      </c>
      <c r="H1114" s="19" t="s">
        <v>539</v>
      </c>
      <c r="I1114" s="27">
        <v>45504</v>
      </c>
      <c r="J1114" s="27">
        <v>45509</v>
      </c>
      <c r="K1114" s="27">
        <v>45657</v>
      </c>
      <c r="L1114" s="29">
        <v>28325000</v>
      </c>
      <c r="M1114" s="36">
        <v>0.17333334510150045</v>
      </c>
      <c r="N1114" s="31">
        <v>4909667</v>
      </c>
      <c r="O1114" s="31">
        <v>0</v>
      </c>
      <c r="P1114" s="31">
        <v>23415333</v>
      </c>
      <c r="T1114" s="30"/>
      <c r="U1114" s="31"/>
      <c r="V1114" s="31">
        <v>28325000</v>
      </c>
      <c r="W1114" s="28" t="s">
        <v>534</v>
      </c>
    </row>
    <row r="1115" spans="1:23" s="28" customFormat="1" ht="29" x14ac:dyDescent="0.35">
      <c r="A1115" s="20">
        <v>1254</v>
      </c>
      <c r="B1115" s="28">
        <v>2024</v>
      </c>
      <c r="C1115" s="19" t="s">
        <v>3252</v>
      </c>
      <c r="D1115" s="19" t="s">
        <v>2767</v>
      </c>
      <c r="E1115" s="19">
        <v>52695365</v>
      </c>
      <c r="F1115" s="19" t="s">
        <v>3253</v>
      </c>
      <c r="G1115" s="19" t="s">
        <v>2256</v>
      </c>
      <c r="H1115" s="19" t="s">
        <v>32</v>
      </c>
      <c r="I1115" s="27">
        <v>45504</v>
      </c>
      <c r="J1115" s="27">
        <v>45509</v>
      </c>
      <c r="K1115" s="27">
        <v>45657</v>
      </c>
      <c r="L1115" s="29">
        <v>32590000</v>
      </c>
      <c r="M1115" s="36">
        <v>0.373333353789506</v>
      </c>
      <c r="N1115" s="31">
        <v>12166934</v>
      </c>
      <c r="O1115" s="31">
        <v>0</v>
      </c>
      <c r="P1115" s="31">
        <v>20423066</v>
      </c>
      <c r="T1115" s="30"/>
      <c r="U1115" s="31"/>
      <c r="V1115" s="31">
        <v>32590000</v>
      </c>
      <c r="W1115" s="28" t="s">
        <v>33</v>
      </c>
    </row>
    <row r="1116" spans="1:23" s="28" customFormat="1" ht="29" x14ac:dyDescent="0.35">
      <c r="A1116" s="20">
        <v>1255</v>
      </c>
      <c r="B1116" s="28">
        <v>2024</v>
      </c>
      <c r="C1116" s="19" t="s">
        <v>3254</v>
      </c>
      <c r="D1116" s="19" t="s">
        <v>224</v>
      </c>
      <c r="E1116" s="19">
        <v>52953322</v>
      </c>
      <c r="F1116" s="19" t="s">
        <v>3255</v>
      </c>
      <c r="G1116" s="19" t="s">
        <v>2256</v>
      </c>
      <c r="H1116" s="19" t="s">
        <v>32</v>
      </c>
      <c r="I1116" s="27">
        <v>45503</v>
      </c>
      <c r="J1116" s="27">
        <v>45509</v>
      </c>
      <c r="K1116" s="27">
        <v>45657</v>
      </c>
      <c r="L1116" s="29">
        <v>32590000</v>
      </c>
      <c r="M1116" s="36">
        <v>0.37333332310524703</v>
      </c>
      <c r="N1116" s="31">
        <v>12166933</v>
      </c>
      <c r="O1116" s="31">
        <v>0</v>
      </c>
      <c r="P1116" s="31">
        <v>20423067</v>
      </c>
      <c r="T1116" s="30"/>
      <c r="U1116" s="31"/>
      <c r="V1116" s="31">
        <v>32590000</v>
      </c>
      <c r="W1116" s="28" t="s">
        <v>33</v>
      </c>
    </row>
    <row r="1117" spans="1:23" s="28" customFormat="1" ht="29" x14ac:dyDescent="0.35">
      <c r="A1117" s="20">
        <v>1256</v>
      </c>
      <c r="B1117" s="28">
        <v>2024</v>
      </c>
      <c r="C1117" s="19" t="s">
        <v>3256</v>
      </c>
      <c r="D1117" s="19" t="s">
        <v>3257</v>
      </c>
      <c r="E1117" s="19">
        <v>1072710051</v>
      </c>
      <c r="F1117" s="19" t="s">
        <v>3258</v>
      </c>
      <c r="G1117" s="19" t="s">
        <v>2899</v>
      </c>
      <c r="H1117" s="19" t="s">
        <v>555</v>
      </c>
      <c r="I1117" s="27">
        <v>45504</v>
      </c>
      <c r="J1117" s="27">
        <v>45517</v>
      </c>
      <c r="K1117" s="27">
        <v>45653</v>
      </c>
      <c r="L1117" s="29">
        <v>32400000</v>
      </c>
      <c r="M1117" s="36">
        <v>0.13333333333333333</v>
      </c>
      <c r="N1117" s="31">
        <v>4320000</v>
      </c>
      <c r="O1117" s="31">
        <v>0</v>
      </c>
      <c r="P1117" s="31">
        <v>28080000</v>
      </c>
      <c r="T1117" s="30"/>
      <c r="U1117" s="31"/>
      <c r="V1117" s="31">
        <v>32400000</v>
      </c>
      <c r="W1117" s="28" t="s">
        <v>556</v>
      </c>
    </row>
    <row r="1118" spans="1:23" s="28" customFormat="1" ht="29" x14ac:dyDescent="0.35">
      <c r="A1118" s="20">
        <v>1257</v>
      </c>
      <c r="B1118" s="28">
        <v>2024</v>
      </c>
      <c r="C1118" s="19" t="s">
        <v>3259</v>
      </c>
      <c r="D1118" s="19" t="s">
        <v>2248</v>
      </c>
      <c r="E1118" s="19">
        <v>1010231425</v>
      </c>
      <c r="F1118" s="19" t="s">
        <v>3260</v>
      </c>
      <c r="G1118" s="19" t="s">
        <v>538</v>
      </c>
      <c r="H1118" s="19" t="s">
        <v>539</v>
      </c>
      <c r="I1118" s="27">
        <v>45504</v>
      </c>
      <c r="J1118" s="27">
        <v>45509</v>
      </c>
      <c r="K1118" s="27">
        <v>45657</v>
      </c>
      <c r="L1118" s="29">
        <v>26522500</v>
      </c>
      <c r="M1118" s="36">
        <v>0.37333332076538789</v>
      </c>
      <c r="N1118" s="31">
        <v>9901733</v>
      </c>
      <c r="O1118" s="31">
        <v>0</v>
      </c>
      <c r="P1118" s="31">
        <v>16620767</v>
      </c>
      <c r="T1118" s="30"/>
      <c r="U1118" s="31"/>
      <c r="V1118" s="31">
        <v>26522500</v>
      </c>
      <c r="W1118" s="28" t="s">
        <v>534</v>
      </c>
    </row>
    <row r="1119" spans="1:23" s="28" customFormat="1" ht="29" x14ac:dyDescent="0.35">
      <c r="A1119" s="20">
        <v>1259</v>
      </c>
      <c r="B1119" s="28">
        <v>2024</v>
      </c>
      <c r="C1119" s="19" t="s">
        <v>3261</v>
      </c>
      <c r="D1119" s="19" t="s">
        <v>3262</v>
      </c>
      <c r="E1119" s="19">
        <v>1066744422</v>
      </c>
      <c r="F1119" s="19" t="s">
        <v>3263</v>
      </c>
      <c r="G1119" s="19" t="s">
        <v>426</v>
      </c>
      <c r="H1119" s="19" t="s">
        <v>820</v>
      </c>
      <c r="I1119" s="27">
        <v>45504</v>
      </c>
      <c r="J1119" s="27">
        <v>45509</v>
      </c>
      <c r="K1119" s="27">
        <v>45630</v>
      </c>
      <c r="L1119" s="29">
        <v>24000000</v>
      </c>
      <c r="M1119" s="36">
        <v>0.46666666666666667</v>
      </c>
      <c r="N1119" s="31">
        <v>11200000</v>
      </c>
      <c r="O1119" s="31">
        <v>0</v>
      </c>
      <c r="P1119" s="31">
        <v>12800000</v>
      </c>
      <c r="T1119" s="30"/>
      <c r="U1119" s="31"/>
      <c r="V1119" s="31">
        <v>24000000</v>
      </c>
      <c r="W1119" s="28" t="s">
        <v>428</v>
      </c>
    </row>
    <row r="1120" spans="1:23" s="28" customFormat="1" ht="29" x14ac:dyDescent="0.35">
      <c r="A1120" s="20">
        <v>1260</v>
      </c>
      <c r="B1120" s="28">
        <v>2024</v>
      </c>
      <c r="C1120" s="19" t="s">
        <v>3264</v>
      </c>
      <c r="D1120" s="19" t="s">
        <v>2372</v>
      </c>
      <c r="E1120" s="19">
        <v>1020773125</v>
      </c>
      <c r="F1120" s="19" t="s">
        <v>3265</v>
      </c>
      <c r="G1120" s="19" t="s">
        <v>2071</v>
      </c>
      <c r="H1120" s="19" t="s">
        <v>1976</v>
      </c>
      <c r="I1120" s="27">
        <v>45503</v>
      </c>
      <c r="J1120" s="27">
        <v>45505</v>
      </c>
      <c r="K1120" s="27">
        <v>45657</v>
      </c>
      <c r="L1120" s="29">
        <v>35038660</v>
      </c>
      <c r="M1120" s="36">
        <v>0.2</v>
      </c>
      <c r="N1120" s="31">
        <v>7007732</v>
      </c>
      <c r="O1120" s="31">
        <v>0</v>
      </c>
      <c r="P1120" s="31">
        <v>28030928</v>
      </c>
      <c r="T1120" s="30"/>
      <c r="U1120" s="31"/>
      <c r="V1120" s="31">
        <v>35038660</v>
      </c>
      <c r="W1120" s="28" t="s">
        <v>2072</v>
      </c>
    </row>
    <row r="1121" spans="1:23" s="28" customFormat="1" ht="43.5" x14ac:dyDescent="0.35">
      <c r="A1121" s="20">
        <v>1261</v>
      </c>
      <c r="B1121" s="28">
        <v>2024</v>
      </c>
      <c r="C1121" s="19" t="s">
        <v>3266</v>
      </c>
      <c r="D1121" s="19" t="s">
        <v>1446</v>
      </c>
      <c r="E1121" s="19">
        <v>1032463427</v>
      </c>
      <c r="F1121" s="19" t="s">
        <v>3267</v>
      </c>
      <c r="G1121" s="19" t="s">
        <v>154</v>
      </c>
      <c r="H1121" s="19" t="s">
        <v>155</v>
      </c>
      <c r="I1121" s="27">
        <v>45504</v>
      </c>
      <c r="J1121" s="27">
        <v>45519</v>
      </c>
      <c r="K1121" s="27">
        <v>45655</v>
      </c>
      <c r="L1121" s="29">
        <v>30213000</v>
      </c>
      <c r="M1121" s="36">
        <v>0.34074074074074073</v>
      </c>
      <c r="N1121" s="31">
        <v>10294800</v>
      </c>
      <c r="O1121" s="31">
        <v>0</v>
      </c>
      <c r="P1121" s="31">
        <v>19918200</v>
      </c>
      <c r="T1121" s="30"/>
      <c r="U1121" s="31"/>
      <c r="V1121" s="31">
        <v>30213000</v>
      </c>
      <c r="W1121" s="28" t="s">
        <v>156</v>
      </c>
    </row>
    <row r="1122" spans="1:23" s="28" customFormat="1" ht="43.5" x14ac:dyDescent="0.35">
      <c r="A1122" s="20">
        <v>1262</v>
      </c>
      <c r="B1122" s="28">
        <v>2024</v>
      </c>
      <c r="C1122" s="19" t="s">
        <v>3268</v>
      </c>
      <c r="D1122" s="19" t="s">
        <v>918</v>
      </c>
      <c r="E1122" s="19">
        <v>1019051488</v>
      </c>
      <c r="F1122" s="19" t="s">
        <v>3269</v>
      </c>
      <c r="G1122" s="19" t="s">
        <v>154</v>
      </c>
      <c r="H1122" s="19" t="s">
        <v>155</v>
      </c>
      <c r="I1122" s="27">
        <v>45504</v>
      </c>
      <c r="J1122" s="27">
        <v>45509</v>
      </c>
      <c r="K1122" s="27">
        <v>45645</v>
      </c>
      <c r="L1122" s="29">
        <v>30213000</v>
      </c>
      <c r="M1122" s="36">
        <v>0.4148148148148148</v>
      </c>
      <c r="N1122" s="31">
        <v>12532800</v>
      </c>
      <c r="O1122" s="31">
        <v>0</v>
      </c>
      <c r="P1122" s="31">
        <v>17680200</v>
      </c>
      <c r="T1122" s="30"/>
      <c r="U1122" s="31"/>
      <c r="V1122" s="31">
        <v>30213000</v>
      </c>
      <c r="W1122" s="28" t="s">
        <v>156</v>
      </c>
    </row>
    <row r="1123" spans="1:23" s="28" customFormat="1" ht="29" x14ac:dyDescent="0.35">
      <c r="A1123" s="20">
        <v>1263</v>
      </c>
      <c r="B1123" s="28">
        <v>2024</v>
      </c>
      <c r="C1123" s="19" t="s">
        <v>3270</v>
      </c>
      <c r="D1123" s="19" t="s">
        <v>2197</v>
      </c>
      <c r="E1123" s="19">
        <v>1098736381</v>
      </c>
      <c r="F1123" s="19" t="s">
        <v>3271</v>
      </c>
      <c r="G1123" s="19" t="s">
        <v>2071</v>
      </c>
      <c r="H1123" s="19" t="s">
        <v>1976</v>
      </c>
      <c r="I1123" s="27">
        <v>45503</v>
      </c>
      <c r="J1123" s="27">
        <v>45505</v>
      </c>
      <c r="K1123" s="27">
        <v>45657</v>
      </c>
      <c r="L1123" s="29">
        <v>35038660</v>
      </c>
      <c r="M1123" s="36">
        <v>0.2</v>
      </c>
      <c r="N1123" s="31">
        <v>7007732</v>
      </c>
      <c r="O1123" s="31">
        <v>0</v>
      </c>
      <c r="P1123" s="31">
        <v>28030928</v>
      </c>
      <c r="T1123" s="30"/>
      <c r="U1123" s="31"/>
      <c r="V1123" s="31">
        <v>35038660</v>
      </c>
      <c r="W1123" s="28" t="s">
        <v>2072</v>
      </c>
    </row>
    <row r="1124" spans="1:23" s="28" customFormat="1" ht="29" x14ac:dyDescent="0.35">
      <c r="A1124" s="20">
        <v>1265</v>
      </c>
      <c r="B1124" s="28">
        <v>2024</v>
      </c>
      <c r="C1124" s="19" t="s">
        <v>3272</v>
      </c>
      <c r="D1124" s="19" t="s">
        <v>209</v>
      </c>
      <c r="E1124" s="19">
        <v>52045284</v>
      </c>
      <c r="F1124" s="19" t="s">
        <v>3273</v>
      </c>
      <c r="G1124" s="19" t="s">
        <v>797</v>
      </c>
      <c r="H1124" s="19" t="s">
        <v>125</v>
      </c>
      <c r="I1124" s="27">
        <v>45504</v>
      </c>
      <c r="J1124" s="27">
        <v>45506</v>
      </c>
      <c r="K1124" s="27">
        <v>45642</v>
      </c>
      <c r="L1124" s="29">
        <v>41715000</v>
      </c>
      <c r="M1124" s="36">
        <v>0.21481481481481482</v>
      </c>
      <c r="N1124" s="31">
        <v>8961000</v>
      </c>
      <c r="O1124" s="31">
        <v>0</v>
      </c>
      <c r="P1124" s="31">
        <v>32754000</v>
      </c>
      <c r="T1124" s="30"/>
      <c r="U1124" s="31"/>
      <c r="V1124" s="31">
        <v>41715000</v>
      </c>
      <c r="W1124" s="28" t="s">
        <v>126</v>
      </c>
    </row>
    <row r="1125" spans="1:23" s="28" customFormat="1" ht="29" x14ac:dyDescent="0.35">
      <c r="A1125" s="20">
        <v>1266</v>
      </c>
      <c r="B1125" s="28">
        <v>2024</v>
      </c>
      <c r="C1125" s="19" t="s">
        <v>3274</v>
      </c>
      <c r="D1125" s="19" t="s">
        <v>173</v>
      </c>
      <c r="E1125" s="19">
        <v>53064906</v>
      </c>
      <c r="F1125" s="19" t="s">
        <v>3275</v>
      </c>
      <c r="G1125" s="19" t="s">
        <v>797</v>
      </c>
      <c r="H1125" s="19" t="s">
        <v>125</v>
      </c>
      <c r="I1125" s="27">
        <v>45504</v>
      </c>
      <c r="J1125" s="27">
        <v>45506</v>
      </c>
      <c r="K1125" s="27">
        <v>45642</v>
      </c>
      <c r="L1125" s="29">
        <v>41715000</v>
      </c>
      <c r="M1125" s="36">
        <v>0.43703703703703706</v>
      </c>
      <c r="N1125" s="31">
        <v>18231000</v>
      </c>
      <c r="O1125" s="31">
        <v>0</v>
      </c>
      <c r="P1125" s="31">
        <v>23484000</v>
      </c>
      <c r="T1125" s="30"/>
      <c r="U1125" s="31"/>
      <c r="V1125" s="31">
        <v>41715000</v>
      </c>
      <c r="W1125" s="28" t="s">
        <v>126</v>
      </c>
    </row>
    <row r="1126" spans="1:23" s="28" customFormat="1" ht="43.5" x14ac:dyDescent="0.35">
      <c r="A1126" s="20">
        <v>1267</v>
      </c>
      <c r="B1126" s="28">
        <v>2024</v>
      </c>
      <c r="C1126" s="19" t="s">
        <v>3276</v>
      </c>
      <c r="D1126" s="19" t="s">
        <v>1452</v>
      </c>
      <c r="E1126" s="19">
        <v>1067948121</v>
      </c>
      <c r="F1126" s="19" t="s">
        <v>3277</v>
      </c>
      <c r="G1126" s="19" t="s">
        <v>154</v>
      </c>
      <c r="H1126" s="19" t="s">
        <v>155</v>
      </c>
      <c r="I1126" s="27">
        <v>45504</v>
      </c>
      <c r="J1126" s="27">
        <v>45516</v>
      </c>
      <c r="K1126" s="27">
        <v>45516</v>
      </c>
      <c r="L1126" s="29">
        <v>27160000</v>
      </c>
      <c r="M1126" s="36">
        <v>0</v>
      </c>
      <c r="N1126" s="31">
        <v>0</v>
      </c>
      <c r="O1126" s="31">
        <v>0</v>
      </c>
      <c r="P1126" s="31">
        <v>27160000</v>
      </c>
      <c r="T1126" s="30"/>
      <c r="U1126" s="31"/>
      <c r="V1126" s="31">
        <v>27160000</v>
      </c>
      <c r="W1126" s="28" t="s">
        <v>156</v>
      </c>
    </row>
    <row r="1127" spans="1:23" s="28" customFormat="1" ht="29" x14ac:dyDescent="0.35">
      <c r="A1127" s="20">
        <v>1268</v>
      </c>
      <c r="B1127" s="28">
        <v>2024</v>
      </c>
      <c r="C1127" s="19" t="s">
        <v>3278</v>
      </c>
      <c r="D1127" s="19" t="s">
        <v>1290</v>
      </c>
      <c r="E1127" s="19">
        <v>1019055961</v>
      </c>
      <c r="F1127" s="19" t="s">
        <v>3279</v>
      </c>
      <c r="G1127" s="19" t="s">
        <v>3093</v>
      </c>
      <c r="H1127" s="19" t="s">
        <v>544</v>
      </c>
      <c r="I1127" s="27">
        <v>45504</v>
      </c>
      <c r="J1127" s="27">
        <v>45509</v>
      </c>
      <c r="K1127" s="27">
        <v>45657</v>
      </c>
      <c r="L1127" s="29">
        <v>26522500</v>
      </c>
      <c r="M1127" s="36">
        <v>0.37333332076538789</v>
      </c>
      <c r="N1127" s="31">
        <v>9901733</v>
      </c>
      <c r="O1127" s="31">
        <v>0</v>
      </c>
      <c r="P1127" s="31">
        <v>16620767</v>
      </c>
      <c r="T1127" s="30"/>
      <c r="U1127" s="31"/>
      <c r="V1127" s="31">
        <v>26522500</v>
      </c>
      <c r="W1127" s="28" t="s">
        <v>534</v>
      </c>
    </row>
    <row r="1128" spans="1:23" s="28" customFormat="1" ht="29" x14ac:dyDescent="0.35">
      <c r="A1128" s="20">
        <v>1269</v>
      </c>
      <c r="B1128" s="28">
        <v>2024</v>
      </c>
      <c r="C1128" s="19" t="s">
        <v>3280</v>
      </c>
      <c r="D1128" s="19" t="s">
        <v>1077</v>
      </c>
      <c r="E1128" s="19">
        <v>1087408305</v>
      </c>
      <c r="F1128" s="19" t="s">
        <v>3281</v>
      </c>
      <c r="G1128" s="19" t="s">
        <v>3093</v>
      </c>
      <c r="H1128" s="19" t="s">
        <v>544</v>
      </c>
      <c r="I1128" s="27">
        <v>45504</v>
      </c>
      <c r="J1128" s="27">
        <v>45512</v>
      </c>
      <c r="K1128" s="27">
        <v>45657</v>
      </c>
      <c r="L1128" s="29">
        <v>26522500</v>
      </c>
      <c r="M1128" s="36">
        <v>0.35333332076538787</v>
      </c>
      <c r="N1128" s="31">
        <v>9371283</v>
      </c>
      <c r="O1128" s="31">
        <v>0</v>
      </c>
      <c r="P1128" s="31">
        <v>17151217</v>
      </c>
      <c r="T1128" s="30"/>
      <c r="U1128" s="31"/>
      <c r="V1128" s="31">
        <v>26522500</v>
      </c>
      <c r="W1128" s="28" t="s">
        <v>534</v>
      </c>
    </row>
    <row r="1129" spans="1:23" s="28" customFormat="1" ht="29" x14ac:dyDescent="0.35">
      <c r="A1129" s="20">
        <v>1271</v>
      </c>
      <c r="B1129" s="28">
        <v>2024</v>
      </c>
      <c r="C1129" s="19" t="s">
        <v>3282</v>
      </c>
      <c r="D1129" s="19" t="s">
        <v>1097</v>
      </c>
      <c r="E1129" s="19">
        <v>52103500</v>
      </c>
      <c r="F1129" s="19" t="s">
        <v>3283</v>
      </c>
      <c r="G1129" s="19" t="s">
        <v>3093</v>
      </c>
      <c r="H1129" s="19" t="s">
        <v>544</v>
      </c>
      <c r="I1129" s="27">
        <v>45504</v>
      </c>
      <c r="J1129" s="27">
        <v>45509</v>
      </c>
      <c r="K1129" s="27">
        <v>45657</v>
      </c>
      <c r="L1129" s="29">
        <v>26522500</v>
      </c>
      <c r="M1129" s="36">
        <v>0.17333332076538788</v>
      </c>
      <c r="N1129" s="31">
        <v>4597233</v>
      </c>
      <c r="O1129" s="31">
        <v>0</v>
      </c>
      <c r="P1129" s="31">
        <v>21925267</v>
      </c>
      <c r="T1129" s="30"/>
      <c r="U1129" s="31"/>
      <c r="V1129" s="31">
        <v>26522500</v>
      </c>
      <c r="W1129" s="28" t="s">
        <v>534</v>
      </c>
    </row>
    <row r="1130" spans="1:23" s="28" customFormat="1" ht="29" x14ac:dyDescent="0.35">
      <c r="A1130" s="20">
        <v>1272</v>
      </c>
      <c r="B1130" s="28">
        <v>2024</v>
      </c>
      <c r="C1130" s="19" t="s">
        <v>3284</v>
      </c>
      <c r="D1130" s="19" t="s">
        <v>897</v>
      </c>
      <c r="E1130" s="19">
        <v>1016019607</v>
      </c>
      <c r="F1130" s="19" t="s">
        <v>3285</v>
      </c>
      <c r="G1130" s="19" t="s">
        <v>3093</v>
      </c>
      <c r="H1130" s="19" t="s">
        <v>544</v>
      </c>
      <c r="I1130" s="27">
        <v>45504</v>
      </c>
      <c r="J1130" s="27">
        <v>45509</v>
      </c>
      <c r="K1130" s="27">
        <v>45657</v>
      </c>
      <c r="L1130" s="29">
        <v>6522500</v>
      </c>
      <c r="M1130" s="36">
        <v>0.37333338443848219</v>
      </c>
      <c r="N1130" s="31">
        <v>2435067</v>
      </c>
      <c r="O1130" s="31">
        <v>0</v>
      </c>
      <c r="P1130" s="31">
        <v>4087433</v>
      </c>
      <c r="T1130" s="30"/>
      <c r="U1130" s="31"/>
      <c r="V1130" s="31">
        <v>6522500</v>
      </c>
      <c r="W1130" s="28" t="s">
        <v>534</v>
      </c>
    </row>
    <row r="1131" spans="1:23" s="28" customFormat="1" ht="43.5" x14ac:dyDescent="0.35">
      <c r="A1131" s="20">
        <v>1273</v>
      </c>
      <c r="B1131" s="28">
        <v>2024</v>
      </c>
      <c r="C1131" s="19" t="s">
        <v>3286</v>
      </c>
      <c r="D1131" s="19" t="s">
        <v>1926</v>
      </c>
      <c r="E1131" s="19">
        <v>39767738</v>
      </c>
      <c r="F1131" s="19" t="s">
        <v>3287</v>
      </c>
      <c r="G1131" s="19" t="s">
        <v>154</v>
      </c>
      <c r="H1131" s="19" t="s">
        <v>155</v>
      </c>
      <c r="I1131" s="27">
        <v>45504</v>
      </c>
      <c r="J1131" s="27">
        <v>45509</v>
      </c>
      <c r="K1131" s="27">
        <v>45645</v>
      </c>
      <c r="L1131" s="29">
        <v>13689000</v>
      </c>
      <c r="M1131" s="36">
        <v>0.4148148148148148</v>
      </c>
      <c r="N1131" s="31">
        <v>5678400</v>
      </c>
      <c r="O1131" s="31">
        <v>0</v>
      </c>
      <c r="P1131" s="31">
        <v>8010600</v>
      </c>
      <c r="T1131" s="30"/>
      <c r="U1131" s="31"/>
      <c r="V1131" s="31">
        <v>13689000</v>
      </c>
      <c r="W1131" s="28" t="s">
        <v>156</v>
      </c>
    </row>
    <row r="1132" spans="1:23" s="28" customFormat="1" ht="29" x14ac:dyDescent="0.35">
      <c r="A1132" s="20">
        <v>1274</v>
      </c>
      <c r="B1132" s="28">
        <v>2024</v>
      </c>
      <c r="C1132" s="19" t="s">
        <v>3288</v>
      </c>
      <c r="D1132" s="19" t="s">
        <v>2452</v>
      </c>
      <c r="E1132" s="19">
        <v>1014207629</v>
      </c>
      <c r="F1132" s="19" t="s">
        <v>3289</v>
      </c>
      <c r="G1132" s="19" t="s">
        <v>262</v>
      </c>
      <c r="H1132" s="19" t="s">
        <v>263</v>
      </c>
      <c r="I1132" s="27">
        <v>45503</v>
      </c>
      <c r="J1132" s="27">
        <v>45519</v>
      </c>
      <c r="K1132" s="27">
        <v>45655</v>
      </c>
      <c r="L1132" s="29">
        <v>22900500</v>
      </c>
      <c r="M1132" s="36">
        <v>0.34074072618501777</v>
      </c>
      <c r="N1132" s="31">
        <v>7803133</v>
      </c>
      <c r="O1132" s="31">
        <v>0</v>
      </c>
      <c r="P1132" s="31">
        <v>15097367</v>
      </c>
      <c r="T1132" s="30"/>
      <c r="U1132" s="31"/>
      <c r="V1132" s="31">
        <v>22900500</v>
      </c>
      <c r="W1132" s="28" t="s">
        <v>264</v>
      </c>
    </row>
    <row r="1133" spans="1:23" s="28" customFormat="1" ht="29" x14ac:dyDescent="0.35">
      <c r="A1133" s="20">
        <v>1275</v>
      </c>
      <c r="B1133" s="28">
        <v>2024</v>
      </c>
      <c r="C1133" s="19" t="s">
        <v>3290</v>
      </c>
      <c r="D1133" s="19" t="s">
        <v>2610</v>
      </c>
      <c r="E1133" s="19">
        <v>80283677</v>
      </c>
      <c r="F1133" s="19" t="s">
        <v>3291</v>
      </c>
      <c r="G1133" s="19" t="s">
        <v>3292</v>
      </c>
      <c r="H1133" s="19" t="s">
        <v>895</v>
      </c>
      <c r="I1133" s="27">
        <v>45504</v>
      </c>
      <c r="J1133" s="27">
        <v>45509</v>
      </c>
      <c r="K1133" s="27">
        <v>45657</v>
      </c>
      <c r="L1133" s="29">
        <v>55697250</v>
      </c>
      <c r="M1133" s="36">
        <v>0.37333333333333335</v>
      </c>
      <c r="N1133" s="31">
        <v>20793640</v>
      </c>
      <c r="O1133" s="31">
        <v>0</v>
      </c>
      <c r="P1133" s="31">
        <v>34903610</v>
      </c>
      <c r="T1133" s="30"/>
      <c r="U1133" s="31"/>
      <c r="V1133" s="31">
        <v>55697250</v>
      </c>
      <c r="W1133" s="28" t="s">
        <v>895</v>
      </c>
    </row>
    <row r="1134" spans="1:23" s="28" customFormat="1" ht="29" x14ac:dyDescent="0.35">
      <c r="A1134" s="20">
        <v>1276</v>
      </c>
      <c r="B1134" s="28">
        <v>2024</v>
      </c>
      <c r="C1134" s="19" t="s">
        <v>3293</v>
      </c>
      <c r="D1134" s="19" t="s">
        <v>1323</v>
      </c>
      <c r="E1134" s="19">
        <v>1020740687</v>
      </c>
      <c r="F1134" s="19" t="s">
        <v>3294</v>
      </c>
      <c r="G1134" s="19" t="s">
        <v>3292</v>
      </c>
      <c r="H1134" s="19" t="s">
        <v>895</v>
      </c>
      <c r="I1134" s="27">
        <v>45504</v>
      </c>
      <c r="J1134" s="27">
        <v>45509</v>
      </c>
      <c r="K1134" s="27">
        <v>45657</v>
      </c>
      <c r="L1134" s="29">
        <v>41000000</v>
      </c>
      <c r="M1134" s="36">
        <v>0.37333334146341463</v>
      </c>
      <c r="N1134" s="31">
        <v>15306667</v>
      </c>
      <c r="O1134" s="31">
        <v>0</v>
      </c>
      <c r="P1134" s="31">
        <v>25693333</v>
      </c>
      <c r="T1134" s="30"/>
      <c r="U1134" s="31"/>
      <c r="V1134" s="31">
        <v>41000000</v>
      </c>
      <c r="W1134" s="28" t="s">
        <v>895</v>
      </c>
    </row>
    <row r="1135" spans="1:23" s="28" customFormat="1" ht="29" x14ac:dyDescent="0.35">
      <c r="A1135" s="20">
        <v>1277</v>
      </c>
      <c r="B1135" s="28">
        <v>2024</v>
      </c>
      <c r="C1135" s="19" t="s">
        <v>3295</v>
      </c>
      <c r="D1135" s="19" t="s">
        <v>1338</v>
      </c>
      <c r="E1135" s="19">
        <v>52737116</v>
      </c>
      <c r="F1135" s="19" t="s">
        <v>3296</v>
      </c>
      <c r="G1135" s="19" t="s">
        <v>3292</v>
      </c>
      <c r="H1135" s="19" t="s">
        <v>895</v>
      </c>
      <c r="I1135" s="27">
        <v>45504</v>
      </c>
      <c r="J1135" s="27">
        <v>45509</v>
      </c>
      <c r="K1135" s="27">
        <v>45657</v>
      </c>
      <c r="L1135" s="29">
        <v>48925000</v>
      </c>
      <c r="M1135" s="36">
        <v>0.17333332652018396</v>
      </c>
      <c r="N1135" s="31">
        <v>8480333</v>
      </c>
      <c r="O1135" s="31">
        <v>0</v>
      </c>
      <c r="P1135" s="31">
        <v>40444667</v>
      </c>
      <c r="T1135" s="30"/>
      <c r="U1135" s="31"/>
      <c r="V1135" s="31">
        <v>48925000</v>
      </c>
      <c r="W1135" s="28" t="s">
        <v>895</v>
      </c>
    </row>
    <row r="1136" spans="1:23" s="28" customFormat="1" ht="29" x14ac:dyDescent="0.35">
      <c r="A1136" s="20">
        <v>1278</v>
      </c>
      <c r="B1136" s="28">
        <v>2024</v>
      </c>
      <c r="C1136" s="19" t="s">
        <v>3297</v>
      </c>
      <c r="D1136" s="19" t="s">
        <v>388</v>
      </c>
      <c r="E1136" s="19">
        <v>1077871555</v>
      </c>
      <c r="F1136" s="19" t="s">
        <v>3298</v>
      </c>
      <c r="G1136" s="19" t="s">
        <v>2256</v>
      </c>
      <c r="H1136" s="19" t="s">
        <v>32</v>
      </c>
      <c r="I1136" s="27">
        <v>45503</v>
      </c>
      <c r="J1136" s="27">
        <v>45509</v>
      </c>
      <c r="K1136" s="27">
        <v>45657</v>
      </c>
      <c r="L1136" s="29">
        <v>34000000</v>
      </c>
      <c r="M1136" s="36">
        <v>0.37333332352941179</v>
      </c>
      <c r="N1136" s="31">
        <v>12693333</v>
      </c>
      <c r="O1136" s="31">
        <v>0</v>
      </c>
      <c r="P1136" s="31">
        <v>21306667</v>
      </c>
      <c r="T1136" s="30"/>
      <c r="U1136" s="31"/>
      <c r="V1136" s="31">
        <v>34000000</v>
      </c>
      <c r="W1136" s="28" t="s">
        <v>33</v>
      </c>
    </row>
    <row r="1137" spans="1:23" s="28" customFormat="1" ht="29" x14ac:dyDescent="0.35">
      <c r="A1137" s="20">
        <v>1279</v>
      </c>
      <c r="B1137" s="28">
        <v>2024</v>
      </c>
      <c r="C1137" s="19" t="s">
        <v>3299</v>
      </c>
      <c r="D1137" s="19" t="s">
        <v>353</v>
      </c>
      <c r="E1137" s="19">
        <v>39573189</v>
      </c>
      <c r="F1137" s="19" t="s">
        <v>3300</v>
      </c>
      <c r="G1137" s="19" t="s">
        <v>2256</v>
      </c>
      <c r="H1137" s="19" t="s">
        <v>32</v>
      </c>
      <c r="I1137" s="27">
        <v>45504</v>
      </c>
      <c r="J1137" s="27">
        <v>45509</v>
      </c>
      <c r="K1137" s="27">
        <v>45657</v>
      </c>
      <c r="L1137" s="29">
        <v>34000000</v>
      </c>
      <c r="M1137" s="36">
        <v>0.37333332352941179</v>
      </c>
      <c r="N1137" s="31">
        <v>12693333</v>
      </c>
      <c r="O1137" s="31">
        <v>0</v>
      </c>
      <c r="P1137" s="31">
        <v>21306667</v>
      </c>
      <c r="T1137" s="30"/>
      <c r="U1137" s="31"/>
      <c r="V1137" s="31">
        <v>34000000</v>
      </c>
      <c r="W1137" s="28" t="s">
        <v>33</v>
      </c>
    </row>
    <row r="1138" spans="1:23" s="28" customFormat="1" ht="43.5" x14ac:dyDescent="0.35">
      <c r="A1138" s="20">
        <v>1280</v>
      </c>
      <c r="B1138" s="28">
        <v>2024</v>
      </c>
      <c r="C1138" s="19" t="s">
        <v>3301</v>
      </c>
      <c r="D1138" s="19" t="s">
        <v>218</v>
      </c>
      <c r="E1138" s="19">
        <v>52229317</v>
      </c>
      <c r="F1138" s="19" t="s">
        <v>3302</v>
      </c>
      <c r="G1138" s="19" t="s">
        <v>154</v>
      </c>
      <c r="H1138" s="19" t="s">
        <v>155</v>
      </c>
      <c r="I1138" s="27">
        <v>45504</v>
      </c>
      <c r="J1138" s="27">
        <v>45509</v>
      </c>
      <c r="K1138" s="27">
        <v>45657</v>
      </c>
      <c r="L1138" s="29">
        <v>33570000</v>
      </c>
      <c r="M1138" s="36">
        <v>0.37333333333333335</v>
      </c>
      <c r="N1138" s="31">
        <v>12532800</v>
      </c>
      <c r="O1138" s="31">
        <v>0</v>
      </c>
      <c r="P1138" s="31">
        <v>21037200</v>
      </c>
      <c r="T1138" s="30"/>
      <c r="U1138" s="31"/>
      <c r="V1138" s="31">
        <v>33570000</v>
      </c>
      <c r="W1138" s="28" t="s">
        <v>156</v>
      </c>
    </row>
    <row r="1139" spans="1:23" s="28" customFormat="1" ht="29" x14ac:dyDescent="0.35">
      <c r="A1139" s="20">
        <v>1282</v>
      </c>
      <c r="B1139" s="28">
        <v>2024</v>
      </c>
      <c r="C1139" s="19" t="s">
        <v>3303</v>
      </c>
      <c r="D1139" s="19" t="s">
        <v>3304</v>
      </c>
      <c r="E1139" s="19">
        <v>1032437124</v>
      </c>
      <c r="F1139" s="19" t="s">
        <v>3305</v>
      </c>
      <c r="G1139" s="19" t="s">
        <v>262</v>
      </c>
      <c r="H1139" s="19" t="s">
        <v>263</v>
      </c>
      <c r="I1139" s="27">
        <v>45504</v>
      </c>
      <c r="J1139" s="27">
        <v>45509</v>
      </c>
      <c r="K1139" s="27">
        <v>45657</v>
      </c>
      <c r="L1139" s="29">
        <v>48270000</v>
      </c>
      <c r="M1139" s="36">
        <v>0</v>
      </c>
      <c r="N1139" s="31">
        <v>0</v>
      </c>
      <c r="O1139" s="31">
        <v>0</v>
      </c>
      <c r="P1139" s="31">
        <v>48270000</v>
      </c>
      <c r="T1139" s="30"/>
      <c r="U1139" s="31"/>
      <c r="V1139" s="31">
        <v>48270000</v>
      </c>
      <c r="W1139" s="28" t="s">
        <v>264</v>
      </c>
    </row>
    <row r="1140" spans="1:23" s="28" customFormat="1" ht="29" x14ac:dyDescent="0.35">
      <c r="A1140" s="20">
        <v>1283</v>
      </c>
      <c r="B1140" s="28">
        <v>2024</v>
      </c>
      <c r="C1140" s="19" t="s">
        <v>3306</v>
      </c>
      <c r="D1140" s="19" t="s">
        <v>2407</v>
      </c>
      <c r="E1140" s="19">
        <v>1049633655</v>
      </c>
      <c r="F1140" s="19" t="s">
        <v>3307</v>
      </c>
      <c r="G1140" s="19" t="s">
        <v>262</v>
      </c>
      <c r="H1140" s="19" t="s">
        <v>263</v>
      </c>
      <c r="I1140" s="27">
        <v>45504</v>
      </c>
      <c r="J1140" s="27">
        <v>45520</v>
      </c>
      <c r="K1140" s="27">
        <v>45657</v>
      </c>
      <c r="L1140" s="29">
        <v>22900500</v>
      </c>
      <c r="M1140" s="36">
        <v>0.33333333333333331</v>
      </c>
      <c r="N1140" s="31">
        <v>7633500</v>
      </c>
      <c r="O1140" s="31">
        <v>0</v>
      </c>
      <c r="P1140" s="31">
        <v>15267000</v>
      </c>
      <c r="T1140" s="30"/>
      <c r="U1140" s="31"/>
      <c r="V1140" s="31">
        <v>22900500</v>
      </c>
      <c r="W1140" s="28" t="s">
        <v>264</v>
      </c>
    </row>
    <row r="1141" spans="1:23" s="28" customFormat="1" ht="29" x14ac:dyDescent="0.35">
      <c r="A1141" s="20">
        <v>1284</v>
      </c>
      <c r="B1141" s="28">
        <v>2024</v>
      </c>
      <c r="C1141" s="19" t="s">
        <v>3308</v>
      </c>
      <c r="D1141" s="19" t="s">
        <v>2000</v>
      </c>
      <c r="E1141" s="19">
        <v>1013652261</v>
      </c>
      <c r="F1141" s="19" t="s">
        <v>3309</v>
      </c>
      <c r="G1141" s="19" t="s">
        <v>538</v>
      </c>
      <c r="H1141" s="19" t="s">
        <v>539</v>
      </c>
      <c r="I1141" s="27">
        <v>45504</v>
      </c>
      <c r="J1141" s="27">
        <v>45512</v>
      </c>
      <c r="K1141" s="27">
        <v>45657</v>
      </c>
      <c r="L1141" s="29">
        <v>26522500</v>
      </c>
      <c r="M1141" s="36">
        <v>0.15333332076538789</v>
      </c>
      <c r="N1141" s="31">
        <v>4066783</v>
      </c>
      <c r="O1141" s="31">
        <v>0</v>
      </c>
      <c r="P1141" s="31">
        <v>22455717</v>
      </c>
      <c r="T1141" s="30"/>
      <c r="U1141" s="31"/>
      <c r="V1141" s="31">
        <v>26522500</v>
      </c>
      <c r="W1141" s="28" t="s">
        <v>534</v>
      </c>
    </row>
    <row r="1142" spans="1:23" s="28" customFormat="1" ht="29" x14ac:dyDescent="0.35">
      <c r="A1142" s="20">
        <v>1285</v>
      </c>
      <c r="B1142" s="28">
        <v>2024</v>
      </c>
      <c r="C1142" s="19" t="s">
        <v>3310</v>
      </c>
      <c r="D1142" s="19" t="s">
        <v>2326</v>
      </c>
      <c r="E1142" s="19">
        <v>52468187</v>
      </c>
      <c r="F1142" s="19" t="s">
        <v>3311</v>
      </c>
      <c r="G1142" s="19" t="s">
        <v>538</v>
      </c>
      <c r="H1142" s="19" t="s">
        <v>539</v>
      </c>
      <c r="I1142" s="27">
        <v>45504</v>
      </c>
      <c r="J1142" s="27">
        <v>45509</v>
      </c>
      <c r="K1142" s="27">
        <v>45657</v>
      </c>
      <c r="L1142" s="29">
        <v>26522500</v>
      </c>
      <c r="M1142" s="36">
        <v>0.37333332076538789</v>
      </c>
      <c r="N1142" s="31">
        <v>9901733</v>
      </c>
      <c r="O1142" s="31">
        <v>0</v>
      </c>
      <c r="P1142" s="31">
        <v>16620767</v>
      </c>
      <c r="T1142" s="30"/>
      <c r="U1142" s="31"/>
      <c r="V1142" s="31">
        <v>26522500</v>
      </c>
      <c r="W1142" s="28" t="s">
        <v>534</v>
      </c>
    </row>
    <row r="1143" spans="1:23" s="28" customFormat="1" ht="43.5" x14ac:dyDescent="0.35">
      <c r="A1143" s="20">
        <v>1286</v>
      </c>
      <c r="B1143" s="28">
        <v>2024</v>
      </c>
      <c r="C1143" s="19" t="s">
        <v>3312</v>
      </c>
      <c r="D1143" s="19" t="s">
        <v>1997</v>
      </c>
      <c r="E1143" s="19">
        <v>52373257</v>
      </c>
      <c r="F1143" s="19" t="s">
        <v>3313</v>
      </c>
      <c r="G1143" s="19" t="s">
        <v>154</v>
      </c>
      <c r="H1143" s="19" t="s">
        <v>155</v>
      </c>
      <c r="I1143" s="27">
        <v>45503</v>
      </c>
      <c r="J1143" s="27">
        <v>45512</v>
      </c>
      <c r="K1143" s="27">
        <v>45648</v>
      </c>
      <c r="L1143" s="29">
        <v>13689000</v>
      </c>
      <c r="M1143" s="36">
        <v>0.17037037037037037</v>
      </c>
      <c r="N1143" s="31">
        <v>2332200</v>
      </c>
      <c r="O1143" s="31">
        <v>0</v>
      </c>
      <c r="P1143" s="31">
        <v>11356800</v>
      </c>
      <c r="T1143" s="30"/>
      <c r="U1143" s="31"/>
      <c r="V1143" s="31">
        <v>13689000</v>
      </c>
      <c r="W1143" s="28" t="s">
        <v>156</v>
      </c>
    </row>
    <row r="1144" spans="1:23" s="28" customFormat="1" ht="29" x14ac:dyDescent="0.35">
      <c r="A1144" s="20">
        <v>1287</v>
      </c>
      <c r="B1144" s="28">
        <v>2024</v>
      </c>
      <c r="C1144" s="19" t="s">
        <v>3314</v>
      </c>
      <c r="D1144" s="19" t="s">
        <v>1236</v>
      </c>
      <c r="E1144" s="19">
        <v>52431075</v>
      </c>
      <c r="F1144" s="19" t="s">
        <v>3315</v>
      </c>
      <c r="G1144" s="19" t="s">
        <v>2256</v>
      </c>
      <c r="H1144" s="19" t="s">
        <v>32</v>
      </c>
      <c r="I1144" s="27">
        <v>45504</v>
      </c>
      <c r="J1144" s="27">
        <v>45506</v>
      </c>
      <c r="K1144" s="27">
        <v>45657</v>
      </c>
      <c r="L1144" s="29">
        <v>32590000</v>
      </c>
      <c r="M1144" s="36">
        <v>0.39333332310524699</v>
      </c>
      <c r="N1144" s="31">
        <v>12818733</v>
      </c>
      <c r="O1144" s="31">
        <v>0</v>
      </c>
      <c r="P1144" s="31">
        <v>19771267</v>
      </c>
      <c r="T1144" s="30"/>
      <c r="U1144" s="31"/>
      <c r="V1144" s="31">
        <v>32590000</v>
      </c>
      <c r="W1144" s="28" t="s">
        <v>33</v>
      </c>
    </row>
    <row r="1145" spans="1:23" s="28" customFormat="1" ht="29" x14ac:dyDescent="0.35">
      <c r="A1145" s="20">
        <v>1288</v>
      </c>
      <c r="B1145" s="28">
        <v>2024</v>
      </c>
      <c r="C1145" s="19" t="s">
        <v>3316</v>
      </c>
      <c r="D1145" s="19" t="s">
        <v>1728</v>
      </c>
      <c r="E1145" s="19">
        <v>1026294950</v>
      </c>
      <c r="F1145" s="19" t="s">
        <v>3317</v>
      </c>
      <c r="G1145" s="19" t="s">
        <v>2256</v>
      </c>
      <c r="H1145" s="19" t="s">
        <v>32</v>
      </c>
      <c r="I1145" s="27">
        <v>45504</v>
      </c>
      <c r="J1145" s="27">
        <v>45506</v>
      </c>
      <c r="K1145" s="27">
        <v>45657</v>
      </c>
      <c r="L1145" s="29">
        <v>32590000</v>
      </c>
      <c r="M1145" s="36">
        <v>0.39333332310524699</v>
      </c>
      <c r="N1145" s="31">
        <v>12818733</v>
      </c>
      <c r="O1145" s="31">
        <v>0</v>
      </c>
      <c r="P1145" s="31">
        <v>19771267</v>
      </c>
      <c r="T1145" s="30"/>
      <c r="U1145" s="31"/>
      <c r="V1145" s="31">
        <v>32590000</v>
      </c>
      <c r="W1145" s="28" t="s">
        <v>33</v>
      </c>
    </row>
    <row r="1146" spans="1:23" s="28" customFormat="1" ht="29" x14ac:dyDescent="0.35">
      <c r="A1146" s="20">
        <v>1289</v>
      </c>
      <c r="B1146" s="28">
        <v>2024</v>
      </c>
      <c r="C1146" s="19" t="s">
        <v>3318</v>
      </c>
      <c r="D1146" s="19" t="s">
        <v>83</v>
      </c>
      <c r="E1146" s="19">
        <v>1020762400</v>
      </c>
      <c r="F1146" s="19" t="s">
        <v>3319</v>
      </c>
      <c r="G1146" s="19" t="s">
        <v>2256</v>
      </c>
      <c r="H1146" s="19" t="s">
        <v>32</v>
      </c>
      <c r="I1146" s="27">
        <v>45504</v>
      </c>
      <c r="J1146" s="27">
        <v>45512</v>
      </c>
      <c r="K1146" s="27">
        <v>45657</v>
      </c>
      <c r="L1146" s="29">
        <v>32590000</v>
      </c>
      <c r="M1146" s="36">
        <v>0.14666667689475299</v>
      </c>
      <c r="N1146" s="31">
        <v>4779867</v>
      </c>
      <c r="O1146" s="31">
        <v>0</v>
      </c>
      <c r="P1146" s="31">
        <v>27810133</v>
      </c>
      <c r="T1146" s="30"/>
      <c r="U1146" s="31"/>
      <c r="V1146" s="31">
        <v>32590000</v>
      </c>
      <c r="W1146" s="28" t="s">
        <v>33</v>
      </c>
    </row>
    <row r="1147" spans="1:23" s="28" customFormat="1" ht="29" x14ac:dyDescent="0.35">
      <c r="A1147" s="20">
        <v>1290</v>
      </c>
      <c r="B1147" s="28">
        <v>2024</v>
      </c>
      <c r="C1147" s="19" t="s">
        <v>3320</v>
      </c>
      <c r="D1147" s="19" t="s">
        <v>128</v>
      </c>
      <c r="E1147" s="19">
        <v>52741098</v>
      </c>
      <c r="F1147" s="19" t="s">
        <v>3321</v>
      </c>
      <c r="G1147" s="19" t="s">
        <v>2256</v>
      </c>
      <c r="H1147" s="19" t="s">
        <v>32</v>
      </c>
      <c r="I1147" s="27">
        <v>45504</v>
      </c>
      <c r="J1147" s="27">
        <v>45506</v>
      </c>
      <c r="K1147" s="27">
        <v>45657</v>
      </c>
      <c r="L1147" s="29">
        <v>32590000</v>
      </c>
      <c r="M1147" s="36">
        <v>0.39333332310524699</v>
      </c>
      <c r="N1147" s="31">
        <v>12818733</v>
      </c>
      <c r="O1147" s="31">
        <v>0</v>
      </c>
      <c r="P1147" s="31">
        <v>19771267</v>
      </c>
      <c r="T1147" s="30"/>
      <c r="U1147" s="31"/>
      <c r="V1147" s="31">
        <v>32590000</v>
      </c>
      <c r="W1147" s="28" t="s">
        <v>33</v>
      </c>
    </row>
    <row r="1148" spans="1:23" s="28" customFormat="1" ht="29" x14ac:dyDescent="0.35">
      <c r="A1148" s="20">
        <v>1291</v>
      </c>
      <c r="B1148" s="28">
        <v>2024</v>
      </c>
      <c r="C1148" s="19" t="s">
        <v>3322</v>
      </c>
      <c r="D1148" s="19" t="s">
        <v>391</v>
      </c>
      <c r="E1148" s="19">
        <v>1121041168</v>
      </c>
      <c r="F1148" s="19" t="s">
        <v>3323</v>
      </c>
      <c r="G1148" s="19" t="s">
        <v>2256</v>
      </c>
      <c r="H1148" s="19" t="s">
        <v>32</v>
      </c>
      <c r="I1148" s="27">
        <v>45504</v>
      </c>
      <c r="J1148" s="27">
        <v>45509</v>
      </c>
      <c r="K1148" s="27">
        <v>45657</v>
      </c>
      <c r="L1148" s="29">
        <v>34000000</v>
      </c>
      <c r="M1148" s="36">
        <v>0.37333332352941179</v>
      </c>
      <c r="N1148" s="31">
        <v>12693333</v>
      </c>
      <c r="O1148" s="31">
        <v>0</v>
      </c>
      <c r="P1148" s="31">
        <v>21306667</v>
      </c>
      <c r="T1148" s="30"/>
      <c r="U1148" s="31"/>
      <c r="V1148" s="31">
        <v>34000000</v>
      </c>
      <c r="W1148" s="28" t="s">
        <v>33</v>
      </c>
    </row>
    <row r="1149" spans="1:23" s="28" customFormat="1" ht="29" x14ac:dyDescent="0.35">
      <c r="A1149" s="20">
        <v>1293</v>
      </c>
      <c r="B1149" s="28">
        <v>2024</v>
      </c>
      <c r="C1149" s="19" t="s">
        <v>3324</v>
      </c>
      <c r="D1149" s="19" t="s">
        <v>2140</v>
      </c>
      <c r="E1149" s="19">
        <v>1033697548</v>
      </c>
      <c r="F1149" s="19" t="s">
        <v>3325</v>
      </c>
      <c r="G1149" s="19" t="s">
        <v>2899</v>
      </c>
      <c r="H1149" s="19" t="s">
        <v>555</v>
      </c>
      <c r="I1149" s="27">
        <v>45504</v>
      </c>
      <c r="J1149" s="27">
        <v>45509</v>
      </c>
      <c r="K1149" s="27">
        <v>45657</v>
      </c>
      <c r="L1149" s="29">
        <v>21000000</v>
      </c>
      <c r="M1149" s="36">
        <v>0.37333333333333335</v>
      </c>
      <c r="N1149" s="31">
        <v>7840000</v>
      </c>
      <c r="O1149" s="31">
        <v>0</v>
      </c>
      <c r="P1149" s="31">
        <v>13160000</v>
      </c>
      <c r="T1149" s="30"/>
      <c r="U1149" s="31"/>
      <c r="V1149" s="31">
        <v>21000000</v>
      </c>
      <c r="W1149" s="28" t="s">
        <v>556</v>
      </c>
    </row>
    <row r="1150" spans="1:23" s="28" customFormat="1" ht="29" x14ac:dyDescent="0.35">
      <c r="A1150" s="20">
        <v>1294</v>
      </c>
      <c r="B1150" s="28">
        <v>2024</v>
      </c>
      <c r="C1150" s="19" t="s">
        <v>3326</v>
      </c>
      <c r="D1150" s="19" t="s">
        <v>2723</v>
      </c>
      <c r="E1150" s="19">
        <v>1064801144</v>
      </c>
      <c r="F1150" s="19" t="s">
        <v>3327</v>
      </c>
      <c r="G1150" s="19" t="s">
        <v>262</v>
      </c>
      <c r="H1150" s="19" t="s">
        <v>263</v>
      </c>
      <c r="I1150" s="27">
        <v>45504</v>
      </c>
      <c r="J1150" s="27">
        <v>45519</v>
      </c>
      <c r="K1150" s="27">
        <v>45655</v>
      </c>
      <c r="L1150" s="29">
        <v>22900500</v>
      </c>
      <c r="M1150" s="36">
        <v>0.11851850396279558</v>
      </c>
      <c r="N1150" s="31">
        <v>2714133</v>
      </c>
      <c r="O1150" s="31">
        <v>0</v>
      </c>
      <c r="P1150" s="31">
        <v>20186367</v>
      </c>
      <c r="T1150" s="30"/>
      <c r="U1150" s="31"/>
      <c r="V1150" s="31">
        <v>22900500</v>
      </c>
      <c r="W1150" s="28" t="s">
        <v>264</v>
      </c>
    </row>
    <row r="1151" spans="1:23" s="28" customFormat="1" ht="29" x14ac:dyDescent="0.35">
      <c r="A1151" s="20">
        <v>1295</v>
      </c>
      <c r="B1151" s="28">
        <v>2024</v>
      </c>
      <c r="C1151" s="19" t="s">
        <v>3328</v>
      </c>
      <c r="D1151" s="19" t="s">
        <v>2455</v>
      </c>
      <c r="E1151" s="19">
        <v>1010236363</v>
      </c>
      <c r="F1151" s="19" t="s">
        <v>3329</v>
      </c>
      <c r="G1151" s="19" t="s">
        <v>262</v>
      </c>
      <c r="H1151" s="19" t="s">
        <v>263</v>
      </c>
      <c r="I1151" s="27">
        <v>45504</v>
      </c>
      <c r="J1151" s="27">
        <v>45525</v>
      </c>
      <c r="K1151" s="27">
        <v>45657</v>
      </c>
      <c r="L1151" s="29">
        <v>22900500</v>
      </c>
      <c r="M1151" s="36">
        <v>0.29629628174057338</v>
      </c>
      <c r="N1151" s="31">
        <v>6785333</v>
      </c>
      <c r="O1151" s="31">
        <v>0</v>
      </c>
      <c r="P1151" s="31">
        <v>16115167</v>
      </c>
      <c r="T1151" s="30"/>
      <c r="U1151" s="31"/>
      <c r="V1151" s="31">
        <v>22900500</v>
      </c>
      <c r="W1151" s="28" t="s">
        <v>264</v>
      </c>
    </row>
    <row r="1152" spans="1:23" s="28" customFormat="1" ht="29" x14ac:dyDescent="0.35">
      <c r="A1152" s="20">
        <v>1296</v>
      </c>
      <c r="B1152" s="28">
        <v>2024</v>
      </c>
      <c r="C1152" s="19" t="s">
        <v>3330</v>
      </c>
      <c r="D1152" s="19" t="s">
        <v>856</v>
      </c>
      <c r="E1152" s="19">
        <v>1032412730</v>
      </c>
      <c r="F1152" s="19" t="s">
        <v>3331</v>
      </c>
      <c r="G1152" s="19" t="s">
        <v>2899</v>
      </c>
      <c r="H1152" s="19" t="s">
        <v>555</v>
      </c>
      <c r="I1152" s="27">
        <v>45504</v>
      </c>
      <c r="J1152" s="27">
        <v>45510</v>
      </c>
      <c r="K1152" s="27">
        <v>45646</v>
      </c>
      <c r="L1152" s="29">
        <v>35550000</v>
      </c>
      <c r="M1152" s="36">
        <v>0.18518517580872013</v>
      </c>
      <c r="N1152" s="31">
        <v>6583333</v>
      </c>
      <c r="O1152" s="31">
        <v>0</v>
      </c>
      <c r="P1152" s="31">
        <v>28966667</v>
      </c>
      <c r="T1152" s="30"/>
      <c r="U1152" s="31"/>
      <c r="V1152" s="31">
        <v>35550000</v>
      </c>
      <c r="W1152" s="28" t="s">
        <v>556</v>
      </c>
    </row>
    <row r="1153" spans="1:23" s="28" customFormat="1" ht="29" x14ac:dyDescent="0.35">
      <c r="A1153" s="20">
        <v>1298</v>
      </c>
      <c r="B1153" s="28">
        <v>2024</v>
      </c>
      <c r="C1153" s="19" t="s">
        <v>3332</v>
      </c>
      <c r="D1153" s="19" t="s">
        <v>1136</v>
      </c>
      <c r="E1153" s="19">
        <v>46359585</v>
      </c>
      <c r="F1153" s="19" t="s">
        <v>3333</v>
      </c>
      <c r="G1153" s="19" t="s">
        <v>3046</v>
      </c>
      <c r="H1153" s="19" t="s">
        <v>476</v>
      </c>
      <c r="I1153" s="27">
        <v>45504</v>
      </c>
      <c r="J1153" s="27">
        <v>45509</v>
      </c>
      <c r="K1153" s="27">
        <v>45646</v>
      </c>
      <c r="L1153" s="29">
        <v>23870250</v>
      </c>
      <c r="M1153" s="36">
        <v>0.41481480085043099</v>
      </c>
      <c r="N1153" s="31">
        <v>9901733</v>
      </c>
      <c r="O1153" s="31">
        <v>0</v>
      </c>
      <c r="P1153" s="31">
        <v>13968517</v>
      </c>
      <c r="T1153" s="30"/>
      <c r="U1153" s="31"/>
      <c r="V1153" s="31">
        <v>23870250</v>
      </c>
      <c r="W1153" s="28" t="s">
        <v>477</v>
      </c>
    </row>
    <row r="1154" spans="1:23" s="28" customFormat="1" ht="43.5" x14ac:dyDescent="0.35">
      <c r="A1154" s="20">
        <v>1299</v>
      </c>
      <c r="B1154" s="28">
        <v>2024</v>
      </c>
      <c r="C1154" s="19" t="s">
        <v>3334</v>
      </c>
      <c r="D1154" s="19" t="s">
        <v>3335</v>
      </c>
      <c r="E1154" s="19">
        <v>52539665</v>
      </c>
      <c r="F1154" s="19" t="s">
        <v>3336</v>
      </c>
      <c r="G1154" s="19" t="s">
        <v>154</v>
      </c>
      <c r="H1154" s="19" t="s">
        <v>155</v>
      </c>
      <c r="I1154" s="27">
        <v>45504</v>
      </c>
      <c r="J1154" s="27">
        <v>45518</v>
      </c>
      <c r="K1154" s="27">
        <v>45670</v>
      </c>
      <c r="L1154" s="29">
        <v>27160000</v>
      </c>
      <c r="M1154" s="36">
        <v>0.11333332106038292</v>
      </c>
      <c r="N1154" s="31">
        <v>3078133</v>
      </c>
      <c r="O1154" s="31">
        <v>0</v>
      </c>
      <c r="P1154" s="31">
        <v>24081867</v>
      </c>
      <c r="T1154" s="30"/>
      <c r="U1154" s="31"/>
      <c r="V1154" s="31">
        <v>27160000</v>
      </c>
      <c r="W1154" s="28" t="s">
        <v>156</v>
      </c>
    </row>
    <row r="1155" spans="1:23" s="28" customFormat="1" ht="43.5" x14ac:dyDescent="0.35">
      <c r="A1155" s="20">
        <v>1301</v>
      </c>
      <c r="B1155" s="28">
        <v>2024</v>
      </c>
      <c r="C1155" s="19" t="s">
        <v>3337</v>
      </c>
      <c r="D1155" s="19" t="s">
        <v>666</v>
      </c>
      <c r="E1155" s="19">
        <v>1016031370</v>
      </c>
      <c r="F1155" s="19" t="s">
        <v>3338</v>
      </c>
      <c r="G1155" s="19" t="s">
        <v>154</v>
      </c>
      <c r="H1155" s="19" t="s">
        <v>155</v>
      </c>
      <c r="I1155" s="27">
        <v>45504</v>
      </c>
      <c r="J1155" s="27">
        <v>45509</v>
      </c>
      <c r="K1155" s="27">
        <v>45645</v>
      </c>
      <c r="L1155" s="29">
        <v>23872500</v>
      </c>
      <c r="M1155" s="36">
        <v>0.4148148287778825</v>
      </c>
      <c r="N1155" s="31">
        <v>9902667</v>
      </c>
      <c r="O1155" s="31">
        <v>0</v>
      </c>
      <c r="P1155" s="31">
        <v>13969833</v>
      </c>
      <c r="T1155" s="30"/>
      <c r="U1155" s="31"/>
      <c r="V1155" s="31">
        <v>23872500</v>
      </c>
      <c r="W1155" s="28" t="s">
        <v>156</v>
      </c>
    </row>
    <row r="1156" spans="1:23" s="28" customFormat="1" ht="43.5" x14ac:dyDescent="0.35">
      <c r="A1156" s="20">
        <v>1302</v>
      </c>
      <c r="B1156" s="28">
        <v>2024</v>
      </c>
      <c r="C1156" s="19" t="s">
        <v>3339</v>
      </c>
      <c r="D1156" s="19" t="s">
        <v>1389</v>
      </c>
      <c r="E1156" s="19">
        <v>52430621</v>
      </c>
      <c r="F1156" s="19" t="s">
        <v>3340</v>
      </c>
      <c r="G1156" s="19" t="s">
        <v>154</v>
      </c>
      <c r="H1156" s="19" t="s">
        <v>155</v>
      </c>
      <c r="I1156" s="27">
        <v>45504</v>
      </c>
      <c r="J1156" s="27">
        <v>45512</v>
      </c>
      <c r="K1156" s="27">
        <v>45648</v>
      </c>
      <c r="L1156" s="29">
        <v>24444000</v>
      </c>
      <c r="M1156" s="36">
        <v>0.39259257895598104</v>
      </c>
      <c r="N1156" s="31">
        <v>9596533</v>
      </c>
      <c r="O1156" s="31">
        <v>0</v>
      </c>
      <c r="P1156" s="31">
        <v>14847467</v>
      </c>
      <c r="T1156" s="30"/>
      <c r="U1156" s="31"/>
      <c r="V1156" s="31">
        <v>24444000</v>
      </c>
      <c r="W1156" s="28" t="s">
        <v>156</v>
      </c>
    </row>
    <row r="1157" spans="1:23" s="28" customFormat="1" ht="29" x14ac:dyDescent="0.35">
      <c r="A1157" s="20">
        <v>1305</v>
      </c>
      <c r="B1157" s="28">
        <v>2024</v>
      </c>
      <c r="C1157" s="19" t="s">
        <v>3341</v>
      </c>
      <c r="D1157" s="19" t="s">
        <v>98</v>
      </c>
      <c r="E1157" s="19">
        <v>50972364</v>
      </c>
      <c r="F1157" s="19" t="s">
        <v>3342</v>
      </c>
      <c r="G1157" s="19" t="s">
        <v>3343</v>
      </c>
      <c r="H1157" s="19" t="s">
        <v>38</v>
      </c>
      <c r="I1157" s="27">
        <v>45504</v>
      </c>
      <c r="J1157" s="27">
        <v>45506</v>
      </c>
      <c r="K1157" s="27">
        <v>45654</v>
      </c>
      <c r="L1157" s="29">
        <v>48020000</v>
      </c>
      <c r="M1157" s="36">
        <v>0.40136053727613497</v>
      </c>
      <c r="N1157" s="31">
        <v>19273333</v>
      </c>
      <c r="O1157" s="31">
        <v>0</v>
      </c>
      <c r="P1157" s="31">
        <v>28746667</v>
      </c>
      <c r="T1157" s="30"/>
      <c r="U1157" s="31"/>
      <c r="V1157" s="31">
        <v>48020000</v>
      </c>
      <c r="W1157" s="28" t="s">
        <v>39</v>
      </c>
    </row>
    <row r="1158" spans="1:23" s="28" customFormat="1" ht="29" x14ac:dyDescent="0.35">
      <c r="A1158" s="20">
        <v>1306</v>
      </c>
      <c r="B1158" s="28">
        <v>2024</v>
      </c>
      <c r="C1158" s="19" t="s">
        <v>3344</v>
      </c>
      <c r="D1158" s="19" t="s">
        <v>161</v>
      </c>
      <c r="E1158" s="19">
        <v>1061707223</v>
      </c>
      <c r="F1158" s="19" t="s">
        <v>3345</v>
      </c>
      <c r="G1158" s="19" t="s">
        <v>3343</v>
      </c>
      <c r="H1158" s="19" t="s">
        <v>38</v>
      </c>
      <c r="I1158" s="27">
        <v>45504</v>
      </c>
      <c r="J1158" s="27">
        <v>45506</v>
      </c>
      <c r="K1158" s="27">
        <v>45627</v>
      </c>
      <c r="L1158" s="29">
        <v>39200000</v>
      </c>
      <c r="M1158" s="36">
        <v>0.17499999999999999</v>
      </c>
      <c r="N1158" s="31">
        <v>6860000</v>
      </c>
      <c r="O1158" s="31">
        <v>0</v>
      </c>
      <c r="P1158" s="31">
        <v>32340000</v>
      </c>
      <c r="T1158" s="30"/>
      <c r="U1158" s="31"/>
      <c r="V1158" s="31">
        <v>39200000</v>
      </c>
      <c r="W1158" s="28" t="s">
        <v>39</v>
      </c>
    </row>
    <row r="1159" spans="1:23" s="28" customFormat="1" ht="29" x14ac:dyDescent="0.35">
      <c r="A1159" s="20">
        <v>1307</v>
      </c>
      <c r="B1159" s="28">
        <v>2024</v>
      </c>
      <c r="C1159" s="19" t="s">
        <v>3346</v>
      </c>
      <c r="D1159" s="19" t="s">
        <v>1461</v>
      </c>
      <c r="E1159" s="19">
        <v>53073191</v>
      </c>
      <c r="F1159" s="19" t="s">
        <v>3347</v>
      </c>
      <c r="G1159" s="19" t="s">
        <v>2899</v>
      </c>
      <c r="H1159" s="19" t="s">
        <v>555</v>
      </c>
      <c r="I1159" s="27">
        <v>45504</v>
      </c>
      <c r="J1159" s="27">
        <v>45516</v>
      </c>
      <c r="K1159" s="27">
        <v>45657</v>
      </c>
      <c r="L1159" s="29">
        <v>21000000</v>
      </c>
      <c r="M1159" s="36">
        <v>0.32666666666666666</v>
      </c>
      <c r="N1159" s="31">
        <v>6860000</v>
      </c>
      <c r="O1159" s="31">
        <v>0</v>
      </c>
      <c r="P1159" s="31">
        <v>14140000</v>
      </c>
      <c r="T1159" s="30"/>
      <c r="U1159" s="31"/>
      <c r="V1159" s="31">
        <v>21000000</v>
      </c>
      <c r="W1159" s="28" t="s">
        <v>556</v>
      </c>
    </row>
    <row r="1160" spans="1:23" s="28" customFormat="1" ht="29" x14ac:dyDescent="0.35">
      <c r="A1160" s="20">
        <v>1308</v>
      </c>
      <c r="B1160" s="28">
        <v>2024</v>
      </c>
      <c r="C1160" s="19" t="s">
        <v>3348</v>
      </c>
      <c r="D1160" s="19" t="s">
        <v>615</v>
      </c>
      <c r="E1160" s="19">
        <v>1016061866</v>
      </c>
      <c r="F1160" s="19" t="s">
        <v>3349</v>
      </c>
      <c r="G1160" s="19" t="s">
        <v>262</v>
      </c>
      <c r="H1160" s="19" t="s">
        <v>263</v>
      </c>
      <c r="I1160" s="27">
        <v>45504</v>
      </c>
      <c r="J1160" s="27">
        <v>45509</v>
      </c>
      <c r="K1160" s="27">
        <v>45657</v>
      </c>
      <c r="L1160" s="29">
        <v>35310000</v>
      </c>
      <c r="M1160" s="36">
        <v>0.37333333333333335</v>
      </c>
      <c r="N1160" s="31">
        <v>13182400</v>
      </c>
      <c r="O1160" s="31">
        <v>0</v>
      </c>
      <c r="P1160" s="31">
        <v>22127600</v>
      </c>
      <c r="T1160" s="30"/>
      <c r="U1160" s="31"/>
      <c r="V1160" s="31">
        <v>35310000</v>
      </c>
      <c r="W1160" s="28" t="s">
        <v>264</v>
      </c>
    </row>
    <row r="1161" spans="1:23" s="28" customFormat="1" ht="29" x14ac:dyDescent="0.35">
      <c r="A1161" s="20">
        <v>1309</v>
      </c>
      <c r="B1161" s="28">
        <v>2024</v>
      </c>
      <c r="C1161" s="19" t="s">
        <v>3350</v>
      </c>
      <c r="D1161" s="19" t="s">
        <v>594</v>
      </c>
      <c r="E1161" s="19">
        <v>1012345687</v>
      </c>
      <c r="F1161" s="19" t="s">
        <v>3351</v>
      </c>
      <c r="G1161" s="19" t="s">
        <v>262</v>
      </c>
      <c r="H1161" s="19" t="s">
        <v>263</v>
      </c>
      <c r="I1161" s="27">
        <v>45504</v>
      </c>
      <c r="J1161" s="27">
        <v>45509</v>
      </c>
      <c r="K1161" s="27">
        <v>45657</v>
      </c>
      <c r="L1161" s="29">
        <v>25460000</v>
      </c>
      <c r="M1161" s="36">
        <v>0.37333334642576593</v>
      </c>
      <c r="N1161" s="31">
        <v>9505067</v>
      </c>
      <c r="O1161" s="31">
        <v>0</v>
      </c>
      <c r="P1161" s="31">
        <v>15954933</v>
      </c>
      <c r="T1161" s="30"/>
      <c r="U1161" s="31"/>
      <c r="V1161" s="31">
        <v>25460000</v>
      </c>
      <c r="W1161" s="28" t="s">
        <v>264</v>
      </c>
    </row>
    <row r="1162" spans="1:23" s="28" customFormat="1" ht="29" x14ac:dyDescent="0.35">
      <c r="A1162" s="20">
        <v>1310</v>
      </c>
      <c r="B1162" s="28">
        <v>2024</v>
      </c>
      <c r="C1162" s="19" t="s">
        <v>3352</v>
      </c>
      <c r="D1162" s="19" t="s">
        <v>588</v>
      </c>
      <c r="E1162" s="19">
        <v>1022399152</v>
      </c>
      <c r="F1162" s="19" t="s">
        <v>3353</v>
      </c>
      <c r="G1162" s="19" t="s">
        <v>262</v>
      </c>
      <c r="H1162" s="19" t="s">
        <v>263</v>
      </c>
      <c r="I1162" s="27">
        <v>45504</v>
      </c>
      <c r="J1162" s="27">
        <v>45509</v>
      </c>
      <c r="K1162" s="27">
        <v>45657</v>
      </c>
      <c r="L1162" s="29">
        <v>25460000</v>
      </c>
      <c r="M1162" s="36">
        <v>0.37333334642576593</v>
      </c>
      <c r="N1162" s="31">
        <v>9505067</v>
      </c>
      <c r="O1162" s="31">
        <v>0</v>
      </c>
      <c r="P1162" s="31">
        <v>15954933</v>
      </c>
      <c r="T1162" s="30"/>
      <c r="U1162" s="31"/>
      <c r="V1162" s="31">
        <v>25460000</v>
      </c>
      <c r="W1162" s="28" t="s">
        <v>264</v>
      </c>
    </row>
    <row r="1163" spans="1:23" s="28" customFormat="1" ht="29" x14ac:dyDescent="0.35">
      <c r="A1163" s="20">
        <v>1311</v>
      </c>
      <c r="B1163" s="28">
        <v>2024</v>
      </c>
      <c r="C1163" s="19" t="s">
        <v>3354</v>
      </c>
      <c r="D1163" s="19" t="s">
        <v>2110</v>
      </c>
      <c r="E1163" s="19">
        <v>1014253349</v>
      </c>
      <c r="F1163" s="19" t="s">
        <v>3355</v>
      </c>
      <c r="G1163" s="19" t="s">
        <v>538</v>
      </c>
      <c r="H1163" s="19" t="s">
        <v>3356</v>
      </c>
      <c r="I1163" s="27">
        <v>45504</v>
      </c>
      <c r="J1163" s="27">
        <v>45526</v>
      </c>
      <c r="K1163" s="27">
        <v>45657</v>
      </c>
      <c r="L1163" s="29">
        <v>26522500</v>
      </c>
      <c r="M1163" s="36">
        <v>0.26</v>
      </c>
      <c r="N1163" s="31">
        <v>6895850</v>
      </c>
      <c r="O1163" s="31">
        <v>0</v>
      </c>
      <c r="P1163" s="31">
        <v>19626650</v>
      </c>
      <c r="T1163" s="30"/>
      <c r="U1163" s="31"/>
      <c r="V1163" s="31">
        <v>26522500</v>
      </c>
      <c r="W1163" s="28" t="s">
        <v>534</v>
      </c>
    </row>
    <row r="1164" spans="1:23" s="28" customFormat="1" ht="29" x14ac:dyDescent="0.35">
      <c r="A1164" s="20">
        <v>1312</v>
      </c>
      <c r="B1164" s="28">
        <v>2024</v>
      </c>
      <c r="C1164" s="19" t="s">
        <v>3357</v>
      </c>
      <c r="D1164" s="19" t="s">
        <v>233</v>
      </c>
      <c r="E1164" s="19">
        <v>53165523</v>
      </c>
      <c r="F1164" s="19" t="s">
        <v>3358</v>
      </c>
      <c r="G1164" s="19" t="s">
        <v>797</v>
      </c>
      <c r="H1164" s="19" t="s">
        <v>125</v>
      </c>
      <c r="I1164" s="27">
        <v>45504</v>
      </c>
      <c r="J1164" s="27">
        <v>45509</v>
      </c>
      <c r="K1164" s="27">
        <v>45645</v>
      </c>
      <c r="L1164" s="29">
        <v>36000000</v>
      </c>
      <c r="M1164" s="36">
        <v>0.19259258333333334</v>
      </c>
      <c r="N1164" s="31">
        <v>6933333</v>
      </c>
      <c r="O1164" s="31">
        <v>0</v>
      </c>
      <c r="P1164" s="31">
        <v>29066667</v>
      </c>
      <c r="T1164" s="30"/>
      <c r="U1164" s="31"/>
      <c r="V1164" s="31">
        <v>36000000</v>
      </c>
      <c r="W1164" s="28" t="s">
        <v>126</v>
      </c>
    </row>
    <row r="1165" spans="1:23" s="28" customFormat="1" ht="29" x14ac:dyDescent="0.35">
      <c r="A1165" s="20">
        <v>1313</v>
      </c>
      <c r="B1165" s="28">
        <v>2024</v>
      </c>
      <c r="C1165" s="19" t="s">
        <v>3359</v>
      </c>
      <c r="D1165" s="19" t="s">
        <v>2311</v>
      </c>
      <c r="E1165" s="19">
        <v>1018487050</v>
      </c>
      <c r="F1165" s="19" t="s">
        <v>3360</v>
      </c>
      <c r="G1165" s="19" t="s">
        <v>797</v>
      </c>
      <c r="H1165" s="19" t="s">
        <v>125</v>
      </c>
      <c r="I1165" s="27">
        <v>45504</v>
      </c>
      <c r="J1165" s="27">
        <v>45519</v>
      </c>
      <c r="K1165" s="27">
        <v>45655</v>
      </c>
      <c r="L1165" s="29">
        <v>22900500</v>
      </c>
      <c r="M1165" s="36">
        <v>0.34074072618501777</v>
      </c>
      <c r="N1165" s="31">
        <v>7803133</v>
      </c>
      <c r="O1165" s="31">
        <v>0</v>
      </c>
      <c r="P1165" s="31">
        <v>15097367</v>
      </c>
      <c r="T1165" s="30"/>
      <c r="U1165" s="31"/>
      <c r="V1165" s="31">
        <v>22900500</v>
      </c>
      <c r="W1165" s="28" t="s">
        <v>126</v>
      </c>
    </row>
    <row r="1166" spans="1:23" s="28" customFormat="1" ht="29" x14ac:dyDescent="0.35">
      <c r="A1166" s="20">
        <v>1314</v>
      </c>
      <c r="B1166" s="28">
        <v>2024</v>
      </c>
      <c r="C1166" s="19" t="s">
        <v>3361</v>
      </c>
      <c r="D1166" s="19" t="s">
        <v>80</v>
      </c>
      <c r="E1166" s="19">
        <v>33377852</v>
      </c>
      <c r="F1166" s="19" t="s">
        <v>3362</v>
      </c>
      <c r="G1166" s="19" t="s">
        <v>3343</v>
      </c>
      <c r="H1166" s="19" t="s">
        <v>38</v>
      </c>
      <c r="I1166" s="27">
        <v>45504</v>
      </c>
      <c r="J1166" s="27">
        <v>45506</v>
      </c>
      <c r="K1166" s="27">
        <v>45654</v>
      </c>
      <c r="L1166" s="29">
        <v>44413600</v>
      </c>
      <c r="M1166" s="36">
        <v>0.4013605517228957</v>
      </c>
      <c r="N1166" s="31">
        <v>17825867</v>
      </c>
      <c r="O1166" s="31">
        <v>0</v>
      </c>
      <c r="P1166" s="31">
        <v>26587733</v>
      </c>
      <c r="T1166" s="30"/>
      <c r="U1166" s="31"/>
      <c r="V1166" s="31">
        <v>44413600</v>
      </c>
      <c r="W1166" s="28" t="s">
        <v>39</v>
      </c>
    </row>
    <row r="1167" spans="1:23" s="28" customFormat="1" ht="29" x14ac:dyDescent="0.35">
      <c r="A1167" s="20">
        <v>1316</v>
      </c>
      <c r="B1167" s="28">
        <v>2024</v>
      </c>
      <c r="C1167" s="19" t="s">
        <v>3363</v>
      </c>
      <c r="D1167" s="19" t="s">
        <v>591</v>
      </c>
      <c r="E1167" s="19">
        <v>1013637375</v>
      </c>
      <c r="F1167" s="19" t="s">
        <v>3364</v>
      </c>
      <c r="G1167" s="19" t="s">
        <v>262</v>
      </c>
      <c r="H1167" s="19" t="s">
        <v>263</v>
      </c>
      <c r="I1167" s="27">
        <v>45504</v>
      </c>
      <c r="J1167" s="27">
        <v>45509</v>
      </c>
      <c r="K1167" s="27">
        <v>45657</v>
      </c>
      <c r="L1167" s="29">
        <v>26790000</v>
      </c>
      <c r="M1167" s="36">
        <v>0.37333333333333335</v>
      </c>
      <c r="N1167" s="31">
        <v>10001600</v>
      </c>
      <c r="O1167" s="31">
        <v>0</v>
      </c>
      <c r="P1167" s="31">
        <v>16788400</v>
      </c>
      <c r="T1167" s="30"/>
      <c r="U1167" s="31"/>
      <c r="V1167" s="31">
        <v>26790000</v>
      </c>
      <c r="W1167" s="28" t="s">
        <v>264</v>
      </c>
    </row>
    <row r="1168" spans="1:23" s="28" customFormat="1" ht="29" x14ac:dyDescent="0.35">
      <c r="A1168" s="20">
        <v>1317</v>
      </c>
      <c r="B1168" s="28">
        <v>2024</v>
      </c>
      <c r="C1168" s="19" t="s">
        <v>3365</v>
      </c>
      <c r="D1168" s="19" t="s">
        <v>2009</v>
      </c>
      <c r="E1168" s="19">
        <v>53095842</v>
      </c>
      <c r="F1168" s="19" t="s">
        <v>3366</v>
      </c>
      <c r="G1168" s="19" t="s">
        <v>2899</v>
      </c>
      <c r="H1168" s="19" t="s">
        <v>555</v>
      </c>
      <c r="I1168" s="27">
        <v>45504</v>
      </c>
      <c r="J1168" s="27">
        <v>45509</v>
      </c>
      <c r="K1168" s="27">
        <v>45657</v>
      </c>
      <c r="L1168" s="29">
        <v>32590000</v>
      </c>
      <c r="M1168" s="36">
        <v>0.37333332310524703</v>
      </c>
      <c r="N1168" s="31">
        <v>12166933</v>
      </c>
      <c r="O1168" s="31">
        <v>0</v>
      </c>
      <c r="P1168" s="31">
        <v>20423067</v>
      </c>
      <c r="T1168" s="30"/>
      <c r="U1168" s="31"/>
      <c r="V1168" s="31">
        <v>32590000</v>
      </c>
      <c r="W1168" s="28" t="s">
        <v>556</v>
      </c>
    </row>
    <row r="1169" spans="1:23" s="28" customFormat="1" ht="29" x14ac:dyDescent="0.35">
      <c r="A1169" s="20">
        <v>1318</v>
      </c>
      <c r="B1169" s="28">
        <v>2024</v>
      </c>
      <c r="C1169" s="19" t="s">
        <v>3367</v>
      </c>
      <c r="D1169" s="19" t="s">
        <v>630</v>
      </c>
      <c r="E1169" s="19">
        <v>52877283</v>
      </c>
      <c r="F1169" s="19" t="s">
        <v>3368</v>
      </c>
      <c r="G1169" s="19" t="s">
        <v>262</v>
      </c>
      <c r="H1169" s="19" t="s">
        <v>263</v>
      </c>
      <c r="I1169" s="27">
        <v>45504</v>
      </c>
      <c r="J1169" s="27">
        <v>45510</v>
      </c>
      <c r="K1169" s="27">
        <v>45657</v>
      </c>
      <c r="L1169" s="29">
        <v>26790000</v>
      </c>
      <c r="M1169" s="36">
        <v>0.36666666666666664</v>
      </c>
      <c r="N1169" s="31">
        <v>9823000</v>
      </c>
      <c r="O1169" s="31">
        <v>0</v>
      </c>
      <c r="P1169" s="31">
        <v>16967000</v>
      </c>
      <c r="T1169" s="30"/>
      <c r="U1169" s="31"/>
      <c r="V1169" s="31">
        <v>26790000</v>
      </c>
      <c r="W1169" s="28" t="s">
        <v>264</v>
      </c>
    </row>
    <row r="1170" spans="1:23" s="28" customFormat="1" ht="29" x14ac:dyDescent="0.35">
      <c r="A1170" s="20">
        <v>1319</v>
      </c>
      <c r="B1170" s="28">
        <v>2024</v>
      </c>
      <c r="C1170" s="19" t="s">
        <v>3369</v>
      </c>
      <c r="D1170" s="19" t="s">
        <v>1020</v>
      </c>
      <c r="E1170" s="19">
        <v>52192639</v>
      </c>
      <c r="F1170" s="19" t="s">
        <v>3370</v>
      </c>
      <c r="G1170" s="19" t="s">
        <v>3046</v>
      </c>
      <c r="H1170" s="19" t="s">
        <v>476</v>
      </c>
      <c r="I1170" s="27">
        <v>45504</v>
      </c>
      <c r="J1170" s="27">
        <v>45516</v>
      </c>
      <c r="K1170" s="27">
        <v>45657</v>
      </c>
      <c r="L1170" s="29">
        <v>41889456</v>
      </c>
      <c r="M1170" s="36">
        <v>0.34027777777777779</v>
      </c>
      <c r="N1170" s="31">
        <v>14254051</v>
      </c>
      <c r="O1170" s="31">
        <v>0</v>
      </c>
      <c r="P1170" s="31">
        <v>27635405</v>
      </c>
      <c r="T1170" s="30"/>
      <c r="U1170" s="31"/>
      <c r="V1170" s="31">
        <v>41889456</v>
      </c>
      <c r="W1170" s="28" t="s">
        <v>477</v>
      </c>
    </row>
    <row r="1171" spans="1:23" s="28" customFormat="1" ht="29" x14ac:dyDescent="0.35">
      <c r="A1171" s="20">
        <v>1320</v>
      </c>
      <c r="B1171" s="28">
        <v>2024</v>
      </c>
      <c r="C1171" s="19" t="s">
        <v>3371</v>
      </c>
      <c r="D1171" s="19" t="s">
        <v>167</v>
      </c>
      <c r="E1171" s="19">
        <v>1016080339</v>
      </c>
      <c r="F1171" s="19" t="s">
        <v>3372</v>
      </c>
      <c r="G1171" s="28" t="s">
        <v>3373</v>
      </c>
      <c r="H1171" s="28" t="s">
        <v>3373</v>
      </c>
      <c r="I1171" s="27">
        <v>45504</v>
      </c>
      <c r="J1171" s="27">
        <v>45510</v>
      </c>
      <c r="K1171" s="27">
        <v>45510</v>
      </c>
      <c r="L1171" s="29">
        <v>33475000</v>
      </c>
      <c r="M1171" s="36">
        <v>0.57575303958177748</v>
      </c>
      <c r="N1171" s="31">
        <v>19273333</v>
      </c>
      <c r="O1171" s="31">
        <v>0</v>
      </c>
      <c r="P1171" s="31">
        <v>28746667</v>
      </c>
      <c r="T1171" s="30"/>
      <c r="U1171" s="31"/>
      <c r="V1171" s="31">
        <v>33475000</v>
      </c>
      <c r="W1171" s="28" t="s">
        <v>3373</v>
      </c>
    </row>
    <row r="1172" spans="1:23" s="28" customFormat="1" ht="29" x14ac:dyDescent="0.35">
      <c r="A1172" s="20">
        <v>1322</v>
      </c>
      <c r="B1172" s="28">
        <v>2024</v>
      </c>
      <c r="C1172" s="19" t="s">
        <v>3374</v>
      </c>
      <c r="D1172" s="19" t="s">
        <v>1890</v>
      </c>
      <c r="E1172" s="19">
        <v>32735680</v>
      </c>
      <c r="F1172" s="19" t="s">
        <v>3375</v>
      </c>
      <c r="G1172" s="19" t="s">
        <v>538</v>
      </c>
      <c r="H1172" s="19" t="s">
        <v>539</v>
      </c>
      <c r="I1172" s="27">
        <v>45504</v>
      </c>
      <c r="J1172" s="27">
        <v>45519</v>
      </c>
      <c r="K1172" s="27">
        <v>45657</v>
      </c>
      <c r="L1172" s="29">
        <v>26522500</v>
      </c>
      <c r="M1172" s="36">
        <v>0.30666667923461211</v>
      </c>
      <c r="N1172" s="31">
        <v>8133567</v>
      </c>
      <c r="O1172" s="31">
        <v>0</v>
      </c>
      <c r="P1172" s="31">
        <v>18388933</v>
      </c>
      <c r="T1172" s="30"/>
      <c r="U1172" s="31"/>
      <c r="V1172" s="31">
        <v>26522500</v>
      </c>
      <c r="W1172" s="28" t="s">
        <v>534</v>
      </c>
    </row>
    <row r="1173" spans="1:23" s="28" customFormat="1" ht="43.5" x14ac:dyDescent="0.35">
      <c r="A1173" s="20">
        <v>1323</v>
      </c>
      <c r="B1173" s="28">
        <v>2024</v>
      </c>
      <c r="C1173" s="19" t="s">
        <v>3376</v>
      </c>
      <c r="D1173" s="19" t="s">
        <v>1746</v>
      </c>
      <c r="E1173" s="19">
        <v>52363861</v>
      </c>
      <c r="F1173" s="19" t="s">
        <v>3377</v>
      </c>
      <c r="G1173" s="19" t="s">
        <v>154</v>
      </c>
      <c r="H1173" s="19" t="s">
        <v>155</v>
      </c>
      <c r="I1173" s="27">
        <v>45504</v>
      </c>
      <c r="J1173" s="27">
        <v>45516</v>
      </c>
      <c r="K1173" s="27">
        <v>45652</v>
      </c>
      <c r="L1173" s="29">
        <v>30213000</v>
      </c>
      <c r="M1173" s="36">
        <v>0.14074074074074075</v>
      </c>
      <c r="N1173" s="31">
        <v>4252200</v>
      </c>
      <c r="O1173" s="31">
        <v>0</v>
      </c>
      <c r="P1173" s="31">
        <v>25960800</v>
      </c>
      <c r="T1173" s="30"/>
      <c r="U1173" s="31"/>
      <c r="V1173" s="31">
        <v>30213000</v>
      </c>
      <c r="W1173" s="28" t="s">
        <v>156</v>
      </c>
    </row>
    <row r="1174" spans="1:23" s="28" customFormat="1" ht="29" x14ac:dyDescent="0.35">
      <c r="A1174" s="20">
        <v>1332</v>
      </c>
      <c r="B1174" s="28">
        <v>2024</v>
      </c>
      <c r="C1174" s="19" t="s">
        <v>3378</v>
      </c>
      <c r="D1174" s="19" t="s">
        <v>35</v>
      </c>
      <c r="E1174" s="19">
        <v>1100542273</v>
      </c>
      <c r="F1174" s="19" t="s">
        <v>3379</v>
      </c>
      <c r="G1174" s="19" t="s">
        <v>3343</v>
      </c>
      <c r="H1174" s="19" t="s">
        <v>38</v>
      </c>
      <c r="I1174" s="27">
        <v>45504</v>
      </c>
      <c r="J1174" s="27">
        <v>45506</v>
      </c>
      <c r="K1174" s="27">
        <v>45657</v>
      </c>
      <c r="L1174" s="29">
        <v>41200000</v>
      </c>
      <c r="M1174" s="36">
        <v>0.39333332524271847</v>
      </c>
      <c r="N1174" s="31">
        <v>16205333</v>
      </c>
      <c r="O1174" s="31">
        <v>0</v>
      </c>
      <c r="P1174" s="31">
        <v>24994667</v>
      </c>
      <c r="T1174" s="30"/>
      <c r="U1174" s="31"/>
      <c r="V1174" s="31">
        <v>41200000</v>
      </c>
      <c r="W1174" s="28" t="s">
        <v>39</v>
      </c>
    </row>
    <row r="1175" spans="1:23" s="28" customFormat="1" ht="29" x14ac:dyDescent="0.35">
      <c r="A1175" s="20">
        <v>1333</v>
      </c>
      <c r="B1175" s="28">
        <v>2024</v>
      </c>
      <c r="C1175" s="19" t="s">
        <v>3380</v>
      </c>
      <c r="D1175" s="19" t="s">
        <v>1653</v>
      </c>
      <c r="E1175" s="19">
        <v>1016100911</v>
      </c>
      <c r="F1175" s="19" t="s">
        <v>3381</v>
      </c>
      <c r="G1175" s="19" t="s">
        <v>2899</v>
      </c>
      <c r="H1175" s="19" t="s">
        <v>555</v>
      </c>
      <c r="I1175" s="27">
        <v>45504</v>
      </c>
      <c r="J1175" s="27">
        <v>45509</v>
      </c>
      <c r="K1175" s="27">
        <v>45657</v>
      </c>
      <c r="L1175" s="29">
        <v>21000000</v>
      </c>
      <c r="M1175" s="36">
        <v>0.37333333333333335</v>
      </c>
      <c r="N1175" s="31">
        <v>7840000</v>
      </c>
      <c r="O1175" s="31">
        <v>0</v>
      </c>
      <c r="P1175" s="31">
        <v>13160000</v>
      </c>
      <c r="T1175" s="30"/>
      <c r="U1175" s="31"/>
      <c r="V1175" s="31">
        <v>21000000</v>
      </c>
      <c r="W1175" s="28" t="s">
        <v>556</v>
      </c>
    </row>
    <row r="1176" spans="1:23" s="28" customFormat="1" ht="29" x14ac:dyDescent="0.35">
      <c r="A1176" s="20">
        <v>1334</v>
      </c>
      <c r="B1176" s="28">
        <v>2024</v>
      </c>
      <c r="C1176" s="19" t="s">
        <v>3382</v>
      </c>
      <c r="D1176" s="19" t="s">
        <v>606</v>
      </c>
      <c r="E1176" s="19">
        <v>39813433</v>
      </c>
      <c r="F1176" s="19" t="s">
        <v>3383</v>
      </c>
      <c r="G1176" s="19" t="s">
        <v>262</v>
      </c>
      <c r="H1176" s="19" t="s">
        <v>263</v>
      </c>
      <c r="I1176" s="27">
        <v>45504</v>
      </c>
      <c r="J1176" s="27">
        <v>45509</v>
      </c>
      <c r="K1176" s="27">
        <v>45657</v>
      </c>
      <c r="L1176" s="29">
        <v>25460000</v>
      </c>
      <c r="M1176" s="36">
        <v>0.37333334642576593</v>
      </c>
      <c r="N1176" s="31">
        <v>9505067</v>
      </c>
      <c r="O1176" s="31">
        <v>0</v>
      </c>
      <c r="P1176" s="31">
        <v>15954933</v>
      </c>
      <c r="T1176" s="30"/>
      <c r="U1176" s="31"/>
      <c r="V1176" s="31">
        <v>25460000</v>
      </c>
      <c r="W1176" s="28" t="s">
        <v>264</v>
      </c>
    </row>
    <row r="1177" spans="1:23" s="28" customFormat="1" ht="29" x14ac:dyDescent="0.35">
      <c r="A1177" s="20">
        <v>1335</v>
      </c>
      <c r="B1177" s="28">
        <v>2024</v>
      </c>
      <c r="C1177" s="19" t="s">
        <v>3384</v>
      </c>
      <c r="D1177" s="19" t="s">
        <v>41</v>
      </c>
      <c r="E1177" s="19">
        <v>1026252836</v>
      </c>
      <c r="F1177" s="19" t="s">
        <v>3385</v>
      </c>
      <c r="G1177" s="19" t="s">
        <v>3343</v>
      </c>
      <c r="H1177" s="19" t="s">
        <v>38</v>
      </c>
      <c r="I1177" s="27">
        <v>45504</v>
      </c>
      <c r="J1177" s="27">
        <v>45506</v>
      </c>
      <c r="K1177" s="27">
        <v>45654</v>
      </c>
      <c r="L1177" s="29">
        <v>40376000</v>
      </c>
      <c r="M1177" s="36">
        <v>0.40136053596195759</v>
      </c>
      <c r="N1177" s="31">
        <v>16205333</v>
      </c>
      <c r="O1177" s="31">
        <v>0</v>
      </c>
      <c r="P1177" s="31">
        <v>24170667</v>
      </c>
      <c r="T1177" s="30"/>
      <c r="U1177" s="31"/>
      <c r="V1177" s="31">
        <v>40376000</v>
      </c>
      <c r="W1177" s="28" t="s">
        <v>39</v>
      </c>
    </row>
    <row r="1178" spans="1:23" s="28" customFormat="1" ht="29" x14ac:dyDescent="0.35">
      <c r="A1178" s="20">
        <v>1336</v>
      </c>
      <c r="B1178" s="28">
        <v>2024</v>
      </c>
      <c r="C1178" s="19" t="s">
        <v>3386</v>
      </c>
      <c r="D1178" s="19" t="s">
        <v>2567</v>
      </c>
      <c r="E1178" s="19">
        <v>1032457708</v>
      </c>
      <c r="F1178" s="19" t="s">
        <v>3387</v>
      </c>
      <c r="G1178" s="19" t="s">
        <v>262</v>
      </c>
      <c r="H1178" s="19" t="s">
        <v>263</v>
      </c>
      <c r="I1178" s="27">
        <v>45504</v>
      </c>
      <c r="J1178" s="27">
        <v>45519</v>
      </c>
      <c r="K1178" s="27">
        <v>45657</v>
      </c>
      <c r="L1178" s="29">
        <v>22900500</v>
      </c>
      <c r="M1178" s="36">
        <v>0.11851850396279558</v>
      </c>
      <c r="N1178" s="31">
        <v>2714133</v>
      </c>
      <c r="O1178" s="31">
        <v>0</v>
      </c>
      <c r="P1178" s="31">
        <v>20186367</v>
      </c>
      <c r="T1178" s="30"/>
      <c r="U1178" s="31"/>
      <c r="V1178" s="31">
        <v>22900500</v>
      </c>
      <c r="W1178" s="28" t="s">
        <v>264</v>
      </c>
    </row>
    <row r="1179" spans="1:23" s="28" customFormat="1" ht="29" x14ac:dyDescent="0.35">
      <c r="A1179" s="20">
        <v>1337</v>
      </c>
      <c r="B1179" s="28">
        <v>2024</v>
      </c>
      <c r="C1179" s="19" t="s">
        <v>3388</v>
      </c>
      <c r="D1179" s="19" t="s">
        <v>2607</v>
      </c>
      <c r="E1179" s="19">
        <v>1018489936</v>
      </c>
      <c r="F1179" s="19" t="s">
        <v>3389</v>
      </c>
      <c r="G1179" s="19" t="s">
        <v>262</v>
      </c>
      <c r="H1179" s="19" t="s">
        <v>263</v>
      </c>
      <c r="I1179" s="27">
        <v>45504</v>
      </c>
      <c r="J1179" s="27">
        <v>45519</v>
      </c>
      <c r="K1179" s="27">
        <v>45657</v>
      </c>
      <c r="L1179" s="29">
        <v>22900500</v>
      </c>
      <c r="M1179" s="36">
        <v>0.34074072618501777</v>
      </c>
      <c r="N1179" s="31">
        <v>7803133</v>
      </c>
      <c r="O1179" s="31">
        <v>0</v>
      </c>
      <c r="P1179" s="31">
        <v>15097367</v>
      </c>
      <c r="T1179" s="30"/>
      <c r="U1179" s="31"/>
      <c r="V1179" s="31">
        <v>22900500</v>
      </c>
      <c r="W1179" s="28" t="s">
        <v>264</v>
      </c>
    </row>
    <row r="1180" spans="1:23" s="28" customFormat="1" ht="29" x14ac:dyDescent="0.35">
      <c r="A1180" s="20">
        <v>1340</v>
      </c>
      <c r="B1180" s="28">
        <v>2024</v>
      </c>
      <c r="C1180" s="19" t="s">
        <v>3390</v>
      </c>
      <c r="D1180" s="19" t="s">
        <v>167</v>
      </c>
      <c r="E1180" s="19">
        <v>1016080339</v>
      </c>
      <c r="F1180" s="19" t="s">
        <v>3391</v>
      </c>
      <c r="G1180" s="19" t="s">
        <v>3343</v>
      </c>
      <c r="H1180" s="19" t="s">
        <v>38</v>
      </c>
      <c r="I1180" s="27">
        <v>45504</v>
      </c>
      <c r="J1180" s="27">
        <v>45506</v>
      </c>
      <c r="K1180" s="27">
        <v>45657</v>
      </c>
      <c r="L1180" s="29">
        <v>33475000</v>
      </c>
      <c r="M1180" s="36">
        <v>0.39333332337565347</v>
      </c>
      <c r="N1180" s="31">
        <v>13166833</v>
      </c>
      <c r="O1180" s="31">
        <v>0</v>
      </c>
      <c r="P1180" s="31">
        <v>20308167</v>
      </c>
      <c r="T1180" s="30"/>
      <c r="U1180" s="31"/>
      <c r="V1180" s="31">
        <v>33475000</v>
      </c>
      <c r="W1180" s="28" t="s">
        <v>39</v>
      </c>
    </row>
    <row r="1181" spans="1:23" s="28" customFormat="1" ht="29" x14ac:dyDescent="0.35">
      <c r="A1181" s="20">
        <v>1341</v>
      </c>
      <c r="B1181" s="28">
        <v>2024</v>
      </c>
      <c r="C1181" s="19" t="s">
        <v>3392</v>
      </c>
      <c r="D1181" s="19" t="s">
        <v>182</v>
      </c>
      <c r="E1181" s="19">
        <v>53006723</v>
      </c>
      <c r="F1181" s="19" t="s">
        <v>3393</v>
      </c>
      <c r="G1181" s="19" t="s">
        <v>3343</v>
      </c>
      <c r="H1181" s="19" t="s">
        <v>38</v>
      </c>
      <c r="I1181" s="27">
        <v>45504</v>
      </c>
      <c r="J1181" s="27">
        <v>45506</v>
      </c>
      <c r="K1181" s="27">
        <v>45657</v>
      </c>
      <c r="L1181" s="29">
        <v>33475000</v>
      </c>
      <c r="M1181" s="36">
        <v>0.39333332337565347</v>
      </c>
      <c r="N1181" s="31">
        <v>13166833</v>
      </c>
      <c r="O1181" s="31">
        <v>0</v>
      </c>
      <c r="P1181" s="31">
        <v>20308167</v>
      </c>
      <c r="T1181" s="30"/>
      <c r="U1181" s="31"/>
      <c r="V1181" s="31">
        <v>33475000</v>
      </c>
      <c r="W1181" s="28" t="s">
        <v>39</v>
      </c>
    </row>
    <row r="1182" spans="1:23" s="28" customFormat="1" ht="29" x14ac:dyDescent="0.35">
      <c r="A1182" s="20">
        <v>1342</v>
      </c>
      <c r="B1182" s="28">
        <v>2024</v>
      </c>
      <c r="C1182" s="19" t="s">
        <v>3394</v>
      </c>
      <c r="D1182" s="19" t="s">
        <v>131</v>
      </c>
      <c r="E1182" s="19">
        <v>66986015</v>
      </c>
      <c r="F1182" s="19" t="s">
        <v>3395</v>
      </c>
      <c r="G1182" s="19" t="s">
        <v>2256</v>
      </c>
      <c r="H1182" s="19" t="s">
        <v>32</v>
      </c>
      <c r="I1182" s="27">
        <v>45504</v>
      </c>
      <c r="J1182" s="27">
        <v>45506</v>
      </c>
      <c r="K1182" s="27">
        <v>45657</v>
      </c>
      <c r="L1182" s="29">
        <v>32590000</v>
      </c>
      <c r="M1182" s="36">
        <v>0.39333332310524699</v>
      </c>
      <c r="N1182" s="31">
        <v>12818733</v>
      </c>
      <c r="O1182" s="31">
        <v>0</v>
      </c>
      <c r="P1182" s="31">
        <v>19771267</v>
      </c>
      <c r="T1182" s="30"/>
      <c r="U1182" s="31"/>
      <c r="V1182" s="31">
        <v>32590000</v>
      </c>
      <c r="W1182" s="28" t="s">
        <v>33</v>
      </c>
    </row>
    <row r="1183" spans="1:23" s="28" customFormat="1" ht="29" x14ac:dyDescent="0.35">
      <c r="A1183" s="20">
        <v>1360</v>
      </c>
      <c r="B1183" s="28">
        <v>2024</v>
      </c>
      <c r="C1183" s="19" t="s">
        <v>3396</v>
      </c>
      <c r="D1183" s="19" t="s">
        <v>1200</v>
      </c>
      <c r="E1183" s="19">
        <v>1010179608</v>
      </c>
      <c r="F1183" s="19" t="s">
        <v>3397</v>
      </c>
      <c r="G1183" s="19" t="s">
        <v>2256</v>
      </c>
      <c r="H1183" s="19" t="s">
        <v>32</v>
      </c>
      <c r="I1183" s="27">
        <v>45504</v>
      </c>
      <c r="J1183" s="27">
        <v>45509</v>
      </c>
      <c r="K1183" s="27">
        <v>45657</v>
      </c>
      <c r="L1183" s="29">
        <v>32590000</v>
      </c>
      <c r="M1183" s="36">
        <v>0.37333332310524703</v>
      </c>
      <c r="N1183" s="31">
        <v>12166933</v>
      </c>
      <c r="O1183" s="31">
        <v>0</v>
      </c>
      <c r="P1183" s="31">
        <v>20423067</v>
      </c>
      <c r="T1183" s="30"/>
      <c r="U1183" s="31"/>
      <c r="V1183" s="31">
        <v>32590000</v>
      </c>
      <c r="W1183" s="28" t="s">
        <v>33</v>
      </c>
    </row>
    <row r="1184" spans="1:23" s="28" customFormat="1" ht="29" x14ac:dyDescent="0.35">
      <c r="A1184" s="20">
        <v>1361</v>
      </c>
      <c r="B1184" s="28">
        <v>2024</v>
      </c>
      <c r="C1184" s="19" t="s">
        <v>3398</v>
      </c>
      <c r="D1184" s="19" t="s">
        <v>77</v>
      </c>
      <c r="E1184" s="19">
        <v>65589582</v>
      </c>
      <c r="F1184" s="19" t="s">
        <v>3399</v>
      </c>
      <c r="G1184" s="19" t="s">
        <v>3343</v>
      </c>
      <c r="H1184" s="19" t="s">
        <v>38</v>
      </c>
      <c r="I1184" s="27">
        <v>45504</v>
      </c>
      <c r="J1184" s="27">
        <v>45506</v>
      </c>
      <c r="K1184" s="27">
        <v>45657</v>
      </c>
      <c r="L1184" s="29">
        <v>38625000</v>
      </c>
      <c r="M1184" s="36">
        <v>0.39333333333333331</v>
      </c>
      <c r="N1184" s="31">
        <v>15192500</v>
      </c>
      <c r="O1184" s="31">
        <v>0</v>
      </c>
      <c r="P1184" s="31">
        <v>23432500</v>
      </c>
      <c r="T1184" s="30"/>
      <c r="U1184" s="31"/>
      <c r="V1184" s="31">
        <v>38625000</v>
      </c>
      <c r="W1184" s="28" t="s">
        <v>39</v>
      </c>
    </row>
    <row r="1185" spans="1:23" s="28" customFormat="1" ht="29" x14ac:dyDescent="0.35">
      <c r="A1185" s="20">
        <v>1092</v>
      </c>
      <c r="B1185" s="28">
        <v>2024</v>
      </c>
      <c r="C1185" s="19" t="s">
        <v>5465</v>
      </c>
      <c r="D1185" s="19" t="s">
        <v>2604</v>
      </c>
      <c r="E1185" s="19">
        <v>53082369</v>
      </c>
      <c r="F1185" s="19" t="s">
        <v>5512</v>
      </c>
      <c r="G1185" s="19" t="s">
        <v>538</v>
      </c>
      <c r="H1185" s="19" t="s">
        <v>2487</v>
      </c>
      <c r="I1185" s="27">
        <v>45509</v>
      </c>
      <c r="J1185" s="27">
        <v>45513</v>
      </c>
      <c r="K1185" s="27">
        <v>45657</v>
      </c>
      <c r="L1185" s="29">
        <v>20000000</v>
      </c>
      <c r="M1185" s="36"/>
      <c r="N1185" s="31">
        <v>6933333</v>
      </c>
      <c r="O1185" s="31">
        <v>0</v>
      </c>
      <c r="P1185" s="31">
        <v>13066667</v>
      </c>
      <c r="T1185" s="30"/>
      <c r="U1185" s="31"/>
      <c r="V1185" s="31">
        <v>20000000</v>
      </c>
      <c r="W1185" s="28" t="s">
        <v>534</v>
      </c>
    </row>
    <row r="1186" spans="1:23" s="28" customFormat="1" ht="29" x14ac:dyDescent="0.35">
      <c r="A1186" s="20">
        <v>1199</v>
      </c>
      <c r="B1186" s="28">
        <v>2024</v>
      </c>
      <c r="C1186" s="19" t="s">
        <v>5466</v>
      </c>
      <c r="D1186" s="19" t="s">
        <v>113</v>
      </c>
      <c r="E1186" s="19">
        <v>38364328</v>
      </c>
      <c r="F1186" s="19" t="s">
        <v>5513</v>
      </c>
      <c r="G1186" s="19" t="s">
        <v>5411</v>
      </c>
      <c r="H1186" s="19" t="s">
        <v>32</v>
      </c>
      <c r="I1186" s="27">
        <v>45506</v>
      </c>
      <c r="J1186" s="27">
        <v>45509</v>
      </c>
      <c r="K1186" s="27">
        <v>45657</v>
      </c>
      <c r="L1186" s="29">
        <v>32590000</v>
      </c>
      <c r="M1186" s="36"/>
      <c r="N1186" s="31">
        <v>12166933</v>
      </c>
      <c r="O1186" s="31">
        <v>0</v>
      </c>
      <c r="P1186" s="31">
        <v>20423067</v>
      </c>
      <c r="T1186" s="30"/>
      <c r="U1186" s="31"/>
      <c r="V1186" s="31">
        <v>32590000</v>
      </c>
      <c r="W1186" s="28" t="s">
        <v>33</v>
      </c>
    </row>
    <row r="1187" spans="1:23" s="28" customFormat="1" ht="29" x14ac:dyDescent="0.35">
      <c r="A1187" s="20">
        <v>1216</v>
      </c>
      <c r="B1187" s="28">
        <v>2024</v>
      </c>
      <c r="C1187" s="19" t="s">
        <v>5467</v>
      </c>
      <c r="D1187" s="19" t="s">
        <v>1872</v>
      </c>
      <c r="E1187" s="19">
        <v>1032439727</v>
      </c>
      <c r="F1187" s="19" t="s">
        <v>5514</v>
      </c>
      <c r="G1187" s="19" t="s">
        <v>304</v>
      </c>
      <c r="H1187" s="19" t="s">
        <v>3205</v>
      </c>
      <c r="I1187" s="27">
        <v>45510</v>
      </c>
      <c r="J1187" s="27">
        <v>45513</v>
      </c>
      <c r="K1187" s="27">
        <v>45634</v>
      </c>
      <c r="L1187" s="29">
        <v>30000000</v>
      </c>
      <c r="M1187" s="36"/>
      <c r="N1187" s="31">
        <v>13000000</v>
      </c>
      <c r="O1187" s="31">
        <v>0</v>
      </c>
      <c r="P1187" s="31">
        <v>17000000</v>
      </c>
      <c r="T1187" s="30"/>
      <c r="U1187" s="31"/>
      <c r="V1187" s="31">
        <v>30000000</v>
      </c>
      <c r="W1187" s="28" t="s">
        <v>306</v>
      </c>
    </row>
    <row r="1188" spans="1:23" s="28" customFormat="1" ht="29" x14ac:dyDescent="0.35">
      <c r="A1188" s="20">
        <v>1217</v>
      </c>
      <c r="B1188" s="28">
        <v>2024</v>
      </c>
      <c r="C1188" s="19" t="s">
        <v>5468</v>
      </c>
      <c r="D1188" s="19" t="s">
        <v>308</v>
      </c>
      <c r="E1188" s="19">
        <v>1010178342</v>
      </c>
      <c r="F1188" s="19" t="s">
        <v>5515</v>
      </c>
      <c r="G1188" s="19" t="s">
        <v>304</v>
      </c>
      <c r="H1188" s="19" t="s">
        <v>3205</v>
      </c>
      <c r="I1188" s="27">
        <v>45510</v>
      </c>
      <c r="J1188" s="27">
        <v>45513</v>
      </c>
      <c r="K1188" s="27">
        <v>45634</v>
      </c>
      <c r="L1188" s="29">
        <v>30000000</v>
      </c>
      <c r="M1188" s="36"/>
      <c r="N1188" s="31">
        <v>13000000</v>
      </c>
      <c r="O1188" s="31">
        <v>0</v>
      </c>
      <c r="P1188" s="31">
        <v>17000000</v>
      </c>
      <c r="T1188" s="30"/>
      <c r="U1188" s="31"/>
      <c r="V1188" s="31">
        <v>30000000</v>
      </c>
      <c r="W1188" s="28" t="s">
        <v>306</v>
      </c>
    </row>
    <row r="1189" spans="1:23" s="28" customFormat="1" ht="29" x14ac:dyDescent="0.35">
      <c r="A1189" s="20">
        <v>1219</v>
      </c>
      <c r="B1189" s="28">
        <v>2024</v>
      </c>
      <c r="C1189" s="19" t="s">
        <v>5469</v>
      </c>
      <c r="D1189" s="19" t="s">
        <v>582</v>
      </c>
      <c r="E1189" s="19">
        <v>1024482878</v>
      </c>
      <c r="F1189" s="19" t="s">
        <v>5516</v>
      </c>
      <c r="G1189" s="19" t="s">
        <v>304</v>
      </c>
      <c r="H1189" s="19" t="s">
        <v>3205</v>
      </c>
      <c r="I1189" s="27">
        <v>45508</v>
      </c>
      <c r="J1189" s="27">
        <v>45512</v>
      </c>
      <c r="K1189" s="27">
        <v>45633</v>
      </c>
      <c r="L1189" s="29">
        <v>30000000</v>
      </c>
      <c r="M1189" s="36"/>
      <c r="N1189" s="31">
        <v>13250000</v>
      </c>
      <c r="O1189" s="31">
        <v>0</v>
      </c>
      <c r="P1189" s="31">
        <v>16750000</v>
      </c>
      <c r="T1189" s="30"/>
      <c r="U1189" s="31"/>
      <c r="V1189" s="31">
        <v>30000000</v>
      </c>
      <c r="W1189" s="28" t="s">
        <v>306</v>
      </c>
    </row>
    <row r="1190" spans="1:23" s="28" customFormat="1" ht="29" x14ac:dyDescent="0.35">
      <c r="A1190" s="20">
        <v>1227</v>
      </c>
      <c r="B1190" s="28">
        <v>2024</v>
      </c>
      <c r="C1190" s="19" t="s">
        <v>5470</v>
      </c>
      <c r="D1190" s="19" t="s">
        <v>2674</v>
      </c>
      <c r="E1190" s="19">
        <v>1064997935</v>
      </c>
      <c r="F1190" s="19" t="s">
        <v>5517</v>
      </c>
      <c r="G1190" s="19" t="s">
        <v>262</v>
      </c>
      <c r="H1190" s="19" t="s">
        <v>263</v>
      </c>
      <c r="I1190" s="27">
        <v>45506</v>
      </c>
      <c r="J1190" s="27">
        <v>45519</v>
      </c>
      <c r="K1190" s="27">
        <v>45657</v>
      </c>
      <c r="L1190" s="29">
        <v>22900500</v>
      </c>
      <c r="M1190" s="36"/>
      <c r="N1190" s="31">
        <v>7803133</v>
      </c>
      <c r="O1190" s="31">
        <v>0</v>
      </c>
      <c r="P1190" s="31">
        <v>15097367</v>
      </c>
      <c r="T1190" s="30"/>
      <c r="U1190" s="31"/>
      <c r="V1190" s="31">
        <v>22900500</v>
      </c>
      <c r="W1190" s="28" t="s">
        <v>264</v>
      </c>
    </row>
    <row r="1191" spans="1:23" s="28" customFormat="1" ht="29" x14ac:dyDescent="0.35">
      <c r="A1191" s="20">
        <v>1228</v>
      </c>
      <c r="B1191" s="28">
        <v>2024</v>
      </c>
      <c r="C1191" s="19" t="s">
        <v>5471</v>
      </c>
      <c r="D1191" s="19" t="s">
        <v>2314</v>
      </c>
      <c r="E1191" s="19">
        <v>1066182352</v>
      </c>
      <c r="F1191" s="19" t="s">
        <v>5518</v>
      </c>
      <c r="G1191" s="19" t="s">
        <v>262</v>
      </c>
      <c r="H1191" s="19" t="s">
        <v>263</v>
      </c>
      <c r="I1191" s="27">
        <v>45507</v>
      </c>
      <c r="J1191" s="27">
        <v>45519</v>
      </c>
      <c r="K1191" s="27">
        <v>45657</v>
      </c>
      <c r="L1191" s="29">
        <v>22900500</v>
      </c>
      <c r="M1191" s="36"/>
      <c r="N1191" s="31">
        <v>2714133</v>
      </c>
      <c r="O1191" s="31">
        <v>0</v>
      </c>
      <c r="P1191" s="31">
        <v>20186367</v>
      </c>
      <c r="T1191" s="30"/>
      <c r="U1191" s="31"/>
      <c r="V1191" s="31">
        <v>22900500</v>
      </c>
      <c r="W1191" s="28" t="s">
        <v>264</v>
      </c>
    </row>
    <row r="1192" spans="1:23" s="28" customFormat="1" ht="29" x14ac:dyDescent="0.35">
      <c r="A1192" s="20">
        <v>1230</v>
      </c>
      <c r="B1192" s="28">
        <v>2024</v>
      </c>
      <c r="C1192" s="19" t="s">
        <v>5472</v>
      </c>
      <c r="D1192" s="19" t="s">
        <v>609</v>
      </c>
      <c r="E1192" s="19">
        <v>1032479746</v>
      </c>
      <c r="F1192" s="19" t="s">
        <v>5519</v>
      </c>
      <c r="G1192" s="19" t="s">
        <v>262</v>
      </c>
      <c r="H1192" s="19" t="s">
        <v>263</v>
      </c>
      <c r="I1192" s="27">
        <v>45508</v>
      </c>
      <c r="J1192" s="27">
        <v>45513</v>
      </c>
      <c r="K1192" s="27">
        <v>45657</v>
      </c>
      <c r="L1192" s="29">
        <v>25460000</v>
      </c>
      <c r="M1192" s="36"/>
      <c r="N1192" s="31">
        <v>8826133</v>
      </c>
      <c r="O1192" s="31">
        <v>0</v>
      </c>
      <c r="P1192" s="31">
        <v>16633867</v>
      </c>
      <c r="T1192" s="30"/>
      <c r="U1192" s="31"/>
      <c r="V1192" s="31">
        <v>25460000</v>
      </c>
      <c r="W1192" s="28" t="s">
        <v>264</v>
      </c>
    </row>
    <row r="1193" spans="1:23" s="28" customFormat="1" ht="29" x14ac:dyDescent="0.35">
      <c r="A1193" s="20">
        <v>1242</v>
      </c>
      <c r="B1193" s="28">
        <v>2024</v>
      </c>
      <c r="C1193" s="19" t="s">
        <v>5473</v>
      </c>
      <c r="D1193" s="19" t="s">
        <v>5505</v>
      </c>
      <c r="E1193" s="19">
        <v>1020748592</v>
      </c>
      <c r="F1193" s="19" t="s">
        <v>5520</v>
      </c>
      <c r="G1193" s="19" t="s">
        <v>304</v>
      </c>
      <c r="H1193" s="19" t="s">
        <v>3205</v>
      </c>
      <c r="I1193" s="27">
        <v>45512</v>
      </c>
      <c r="J1193" s="27">
        <v>45518</v>
      </c>
      <c r="K1193" s="27">
        <v>45639</v>
      </c>
      <c r="L1193" s="29">
        <v>30000000</v>
      </c>
      <c r="M1193" s="36"/>
      <c r="N1193" s="31">
        <v>11750000</v>
      </c>
      <c r="O1193" s="31">
        <v>0</v>
      </c>
      <c r="P1193" s="31">
        <v>18250000</v>
      </c>
      <c r="T1193" s="30"/>
      <c r="U1193" s="31"/>
      <c r="V1193" s="31">
        <v>30000000</v>
      </c>
      <c r="W1193" s="28" t="s">
        <v>306</v>
      </c>
    </row>
    <row r="1194" spans="1:23" s="28" customFormat="1" ht="29" x14ac:dyDescent="0.35">
      <c r="A1194" s="20">
        <v>1244</v>
      </c>
      <c r="B1194" s="28">
        <v>2024</v>
      </c>
      <c r="C1194" s="19" t="s">
        <v>5474</v>
      </c>
      <c r="D1194" s="19" t="s">
        <v>1503</v>
      </c>
      <c r="E1194" s="19">
        <v>1022941460</v>
      </c>
      <c r="F1194" s="19" t="s">
        <v>5521</v>
      </c>
      <c r="G1194" s="19" t="s">
        <v>854</v>
      </c>
      <c r="H1194" s="19" t="s">
        <v>345</v>
      </c>
      <c r="I1194" s="27">
        <v>45508</v>
      </c>
      <c r="J1194" s="27">
        <v>45512</v>
      </c>
      <c r="K1194" s="27">
        <v>45648</v>
      </c>
      <c r="L1194" s="29">
        <v>27000000</v>
      </c>
      <c r="M1194" s="36"/>
      <c r="N1194" s="31">
        <v>10600000</v>
      </c>
      <c r="O1194" s="31">
        <v>0</v>
      </c>
      <c r="P1194" s="31">
        <v>16400000</v>
      </c>
      <c r="T1194" s="30"/>
      <c r="U1194" s="31"/>
      <c r="V1194" s="31">
        <v>27000000</v>
      </c>
      <c r="W1194" s="28" t="s">
        <v>306</v>
      </c>
    </row>
    <row r="1195" spans="1:23" s="28" customFormat="1" ht="29" x14ac:dyDescent="0.35">
      <c r="A1195" s="20">
        <v>1245</v>
      </c>
      <c r="B1195" s="28">
        <v>2024</v>
      </c>
      <c r="C1195" s="19" t="s">
        <v>5475</v>
      </c>
      <c r="D1195" s="19" t="s">
        <v>442</v>
      </c>
      <c r="E1195" s="19">
        <v>1019061637</v>
      </c>
      <c r="F1195" s="19" t="s">
        <v>5522</v>
      </c>
      <c r="G1195" s="19" t="s">
        <v>444</v>
      </c>
      <c r="H1195" s="19" t="s">
        <v>305</v>
      </c>
      <c r="I1195" s="27">
        <v>45507</v>
      </c>
      <c r="J1195" s="27">
        <v>45517</v>
      </c>
      <c r="K1195" s="27">
        <v>45653</v>
      </c>
      <c r="L1195" s="29">
        <v>27000000</v>
      </c>
      <c r="M1195" s="36"/>
      <c r="N1195" s="31">
        <v>9600000</v>
      </c>
      <c r="O1195" s="31">
        <v>0</v>
      </c>
      <c r="P1195" s="31">
        <v>17400000</v>
      </c>
      <c r="T1195" s="30"/>
      <c r="U1195" s="31"/>
      <c r="V1195" s="31">
        <v>27000000</v>
      </c>
      <c r="W1195" s="28" t="s">
        <v>306</v>
      </c>
    </row>
    <row r="1196" spans="1:23" s="28" customFormat="1" ht="29" x14ac:dyDescent="0.35">
      <c r="A1196" s="20">
        <v>1247</v>
      </c>
      <c r="B1196" s="28">
        <v>2024</v>
      </c>
      <c r="C1196" s="19" t="s">
        <v>5476</v>
      </c>
      <c r="D1196" s="19" t="s">
        <v>1218</v>
      </c>
      <c r="E1196" s="19">
        <v>1020738110</v>
      </c>
      <c r="F1196" s="19" t="s">
        <v>5523</v>
      </c>
      <c r="G1196" s="19" t="s">
        <v>444</v>
      </c>
      <c r="H1196" s="19" t="s">
        <v>305</v>
      </c>
      <c r="I1196" s="27">
        <v>45506</v>
      </c>
      <c r="J1196" s="27">
        <v>45517</v>
      </c>
      <c r="K1196" s="27">
        <v>45653</v>
      </c>
      <c r="L1196" s="29">
        <v>27000000</v>
      </c>
      <c r="M1196" s="36"/>
      <c r="N1196" s="31">
        <v>9600000</v>
      </c>
      <c r="O1196" s="31">
        <v>0</v>
      </c>
      <c r="P1196" s="31">
        <v>17400000</v>
      </c>
      <c r="T1196" s="30"/>
      <c r="U1196" s="31"/>
      <c r="V1196" s="31">
        <v>27000000</v>
      </c>
      <c r="W1196" s="28" t="s">
        <v>306</v>
      </c>
    </row>
    <row r="1197" spans="1:23" s="28" customFormat="1" ht="29" x14ac:dyDescent="0.35">
      <c r="A1197" s="20">
        <v>1258</v>
      </c>
      <c r="B1197" s="28">
        <v>2024</v>
      </c>
      <c r="C1197" s="19" t="s">
        <v>5477</v>
      </c>
      <c r="D1197" s="19" t="s">
        <v>2107</v>
      </c>
      <c r="E1197" s="19">
        <v>1073245893</v>
      </c>
      <c r="F1197" s="19" t="s">
        <v>5524</v>
      </c>
      <c r="G1197" s="19" t="s">
        <v>538</v>
      </c>
      <c r="H1197" s="19" t="s">
        <v>2487</v>
      </c>
      <c r="I1197" s="27">
        <v>45507</v>
      </c>
      <c r="J1197" s="27">
        <v>45513</v>
      </c>
      <c r="K1197" s="27">
        <v>45657</v>
      </c>
      <c r="L1197" s="29">
        <v>26522500</v>
      </c>
      <c r="M1197" s="36"/>
      <c r="N1197" s="31">
        <v>3889967</v>
      </c>
      <c r="O1197" s="31">
        <v>0</v>
      </c>
      <c r="P1197" s="31">
        <v>22632533</v>
      </c>
      <c r="T1197" s="30"/>
      <c r="U1197" s="31"/>
      <c r="V1197" s="31">
        <v>26522500</v>
      </c>
      <c r="W1197" s="28" t="s">
        <v>534</v>
      </c>
    </row>
    <row r="1198" spans="1:23" s="28" customFormat="1" ht="29" x14ac:dyDescent="0.35">
      <c r="A1198" s="20">
        <v>1297</v>
      </c>
      <c r="B1198" s="28">
        <v>2024</v>
      </c>
      <c r="C1198" s="19" t="s">
        <v>5478</v>
      </c>
      <c r="D1198" s="19" t="s">
        <v>1920</v>
      </c>
      <c r="E1198" s="19">
        <v>1022385067</v>
      </c>
      <c r="F1198" s="19" t="s">
        <v>5525</v>
      </c>
      <c r="G1198" s="19" t="s">
        <v>2899</v>
      </c>
      <c r="H1198" s="19" t="s">
        <v>555</v>
      </c>
      <c r="I1198" s="27">
        <v>45508</v>
      </c>
      <c r="J1198" s="27">
        <v>45516</v>
      </c>
      <c r="K1198" s="27">
        <v>45657</v>
      </c>
      <c r="L1198" s="29">
        <v>21000000</v>
      </c>
      <c r="M1198" s="36"/>
      <c r="N1198" s="31">
        <v>6860000</v>
      </c>
      <c r="O1198" s="31">
        <v>0</v>
      </c>
      <c r="P1198" s="31">
        <v>14140000</v>
      </c>
      <c r="T1198" s="30"/>
      <c r="U1198" s="31"/>
      <c r="V1198" s="31">
        <v>21000000</v>
      </c>
      <c r="W1198" s="28" t="s">
        <v>5430</v>
      </c>
    </row>
    <row r="1199" spans="1:23" s="28" customFormat="1" ht="43.5" x14ac:dyDescent="0.35">
      <c r="A1199" s="20">
        <v>1304</v>
      </c>
      <c r="B1199" s="28">
        <v>2024</v>
      </c>
      <c r="C1199" s="19" t="s">
        <v>5479</v>
      </c>
      <c r="D1199" s="19" t="s">
        <v>846</v>
      </c>
      <c r="E1199" s="19">
        <v>1026569222</v>
      </c>
      <c r="F1199" s="19" t="s">
        <v>5526</v>
      </c>
      <c r="G1199" s="19" t="s">
        <v>154</v>
      </c>
      <c r="H1199" s="19" t="s">
        <v>155</v>
      </c>
      <c r="I1199" s="27">
        <v>45505</v>
      </c>
      <c r="J1199" s="27">
        <v>45509</v>
      </c>
      <c r="K1199" s="27">
        <v>45645</v>
      </c>
      <c r="L1199" s="29">
        <v>30213000</v>
      </c>
      <c r="M1199" s="36"/>
      <c r="N1199" s="31">
        <v>5818800</v>
      </c>
      <c r="O1199" s="31">
        <v>0</v>
      </c>
      <c r="P1199" s="31">
        <v>24394200</v>
      </c>
      <c r="T1199" s="30"/>
      <c r="U1199" s="31"/>
      <c r="V1199" s="31">
        <v>30213000</v>
      </c>
      <c r="W1199" s="28" t="s">
        <v>5435</v>
      </c>
    </row>
    <row r="1200" spans="1:23" s="28" customFormat="1" ht="29" x14ac:dyDescent="0.35">
      <c r="A1200" s="20">
        <v>1315</v>
      </c>
      <c r="B1200" s="28">
        <v>2024</v>
      </c>
      <c r="C1200" s="19" t="s">
        <v>5480</v>
      </c>
      <c r="D1200" s="19" t="s">
        <v>221</v>
      </c>
      <c r="E1200" s="19">
        <v>52198664</v>
      </c>
      <c r="F1200" s="19" t="s">
        <v>5527</v>
      </c>
      <c r="G1200" s="19" t="s">
        <v>2256</v>
      </c>
      <c r="H1200" s="19" t="s">
        <v>32</v>
      </c>
      <c r="I1200" s="27">
        <v>45508</v>
      </c>
      <c r="J1200" s="27">
        <v>45510</v>
      </c>
      <c r="K1200" s="27">
        <v>45657</v>
      </c>
      <c r="L1200" s="29">
        <v>32590000</v>
      </c>
      <c r="M1200" s="36"/>
      <c r="N1200" s="31">
        <v>11949667</v>
      </c>
      <c r="O1200" s="31">
        <v>0</v>
      </c>
      <c r="P1200" s="31">
        <v>20640333</v>
      </c>
      <c r="T1200" s="30"/>
      <c r="U1200" s="31"/>
      <c r="V1200" s="31">
        <v>32590000</v>
      </c>
      <c r="W1200" s="28" t="s">
        <v>33</v>
      </c>
    </row>
    <row r="1201" spans="1:23" s="28" customFormat="1" ht="29" x14ac:dyDescent="0.35">
      <c r="A1201" s="20">
        <v>1325</v>
      </c>
      <c r="B1201" s="28">
        <v>2024</v>
      </c>
      <c r="C1201" s="19" t="s">
        <v>5481</v>
      </c>
      <c r="D1201" s="19" t="s">
        <v>5506</v>
      </c>
      <c r="E1201" s="19">
        <v>24606392</v>
      </c>
      <c r="F1201" s="19" t="s">
        <v>5528</v>
      </c>
      <c r="G1201" s="19" t="s">
        <v>2899</v>
      </c>
      <c r="H1201" s="19" t="s">
        <v>555</v>
      </c>
      <c r="I1201" s="27">
        <v>45506</v>
      </c>
      <c r="J1201" s="27">
        <v>45516</v>
      </c>
      <c r="K1201" s="27">
        <v>45657</v>
      </c>
      <c r="L1201" s="29">
        <v>40320000</v>
      </c>
      <c r="M1201" s="36"/>
      <c r="N1201" s="31">
        <v>5107200</v>
      </c>
      <c r="O1201" s="31">
        <v>0</v>
      </c>
      <c r="P1201" s="31">
        <v>35212800</v>
      </c>
      <c r="T1201" s="30"/>
      <c r="U1201" s="31"/>
      <c r="V1201" s="31">
        <v>40320000</v>
      </c>
      <c r="W1201" s="28" t="s">
        <v>556</v>
      </c>
    </row>
    <row r="1202" spans="1:23" s="28" customFormat="1" ht="29" x14ac:dyDescent="0.35">
      <c r="A1202" s="20">
        <v>1326</v>
      </c>
      <c r="B1202" s="28">
        <v>2024</v>
      </c>
      <c r="C1202" s="19" t="s">
        <v>5482</v>
      </c>
      <c r="D1202" s="19" t="s">
        <v>1362</v>
      </c>
      <c r="E1202" s="19">
        <v>1015436980</v>
      </c>
      <c r="F1202" s="19" t="s">
        <v>5529</v>
      </c>
      <c r="G1202" s="19" t="s">
        <v>3292</v>
      </c>
      <c r="H1202" s="19" t="s">
        <v>895</v>
      </c>
      <c r="I1202" s="27">
        <v>45511</v>
      </c>
      <c r="J1202" s="27">
        <v>45513</v>
      </c>
      <c r="K1202" s="27">
        <v>45657</v>
      </c>
      <c r="L1202" s="29">
        <v>36050000</v>
      </c>
      <c r="M1202" s="36"/>
      <c r="N1202" s="31">
        <v>12497333</v>
      </c>
      <c r="O1202" s="31">
        <v>0</v>
      </c>
      <c r="P1202" s="31">
        <v>23552667</v>
      </c>
      <c r="T1202" s="30"/>
      <c r="U1202" s="31"/>
      <c r="V1202" s="31">
        <v>36050000</v>
      </c>
      <c r="W1202" s="28" t="s">
        <v>895</v>
      </c>
    </row>
    <row r="1203" spans="1:23" s="28" customFormat="1" ht="29" x14ac:dyDescent="0.35">
      <c r="A1203" s="20">
        <v>1327</v>
      </c>
      <c r="B1203" s="28">
        <v>2024</v>
      </c>
      <c r="C1203" s="19" t="s">
        <v>5483</v>
      </c>
      <c r="D1203" s="19" t="s">
        <v>5507</v>
      </c>
      <c r="E1203" s="19">
        <v>1014248098</v>
      </c>
      <c r="F1203" s="19" t="s">
        <v>5530</v>
      </c>
      <c r="G1203" s="19" t="s">
        <v>3292</v>
      </c>
      <c r="H1203" s="19" t="s">
        <v>895</v>
      </c>
      <c r="I1203" s="27">
        <v>45511</v>
      </c>
      <c r="J1203" s="27">
        <v>45513</v>
      </c>
      <c r="K1203" s="27">
        <v>45657</v>
      </c>
      <c r="L1203" s="29">
        <v>36050000</v>
      </c>
      <c r="M1203" s="36"/>
      <c r="N1203" s="31">
        <v>12497333</v>
      </c>
      <c r="O1203" s="31">
        <v>0</v>
      </c>
      <c r="P1203" s="31">
        <v>23552667</v>
      </c>
      <c r="T1203" s="30"/>
      <c r="U1203" s="31"/>
      <c r="V1203" s="31">
        <v>36050000</v>
      </c>
      <c r="W1203" s="28" t="s">
        <v>895</v>
      </c>
    </row>
    <row r="1204" spans="1:23" s="28" customFormat="1" ht="29" x14ac:dyDescent="0.35">
      <c r="A1204" s="20">
        <v>1328</v>
      </c>
      <c r="B1204" s="28">
        <v>2024</v>
      </c>
      <c r="C1204" s="19" t="s">
        <v>5484</v>
      </c>
      <c r="D1204" s="19" t="s">
        <v>1530</v>
      </c>
      <c r="E1204" s="19">
        <v>1085274653</v>
      </c>
      <c r="F1204" s="19" t="s">
        <v>5531</v>
      </c>
      <c r="G1204" s="19" t="s">
        <v>3292</v>
      </c>
      <c r="H1204" s="19" t="s">
        <v>895</v>
      </c>
      <c r="I1204" s="27">
        <v>45506</v>
      </c>
      <c r="J1204" s="27">
        <v>45516</v>
      </c>
      <c r="K1204" s="27">
        <v>45647</v>
      </c>
      <c r="L1204" s="29">
        <v>27586000</v>
      </c>
      <c r="M1204" s="36"/>
      <c r="N1204" s="31">
        <v>10397800</v>
      </c>
      <c r="O1204" s="31">
        <v>0</v>
      </c>
      <c r="P1204" s="31">
        <v>17188200</v>
      </c>
      <c r="T1204" s="30"/>
      <c r="U1204" s="31"/>
      <c r="V1204" s="31">
        <v>27586000</v>
      </c>
      <c r="W1204" s="28" t="s">
        <v>895</v>
      </c>
    </row>
    <row r="1205" spans="1:23" s="28" customFormat="1" ht="29" x14ac:dyDescent="0.35">
      <c r="A1205" s="20">
        <v>1329</v>
      </c>
      <c r="B1205" s="28">
        <v>2024</v>
      </c>
      <c r="C1205" s="19" t="s">
        <v>5485</v>
      </c>
      <c r="D1205" s="19" t="s">
        <v>2549</v>
      </c>
      <c r="E1205" s="19">
        <v>52968743</v>
      </c>
      <c r="F1205" s="19" t="s">
        <v>5532</v>
      </c>
      <c r="G1205" s="19" t="s">
        <v>3292</v>
      </c>
      <c r="H1205" s="19" t="s">
        <v>895</v>
      </c>
      <c r="I1205" s="27">
        <v>45506</v>
      </c>
      <c r="J1205" s="27">
        <v>45513</v>
      </c>
      <c r="K1205" s="27">
        <v>45634</v>
      </c>
      <c r="L1205" s="29">
        <v>22680000</v>
      </c>
      <c r="M1205" s="36"/>
      <c r="N1205" s="31">
        <v>9828000</v>
      </c>
      <c r="O1205" s="31">
        <v>0</v>
      </c>
      <c r="P1205" s="31">
        <v>12852000</v>
      </c>
      <c r="T1205" s="30"/>
      <c r="U1205" s="31"/>
      <c r="V1205" s="31">
        <v>22680000</v>
      </c>
      <c r="W1205" s="28" t="s">
        <v>895</v>
      </c>
    </row>
    <row r="1206" spans="1:23" s="28" customFormat="1" ht="29" x14ac:dyDescent="0.35">
      <c r="A1206" s="20">
        <v>1330</v>
      </c>
      <c r="B1206" s="28">
        <v>2024</v>
      </c>
      <c r="C1206" s="19" t="s">
        <v>5486</v>
      </c>
      <c r="D1206" s="19" t="s">
        <v>1494</v>
      </c>
      <c r="E1206" s="19">
        <v>53911723</v>
      </c>
      <c r="F1206" s="19" t="s">
        <v>5533</v>
      </c>
      <c r="G1206" s="19" t="s">
        <v>3292</v>
      </c>
      <c r="H1206" s="19" t="s">
        <v>895</v>
      </c>
      <c r="I1206" s="27">
        <v>45506</v>
      </c>
      <c r="J1206" s="27">
        <v>45512</v>
      </c>
      <c r="K1206" s="27">
        <v>45648</v>
      </c>
      <c r="L1206" s="29">
        <v>40500000</v>
      </c>
      <c r="M1206" s="36"/>
      <c r="N1206" s="31">
        <v>15900000</v>
      </c>
      <c r="O1206" s="31">
        <v>0</v>
      </c>
      <c r="P1206" s="31">
        <v>24600000</v>
      </c>
      <c r="T1206" s="30"/>
      <c r="U1206" s="31"/>
      <c r="V1206" s="31">
        <v>40500000</v>
      </c>
      <c r="W1206" s="28" t="s">
        <v>895</v>
      </c>
    </row>
    <row r="1207" spans="1:23" s="28" customFormat="1" ht="29" x14ac:dyDescent="0.35">
      <c r="A1207" s="20">
        <v>1331</v>
      </c>
      <c r="B1207" s="28">
        <v>2024</v>
      </c>
      <c r="C1207" s="19" t="s">
        <v>5487</v>
      </c>
      <c r="D1207" s="19" t="s">
        <v>5508</v>
      </c>
      <c r="E1207" s="19">
        <v>1026288965</v>
      </c>
      <c r="F1207" s="19" t="s">
        <v>5534</v>
      </c>
      <c r="G1207" s="19" t="s">
        <v>3093</v>
      </c>
      <c r="H1207" s="19" t="s">
        <v>544</v>
      </c>
      <c r="I1207" s="27">
        <v>45509</v>
      </c>
      <c r="J1207" s="27">
        <v>45512</v>
      </c>
      <c r="K1207" s="27">
        <v>45657</v>
      </c>
      <c r="L1207" s="29">
        <v>42000000</v>
      </c>
      <c r="M1207" s="36"/>
      <c r="N1207" s="31">
        <v>6440000</v>
      </c>
      <c r="O1207" s="31">
        <v>0</v>
      </c>
      <c r="P1207" s="31">
        <v>35560000</v>
      </c>
      <c r="T1207" s="30"/>
      <c r="U1207" s="31"/>
      <c r="V1207" s="31">
        <v>42000000</v>
      </c>
      <c r="W1207" s="28" t="s">
        <v>534</v>
      </c>
    </row>
    <row r="1208" spans="1:23" s="28" customFormat="1" ht="29" x14ac:dyDescent="0.35">
      <c r="A1208" s="20">
        <v>1338</v>
      </c>
      <c r="B1208" s="28">
        <v>2024</v>
      </c>
      <c r="C1208" s="19" t="s">
        <v>5488</v>
      </c>
      <c r="D1208" s="19" t="s">
        <v>1224</v>
      </c>
      <c r="E1208" s="19">
        <v>1012337203</v>
      </c>
      <c r="F1208" s="19" t="s">
        <v>5535</v>
      </c>
      <c r="G1208" s="19" t="s">
        <v>3046</v>
      </c>
      <c r="H1208" s="19" t="s">
        <v>476</v>
      </c>
      <c r="I1208" s="27">
        <v>45505</v>
      </c>
      <c r="J1208" s="27">
        <v>45516</v>
      </c>
      <c r="K1208" s="27">
        <v>45653</v>
      </c>
      <c r="L1208" s="29">
        <v>23870250</v>
      </c>
      <c r="M1208" s="36"/>
      <c r="N1208" s="31">
        <v>8664017</v>
      </c>
      <c r="O1208" s="31">
        <v>0</v>
      </c>
      <c r="P1208" s="31">
        <v>15206233</v>
      </c>
      <c r="T1208" s="30"/>
      <c r="U1208" s="31"/>
      <c r="V1208" s="31">
        <v>23870250</v>
      </c>
      <c r="W1208" s="28" t="s">
        <v>477</v>
      </c>
    </row>
    <row r="1209" spans="1:23" s="28" customFormat="1" ht="29" x14ac:dyDescent="0.35">
      <c r="A1209" s="20">
        <v>1339</v>
      </c>
      <c r="B1209" s="28">
        <v>2024</v>
      </c>
      <c r="C1209" s="19" t="s">
        <v>5489</v>
      </c>
      <c r="D1209" s="19" t="s">
        <v>512</v>
      </c>
      <c r="E1209" s="19">
        <v>1016065928</v>
      </c>
      <c r="F1209" s="19" t="s">
        <v>5536</v>
      </c>
      <c r="G1209" s="19" t="s">
        <v>3046</v>
      </c>
      <c r="H1209" s="19" t="s">
        <v>476</v>
      </c>
      <c r="I1209" s="27">
        <v>45506</v>
      </c>
      <c r="J1209" s="27">
        <v>45512</v>
      </c>
      <c r="K1209" s="27">
        <v>45649</v>
      </c>
      <c r="L1209" s="29">
        <v>23870250</v>
      </c>
      <c r="M1209" s="36"/>
      <c r="N1209" s="31">
        <v>9371283</v>
      </c>
      <c r="O1209" s="31">
        <v>0</v>
      </c>
      <c r="P1209" s="31">
        <v>14498967</v>
      </c>
      <c r="T1209" s="30"/>
      <c r="U1209" s="31"/>
      <c r="V1209" s="31">
        <v>23870250</v>
      </c>
      <c r="W1209" s="28" t="s">
        <v>477</v>
      </c>
    </row>
    <row r="1210" spans="1:23" s="28" customFormat="1" ht="29" x14ac:dyDescent="0.35">
      <c r="A1210" s="20">
        <v>1343</v>
      </c>
      <c r="B1210" s="28">
        <v>2024</v>
      </c>
      <c r="C1210" s="19" t="s">
        <v>5490</v>
      </c>
      <c r="D1210" s="19" t="s">
        <v>2416</v>
      </c>
      <c r="E1210" s="19">
        <v>1070921280</v>
      </c>
      <c r="F1210" s="19" t="s">
        <v>5537</v>
      </c>
      <c r="G1210" s="19" t="s">
        <v>298</v>
      </c>
      <c r="H1210" s="19" t="s">
        <v>299</v>
      </c>
      <c r="I1210" s="27">
        <v>45510</v>
      </c>
      <c r="J1210" s="27">
        <v>45512</v>
      </c>
      <c r="K1210" s="27">
        <v>45648</v>
      </c>
      <c r="L1210" s="29">
        <v>30213000</v>
      </c>
      <c r="M1210" s="36"/>
      <c r="N1210" s="31">
        <v>11861400</v>
      </c>
      <c r="O1210" s="31">
        <v>0</v>
      </c>
      <c r="P1210" s="31">
        <v>18351600</v>
      </c>
      <c r="T1210" s="30"/>
      <c r="U1210" s="31"/>
      <c r="V1210" s="31">
        <v>30213000</v>
      </c>
      <c r="W1210" s="28" t="s">
        <v>300</v>
      </c>
    </row>
    <row r="1211" spans="1:23" s="28" customFormat="1" ht="29" x14ac:dyDescent="0.35">
      <c r="A1211" s="20">
        <v>1344</v>
      </c>
      <c r="B1211" s="28">
        <v>2024</v>
      </c>
      <c r="C1211" s="19" t="s">
        <v>5491</v>
      </c>
      <c r="D1211" s="19" t="s">
        <v>318</v>
      </c>
      <c r="E1211" s="19">
        <v>28892306</v>
      </c>
      <c r="F1211" s="19" t="s">
        <v>5538</v>
      </c>
      <c r="G1211" s="19" t="s">
        <v>298</v>
      </c>
      <c r="H1211" s="19" t="s">
        <v>299</v>
      </c>
      <c r="I1211" s="27">
        <v>45506</v>
      </c>
      <c r="J1211" s="27">
        <v>45506</v>
      </c>
      <c r="K1211" s="27">
        <v>45657</v>
      </c>
      <c r="L1211" s="29">
        <v>23500000</v>
      </c>
      <c r="M1211" s="36"/>
      <c r="N1211" s="31">
        <v>9243333</v>
      </c>
      <c r="O1211" s="31">
        <v>0</v>
      </c>
      <c r="P1211" s="31">
        <v>14256667</v>
      </c>
      <c r="T1211" s="30"/>
      <c r="U1211" s="31"/>
      <c r="V1211" s="31">
        <v>23500000</v>
      </c>
      <c r="W1211" s="28" t="s">
        <v>300</v>
      </c>
    </row>
    <row r="1212" spans="1:23" s="28" customFormat="1" ht="29" x14ac:dyDescent="0.35">
      <c r="A1212" s="20">
        <v>1345</v>
      </c>
      <c r="B1212" s="28">
        <v>2024</v>
      </c>
      <c r="C1212" s="19" t="s">
        <v>5492</v>
      </c>
      <c r="D1212" s="19" t="s">
        <v>886</v>
      </c>
      <c r="E1212" s="19">
        <v>20985927</v>
      </c>
      <c r="F1212" s="19" t="s">
        <v>5539</v>
      </c>
      <c r="G1212" s="19" t="s">
        <v>298</v>
      </c>
      <c r="H1212" s="19" t="s">
        <v>299</v>
      </c>
      <c r="I1212" s="27">
        <v>45509</v>
      </c>
      <c r="J1212" s="27">
        <v>45512</v>
      </c>
      <c r="K1212" s="27">
        <v>45657</v>
      </c>
      <c r="L1212" s="29">
        <v>52500000</v>
      </c>
      <c r="M1212" s="36"/>
      <c r="N1212" s="31">
        <v>8050000</v>
      </c>
      <c r="O1212" s="31">
        <v>0</v>
      </c>
      <c r="P1212" s="31">
        <v>44450000</v>
      </c>
      <c r="T1212" s="30"/>
      <c r="U1212" s="31"/>
      <c r="V1212" s="31">
        <v>52500000</v>
      </c>
      <c r="W1212" s="28" t="s">
        <v>300</v>
      </c>
    </row>
    <row r="1213" spans="1:23" s="28" customFormat="1" ht="29" x14ac:dyDescent="0.35">
      <c r="A1213" s="20">
        <v>1346</v>
      </c>
      <c r="B1213" s="28">
        <v>2024</v>
      </c>
      <c r="C1213" s="19" t="s">
        <v>5493</v>
      </c>
      <c r="D1213" s="19" t="s">
        <v>296</v>
      </c>
      <c r="E1213" s="19">
        <v>49793638</v>
      </c>
      <c r="F1213" s="19" t="s">
        <v>5540</v>
      </c>
      <c r="G1213" s="19" t="s">
        <v>298</v>
      </c>
      <c r="H1213" s="19" t="s">
        <v>299</v>
      </c>
      <c r="I1213" s="27">
        <v>45505</v>
      </c>
      <c r="J1213" s="27">
        <v>45506</v>
      </c>
      <c r="K1213" s="27">
        <v>45657</v>
      </c>
      <c r="L1213" s="29">
        <v>47500000</v>
      </c>
      <c r="M1213" s="36"/>
      <c r="N1213" s="31">
        <v>18683333</v>
      </c>
      <c r="O1213" s="31">
        <v>0</v>
      </c>
      <c r="P1213" s="31">
        <v>28816667</v>
      </c>
      <c r="T1213" s="30"/>
      <c r="U1213" s="31"/>
      <c r="V1213" s="31">
        <v>47500000</v>
      </c>
      <c r="W1213" s="28" t="s">
        <v>300</v>
      </c>
    </row>
    <row r="1214" spans="1:23" s="28" customFormat="1" ht="29" x14ac:dyDescent="0.35">
      <c r="A1214" s="20">
        <v>1347</v>
      </c>
      <c r="B1214" s="28">
        <v>2024</v>
      </c>
      <c r="C1214" s="19" t="s">
        <v>5494</v>
      </c>
      <c r="D1214" s="19" t="s">
        <v>1617</v>
      </c>
      <c r="E1214" s="19">
        <v>1047423614</v>
      </c>
      <c r="F1214" s="19" t="s">
        <v>5541</v>
      </c>
      <c r="G1214" s="19" t="s">
        <v>298</v>
      </c>
      <c r="H1214" s="19" t="s">
        <v>299</v>
      </c>
      <c r="I1214" s="27">
        <v>45511</v>
      </c>
      <c r="J1214" s="27">
        <v>45512</v>
      </c>
      <c r="K1214" s="27">
        <v>45657</v>
      </c>
      <c r="L1214" s="29">
        <v>33000000</v>
      </c>
      <c r="M1214" s="36"/>
      <c r="N1214" s="31">
        <v>11660000</v>
      </c>
      <c r="O1214" s="31">
        <v>0</v>
      </c>
      <c r="P1214" s="31">
        <v>21340000</v>
      </c>
      <c r="T1214" s="30"/>
      <c r="U1214" s="31"/>
      <c r="V1214" s="31">
        <v>33000000</v>
      </c>
      <c r="W1214" s="28" t="s">
        <v>300</v>
      </c>
    </row>
    <row r="1215" spans="1:23" s="28" customFormat="1" ht="29" x14ac:dyDescent="0.35">
      <c r="A1215" s="20">
        <v>1348</v>
      </c>
      <c r="B1215" s="28">
        <v>2024</v>
      </c>
      <c r="C1215" s="19" t="s">
        <v>5495</v>
      </c>
      <c r="D1215" s="19" t="s">
        <v>741</v>
      </c>
      <c r="E1215" s="19">
        <v>52705468</v>
      </c>
      <c r="F1215" s="19" t="s">
        <v>5542</v>
      </c>
      <c r="G1215" s="19" t="s">
        <v>298</v>
      </c>
      <c r="H1215" s="19" t="s">
        <v>299</v>
      </c>
      <c r="I1215" s="27">
        <v>45506</v>
      </c>
      <c r="J1215" s="27">
        <v>45506</v>
      </c>
      <c r="K1215" s="27">
        <v>45657</v>
      </c>
      <c r="L1215" s="29">
        <v>16500000</v>
      </c>
      <c r="M1215" s="36"/>
      <c r="N1215" s="31">
        <v>6490000</v>
      </c>
      <c r="O1215" s="31">
        <v>0</v>
      </c>
      <c r="P1215" s="31">
        <v>10010000</v>
      </c>
      <c r="T1215" s="30"/>
      <c r="U1215" s="31"/>
      <c r="V1215" s="31">
        <v>16500000</v>
      </c>
      <c r="W1215" s="28" t="s">
        <v>300</v>
      </c>
    </row>
    <row r="1216" spans="1:23" s="28" customFormat="1" ht="29" x14ac:dyDescent="0.35">
      <c r="A1216" s="20">
        <v>1351</v>
      </c>
      <c r="B1216" s="28">
        <v>2024</v>
      </c>
      <c r="C1216" s="19" t="s">
        <v>5496</v>
      </c>
      <c r="D1216" s="19" t="s">
        <v>4365</v>
      </c>
      <c r="E1216" s="19">
        <v>1026259180</v>
      </c>
      <c r="F1216" s="19" t="s">
        <v>5543</v>
      </c>
      <c r="G1216" s="19" t="s">
        <v>298</v>
      </c>
      <c r="H1216" s="19" t="s">
        <v>299</v>
      </c>
      <c r="I1216" s="27">
        <v>45506</v>
      </c>
      <c r="J1216" s="27">
        <v>45509</v>
      </c>
      <c r="K1216" s="27">
        <v>45657</v>
      </c>
      <c r="L1216" s="29">
        <v>28000000</v>
      </c>
      <c r="M1216" s="36"/>
      <c r="N1216" s="31">
        <v>4853333</v>
      </c>
      <c r="O1216" s="31">
        <v>23146667</v>
      </c>
      <c r="P1216" s="31">
        <v>0</v>
      </c>
      <c r="T1216" s="30">
        <v>45536</v>
      </c>
      <c r="U1216" s="31"/>
      <c r="V1216" s="31">
        <v>28000000</v>
      </c>
      <c r="W1216" s="28" t="s">
        <v>300</v>
      </c>
    </row>
    <row r="1217" spans="1:23" s="28" customFormat="1" ht="29" x14ac:dyDescent="0.35">
      <c r="A1217" s="20">
        <v>1352</v>
      </c>
      <c r="B1217" s="28">
        <v>2024</v>
      </c>
      <c r="C1217" s="19" t="s">
        <v>5497</v>
      </c>
      <c r="D1217" s="19" t="s">
        <v>1593</v>
      </c>
      <c r="E1217" s="19">
        <v>11322492</v>
      </c>
      <c r="F1217" s="19" t="s">
        <v>5544</v>
      </c>
      <c r="G1217" s="19" t="s">
        <v>298</v>
      </c>
      <c r="H1217" s="19" t="s">
        <v>299</v>
      </c>
      <c r="I1217" s="27">
        <v>45506</v>
      </c>
      <c r="J1217" s="27">
        <v>45506</v>
      </c>
      <c r="K1217" s="27">
        <v>45657</v>
      </c>
      <c r="L1217" s="29">
        <v>16500000</v>
      </c>
      <c r="M1217" s="36"/>
      <c r="N1217" s="31">
        <v>3190000</v>
      </c>
      <c r="O1217" s="31">
        <v>0</v>
      </c>
      <c r="P1217" s="31">
        <v>13310000</v>
      </c>
      <c r="T1217" s="30"/>
      <c r="U1217" s="31"/>
      <c r="V1217" s="31">
        <v>16500000</v>
      </c>
      <c r="W1217" s="28" t="s">
        <v>300</v>
      </c>
    </row>
    <row r="1218" spans="1:23" s="28" customFormat="1" ht="29" x14ac:dyDescent="0.35">
      <c r="A1218" s="20">
        <v>1353</v>
      </c>
      <c r="B1218" s="28">
        <v>2024</v>
      </c>
      <c r="C1218" s="19" t="s">
        <v>5498</v>
      </c>
      <c r="D1218" s="19" t="s">
        <v>376</v>
      </c>
      <c r="E1218" s="19">
        <v>11449517</v>
      </c>
      <c r="F1218" s="19" t="s">
        <v>5545</v>
      </c>
      <c r="G1218" s="19" t="s">
        <v>298</v>
      </c>
      <c r="H1218" s="19" t="s">
        <v>299</v>
      </c>
      <c r="I1218" s="27">
        <v>45511</v>
      </c>
      <c r="J1218" s="27">
        <v>45512</v>
      </c>
      <c r="K1218" s="27">
        <v>45657</v>
      </c>
      <c r="L1218" s="29">
        <v>28000000</v>
      </c>
      <c r="M1218" s="36"/>
      <c r="N1218" s="31">
        <v>9893333</v>
      </c>
      <c r="O1218" s="31">
        <v>0</v>
      </c>
      <c r="P1218" s="31">
        <v>18106667</v>
      </c>
      <c r="T1218" s="30"/>
      <c r="U1218" s="31"/>
      <c r="V1218" s="31">
        <v>28000000</v>
      </c>
      <c r="W1218" s="28" t="s">
        <v>300</v>
      </c>
    </row>
    <row r="1219" spans="1:23" s="28" customFormat="1" ht="29" x14ac:dyDescent="0.35">
      <c r="A1219" s="20">
        <v>1354</v>
      </c>
      <c r="B1219" s="28">
        <v>2024</v>
      </c>
      <c r="C1219" s="19" t="s">
        <v>5499</v>
      </c>
      <c r="D1219" s="19" t="s">
        <v>324</v>
      </c>
      <c r="E1219" s="19">
        <v>24729335</v>
      </c>
      <c r="F1219" s="19" t="s">
        <v>5546</v>
      </c>
      <c r="G1219" s="19" t="s">
        <v>298</v>
      </c>
      <c r="H1219" s="19" t="s">
        <v>299</v>
      </c>
      <c r="I1219" s="27">
        <v>45511</v>
      </c>
      <c r="J1219" s="27">
        <v>45512</v>
      </c>
      <c r="K1219" s="27">
        <v>45657</v>
      </c>
      <c r="L1219" s="29">
        <v>28000000</v>
      </c>
      <c r="M1219" s="36"/>
      <c r="N1219" s="31">
        <v>9893333</v>
      </c>
      <c r="O1219" s="31">
        <v>0</v>
      </c>
      <c r="P1219" s="31">
        <v>18106667</v>
      </c>
      <c r="T1219" s="30"/>
      <c r="U1219" s="31"/>
      <c r="V1219" s="31">
        <v>28000000</v>
      </c>
      <c r="W1219" s="28" t="s">
        <v>300</v>
      </c>
    </row>
    <row r="1220" spans="1:23" s="28" customFormat="1" ht="29" x14ac:dyDescent="0.35">
      <c r="A1220" s="20">
        <v>1355</v>
      </c>
      <c r="B1220" s="28">
        <v>2024</v>
      </c>
      <c r="C1220" s="19" t="s">
        <v>5500</v>
      </c>
      <c r="D1220" s="19" t="s">
        <v>786</v>
      </c>
      <c r="E1220" s="19">
        <v>1110575837</v>
      </c>
      <c r="F1220" s="19" t="s">
        <v>5547</v>
      </c>
      <c r="G1220" s="19" t="s">
        <v>298</v>
      </c>
      <c r="H1220" s="19" t="s">
        <v>299</v>
      </c>
      <c r="I1220" s="27">
        <v>45511</v>
      </c>
      <c r="J1220" s="27">
        <v>45512</v>
      </c>
      <c r="K1220" s="27">
        <v>45657</v>
      </c>
      <c r="L1220" s="29">
        <v>16500000</v>
      </c>
      <c r="M1220" s="36"/>
      <c r="N1220" s="31">
        <v>5830000</v>
      </c>
      <c r="O1220" s="31">
        <v>0</v>
      </c>
      <c r="P1220" s="31">
        <v>10670000</v>
      </c>
      <c r="T1220" s="30"/>
      <c r="U1220" s="31"/>
      <c r="V1220" s="31">
        <v>16500000</v>
      </c>
      <c r="W1220" s="28" t="s">
        <v>300</v>
      </c>
    </row>
    <row r="1221" spans="1:23" s="28" customFormat="1" ht="29" x14ac:dyDescent="0.35">
      <c r="A1221" s="20">
        <v>1356</v>
      </c>
      <c r="B1221" s="28">
        <v>2024</v>
      </c>
      <c r="C1221" s="19" t="s">
        <v>5501</v>
      </c>
      <c r="D1221" s="19" t="s">
        <v>1524</v>
      </c>
      <c r="E1221" s="19">
        <v>53049970</v>
      </c>
      <c r="F1221" s="19" t="s">
        <v>5548</v>
      </c>
      <c r="G1221" s="19" t="s">
        <v>298</v>
      </c>
      <c r="H1221" s="19" t="s">
        <v>299</v>
      </c>
      <c r="I1221" s="27">
        <v>45511</v>
      </c>
      <c r="J1221" s="27">
        <v>45512</v>
      </c>
      <c r="K1221" s="27">
        <v>45657</v>
      </c>
      <c r="L1221" s="29">
        <v>52500000</v>
      </c>
      <c r="M1221" s="36"/>
      <c r="N1221" s="31">
        <v>18550000</v>
      </c>
      <c r="O1221" s="31">
        <v>0</v>
      </c>
      <c r="P1221" s="31">
        <v>33950000</v>
      </c>
      <c r="T1221" s="30"/>
      <c r="U1221" s="31"/>
      <c r="V1221" s="31">
        <v>52500000</v>
      </c>
      <c r="W1221" s="28" t="s">
        <v>300</v>
      </c>
    </row>
    <row r="1222" spans="1:23" s="28" customFormat="1" ht="29" x14ac:dyDescent="0.35">
      <c r="A1222" s="20">
        <v>1357</v>
      </c>
      <c r="B1222" s="28">
        <v>2024</v>
      </c>
      <c r="C1222" s="19" t="s">
        <v>5502</v>
      </c>
      <c r="D1222" s="19" t="s">
        <v>5509</v>
      </c>
      <c r="E1222" s="19">
        <v>52926827</v>
      </c>
      <c r="F1222" s="19" t="s">
        <v>5549</v>
      </c>
      <c r="G1222" s="19" t="s">
        <v>298</v>
      </c>
      <c r="H1222" s="19" t="s">
        <v>299</v>
      </c>
      <c r="I1222" s="27">
        <v>45505</v>
      </c>
      <c r="J1222" s="27">
        <v>45505</v>
      </c>
      <c r="K1222" s="27">
        <v>45657</v>
      </c>
      <c r="L1222" s="29">
        <v>47500000</v>
      </c>
      <c r="M1222" s="36"/>
      <c r="N1222" s="31">
        <v>9500000</v>
      </c>
      <c r="O1222" s="31">
        <v>0</v>
      </c>
      <c r="P1222" s="31">
        <v>38000000</v>
      </c>
      <c r="T1222" s="30"/>
      <c r="U1222" s="31"/>
      <c r="V1222" s="31">
        <v>47500000</v>
      </c>
      <c r="W1222" s="28" t="s">
        <v>300</v>
      </c>
    </row>
    <row r="1223" spans="1:23" s="28" customFormat="1" ht="29" x14ac:dyDescent="0.35">
      <c r="A1223" s="20">
        <v>1358</v>
      </c>
      <c r="B1223" s="28">
        <v>2024</v>
      </c>
      <c r="C1223" s="19" t="s">
        <v>5503</v>
      </c>
      <c r="D1223" s="19" t="s">
        <v>5510</v>
      </c>
      <c r="E1223" s="19">
        <v>52969517</v>
      </c>
      <c r="F1223" s="19" t="s">
        <v>5550</v>
      </c>
      <c r="G1223" s="19" t="s">
        <v>3292</v>
      </c>
      <c r="H1223" s="19" t="s">
        <v>895</v>
      </c>
      <c r="I1223" s="27">
        <v>45511</v>
      </c>
      <c r="J1223" s="27">
        <v>45516</v>
      </c>
      <c r="K1223" s="27">
        <v>45657</v>
      </c>
      <c r="L1223" s="29">
        <v>47500000</v>
      </c>
      <c r="M1223" s="36"/>
      <c r="N1223" s="31">
        <v>15516667</v>
      </c>
      <c r="O1223" s="31">
        <v>0</v>
      </c>
      <c r="P1223" s="31">
        <v>31983333</v>
      </c>
      <c r="T1223" s="30"/>
      <c r="U1223" s="31"/>
      <c r="V1223" s="31">
        <v>47500000</v>
      </c>
      <c r="W1223" s="28" t="s">
        <v>895</v>
      </c>
    </row>
    <row r="1224" spans="1:23" s="28" customFormat="1" ht="29" x14ac:dyDescent="0.35">
      <c r="A1224" s="20">
        <v>1359</v>
      </c>
      <c r="B1224" s="28">
        <v>2024</v>
      </c>
      <c r="C1224" s="19" t="s">
        <v>5504</v>
      </c>
      <c r="D1224" s="19" t="s">
        <v>5511</v>
      </c>
      <c r="E1224" s="19">
        <v>1049651487</v>
      </c>
      <c r="F1224" s="19" t="s">
        <v>5551</v>
      </c>
      <c r="G1224" s="19" t="s">
        <v>298</v>
      </c>
      <c r="H1224" s="19" t="s">
        <v>299</v>
      </c>
      <c r="I1224" s="27">
        <v>45511</v>
      </c>
      <c r="J1224" s="27">
        <v>45516</v>
      </c>
      <c r="K1224" s="27">
        <v>45657</v>
      </c>
      <c r="L1224" s="29">
        <v>33000000</v>
      </c>
      <c r="M1224" s="36"/>
      <c r="N1224" s="31">
        <v>10780000</v>
      </c>
      <c r="O1224" s="31">
        <v>0</v>
      </c>
      <c r="P1224" s="31">
        <v>22220000</v>
      </c>
      <c r="T1224" s="30"/>
      <c r="U1224" s="31"/>
      <c r="V1224" s="31">
        <v>33000000</v>
      </c>
      <c r="W1224" s="28" t="s">
        <v>300</v>
      </c>
    </row>
    <row r="1225" spans="1:23" s="28" customFormat="1" ht="29" x14ac:dyDescent="0.35">
      <c r="A1225" s="62">
        <v>1362</v>
      </c>
      <c r="B1225" s="28">
        <v>2024</v>
      </c>
      <c r="C1225" s="19" t="s">
        <v>3400</v>
      </c>
      <c r="D1225" s="19" t="s">
        <v>95</v>
      </c>
      <c r="E1225" s="19">
        <v>1020749871</v>
      </c>
      <c r="F1225" s="19" t="s">
        <v>3401</v>
      </c>
      <c r="G1225" s="19" t="s">
        <v>3343</v>
      </c>
      <c r="H1225" s="19" t="s">
        <v>38</v>
      </c>
      <c r="I1225" s="27">
        <v>45505</v>
      </c>
      <c r="J1225" s="27">
        <v>45506</v>
      </c>
      <c r="K1225" s="27">
        <v>45657</v>
      </c>
      <c r="L1225" s="29">
        <v>15595225</v>
      </c>
      <c r="M1225" s="36">
        <v>0</v>
      </c>
      <c r="N1225" s="31">
        <v>6134122</v>
      </c>
      <c r="O1225" s="31">
        <v>0</v>
      </c>
      <c r="P1225" s="31">
        <v>9461103</v>
      </c>
      <c r="T1225" s="30"/>
      <c r="U1225" s="31"/>
      <c r="V1225" s="31">
        <v>15595225</v>
      </c>
      <c r="W1225" s="28" t="s">
        <v>39</v>
      </c>
    </row>
    <row r="1226" spans="1:23" s="28" customFormat="1" ht="43.5" x14ac:dyDescent="0.35">
      <c r="A1226" s="20">
        <v>1364</v>
      </c>
      <c r="B1226" s="28">
        <v>2024</v>
      </c>
      <c r="C1226" s="19" t="s">
        <v>3402</v>
      </c>
      <c r="D1226" s="19" t="s">
        <v>3403</v>
      </c>
      <c r="E1226" s="19">
        <v>1031156614</v>
      </c>
      <c r="F1226" s="19" t="s">
        <v>3404</v>
      </c>
      <c r="G1226" s="19" t="s">
        <v>154</v>
      </c>
      <c r="H1226" s="19" t="s">
        <v>155</v>
      </c>
      <c r="I1226" s="27">
        <v>45505</v>
      </c>
      <c r="J1226" s="27">
        <v>45512</v>
      </c>
      <c r="K1226" s="27">
        <v>45648</v>
      </c>
      <c r="L1226" s="29">
        <v>30213000</v>
      </c>
      <c r="M1226" s="36">
        <v>0</v>
      </c>
      <c r="N1226" s="31">
        <v>11861400</v>
      </c>
      <c r="O1226" s="31">
        <v>0</v>
      </c>
      <c r="P1226" s="31">
        <v>18351600</v>
      </c>
      <c r="T1226" s="30"/>
      <c r="U1226" s="31"/>
      <c r="V1226" s="31">
        <v>30213000</v>
      </c>
      <c r="W1226" s="28" t="s">
        <v>156</v>
      </c>
    </row>
    <row r="1227" spans="1:23" s="28" customFormat="1" ht="43.5" x14ac:dyDescent="0.35">
      <c r="A1227" s="20">
        <v>1365</v>
      </c>
      <c r="B1227" s="28">
        <v>2024</v>
      </c>
      <c r="C1227" s="19" t="s">
        <v>3405</v>
      </c>
      <c r="D1227" s="19" t="s">
        <v>1305</v>
      </c>
      <c r="E1227" s="19">
        <v>53153823</v>
      </c>
      <c r="F1227" s="19" t="s">
        <v>3406</v>
      </c>
      <c r="G1227" s="19" t="s">
        <v>154</v>
      </c>
      <c r="H1227" s="19" t="s">
        <v>155</v>
      </c>
      <c r="I1227" s="27">
        <v>45505</v>
      </c>
      <c r="J1227" s="27">
        <v>45509</v>
      </c>
      <c r="K1227" s="27">
        <v>45645</v>
      </c>
      <c r="L1227" s="29">
        <v>30213000</v>
      </c>
      <c r="M1227" s="36">
        <v>0</v>
      </c>
      <c r="N1227" s="31">
        <v>12532800</v>
      </c>
      <c r="O1227" s="31">
        <v>0</v>
      </c>
      <c r="P1227" s="31">
        <v>17680200</v>
      </c>
      <c r="T1227" s="30"/>
      <c r="U1227" s="31"/>
      <c r="V1227" s="31">
        <v>30213000</v>
      </c>
      <c r="W1227" s="28" t="s">
        <v>156</v>
      </c>
    </row>
    <row r="1228" spans="1:23" s="28" customFormat="1" ht="29" x14ac:dyDescent="0.35">
      <c r="A1228" s="20">
        <v>1366</v>
      </c>
      <c r="B1228" s="28">
        <v>2024</v>
      </c>
      <c r="C1228" s="19" t="s">
        <v>3407</v>
      </c>
      <c r="D1228" s="19" t="s">
        <v>315</v>
      </c>
      <c r="E1228" s="19">
        <v>1144136443</v>
      </c>
      <c r="F1228" s="19" t="s">
        <v>3408</v>
      </c>
      <c r="G1228" s="19" t="s">
        <v>298</v>
      </c>
      <c r="H1228" s="19" t="s">
        <v>299</v>
      </c>
      <c r="I1228" s="27">
        <v>45505</v>
      </c>
      <c r="J1228" s="27">
        <v>45505</v>
      </c>
      <c r="K1228" s="27">
        <v>45657</v>
      </c>
      <c r="L1228" s="29">
        <v>52500000</v>
      </c>
      <c r="M1228" s="36">
        <v>0</v>
      </c>
      <c r="N1228" s="31">
        <v>21000000</v>
      </c>
      <c r="O1228" s="31">
        <v>0</v>
      </c>
      <c r="P1228" s="31">
        <v>31500000</v>
      </c>
      <c r="T1228" s="30"/>
      <c r="U1228" s="31"/>
      <c r="V1228" s="31">
        <v>52500000</v>
      </c>
      <c r="W1228" s="28" t="s">
        <v>300</v>
      </c>
    </row>
    <row r="1229" spans="1:23" s="28" customFormat="1" ht="29" x14ac:dyDescent="0.35">
      <c r="A1229" s="20">
        <v>1367</v>
      </c>
      <c r="B1229" s="28">
        <v>2024</v>
      </c>
      <c r="C1229" s="19" t="s">
        <v>3409</v>
      </c>
      <c r="D1229" s="19" t="s">
        <v>92</v>
      </c>
      <c r="E1229" s="19">
        <v>1018445491</v>
      </c>
      <c r="F1229" s="19" t="s">
        <v>3410</v>
      </c>
      <c r="G1229" s="19" t="s">
        <v>37</v>
      </c>
      <c r="H1229" s="19" t="s">
        <v>38</v>
      </c>
      <c r="I1229" s="27">
        <v>45505</v>
      </c>
      <c r="J1229" s="27">
        <v>45506</v>
      </c>
      <c r="K1229" s="27">
        <v>45657</v>
      </c>
      <c r="L1229" s="29">
        <v>41200000</v>
      </c>
      <c r="M1229" s="36">
        <v>0</v>
      </c>
      <c r="N1229" s="31">
        <v>16205333</v>
      </c>
      <c r="O1229" s="31">
        <v>0</v>
      </c>
      <c r="P1229" s="31">
        <v>24994667</v>
      </c>
      <c r="T1229" s="30"/>
      <c r="U1229" s="31"/>
      <c r="V1229" s="31">
        <v>41200000</v>
      </c>
      <c r="W1229" s="28" t="s">
        <v>39</v>
      </c>
    </row>
    <row r="1230" spans="1:23" s="28" customFormat="1" ht="29" x14ac:dyDescent="0.35">
      <c r="A1230" s="20">
        <v>1368</v>
      </c>
      <c r="B1230" s="28">
        <v>2024</v>
      </c>
      <c r="C1230" s="19" t="s">
        <v>3411</v>
      </c>
      <c r="D1230" s="19" t="s">
        <v>2680</v>
      </c>
      <c r="E1230" s="19">
        <v>1010230597</v>
      </c>
      <c r="F1230" s="19" t="s">
        <v>3412</v>
      </c>
      <c r="G1230" s="19" t="s">
        <v>262</v>
      </c>
      <c r="H1230" s="19" t="s">
        <v>263</v>
      </c>
      <c r="I1230" s="27">
        <v>45524</v>
      </c>
      <c r="J1230" s="27">
        <v>45527</v>
      </c>
      <c r="K1230" s="27">
        <v>45657</v>
      </c>
      <c r="L1230" s="29">
        <v>22900500</v>
      </c>
      <c r="M1230" s="36">
        <v>0</v>
      </c>
      <c r="N1230" s="31">
        <v>1357067</v>
      </c>
      <c r="O1230" s="31">
        <v>0</v>
      </c>
      <c r="P1230" s="31">
        <v>21543433</v>
      </c>
      <c r="T1230" s="30"/>
      <c r="U1230" s="31"/>
      <c r="V1230" s="31">
        <v>22900500</v>
      </c>
      <c r="W1230" s="28" t="s">
        <v>264</v>
      </c>
    </row>
    <row r="1231" spans="1:23" s="28" customFormat="1" ht="29" x14ac:dyDescent="0.35">
      <c r="A1231" s="20">
        <v>1370</v>
      </c>
      <c r="B1231" s="28">
        <v>2024</v>
      </c>
      <c r="C1231" s="19" t="s">
        <v>3413</v>
      </c>
      <c r="D1231" s="19" t="s">
        <v>446</v>
      </c>
      <c r="E1231" s="19">
        <v>52902035</v>
      </c>
      <c r="F1231" s="19" t="s">
        <v>3414</v>
      </c>
      <c r="G1231" s="19" t="s">
        <v>37</v>
      </c>
      <c r="H1231" s="19" t="s">
        <v>38</v>
      </c>
      <c r="I1231" s="27">
        <v>45505</v>
      </c>
      <c r="J1231" s="27">
        <v>45506</v>
      </c>
      <c r="K1231" s="27">
        <v>45654</v>
      </c>
      <c r="L1231" s="29">
        <v>48020000</v>
      </c>
      <c r="M1231" s="36">
        <v>0</v>
      </c>
      <c r="N1231" s="31">
        <v>9473333</v>
      </c>
      <c r="O1231" s="31">
        <v>0</v>
      </c>
      <c r="P1231" s="31">
        <v>38546667</v>
      </c>
      <c r="T1231" s="30"/>
      <c r="U1231" s="31"/>
      <c r="V1231" s="31">
        <v>48020000</v>
      </c>
      <c r="W1231" s="28" t="s">
        <v>39</v>
      </c>
    </row>
    <row r="1232" spans="1:23" s="28" customFormat="1" ht="29" x14ac:dyDescent="0.35">
      <c r="A1232" s="20">
        <v>1371</v>
      </c>
      <c r="B1232" s="28">
        <v>2024</v>
      </c>
      <c r="C1232" s="19" t="s">
        <v>3415</v>
      </c>
      <c r="D1232" s="19" t="s">
        <v>3416</v>
      </c>
      <c r="E1232" s="19">
        <v>80736540</v>
      </c>
      <c r="F1232" s="19" t="s">
        <v>3417</v>
      </c>
      <c r="G1232" s="19" t="s">
        <v>298</v>
      </c>
      <c r="H1232" s="19" t="s">
        <v>299</v>
      </c>
      <c r="I1232" s="27">
        <v>45506</v>
      </c>
      <c r="J1232" s="27">
        <v>45509</v>
      </c>
      <c r="K1232" s="27">
        <v>45657</v>
      </c>
      <c r="L1232" s="29">
        <v>28000000</v>
      </c>
      <c r="M1232" s="36">
        <v>0</v>
      </c>
      <c r="N1232" s="31">
        <v>10453333</v>
      </c>
      <c r="O1232" s="31">
        <v>0</v>
      </c>
      <c r="P1232" s="31">
        <v>17546667</v>
      </c>
      <c r="T1232" s="30"/>
      <c r="U1232" s="31"/>
      <c r="V1232" s="31">
        <v>28000000</v>
      </c>
      <c r="W1232" s="28" t="s">
        <v>300</v>
      </c>
    </row>
    <row r="1233" spans="1:23" s="28" customFormat="1" ht="43.5" x14ac:dyDescent="0.35">
      <c r="A1233" s="20">
        <v>1372</v>
      </c>
      <c r="B1233" s="28">
        <v>2024</v>
      </c>
      <c r="C1233" s="19" t="s">
        <v>3418</v>
      </c>
      <c r="D1233" s="19" t="s">
        <v>2137</v>
      </c>
      <c r="E1233" s="19">
        <v>1022972414</v>
      </c>
      <c r="F1233" s="19" t="s">
        <v>3419</v>
      </c>
      <c r="G1233" s="19" t="s">
        <v>154</v>
      </c>
      <c r="H1233" s="19" t="s">
        <v>155</v>
      </c>
      <c r="I1233" s="27">
        <v>45507</v>
      </c>
      <c r="J1233" s="27">
        <v>45516</v>
      </c>
      <c r="K1233" s="27">
        <v>45652</v>
      </c>
      <c r="L1233" s="29">
        <v>13689000</v>
      </c>
      <c r="M1233" s="36">
        <v>0</v>
      </c>
      <c r="N1233" s="31">
        <v>1926600</v>
      </c>
      <c r="O1233" s="31">
        <v>0</v>
      </c>
      <c r="P1233" s="31">
        <v>11762400</v>
      </c>
      <c r="T1233" s="30"/>
      <c r="U1233" s="31"/>
      <c r="V1233" s="31">
        <v>13689000</v>
      </c>
      <c r="W1233" s="28" t="s">
        <v>156</v>
      </c>
    </row>
    <row r="1234" spans="1:23" s="28" customFormat="1" ht="43.5" x14ac:dyDescent="0.35">
      <c r="A1234" s="20">
        <v>1373</v>
      </c>
      <c r="B1234" s="28">
        <v>2024</v>
      </c>
      <c r="C1234" s="19" t="s">
        <v>3420</v>
      </c>
      <c r="D1234" s="19" t="s">
        <v>1638</v>
      </c>
      <c r="E1234" s="19">
        <v>52908942</v>
      </c>
      <c r="F1234" s="19" t="s">
        <v>3421</v>
      </c>
      <c r="G1234" s="19" t="s">
        <v>154</v>
      </c>
      <c r="H1234" s="19" t="s">
        <v>155</v>
      </c>
      <c r="I1234" s="27">
        <v>45507</v>
      </c>
      <c r="J1234" s="27">
        <v>45519</v>
      </c>
      <c r="K1234" s="27">
        <v>45655</v>
      </c>
      <c r="L1234" s="29">
        <v>24444000</v>
      </c>
      <c r="M1234" s="36">
        <v>0</v>
      </c>
      <c r="N1234" s="31">
        <v>8329067</v>
      </c>
      <c r="O1234" s="31">
        <v>0</v>
      </c>
      <c r="P1234" s="31">
        <v>16114933</v>
      </c>
      <c r="T1234" s="30"/>
      <c r="U1234" s="31"/>
      <c r="V1234" s="31">
        <v>24444000</v>
      </c>
      <c r="W1234" s="28" t="s">
        <v>156</v>
      </c>
    </row>
    <row r="1235" spans="1:23" s="28" customFormat="1" ht="43.5" x14ac:dyDescent="0.35">
      <c r="A1235" s="20">
        <v>1374</v>
      </c>
      <c r="B1235" s="28">
        <v>2024</v>
      </c>
      <c r="C1235" s="19" t="s">
        <v>3422</v>
      </c>
      <c r="D1235" s="19" t="s">
        <v>3423</v>
      </c>
      <c r="E1235" s="19">
        <v>1022353503</v>
      </c>
      <c r="F1235" s="19" t="s">
        <v>3424</v>
      </c>
      <c r="G1235" s="19" t="s">
        <v>154</v>
      </c>
      <c r="H1235" s="19" t="s">
        <v>155</v>
      </c>
      <c r="I1235" s="27">
        <v>45506</v>
      </c>
      <c r="J1235" s="27">
        <v>45513</v>
      </c>
      <c r="K1235" s="27">
        <v>45649</v>
      </c>
      <c r="L1235" s="29">
        <v>31779000</v>
      </c>
      <c r="M1235" s="36">
        <v>0</v>
      </c>
      <c r="N1235" s="31">
        <v>5178800</v>
      </c>
      <c r="O1235" s="31">
        <v>0</v>
      </c>
      <c r="P1235" s="31">
        <v>26600200</v>
      </c>
      <c r="T1235" s="30"/>
      <c r="U1235" s="31"/>
      <c r="V1235" s="31">
        <v>31779000</v>
      </c>
      <c r="W1235" s="28" t="s">
        <v>156</v>
      </c>
    </row>
    <row r="1236" spans="1:23" s="28" customFormat="1" ht="29" x14ac:dyDescent="0.35">
      <c r="A1236" s="20">
        <v>1375</v>
      </c>
      <c r="B1236" s="28">
        <v>2024</v>
      </c>
      <c r="C1236" s="19" t="s">
        <v>3425</v>
      </c>
      <c r="D1236" s="19" t="s">
        <v>2095</v>
      </c>
      <c r="E1236" s="19">
        <v>1070959911</v>
      </c>
      <c r="F1236" s="19" t="s">
        <v>3426</v>
      </c>
      <c r="G1236" s="19" t="s">
        <v>2071</v>
      </c>
      <c r="H1236" s="19" t="s">
        <v>1976</v>
      </c>
      <c r="I1236" s="27">
        <v>45506</v>
      </c>
      <c r="J1236" s="27">
        <v>45510</v>
      </c>
      <c r="K1236" s="27">
        <v>45646</v>
      </c>
      <c r="L1236" s="29">
        <v>31534794</v>
      </c>
      <c r="M1236" s="36">
        <v>0</v>
      </c>
      <c r="N1236" s="31">
        <v>5839777</v>
      </c>
      <c r="O1236" s="31">
        <v>0</v>
      </c>
      <c r="P1236" s="31">
        <v>25695017</v>
      </c>
      <c r="T1236" s="30"/>
      <c r="U1236" s="31"/>
      <c r="V1236" s="31">
        <v>31534794</v>
      </c>
      <c r="W1236" s="28" t="s">
        <v>2072</v>
      </c>
    </row>
    <row r="1237" spans="1:23" s="28" customFormat="1" ht="29" x14ac:dyDescent="0.35">
      <c r="A1237" s="20">
        <v>1376</v>
      </c>
      <c r="B1237" s="28">
        <v>2024</v>
      </c>
      <c r="C1237" s="19" t="s">
        <v>3427</v>
      </c>
      <c r="D1237" s="19" t="s">
        <v>164</v>
      </c>
      <c r="E1237" s="19">
        <v>1026279711</v>
      </c>
      <c r="F1237" s="19" t="s">
        <v>3428</v>
      </c>
      <c r="G1237" s="19" t="s">
        <v>37</v>
      </c>
      <c r="H1237" s="19" t="s">
        <v>38</v>
      </c>
      <c r="I1237" s="27">
        <v>45506</v>
      </c>
      <c r="J1237" s="27">
        <v>45513</v>
      </c>
      <c r="K1237" s="27">
        <v>45657</v>
      </c>
      <c r="L1237" s="29">
        <v>33475000</v>
      </c>
      <c r="M1237" s="36">
        <v>0</v>
      </c>
      <c r="N1237" s="31">
        <v>11604667</v>
      </c>
      <c r="O1237" s="31">
        <v>0</v>
      </c>
      <c r="P1237" s="31">
        <v>21870333</v>
      </c>
      <c r="T1237" s="30"/>
      <c r="U1237" s="31"/>
      <c r="V1237" s="31">
        <v>33475000</v>
      </c>
      <c r="W1237" s="28" t="s">
        <v>39</v>
      </c>
    </row>
    <row r="1238" spans="1:23" s="28" customFormat="1" ht="29" x14ac:dyDescent="0.35">
      <c r="A1238" s="20">
        <v>1377</v>
      </c>
      <c r="B1238" s="28">
        <v>2024</v>
      </c>
      <c r="C1238" s="19" t="s">
        <v>3429</v>
      </c>
      <c r="D1238" s="19" t="s">
        <v>101</v>
      </c>
      <c r="E1238" s="19">
        <v>53009230</v>
      </c>
      <c r="F1238" s="19" t="s">
        <v>3430</v>
      </c>
      <c r="G1238" s="19" t="s">
        <v>37</v>
      </c>
      <c r="H1238" s="19" t="s">
        <v>38</v>
      </c>
      <c r="I1238" s="27">
        <v>45506</v>
      </c>
      <c r="J1238" s="27">
        <v>45513</v>
      </c>
      <c r="K1238" s="27">
        <v>45657</v>
      </c>
      <c r="L1238" s="29">
        <v>41200000</v>
      </c>
      <c r="M1238" s="36">
        <v>0</v>
      </c>
      <c r="N1238" s="31">
        <v>14282667</v>
      </c>
      <c r="O1238" s="31">
        <v>0</v>
      </c>
      <c r="P1238" s="31">
        <v>26917333</v>
      </c>
      <c r="T1238" s="30"/>
      <c r="U1238" s="31"/>
      <c r="V1238" s="31">
        <v>41200000</v>
      </c>
      <c r="W1238" s="28" t="s">
        <v>39</v>
      </c>
    </row>
    <row r="1239" spans="1:23" s="28" customFormat="1" ht="43.5" x14ac:dyDescent="0.35">
      <c r="A1239" s="20">
        <v>1378</v>
      </c>
      <c r="B1239" s="28">
        <v>2024</v>
      </c>
      <c r="C1239" s="19" t="s">
        <v>3431</v>
      </c>
      <c r="D1239" s="19" t="s">
        <v>3432</v>
      </c>
      <c r="E1239" s="19">
        <v>1032413641</v>
      </c>
      <c r="F1239" s="19" t="s">
        <v>3433</v>
      </c>
      <c r="G1239" s="19" t="s">
        <v>154</v>
      </c>
      <c r="H1239" s="19" t="s">
        <v>155</v>
      </c>
      <c r="I1239" s="27">
        <v>45507</v>
      </c>
      <c r="J1239" s="27">
        <v>45518</v>
      </c>
      <c r="K1239" s="27">
        <v>45654</v>
      </c>
      <c r="L1239" s="29">
        <v>23872500</v>
      </c>
      <c r="M1239" s="36">
        <v>0</v>
      </c>
      <c r="N1239" s="31">
        <v>8311167</v>
      </c>
      <c r="O1239" s="31">
        <v>0</v>
      </c>
      <c r="P1239" s="31">
        <v>15561333</v>
      </c>
      <c r="T1239" s="30"/>
      <c r="U1239" s="31"/>
      <c r="V1239" s="31">
        <v>23872500</v>
      </c>
      <c r="W1239" s="28" t="s">
        <v>156</v>
      </c>
    </row>
    <row r="1240" spans="1:23" s="28" customFormat="1" ht="29" x14ac:dyDescent="0.35">
      <c r="A1240" s="20">
        <v>1379</v>
      </c>
      <c r="B1240" s="28">
        <v>2024</v>
      </c>
      <c r="C1240" s="19" t="s">
        <v>3434</v>
      </c>
      <c r="D1240" s="19" t="s">
        <v>200</v>
      </c>
      <c r="E1240" s="19">
        <v>11227432</v>
      </c>
      <c r="F1240" s="19" t="s">
        <v>3435</v>
      </c>
      <c r="G1240" s="19" t="s">
        <v>797</v>
      </c>
      <c r="H1240" s="19" t="s">
        <v>125</v>
      </c>
      <c r="I1240" s="27">
        <v>45507</v>
      </c>
      <c r="J1240" s="27">
        <v>45510</v>
      </c>
      <c r="K1240" s="27">
        <v>45657</v>
      </c>
      <c r="L1240" s="29">
        <v>36050000</v>
      </c>
      <c r="M1240" s="36">
        <v>0</v>
      </c>
      <c r="N1240" s="31">
        <v>13218333</v>
      </c>
      <c r="O1240" s="31">
        <v>0</v>
      </c>
      <c r="P1240" s="31">
        <v>22831667</v>
      </c>
      <c r="T1240" s="30"/>
      <c r="U1240" s="31"/>
      <c r="V1240" s="31">
        <v>36050000</v>
      </c>
      <c r="W1240" s="28" t="s">
        <v>126</v>
      </c>
    </row>
    <row r="1241" spans="1:23" s="28" customFormat="1" ht="29" x14ac:dyDescent="0.35">
      <c r="A1241" s="20">
        <v>1380</v>
      </c>
      <c r="B1241" s="28">
        <v>2024</v>
      </c>
      <c r="C1241" s="19" t="s">
        <v>3436</v>
      </c>
      <c r="D1241" s="19" t="s">
        <v>227</v>
      </c>
      <c r="E1241" s="19">
        <v>1072708290</v>
      </c>
      <c r="F1241" s="19" t="s">
        <v>3437</v>
      </c>
      <c r="G1241" s="19" t="s">
        <v>2256</v>
      </c>
      <c r="H1241" s="19" t="s">
        <v>32</v>
      </c>
      <c r="I1241" s="27">
        <v>45508</v>
      </c>
      <c r="J1241" s="27">
        <v>45512</v>
      </c>
      <c r="K1241" s="27">
        <v>45657</v>
      </c>
      <c r="L1241" s="29">
        <v>32590000</v>
      </c>
      <c r="M1241" s="36">
        <v>0</v>
      </c>
      <c r="N1241" s="31">
        <v>11515133</v>
      </c>
      <c r="O1241" s="31">
        <v>0</v>
      </c>
      <c r="P1241" s="31">
        <v>21074867</v>
      </c>
      <c r="T1241" s="30"/>
      <c r="U1241" s="31"/>
      <c r="V1241" s="31">
        <v>32590000</v>
      </c>
      <c r="W1241" s="28" t="s">
        <v>33</v>
      </c>
    </row>
    <row r="1242" spans="1:23" s="28" customFormat="1" ht="29" x14ac:dyDescent="0.35">
      <c r="A1242" s="20">
        <v>1382</v>
      </c>
      <c r="B1242" s="28">
        <v>2024</v>
      </c>
      <c r="C1242" s="19" t="s">
        <v>3438</v>
      </c>
      <c r="D1242" s="19" t="s">
        <v>1071</v>
      </c>
      <c r="E1242" s="19">
        <v>1013600620</v>
      </c>
      <c r="F1242" s="19" t="s">
        <v>3439</v>
      </c>
      <c r="G1242" s="19" t="s">
        <v>3093</v>
      </c>
      <c r="H1242" s="19" t="s">
        <v>544</v>
      </c>
      <c r="I1242" s="27">
        <v>45508</v>
      </c>
      <c r="J1242" s="27">
        <v>45512</v>
      </c>
      <c r="K1242" s="27">
        <v>45657</v>
      </c>
      <c r="L1242" s="29">
        <v>26522500</v>
      </c>
      <c r="M1242" s="36">
        <v>0</v>
      </c>
      <c r="N1242" s="31">
        <v>4066783</v>
      </c>
      <c r="O1242" s="31">
        <v>0</v>
      </c>
      <c r="P1242" s="31">
        <v>22455717</v>
      </c>
      <c r="T1242" s="30"/>
      <c r="U1242" s="31"/>
      <c r="V1242" s="31">
        <v>26522500</v>
      </c>
      <c r="W1242" s="28" t="s">
        <v>534</v>
      </c>
    </row>
    <row r="1243" spans="1:23" s="28" customFormat="1" ht="29" x14ac:dyDescent="0.35">
      <c r="A1243" s="20">
        <v>1383</v>
      </c>
      <c r="B1243" s="28">
        <v>2024</v>
      </c>
      <c r="C1243" s="19" t="s">
        <v>3440</v>
      </c>
      <c r="D1243" s="19" t="s">
        <v>892</v>
      </c>
      <c r="E1243" s="19">
        <v>1018486213</v>
      </c>
      <c r="F1243" s="19" t="s">
        <v>3441</v>
      </c>
      <c r="G1243" s="19" t="s">
        <v>3292</v>
      </c>
      <c r="H1243" s="19" t="s">
        <v>895</v>
      </c>
      <c r="I1243" s="27">
        <v>45509</v>
      </c>
      <c r="J1243" s="27">
        <v>45512</v>
      </c>
      <c r="K1243" s="27">
        <v>45657</v>
      </c>
      <c r="L1243" s="29">
        <v>36050000</v>
      </c>
      <c r="M1243" s="36">
        <v>0</v>
      </c>
      <c r="N1243" s="31">
        <v>12737667</v>
      </c>
      <c r="O1243" s="31">
        <v>0</v>
      </c>
      <c r="P1243" s="31">
        <v>23312333</v>
      </c>
      <c r="T1243" s="30"/>
      <c r="U1243" s="31"/>
      <c r="V1243" s="31">
        <v>36050000</v>
      </c>
      <c r="W1243" s="28" t="s">
        <v>895</v>
      </c>
    </row>
    <row r="1244" spans="1:23" s="28" customFormat="1" ht="29" x14ac:dyDescent="0.35">
      <c r="A1244" s="20">
        <v>1384</v>
      </c>
      <c r="B1244" s="28">
        <v>2024</v>
      </c>
      <c r="C1244" s="19" t="s">
        <v>3442</v>
      </c>
      <c r="D1244" s="19" t="s">
        <v>3443</v>
      </c>
      <c r="E1244" s="19">
        <v>1019088049</v>
      </c>
      <c r="F1244" s="19" t="s">
        <v>3444</v>
      </c>
      <c r="G1244" s="19" t="s">
        <v>3292</v>
      </c>
      <c r="H1244" s="19" t="s">
        <v>895</v>
      </c>
      <c r="I1244" s="27">
        <v>45508</v>
      </c>
      <c r="J1244" s="27">
        <v>45512</v>
      </c>
      <c r="K1244" s="27">
        <v>45643</v>
      </c>
      <c r="L1244" s="29">
        <v>17333333</v>
      </c>
      <c r="M1244" s="36">
        <v>0</v>
      </c>
      <c r="N1244" s="31">
        <v>7066667</v>
      </c>
      <c r="O1244" s="31">
        <v>0</v>
      </c>
      <c r="P1244" s="31">
        <v>10266666</v>
      </c>
      <c r="T1244" s="30"/>
      <c r="U1244" s="31"/>
      <c r="V1244" s="31">
        <v>17333333</v>
      </c>
      <c r="W1244" s="28" t="s">
        <v>895</v>
      </c>
    </row>
    <row r="1245" spans="1:23" s="28" customFormat="1" ht="29" x14ac:dyDescent="0.35">
      <c r="A1245" s="20">
        <v>1385</v>
      </c>
      <c r="B1245" s="28">
        <v>2024</v>
      </c>
      <c r="C1245" s="19" t="s">
        <v>3445</v>
      </c>
      <c r="D1245" s="19" t="s">
        <v>2305</v>
      </c>
      <c r="E1245" s="19">
        <v>1018497248</v>
      </c>
      <c r="F1245" s="19" t="s">
        <v>3446</v>
      </c>
      <c r="G1245" s="19" t="s">
        <v>2899</v>
      </c>
      <c r="H1245" s="19" t="s">
        <v>555</v>
      </c>
      <c r="I1245" s="27">
        <v>45508</v>
      </c>
      <c r="J1245" s="27">
        <v>45512</v>
      </c>
      <c r="K1245" s="27">
        <v>45657</v>
      </c>
      <c r="L1245" s="29">
        <v>18490000</v>
      </c>
      <c r="M1245" s="36">
        <v>0</v>
      </c>
      <c r="N1245" s="31">
        <v>6533133</v>
      </c>
      <c r="O1245" s="31">
        <v>0</v>
      </c>
      <c r="P1245" s="31">
        <v>11956867</v>
      </c>
      <c r="T1245" s="30"/>
      <c r="U1245" s="31"/>
      <c r="V1245" s="31">
        <v>18490000</v>
      </c>
      <c r="W1245" s="28" t="s">
        <v>556</v>
      </c>
    </row>
    <row r="1246" spans="1:23" s="28" customFormat="1" ht="29" x14ac:dyDescent="0.35">
      <c r="A1246" s="20">
        <v>1386</v>
      </c>
      <c r="B1246" s="28">
        <v>2024</v>
      </c>
      <c r="C1246" s="19" t="s">
        <v>3447</v>
      </c>
      <c r="D1246" s="19" t="s">
        <v>2619</v>
      </c>
      <c r="E1246" s="19">
        <v>1010218763</v>
      </c>
      <c r="F1246" s="19" t="s">
        <v>3448</v>
      </c>
      <c r="G1246" s="19" t="s">
        <v>262</v>
      </c>
      <c r="H1246" s="19" t="s">
        <v>263</v>
      </c>
      <c r="I1246" s="27">
        <v>45508</v>
      </c>
      <c r="J1246" s="27">
        <v>45519</v>
      </c>
      <c r="K1246" s="27">
        <v>45655</v>
      </c>
      <c r="L1246" s="29">
        <v>22900500</v>
      </c>
      <c r="M1246" s="36">
        <v>0</v>
      </c>
      <c r="N1246" s="31">
        <v>7803133</v>
      </c>
      <c r="O1246" s="31">
        <v>0</v>
      </c>
      <c r="P1246" s="31">
        <v>15097367</v>
      </c>
      <c r="T1246" s="30"/>
      <c r="U1246" s="31"/>
      <c r="V1246" s="31">
        <v>22900500</v>
      </c>
      <c r="W1246" s="28" t="s">
        <v>264</v>
      </c>
    </row>
    <row r="1247" spans="1:23" s="28" customFormat="1" ht="29" x14ac:dyDescent="0.35">
      <c r="A1247" s="20">
        <v>1387</v>
      </c>
      <c r="B1247" s="28">
        <v>2024</v>
      </c>
      <c r="C1247" s="19" t="s">
        <v>3449</v>
      </c>
      <c r="D1247" s="19" t="s">
        <v>699</v>
      </c>
      <c r="E1247" s="19">
        <v>1032449799</v>
      </c>
      <c r="F1247" s="19" t="s">
        <v>3450</v>
      </c>
      <c r="G1247" s="19" t="s">
        <v>262</v>
      </c>
      <c r="H1247" s="19" t="s">
        <v>263</v>
      </c>
      <c r="I1247" s="27">
        <v>45508</v>
      </c>
      <c r="J1247" s="27">
        <v>45510</v>
      </c>
      <c r="K1247" s="27">
        <v>45657</v>
      </c>
      <c r="L1247" s="29">
        <v>26790000</v>
      </c>
      <c r="M1247" s="36">
        <v>0</v>
      </c>
      <c r="N1247" s="31">
        <v>9823000</v>
      </c>
      <c r="O1247" s="31">
        <v>0</v>
      </c>
      <c r="P1247" s="31">
        <v>16967000</v>
      </c>
      <c r="T1247" s="30"/>
      <c r="U1247" s="31"/>
      <c r="V1247" s="31">
        <v>26790000</v>
      </c>
      <c r="W1247" s="28" t="s">
        <v>264</v>
      </c>
    </row>
    <row r="1248" spans="1:23" s="28" customFormat="1" ht="29" x14ac:dyDescent="0.35">
      <c r="A1248" s="20">
        <v>1388</v>
      </c>
      <c r="B1248" s="28">
        <v>2024</v>
      </c>
      <c r="C1248" s="19" t="s">
        <v>3451</v>
      </c>
      <c r="D1248" s="19" t="s">
        <v>2281</v>
      </c>
      <c r="E1248" s="19">
        <v>39649779</v>
      </c>
      <c r="F1248" s="19" t="s">
        <v>3452</v>
      </c>
      <c r="G1248" s="19" t="s">
        <v>538</v>
      </c>
      <c r="H1248" s="19" t="s">
        <v>2487</v>
      </c>
      <c r="I1248" s="27">
        <v>45508</v>
      </c>
      <c r="J1248" s="27">
        <v>45518</v>
      </c>
      <c r="K1248" s="27">
        <v>45657</v>
      </c>
      <c r="L1248" s="29">
        <v>26522500</v>
      </c>
      <c r="M1248" s="36">
        <v>0</v>
      </c>
      <c r="N1248" s="31">
        <v>3005883</v>
      </c>
      <c r="O1248" s="31">
        <v>0</v>
      </c>
      <c r="P1248" s="31">
        <v>23516617</v>
      </c>
      <c r="T1248" s="30"/>
      <c r="U1248" s="31"/>
      <c r="V1248" s="31">
        <v>26522500</v>
      </c>
      <c r="W1248" s="28" t="s">
        <v>534</v>
      </c>
    </row>
    <row r="1249" spans="1:23" s="28" customFormat="1" ht="29" x14ac:dyDescent="0.35">
      <c r="A1249" s="20">
        <v>1389</v>
      </c>
      <c r="B1249" s="28">
        <v>2024</v>
      </c>
      <c r="C1249" s="19" t="s">
        <v>3453</v>
      </c>
      <c r="D1249" s="19" t="s">
        <v>1416</v>
      </c>
      <c r="E1249" s="19">
        <v>1070981072</v>
      </c>
      <c r="F1249" s="19" t="s">
        <v>3454</v>
      </c>
      <c r="G1249" s="19" t="s">
        <v>1082</v>
      </c>
      <c r="H1249" s="19" t="s">
        <v>3455</v>
      </c>
      <c r="I1249" s="27">
        <v>45509</v>
      </c>
      <c r="J1249" s="27">
        <v>45518</v>
      </c>
      <c r="K1249" s="27">
        <v>45653</v>
      </c>
      <c r="L1249" s="29">
        <v>31500000</v>
      </c>
      <c r="M1249" s="36">
        <v>0</v>
      </c>
      <c r="N1249" s="31">
        <v>10966667</v>
      </c>
      <c r="O1249" s="31">
        <v>0</v>
      </c>
      <c r="P1249" s="31">
        <v>20533333</v>
      </c>
      <c r="T1249" s="30"/>
      <c r="U1249" s="31"/>
      <c r="V1249" s="31">
        <v>31500000</v>
      </c>
      <c r="W1249" s="28" t="s">
        <v>3456</v>
      </c>
    </row>
    <row r="1250" spans="1:23" s="28" customFormat="1" ht="29" x14ac:dyDescent="0.35">
      <c r="A1250" s="20">
        <v>1390</v>
      </c>
      <c r="B1250" s="28">
        <v>2024</v>
      </c>
      <c r="C1250" s="19" t="s">
        <v>3457</v>
      </c>
      <c r="D1250" s="19" t="s">
        <v>1206</v>
      </c>
      <c r="E1250" s="19">
        <v>1022363074</v>
      </c>
      <c r="F1250" s="19" t="s">
        <v>3458</v>
      </c>
      <c r="G1250" s="19" t="s">
        <v>262</v>
      </c>
      <c r="H1250" s="19" t="s">
        <v>263</v>
      </c>
      <c r="I1250" s="27">
        <v>45509</v>
      </c>
      <c r="J1250" s="27">
        <v>45516</v>
      </c>
      <c r="K1250" s="27">
        <v>45657</v>
      </c>
      <c r="L1250" s="29">
        <v>30210000</v>
      </c>
      <c r="M1250" s="36">
        <v>0</v>
      </c>
      <c r="N1250" s="31">
        <v>9868600</v>
      </c>
      <c r="O1250" s="31">
        <v>0</v>
      </c>
      <c r="P1250" s="31">
        <v>20341400</v>
      </c>
      <c r="T1250" s="30"/>
      <c r="U1250" s="31"/>
      <c r="V1250" s="31">
        <v>30210000</v>
      </c>
      <c r="W1250" s="28" t="s">
        <v>264</v>
      </c>
    </row>
    <row r="1251" spans="1:23" s="28" customFormat="1" ht="29" x14ac:dyDescent="0.35">
      <c r="A1251" s="20">
        <v>1391</v>
      </c>
      <c r="B1251" s="28">
        <v>2024</v>
      </c>
      <c r="C1251" s="19" t="s">
        <v>3459</v>
      </c>
      <c r="D1251" s="19" t="s">
        <v>936</v>
      </c>
      <c r="E1251" s="19">
        <v>1032433060</v>
      </c>
      <c r="F1251" s="19" t="s">
        <v>3460</v>
      </c>
      <c r="G1251" s="19" t="s">
        <v>262</v>
      </c>
      <c r="H1251" s="19" t="s">
        <v>263</v>
      </c>
      <c r="I1251" s="27">
        <v>45509</v>
      </c>
      <c r="J1251" s="27">
        <v>45512</v>
      </c>
      <c r="K1251" s="27">
        <v>45657</v>
      </c>
      <c r="L1251" s="29">
        <v>32590000</v>
      </c>
      <c r="M1251" s="36">
        <v>0</v>
      </c>
      <c r="N1251" s="31">
        <v>11515133</v>
      </c>
      <c r="O1251" s="31">
        <v>0</v>
      </c>
      <c r="P1251" s="31">
        <v>21074867</v>
      </c>
      <c r="T1251" s="30"/>
      <c r="U1251" s="31"/>
      <c r="V1251" s="31">
        <v>32590000</v>
      </c>
      <c r="W1251" s="28" t="s">
        <v>264</v>
      </c>
    </row>
    <row r="1252" spans="1:23" s="28" customFormat="1" ht="29" x14ac:dyDescent="0.35">
      <c r="A1252" s="20">
        <v>1392</v>
      </c>
      <c r="B1252" s="28">
        <v>2024</v>
      </c>
      <c r="C1252" s="19" t="s">
        <v>3461</v>
      </c>
      <c r="D1252" s="19" t="s">
        <v>3462</v>
      </c>
      <c r="E1252" s="19">
        <v>1045048689</v>
      </c>
      <c r="F1252" s="19" t="s">
        <v>3463</v>
      </c>
      <c r="G1252" s="19" t="s">
        <v>262</v>
      </c>
      <c r="H1252" s="19" t="s">
        <v>263</v>
      </c>
      <c r="I1252" s="27">
        <v>45509</v>
      </c>
      <c r="J1252" s="27">
        <v>45512</v>
      </c>
      <c r="K1252" s="27">
        <v>45657</v>
      </c>
      <c r="L1252" s="29">
        <v>43240000</v>
      </c>
      <c r="M1252" s="36">
        <v>0</v>
      </c>
      <c r="N1252" s="31">
        <v>15278133</v>
      </c>
      <c r="O1252" s="31">
        <v>0</v>
      </c>
      <c r="P1252" s="31">
        <v>27961867</v>
      </c>
      <c r="T1252" s="30"/>
      <c r="U1252" s="31"/>
      <c r="V1252" s="31">
        <v>43240000</v>
      </c>
      <c r="W1252" s="28" t="s">
        <v>264</v>
      </c>
    </row>
    <row r="1253" spans="1:23" s="28" customFormat="1" ht="29" x14ac:dyDescent="0.35">
      <c r="A1253" s="20">
        <v>1393</v>
      </c>
      <c r="B1253" s="28">
        <v>2024</v>
      </c>
      <c r="C1253" s="19" t="s">
        <v>3464</v>
      </c>
      <c r="D1253" s="19" t="s">
        <v>194</v>
      </c>
      <c r="E1253" s="19">
        <v>51705761</v>
      </c>
      <c r="F1253" s="19" t="s">
        <v>3465</v>
      </c>
      <c r="G1253" s="19" t="s">
        <v>262</v>
      </c>
      <c r="H1253" s="19" t="s">
        <v>263</v>
      </c>
      <c r="I1253" s="27">
        <v>45508</v>
      </c>
      <c r="J1253" s="27">
        <v>45512</v>
      </c>
      <c r="K1253" s="27">
        <v>45657</v>
      </c>
      <c r="L1253" s="29">
        <v>43240000</v>
      </c>
      <c r="M1253" s="36">
        <v>0</v>
      </c>
      <c r="N1253" s="31">
        <v>15278133</v>
      </c>
      <c r="O1253" s="31">
        <v>0</v>
      </c>
      <c r="P1253" s="31">
        <v>27961867</v>
      </c>
      <c r="T1253" s="30"/>
      <c r="U1253" s="31"/>
      <c r="V1253" s="31">
        <v>43240000</v>
      </c>
      <c r="W1253" s="28" t="s">
        <v>264</v>
      </c>
    </row>
    <row r="1254" spans="1:23" s="28" customFormat="1" ht="29" x14ac:dyDescent="0.35">
      <c r="A1254" s="20">
        <v>1394</v>
      </c>
      <c r="B1254" s="28">
        <v>2024</v>
      </c>
      <c r="C1254" s="19" t="s">
        <v>3466</v>
      </c>
      <c r="D1254" s="19" t="s">
        <v>651</v>
      </c>
      <c r="E1254" s="19">
        <v>1015423524</v>
      </c>
      <c r="F1254" s="19" t="s">
        <v>3467</v>
      </c>
      <c r="G1254" s="19" t="s">
        <v>262</v>
      </c>
      <c r="H1254" s="19" t="s">
        <v>263</v>
      </c>
      <c r="I1254" s="27">
        <v>45508</v>
      </c>
      <c r="J1254" s="27">
        <v>45512</v>
      </c>
      <c r="K1254" s="27">
        <v>45657</v>
      </c>
      <c r="L1254" s="29">
        <v>26790000</v>
      </c>
      <c r="M1254" s="36">
        <v>0</v>
      </c>
      <c r="N1254" s="31">
        <v>9465800</v>
      </c>
      <c r="O1254" s="31">
        <v>0</v>
      </c>
      <c r="P1254" s="31">
        <v>17324200</v>
      </c>
      <c r="T1254" s="30"/>
      <c r="U1254" s="31"/>
      <c r="V1254" s="31">
        <v>26790000</v>
      </c>
      <c r="W1254" s="28" t="s">
        <v>264</v>
      </c>
    </row>
    <row r="1255" spans="1:23" s="28" customFormat="1" ht="29" x14ac:dyDescent="0.35">
      <c r="A1255" s="20">
        <v>1395</v>
      </c>
      <c r="B1255" s="28">
        <v>2024</v>
      </c>
      <c r="C1255" s="19" t="s">
        <v>3468</v>
      </c>
      <c r="D1255" s="19" t="s">
        <v>618</v>
      </c>
      <c r="E1255" s="19">
        <v>1014308576</v>
      </c>
      <c r="F1255" s="19" t="s">
        <v>3469</v>
      </c>
      <c r="G1255" s="19" t="s">
        <v>262</v>
      </c>
      <c r="H1255" s="19" t="s">
        <v>263</v>
      </c>
      <c r="I1255" s="27">
        <v>45508</v>
      </c>
      <c r="J1255" s="27">
        <v>45512</v>
      </c>
      <c r="K1255" s="27">
        <v>45657</v>
      </c>
      <c r="L1255" s="29">
        <v>22280000</v>
      </c>
      <c r="M1255" s="36">
        <v>0</v>
      </c>
      <c r="N1255" s="31">
        <v>7872267</v>
      </c>
      <c r="O1255" s="31">
        <v>0</v>
      </c>
      <c r="P1255" s="31">
        <v>14407733</v>
      </c>
      <c r="T1255" s="30"/>
      <c r="U1255" s="31"/>
      <c r="V1255" s="31">
        <v>22280000</v>
      </c>
      <c r="W1255" s="28" t="s">
        <v>264</v>
      </c>
    </row>
    <row r="1256" spans="1:23" s="28" customFormat="1" ht="29" x14ac:dyDescent="0.35">
      <c r="A1256" s="20">
        <v>1397</v>
      </c>
      <c r="B1256" s="28">
        <v>2024</v>
      </c>
      <c r="C1256" s="19" t="s">
        <v>3470</v>
      </c>
      <c r="D1256" s="19" t="s">
        <v>639</v>
      </c>
      <c r="E1256" s="19">
        <v>1070968293</v>
      </c>
      <c r="F1256" s="19" t="s">
        <v>3471</v>
      </c>
      <c r="G1256" s="19" t="s">
        <v>262</v>
      </c>
      <c r="H1256" s="19" t="s">
        <v>263</v>
      </c>
      <c r="I1256" s="27">
        <v>45508</v>
      </c>
      <c r="J1256" s="27">
        <v>45513</v>
      </c>
      <c r="K1256" s="27">
        <v>45657</v>
      </c>
      <c r="L1256" s="29">
        <v>25460000</v>
      </c>
      <c r="M1256" s="36">
        <v>0</v>
      </c>
      <c r="N1256" s="31">
        <v>8826133</v>
      </c>
      <c r="O1256" s="31">
        <v>0</v>
      </c>
      <c r="P1256" s="31">
        <v>16633867</v>
      </c>
      <c r="T1256" s="30"/>
      <c r="U1256" s="31"/>
      <c r="V1256" s="31">
        <v>25460000</v>
      </c>
      <c r="W1256" s="28" t="s">
        <v>264</v>
      </c>
    </row>
    <row r="1257" spans="1:23" s="28" customFormat="1" ht="29" x14ac:dyDescent="0.35">
      <c r="A1257" s="20">
        <v>1399</v>
      </c>
      <c r="B1257" s="28">
        <v>2024</v>
      </c>
      <c r="C1257" s="19" t="s">
        <v>3472</v>
      </c>
      <c r="D1257" s="19" t="s">
        <v>2308</v>
      </c>
      <c r="E1257" s="19">
        <v>1030556803</v>
      </c>
      <c r="F1257" s="19" t="s">
        <v>3473</v>
      </c>
      <c r="G1257" s="19" t="s">
        <v>2899</v>
      </c>
      <c r="H1257" s="19" t="s">
        <v>555</v>
      </c>
      <c r="I1257" s="27">
        <v>45509</v>
      </c>
      <c r="J1257" s="27">
        <v>45513</v>
      </c>
      <c r="K1257" s="27">
        <v>45657</v>
      </c>
      <c r="L1257" s="29">
        <v>18490000</v>
      </c>
      <c r="M1257" s="36">
        <v>0</v>
      </c>
      <c r="N1257" s="31">
        <v>0</v>
      </c>
      <c r="O1257" s="31">
        <v>0</v>
      </c>
      <c r="P1257" s="31">
        <v>18490000</v>
      </c>
      <c r="T1257" s="30"/>
      <c r="U1257" s="31"/>
      <c r="V1257" s="31">
        <v>18490000</v>
      </c>
      <c r="W1257" s="28" t="s">
        <v>556</v>
      </c>
    </row>
    <row r="1258" spans="1:23" s="28" customFormat="1" ht="29" x14ac:dyDescent="0.35">
      <c r="A1258" s="20">
        <v>1400</v>
      </c>
      <c r="B1258" s="28">
        <v>2024</v>
      </c>
      <c r="C1258" s="19" t="s">
        <v>3474</v>
      </c>
      <c r="D1258" s="19" t="s">
        <v>2570</v>
      </c>
      <c r="E1258" s="19">
        <v>1022420056</v>
      </c>
      <c r="F1258" s="19" t="s">
        <v>3475</v>
      </c>
      <c r="G1258" s="19" t="s">
        <v>2899</v>
      </c>
      <c r="H1258" s="19" t="s">
        <v>555</v>
      </c>
      <c r="I1258" s="27">
        <v>45509</v>
      </c>
      <c r="J1258" s="27">
        <v>45517</v>
      </c>
      <c r="K1258" s="27">
        <v>45657</v>
      </c>
      <c r="L1258" s="29">
        <v>18490000</v>
      </c>
      <c r="M1258" s="36">
        <v>0</v>
      </c>
      <c r="N1258" s="31">
        <v>5916800</v>
      </c>
      <c r="O1258" s="31">
        <v>0</v>
      </c>
      <c r="P1258" s="31">
        <v>12573200</v>
      </c>
      <c r="T1258" s="30"/>
      <c r="U1258" s="31"/>
      <c r="V1258" s="31">
        <v>18490000</v>
      </c>
      <c r="W1258" s="28" t="s">
        <v>556</v>
      </c>
    </row>
    <row r="1259" spans="1:23" s="28" customFormat="1" ht="29" x14ac:dyDescent="0.35">
      <c r="A1259" s="20">
        <v>1401</v>
      </c>
      <c r="B1259" s="28">
        <v>2024</v>
      </c>
      <c r="C1259" s="19" t="s">
        <v>3476</v>
      </c>
      <c r="D1259" s="19" t="s">
        <v>53</v>
      </c>
      <c r="E1259" s="19">
        <v>1012458653</v>
      </c>
      <c r="F1259" s="19" t="s">
        <v>3477</v>
      </c>
      <c r="G1259" s="19" t="s">
        <v>2256</v>
      </c>
      <c r="H1259" s="19" t="s">
        <v>32</v>
      </c>
      <c r="I1259" s="27">
        <v>45508</v>
      </c>
      <c r="J1259" s="27">
        <v>45512</v>
      </c>
      <c r="K1259" s="27">
        <v>45657</v>
      </c>
      <c r="L1259" s="29">
        <v>32590000</v>
      </c>
      <c r="M1259" s="36">
        <v>0</v>
      </c>
      <c r="N1259" s="31">
        <v>4997133</v>
      </c>
      <c r="O1259" s="31">
        <v>0</v>
      </c>
      <c r="P1259" s="31">
        <v>27592867</v>
      </c>
      <c r="T1259" s="30"/>
      <c r="U1259" s="31"/>
      <c r="V1259" s="31">
        <v>32590000</v>
      </c>
      <c r="W1259" s="28" t="s">
        <v>33</v>
      </c>
    </row>
    <row r="1260" spans="1:23" s="28" customFormat="1" ht="29" x14ac:dyDescent="0.35">
      <c r="A1260" s="20">
        <v>1402</v>
      </c>
      <c r="B1260" s="28">
        <v>2024</v>
      </c>
      <c r="C1260" s="19" t="s">
        <v>3478</v>
      </c>
      <c r="D1260" s="19" t="s">
        <v>47</v>
      </c>
      <c r="E1260" s="19">
        <v>53007260</v>
      </c>
      <c r="F1260" s="19" t="s">
        <v>3479</v>
      </c>
      <c r="G1260" s="19" t="s">
        <v>2256</v>
      </c>
      <c r="H1260" s="19" t="s">
        <v>32</v>
      </c>
      <c r="I1260" s="27">
        <v>45509</v>
      </c>
      <c r="J1260" s="27">
        <v>45513</v>
      </c>
      <c r="K1260" s="27">
        <v>45657</v>
      </c>
      <c r="L1260" s="29">
        <v>32590000</v>
      </c>
      <c r="M1260" s="36">
        <v>0</v>
      </c>
      <c r="N1260" s="31">
        <v>11297867</v>
      </c>
      <c r="O1260" s="31">
        <v>0</v>
      </c>
      <c r="P1260" s="31">
        <v>21292133</v>
      </c>
      <c r="T1260" s="30"/>
      <c r="U1260" s="31"/>
      <c r="V1260" s="31">
        <v>32590000</v>
      </c>
      <c r="W1260" s="28" t="s">
        <v>33</v>
      </c>
    </row>
    <row r="1261" spans="1:23" s="28" customFormat="1" ht="29" x14ac:dyDescent="0.35">
      <c r="A1261" s="20">
        <v>1403</v>
      </c>
      <c r="B1261" s="28">
        <v>2024</v>
      </c>
      <c r="C1261" s="19" t="s">
        <v>3480</v>
      </c>
      <c r="D1261" s="19" t="s">
        <v>140</v>
      </c>
      <c r="E1261" s="19">
        <v>53140254</v>
      </c>
      <c r="F1261" s="19" t="s">
        <v>3481</v>
      </c>
      <c r="G1261" s="19" t="s">
        <v>2256</v>
      </c>
      <c r="H1261" s="19" t="s">
        <v>32</v>
      </c>
      <c r="I1261" s="27">
        <v>45509</v>
      </c>
      <c r="J1261" s="27">
        <v>45513</v>
      </c>
      <c r="K1261" s="27">
        <v>45657</v>
      </c>
      <c r="L1261" s="29">
        <v>32590000</v>
      </c>
      <c r="M1261" s="36">
        <v>0</v>
      </c>
      <c r="N1261" s="31">
        <v>11297867</v>
      </c>
      <c r="O1261" s="31">
        <v>0</v>
      </c>
      <c r="P1261" s="31">
        <v>21292133</v>
      </c>
      <c r="T1261" s="30"/>
      <c r="U1261" s="31"/>
      <c r="V1261" s="31">
        <v>32590000</v>
      </c>
      <c r="W1261" s="28" t="s">
        <v>33</v>
      </c>
    </row>
    <row r="1262" spans="1:23" s="28" customFormat="1" ht="29" x14ac:dyDescent="0.35">
      <c r="A1262" s="20">
        <v>1404</v>
      </c>
      <c r="B1262" s="28">
        <v>2024</v>
      </c>
      <c r="C1262" s="19" t="s">
        <v>3482</v>
      </c>
      <c r="D1262" s="19" t="s">
        <v>356</v>
      </c>
      <c r="E1262" s="19">
        <v>1014246705</v>
      </c>
      <c r="F1262" s="19" t="s">
        <v>3483</v>
      </c>
      <c r="G1262" s="19" t="s">
        <v>2899</v>
      </c>
      <c r="H1262" s="19" t="s">
        <v>555</v>
      </c>
      <c r="I1262" s="27">
        <v>45509</v>
      </c>
      <c r="J1262" s="27">
        <v>45513</v>
      </c>
      <c r="K1262" s="27">
        <v>45652</v>
      </c>
      <c r="L1262" s="29">
        <v>32590000</v>
      </c>
      <c r="M1262" s="36">
        <v>0</v>
      </c>
      <c r="N1262" s="31">
        <v>11297867</v>
      </c>
      <c r="O1262" s="31">
        <v>0</v>
      </c>
      <c r="P1262" s="31">
        <v>21292133</v>
      </c>
      <c r="T1262" s="30"/>
      <c r="U1262" s="31"/>
      <c r="V1262" s="31">
        <v>32590000</v>
      </c>
      <c r="W1262" s="28" t="s">
        <v>556</v>
      </c>
    </row>
    <row r="1263" spans="1:23" s="28" customFormat="1" ht="29" x14ac:dyDescent="0.35">
      <c r="A1263" s="20">
        <v>1405</v>
      </c>
      <c r="B1263" s="28">
        <v>2024</v>
      </c>
      <c r="C1263" s="19" t="s">
        <v>3484</v>
      </c>
      <c r="D1263" s="19" t="s">
        <v>1539</v>
      </c>
      <c r="E1263" s="19">
        <v>1018461548</v>
      </c>
      <c r="F1263" s="19" t="s">
        <v>3485</v>
      </c>
      <c r="G1263" s="19" t="s">
        <v>2899</v>
      </c>
      <c r="H1263" s="19" t="s">
        <v>555</v>
      </c>
      <c r="I1263" s="27">
        <v>45509</v>
      </c>
      <c r="J1263" s="27">
        <v>45512</v>
      </c>
      <c r="K1263" s="27">
        <v>45648</v>
      </c>
      <c r="L1263" s="29">
        <v>32400000</v>
      </c>
      <c r="M1263" s="36">
        <v>0</v>
      </c>
      <c r="N1263" s="31">
        <v>12720000</v>
      </c>
      <c r="O1263" s="31">
        <v>0</v>
      </c>
      <c r="P1263" s="31">
        <v>19680000</v>
      </c>
      <c r="T1263" s="30"/>
      <c r="U1263" s="31"/>
      <c r="V1263" s="31">
        <v>32400000</v>
      </c>
      <c r="W1263" s="28" t="s">
        <v>556</v>
      </c>
    </row>
    <row r="1264" spans="1:23" s="28" customFormat="1" ht="29" x14ac:dyDescent="0.35">
      <c r="A1264" s="20">
        <v>1406</v>
      </c>
      <c r="B1264" s="28">
        <v>2024</v>
      </c>
      <c r="C1264" s="19" t="s">
        <v>3486</v>
      </c>
      <c r="D1264" s="19" t="s">
        <v>59</v>
      </c>
      <c r="E1264" s="19">
        <v>22581570</v>
      </c>
      <c r="F1264" s="19" t="s">
        <v>3487</v>
      </c>
      <c r="G1264" s="19" t="s">
        <v>2256</v>
      </c>
      <c r="H1264" s="19" t="s">
        <v>32</v>
      </c>
      <c r="I1264" s="27">
        <v>45509</v>
      </c>
      <c r="J1264" s="27">
        <v>45513</v>
      </c>
      <c r="K1264" s="27">
        <v>45657</v>
      </c>
      <c r="L1264" s="29">
        <v>32590000</v>
      </c>
      <c r="M1264" s="36">
        <v>0</v>
      </c>
      <c r="N1264" s="31">
        <v>11297867</v>
      </c>
      <c r="O1264" s="31">
        <v>0</v>
      </c>
      <c r="P1264" s="31">
        <v>21292133</v>
      </c>
      <c r="T1264" s="30"/>
      <c r="U1264" s="31"/>
      <c r="V1264" s="31">
        <v>32590000</v>
      </c>
      <c r="W1264" s="28" t="s">
        <v>33</v>
      </c>
    </row>
    <row r="1265" spans="1:23" s="28" customFormat="1" ht="29" x14ac:dyDescent="0.35">
      <c r="A1265" s="20">
        <v>1407</v>
      </c>
      <c r="B1265" s="28">
        <v>2024</v>
      </c>
      <c r="C1265" s="19" t="s">
        <v>3488</v>
      </c>
      <c r="D1265" s="19" t="s">
        <v>1449</v>
      </c>
      <c r="E1265" s="19">
        <v>1130604658</v>
      </c>
      <c r="F1265" s="19" t="s">
        <v>3489</v>
      </c>
      <c r="G1265" s="19" t="s">
        <v>2899</v>
      </c>
      <c r="H1265" s="19" t="s">
        <v>555</v>
      </c>
      <c r="I1265" s="27">
        <v>45509</v>
      </c>
      <c r="J1265" s="27">
        <v>45510</v>
      </c>
      <c r="K1265" s="27">
        <v>45646</v>
      </c>
      <c r="L1265" s="29">
        <v>32400000</v>
      </c>
      <c r="M1265" s="36">
        <v>0</v>
      </c>
      <c r="N1265" s="31">
        <v>6000000</v>
      </c>
      <c r="O1265" s="31">
        <v>0</v>
      </c>
      <c r="P1265" s="31">
        <v>26400000</v>
      </c>
      <c r="T1265" s="30"/>
      <c r="U1265" s="31"/>
      <c r="V1265" s="31">
        <v>32400000</v>
      </c>
      <c r="W1265" s="28" t="s">
        <v>556</v>
      </c>
    </row>
    <row r="1266" spans="1:23" s="28" customFormat="1" ht="29" x14ac:dyDescent="0.35">
      <c r="A1266" s="20">
        <v>1408</v>
      </c>
      <c r="B1266" s="28">
        <v>2024</v>
      </c>
      <c r="C1266" s="19" t="s">
        <v>3490</v>
      </c>
      <c r="D1266" s="19" t="s">
        <v>2404</v>
      </c>
      <c r="E1266" s="19">
        <v>52879555</v>
      </c>
      <c r="F1266" s="19" t="s">
        <v>3491</v>
      </c>
      <c r="G1266" s="19" t="s">
        <v>2899</v>
      </c>
      <c r="H1266" s="19" t="s">
        <v>555</v>
      </c>
      <c r="I1266" s="27">
        <v>45510</v>
      </c>
      <c r="J1266" s="27">
        <v>45516</v>
      </c>
      <c r="K1266" s="27">
        <v>45652</v>
      </c>
      <c r="L1266" s="29">
        <v>32400000</v>
      </c>
      <c r="M1266" s="36">
        <v>0</v>
      </c>
      <c r="N1266" s="31">
        <v>4560000</v>
      </c>
      <c r="O1266" s="31">
        <v>0</v>
      </c>
      <c r="P1266" s="31">
        <v>27840000</v>
      </c>
      <c r="T1266" s="30"/>
      <c r="U1266" s="31"/>
      <c r="V1266" s="31">
        <v>32400000</v>
      </c>
      <c r="W1266" s="28" t="s">
        <v>556</v>
      </c>
    </row>
    <row r="1267" spans="1:23" s="28" customFormat="1" ht="29" x14ac:dyDescent="0.35">
      <c r="A1267" s="20">
        <v>1409</v>
      </c>
      <c r="B1267" s="28">
        <v>2024</v>
      </c>
      <c r="C1267" s="19" t="s">
        <v>3492</v>
      </c>
      <c r="D1267" s="19" t="s">
        <v>975</v>
      </c>
      <c r="E1267" s="19">
        <v>1032433447</v>
      </c>
      <c r="F1267" s="19" t="s">
        <v>3493</v>
      </c>
      <c r="G1267" s="19" t="s">
        <v>2899</v>
      </c>
      <c r="H1267" s="19" t="s">
        <v>555</v>
      </c>
      <c r="I1267" s="27">
        <v>45514</v>
      </c>
      <c r="J1267" s="27">
        <v>45518</v>
      </c>
      <c r="K1267" s="27">
        <v>45654</v>
      </c>
      <c r="L1267" s="29">
        <v>38250000</v>
      </c>
      <c r="M1267" s="36">
        <v>0</v>
      </c>
      <c r="N1267" s="31">
        <v>4816667</v>
      </c>
      <c r="O1267" s="31">
        <v>0</v>
      </c>
      <c r="P1267" s="31">
        <v>33433333</v>
      </c>
      <c r="T1267" s="30"/>
      <c r="U1267" s="31"/>
      <c r="V1267" s="31">
        <v>38250000</v>
      </c>
      <c r="W1267" s="28" t="s">
        <v>556</v>
      </c>
    </row>
    <row r="1268" spans="1:23" s="28" customFormat="1" ht="29" x14ac:dyDescent="0.35">
      <c r="A1268" s="20">
        <v>1410</v>
      </c>
      <c r="B1268" s="28">
        <v>2024</v>
      </c>
      <c r="C1268" s="19" t="s">
        <v>3494</v>
      </c>
      <c r="D1268" s="19" t="s">
        <v>1752</v>
      </c>
      <c r="E1268" s="19">
        <v>1030649360</v>
      </c>
      <c r="F1268" s="19" t="s">
        <v>3495</v>
      </c>
      <c r="G1268" s="19" t="s">
        <v>2899</v>
      </c>
      <c r="H1268" s="19" t="s">
        <v>555</v>
      </c>
      <c r="I1268" s="27">
        <v>45510</v>
      </c>
      <c r="J1268" s="27">
        <v>45513</v>
      </c>
      <c r="K1268" s="27">
        <v>45649</v>
      </c>
      <c r="L1268" s="29">
        <v>32400000</v>
      </c>
      <c r="M1268" s="36">
        <v>0</v>
      </c>
      <c r="N1268" s="31">
        <v>12480000</v>
      </c>
      <c r="O1268" s="31">
        <v>0</v>
      </c>
      <c r="P1268" s="31">
        <v>19920000</v>
      </c>
      <c r="T1268" s="30"/>
      <c r="U1268" s="31"/>
      <c r="V1268" s="31">
        <v>32400000</v>
      </c>
      <c r="W1268" s="28" t="s">
        <v>556</v>
      </c>
    </row>
    <row r="1269" spans="1:23" s="28" customFormat="1" ht="29" x14ac:dyDescent="0.35">
      <c r="A1269" s="20">
        <v>1411</v>
      </c>
      <c r="B1269" s="28">
        <v>2024</v>
      </c>
      <c r="C1269" s="19" t="s">
        <v>3496</v>
      </c>
      <c r="D1269" s="19" t="s">
        <v>137</v>
      </c>
      <c r="E1269" s="19">
        <v>51850676</v>
      </c>
      <c r="F1269" s="19" t="s">
        <v>3497</v>
      </c>
      <c r="G1269" s="19" t="s">
        <v>2256</v>
      </c>
      <c r="H1269" s="19" t="s">
        <v>32</v>
      </c>
      <c r="I1269" s="27">
        <v>45509</v>
      </c>
      <c r="J1269" s="27">
        <v>45512</v>
      </c>
      <c r="K1269" s="27">
        <v>45657</v>
      </c>
      <c r="L1269" s="29">
        <v>32590000</v>
      </c>
      <c r="M1269" s="36">
        <v>0</v>
      </c>
      <c r="N1269" s="31">
        <v>11515133</v>
      </c>
      <c r="O1269" s="31">
        <v>0</v>
      </c>
      <c r="P1269" s="31">
        <v>21074867</v>
      </c>
      <c r="T1269" s="30"/>
      <c r="U1269" s="31"/>
      <c r="V1269" s="31">
        <v>32590000</v>
      </c>
      <c r="W1269" s="28" t="s">
        <v>33</v>
      </c>
    </row>
    <row r="1270" spans="1:23" s="28" customFormat="1" ht="43.5" x14ac:dyDescent="0.35">
      <c r="A1270" s="20">
        <v>1412</v>
      </c>
      <c r="B1270" s="28">
        <v>2024</v>
      </c>
      <c r="C1270" s="19" t="s">
        <v>3498</v>
      </c>
      <c r="D1270" s="19" t="s">
        <v>2320</v>
      </c>
      <c r="E1270" s="19">
        <v>52364679</v>
      </c>
      <c r="F1270" s="19" t="s">
        <v>3499</v>
      </c>
      <c r="G1270" s="19" t="s">
        <v>154</v>
      </c>
      <c r="H1270" s="19" t="s">
        <v>155</v>
      </c>
      <c r="I1270" s="27">
        <v>45510</v>
      </c>
      <c r="J1270" s="27">
        <v>45513</v>
      </c>
      <c r="K1270" s="27">
        <v>45649</v>
      </c>
      <c r="L1270" s="29">
        <v>30213000</v>
      </c>
      <c r="M1270" s="36">
        <v>0</v>
      </c>
      <c r="N1270" s="31">
        <v>11637600</v>
      </c>
      <c r="O1270" s="31">
        <v>0</v>
      </c>
      <c r="P1270" s="31">
        <v>18575400</v>
      </c>
      <c r="T1270" s="30"/>
      <c r="U1270" s="31"/>
      <c r="V1270" s="31">
        <v>30213000</v>
      </c>
      <c r="W1270" s="28" t="s">
        <v>156</v>
      </c>
    </row>
    <row r="1271" spans="1:23" s="28" customFormat="1" ht="29" x14ac:dyDescent="0.35">
      <c r="A1271" s="20">
        <v>1414</v>
      </c>
      <c r="B1271" s="28">
        <v>2024</v>
      </c>
      <c r="C1271" s="19" t="s">
        <v>3500</v>
      </c>
      <c r="D1271" s="19" t="s">
        <v>3501</v>
      </c>
      <c r="E1271" s="19">
        <v>79615371</v>
      </c>
      <c r="F1271" s="19" t="s">
        <v>3502</v>
      </c>
      <c r="G1271" s="19" t="s">
        <v>426</v>
      </c>
      <c r="H1271" s="19" t="s">
        <v>820</v>
      </c>
      <c r="I1271" s="27">
        <v>45509</v>
      </c>
      <c r="J1271" s="27">
        <v>45510</v>
      </c>
      <c r="K1271" s="27">
        <v>45646</v>
      </c>
      <c r="L1271" s="29">
        <v>38250000</v>
      </c>
      <c r="M1271" s="36">
        <v>0</v>
      </c>
      <c r="N1271" s="31">
        <v>15583333</v>
      </c>
      <c r="O1271" s="31">
        <v>0</v>
      </c>
      <c r="P1271" s="31">
        <v>22666667</v>
      </c>
      <c r="T1271" s="30"/>
      <c r="U1271" s="31"/>
      <c r="V1271" s="31">
        <v>38250000</v>
      </c>
      <c r="W1271" s="28" t="s">
        <v>428</v>
      </c>
    </row>
    <row r="1272" spans="1:23" s="28" customFormat="1" ht="43.5" x14ac:dyDescent="0.35">
      <c r="A1272" s="20">
        <v>1415</v>
      </c>
      <c r="B1272" s="28">
        <v>2024</v>
      </c>
      <c r="C1272" s="19" t="s">
        <v>3503</v>
      </c>
      <c r="D1272" s="19" t="s">
        <v>2143</v>
      </c>
      <c r="E1272" s="19">
        <v>1010193338</v>
      </c>
      <c r="F1272" s="19" t="s">
        <v>3504</v>
      </c>
      <c r="G1272" s="19" t="s">
        <v>154</v>
      </c>
      <c r="H1272" s="19" t="s">
        <v>155</v>
      </c>
      <c r="I1272" s="27">
        <v>45510</v>
      </c>
      <c r="J1272" s="27">
        <v>45518</v>
      </c>
      <c r="K1272" s="27">
        <v>45654</v>
      </c>
      <c r="L1272" s="29">
        <v>30213000</v>
      </c>
      <c r="M1272" s="36">
        <v>0</v>
      </c>
      <c r="N1272" s="31">
        <v>10518600</v>
      </c>
      <c r="O1272" s="31">
        <v>0</v>
      </c>
      <c r="P1272" s="31">
        <v>19694400</v>
      </c>
      <c r="T1272" s="30"/>
      <c r="U1272" s="31"/>
      <c r="V1272" s="31">
        <v>30213000</v>
      </c>
      <c r="W1272" s="28" t="s">
        <v>156</v>
      </c>
    </row>
    <row r="1273" spans="1:23" s="28" customFormat="1" ht="29" x14ac:dyDescent="0.35">
      <c r="A1273" s="20">
        <v>1416</v>
      </c>
      <c r="B1273" s="28">
        <v>2024</v>
      </c>
      <c r="C1273" s="19" t="s">
        <v>3505</v>
      </c>
      <c r="D1273" s="19" t="s">
        <v>3506</v>
      </c>
      <c r="E1273" s="19">
        <v>1022402951</v>
      </c>
      <c r="F1273" s="19" t="s">
        <v>3507</v>
      </c>
      <c r="G1273" s="19" t="s">
        <v>538</v>
      </c>
      <c r="H1273" s="19" t="s">
        <v>2487</v>
      </c>
      <c r="I1273" s="27">
        <v>45509</v>
      </c>
      <c r="J1273" s="27">
        <v>45516</v>
      </c>
      <c r="K1273" s="27">
        <v>45657</v>
      </c>
      <c r="L1273" s="29">
        <v>20000000</v>
      </c>
      <c r="M1273" s="36">
        <v>0</v>
      </c>
      <c r="N1273" s="31">
        <v>2533333</v>
      </c>
      <c r="O1273" s="31">
        <v>0</v>
      </c>
      <c r="P1273" s="31">
        <v>17466667</v>
      </c>
      <c r="T1273" s="30"/>
      <c r="U1273" s="31"/>
      <c r="V1273" s="31">
        <v>20000000</v>
      </c>
      <c r="W1273" s="28" t="s">
        <v>534</v>
      </c>
    </row>
    <row r="1274" spans="1:23" s="28" customFormat="1" ht="29" x14ac:dyDescent="0.35">
      <c r="A1274" s="20">
        <v>1417</v>
      </c>
      <c r="B1274" s="28">
        <v>2024</v>
      </c>
      <c r="C1274" s="19" t="s">
        <v>3508</v>
      </c>
      <c r="D1274" s="19" t="s">
        <v>1764</v>
      </c>
      <c r="E1274" s="19">
        <v>1026274362</v>
      </c>
      <c r="F1274" s="19" t="s">
        <v>3509</v>
      </c>
      <c r="G1274" s="19" t="s">
        <v>538</v>
      </c>
      <c r="H1274" s="19" t="s">
        <v>2487</v>
      </c>
      <c r="I1274" s="27">
        <v>45509</v>
      </c>
      <c r="J1274" s="27">
        <v>45513</v>
      </c>
      <c r="K1274" s="27">
        <v>45657</v>
      </c>
      <c r="L1274" s="29">
        <v>26522500</v>
      </c>
      <c r="M1274" s="36">
        <v>0</v>
      </c>
      <c r="N1274" s="31">
        <v>3889967</v>
      </c>
      <c r="O1274" s="31">
        <v>0</v>
      </c>
      <c r="P1274" s="31">
        <v>22632533</v>
      </c>
      <c r="T1274" s="30"/>
      <c r="U1274" s="31"/>
      <c r="V1274" s="31">
        <v>26522500</v>
      </c>
      <c r="W1274" s="28" t="s">
        <v>534</v>
      </c>
    </row>
    <row r="1275" spans="1:23" s="28" customFormat="1" ht="29" x14ac:dyDescent="0.35">
      <c r="A1275" s="20">
        <v>1418</v>
      </c>
      <c r="B1275" s="28">
        <v>2024</v>
      </c>
      <c r="C1275" s="19" t="s">
        <v>3510</v>
      </c>
      <c r="D1275" s="19" t="s">
        <v>3511</v>
      </c>
      <c r="E1275" s="19">
        <v>1024545343</v>
      </c>
      <c r="F1275" s="19" t="s">
        <v>3512</v>
      </c>
      <c r="G1275" s="19" t="s">
        <v>426</v>
      </c>
      <c r="H1275" s="19" t="s">
        <v>820</v>
      </c>
      <c r="I1275" s="27">
        <v>45510</v>
      </c>
      <c r="J1275" s="27">
        <v>45513</v>
      </c>
      <c r="K1275" s="27">
        <v>45657</v>
      </c>
      <c r="L1275" s="29">
        <v>15000000</v>
      </c>
      <c r="M1275" s="36">
        <v>0</v>
      </c>
      <c r="N1275" s="31">
        <v>5200000</v>
      </c>
      <c r="O1275" s="31">
        <v>0</v>
      </c>
      <c r="P1275" s="31">
        <v>9800000</v>
      </c>
      <c r="T1275" s="30"/>
      <c r="U1275" s="31"/>
      <c r="V1275" s="31">
        <v>15000000</v>
      </c>
      <c r="W1275" s="28" t="s">
        <v>428</v>
      </c>
    </row>
    <row r="1276" spans="1:23" s="28" customFormat="1" ht="29" x14ac:dyDescent="0.35">
      <c r="A1276" s="20">
        <v>1419</v>
      </c>
      <c r="B1276" s="28">
        <v>2024</v>
      </c>
      <c r="C1276" s="19" t="s">
        <v>3513</v>
      </c>
      <c r="D1276" s="19" t="s">
        <v>2179</v>
      </c>
      <c r="E1276" s="19">
        <v>1012334587</v>
      </c>
      <c r="F1276" s="19" t="s">
        <v>3514</v>
      </c>
      <c r="G1276" s="19" t="s">
        <v>538</v>
      </c>
      <c r="H1276" s="19" t="s">
        <v>2487</v>
      </c>
      <c r="I1276" s="27">
        <v>45509</v>
      </c>
      <c r="J1276" s="27">
        <v>45513</v>
      </c>
      <c r="K1276" s="27">
        <v>45657</v>
      </c>
      <c r="L1276" s="29">
        <v>20000000</v>
      </c>
      <c r="M1276" s="36">
        <v>0</v>
      </c>
      <c r="N1276" s="31">
        <v>6933333</v>
      </c>
      <c r="O1276" s="31">
        <v>0</v>
      </c>
      <c r="P1276" s="31">
        <v>13066667</v>
      </c>
      <c r="T1276" s="30"/>
      <c r="U1276" s="31"/>
      <c r="V1276" s="31">
        <v>20000000</v>
      </c>
      <c r="W1276" s="28" t="s">
        <v>534</v>
      </c>
    </row>
    <row r="1277" spans="1:23" s="28" customFormat="1" ht="29" x14ac:dyDescent="0.35">
      <c r="A1277" s="20">
        <v>1420</v>
      </c>
      <c r="B1277" s="28">
        <v>2024</v>
      </c>
      <c r="C1277" s="19" t="s">
        <v>3515</v>
      </c>
      <c r="D1277" s="19" t="s">
        <v>723</v>
      </c>
      <c r="E1277" s="19">
        <v>1018455404</v>
      </c>
      <c r="F1277" s="19" t="s">
        <v>3516</v>
      </c>
      <c r="G1277" s="19" t="s">
        <v>262</v>
      </c>
      <c r="H1277" s="19" t="s">
        <v>263</v>
      </c>
      <c r="I1277" s="27">
        <v>45509</v>
      </c>
      <c r="J1277" s="27">
        <v>45516</v>
      </c>
      <c r="K1277" s="27">
        <v>45657</v>
      </c>
      <c r="L1277" s="29">
        <v>26790000</v>
      </c>
      <c r="M1277" s="36">
        <v>0</v>
      </c>
      <c r="N1277" s="31">
        <v>8751400</v>
      </c>
      <c r="O1277" s="31">
        <v>0</v>
      </c>
      <c r="P1277" s="31">
        <v>18038600</v>
      </c>
      <c r="T1277" s="30"/>
      <c r="U1277" s="31"/>
      <c r="V1277" s="31">
        <v>26790000</v>
      </c>
      <c r="W1277" s="28" t="s">
        <v>264</v>
      </c>
    </row>
    <row r="1278" spans="1:23" s="28" customFormat="1" ht="29" x14ac:dyDescent="0.35">
      <c r="A1278" s="20">
        <v>1421</v>
      </c>
      <c r="B1278" s="28">
        <v>2024</v>
      </c>
      <c r="C1278" s="19" t="s">
        <v>3517</v>
      </c>
      <c r="D1278" s="19" t="s">
        <v>104</v>
      </c>
      <c r="E1278" s="19">
        <v>1022385776</v>
      </c>
      <c r="F1278" s="19" t="s">
        <v>3518</v>
      </c>
      <c r="G1278" s="19" t="s">
        <v>37</v>
      </c>
      <c r="H1278" s="19" t="s">
        <v>38</v>
      </c>
      <c r="I1278" s="27">
        <v>45509</v>
      </c>
      <c r="J1278" s="27">
        <v>45512</v>
      </c>
      <c r="K1278" s="27">
        <v>45657</v>
      </c>
      <c r="L1278" s="29">
        <v>44413600</v>
      </c>
      <c r="M1278" s="36">
        <v>0</v>
      </c>
      <c r="N1278" s="31">
        <v>16013067</v>
      </c>
      <c r="O1278" s="31">
        <v>0</v>
      </c>
      <c r="P1278" s="31">
        <v>28400533</v>
      </c>
      <c r="T1278" s="30"/>
      <c r="U1278" s="31"/>
      <c r="V1278" s="31">
        <v>44413600</v>
      </c>
      <c r="W1278" s="28" t="s">
        <v>39</v>
      </c>
    </row>
    <row r="1279" spans="1:23" s="28" customFormat="1" ht="29" x14ac:dyDescent="0.35">
      <c r="A1279" s="20">
        <v>1422</v>
      </c>
      <c r="B1279" s="28">
        <v>2024</v>
      </c>
      <c r="C1279" s="19" t="s">
        <v>3519</v>
      </c>
      <c r="D1279" s="19" t="s">
        <v>3520</v>
      </c>
      <c r="E1279" s="19">
        <v>1014225156</v>
      </c>
      <c r="F1279" s="19" t="s">
        <v>3521</v>
      </c>
      <c r="G1279" s="19" t="s">
        <v>3093</v>
      </c>
      <c r="H1279" s="19" t="s">
        <v>544</v>
      </c>
      <c r="I1279" s="27">
        <v>45509</v>
      </c>
      <c r="J1279" s="27">
        <v>45512</v>
      </c>
      <c r="K1279" s="27">
        <v>45657</v>
      </c>
      <c r="L1279" s="29">
        <v>42000000</v>
      </c>
      <c r="M1279" s="36">
        <v>0</v>
      </c>
      <c r="N1279" s="31">
        <v>6440000</v>
      </c>
      <c r="O1279" s="31">
        <v>0</v>
      </c>
      <c r="P1279" s="31">
        <v>35560000</v>
      </c>
      <c r="T1279" s="30"/>
      <c r="U1279" s="31"/>
      <c r="V1279" s="31">
        <v>42000000</v>
      </c>
      <c r="W1279" s="28" t="s">
        <v>534</v>
      </c>
    </row>
    <row r="1280" spans="1:23" s="28" customFormat="1" ht="29" x14ac:dyDescent="0.35">
      <c r="A1280" s="20">
        <v>1423</v>
      </c>
      <c r="B1280" s="28">
        <v>2024</v>
      </c>
      <c r="C1280" s="19" t="s">
        <v>3522</v>
      </c>
      <c r="D1280" s="19" t="s">
        <v>1044</v>
      </c>
      <c r="E1280" s="19">
        <v>1030633303</v>
      </c>
      <c r="F1280" s="19" t="s">
        <v>3523</v>
      </c>
      <c r="G1280" s="19" t="s">
        <v>3093</v>
      </c>
      <c r="H1280" s="19" t="s">
        <v>544</v>
      </c>
      <c r="I1280" s="27">
        <v>45509</v>
      </c>
      <c r="J1280" s="27">
        <v>45517</v>
      </c>
      <c r="K1280" s="27">
        <v>45657</v>
      </c>
      <c r="L1280" s="29">
        <v>26522500</v>
      </c>
      <c r="M1280" s="36">
        <v>0</v>
      </c>
      <c r="N1280" s="31">
        <v>8487200</v>
      </c>
      <c r="O1280" s="31">
        <v>0</v>
      </c>
      <c r="P1280" s="31">
        <v>18035300</v>
      </c>
      <c r="T1280" s="30"/>
      <c r="U1280" s="31"/>
      <c r="V1280" s="31">
        <v>26522500</v>
      </c>
      <c r="W1280" s="28" t="s">
        <v>534</v>
      </c>
    </row>
    <row r="1281" spans="1:23" s="28" customFormat="1" ht="29" x14ac:dyDescent="0.35">
      <c r="A1281" s="20">
        <v>1424</v>
      </c>
      <c r="B1281" s="28">
        <v>2024</v>
      </c>
      <c r="C1281" s="19" t="s">
        <v>3524</v>
      </c>
      <c r="D1281" s="19" t="s">
        <v>521</v>
      </c>
      <c r="E1281" s="19">
        <v>1032469412</v>
      </c>
      <c r="F1281" s="19" t="s">
        <v>3525</v>
      </c>
      <c r="G1281" s="19" t="s">
        <v>2256</v>
      </c>
      <c r="H1281" s="19" t="s">
        <v>32</v>
      </c>
      <c r="I1281" s="27">
        <v>45509</v>
      </c>
      <c r="J1281" s="27">
        <v>45513</v>
      </c>
      <c r="K1281" s="27">
        <v>45657</v>
      </c>
      <c r="L1281" s="29">
        <v>32590000</v>
      </c>
      <c r="M1281" s="36">
        <v>0</v>
      </c>
      <c r="N1281" s="31">
        <v>11297867</v>
      </c>
      <c r="O1281" s="31">
        <v>0</v>
      </c>
      <c r="P1281" s="31">
        <v>21292133</v>
      </c>
      <c r="T1281" s="30"/>
      <c r="U1281" s="31"/>
      <c r="V1281" s="31">
        <v>32590000</v>
      </c>
      <c r="W1281" s="28" t="s">
        <v>33</v>
      </c>
    </row>
    <row r="1282" spans="1:23" s="28" customFormat="1" ht="29" x14ac:dyDescent="0.35">
      <c r="A1282" s="20">
        <v>1425</v>
      </c>
      <c r="B1282" s="28">
        <v>2024</v>
      </c>
      <c r="C1282" s="19" t="s">
        <v>3526</v>
      </c>
      <c r="D1282" s="19" t="s">
        <v>1575</v>
      </c>
      <c r="E1282" s="19">
        <v>1015453405</v>
      </c>
      <c r="F1282" s="19" t="s">
        <v>3527</v>
      </c>
      <c r="G1282" s="19" t="s">
        <v>2256</v>
      </c>
      <c r="H1282" s="19" t="s">
        <v>32</v>
      </c>
      <c r="I1282" s="27">
        <v>45509</v>
      </c>
      <c r="J1282" s="27">
        <v>45513</v>
      </c>
      <c r="K1282" s="27">
        <v>45657</v>
      </c>
      <c r="L1282" s="29">
        <v>32590000</v>
      </c>
      <c r="M1282" s="36">
        <v>0</v>
      </c>
      <c r="N1282" s="31">
        <v>11297867</v>
      </c>
      <c r="O1282" s="31">
        <v>0</v>
      </c>
      <c r="P1282" s="31">
        <v>21292133</v>
      </c>
      <c r="T1282" s="30"/>
      <c r="U1282" s="31"/>
      <c r="V1282" s="31">
        <v>32590000</v>
      </c>
      <c r="W1282" s="28" t="s">
        <v>33</v>
      </c>
    </row>
    <row r="1283" spans="1:23" s="28" customFormat="1" ht="29" x14ac:dyDescent="0.35">
      <c r="A1283" s="20">
        <v>1426</v>
      </c>
      <c r="B1283" s="28">
        <v>2024</v>
      </c>
      <c r="C1283" s="19" t="s">
        <v>3528</v>
      </c>
      <c r="D1283" s="19" t="s">
        <v>818</v>
      </c>
      <c r="E1283" s="19">
        <v>1016097015</v>
      </c>
      <c r="F1283" s="19" t="s">
        <v>3529</v>
      </c>
      <c r="G1283" s="19" t="s">
        <v>426</v>
      </c>
      <c r="H1283" s="19" t="s">
        <v>820</v>
      </c>
      <c r="I1283" s="27">
        <v>45509</v>
      </c>
      <c r="J1283" s="27">
        <v>45513</v>
      </c>
      <c r="K1283" s="27">
        <v>45649</v>
      </c>
      <c r="L1283" s="29">
        <v>20857500</v>
      </c>
      <c r="M1283" s="36">
        <v>0</v>
      </c>
      <c r="N1283" s="31">
        <v>8034000</v>
      </c>
      <c r="O1283" s="31">
        <v>0</v>
      </c>
      <c r="P1283" s="31">
        <v>12823500</v>
      </c>
      <c r="T1283" s="30"/>
      <c r="U1283" s="31"/>
      <c r="V1283" s="31">
        <v>20857500</v>
      </c>
      <c r="W1283" s="28" t="s">
        <v>428</v>
      </c>
    </row>
    <row r="1284" spans="1:23" s="28" customFormat="1" ht="29" x14ac:dyDescent="0.35">
      <c r="A1284" s="20">
        <v>1427</v>
      </c>
      <c r="B1284" s="28">
        <v>2024</v>
      </c>
      <c r="C1284" s="19" t="s">
        <v>3530</v>
      </c>
      <c r="D1284" s="19" t="s">
        <v>3531</v>
      </c>
      <c r="E1284" s="19">
        <v>1073712186</v>
      </c>
      <c r="F1284" s="19" t="s">
        <v>3532</v>
      </c>
      <c r="G1284" s="19" t="s">
        <v>262</v>
      </c>
      <c r="H1284" s="19" t="s">
        <v>263</v>
      </c>
      <c r="I1284" s="27">
        <v>45510</v>
      </c>
      <c r="J1284" s="27">
        <v>45513</v>
      </c>
      <c r="K1284" s="27">
        <v>45657</v>
      </c>
      <c r="L1284" s="29">
        <v>22280000</v>
      </c>
      <c r="M1284" s="36">
        <v>0</v>
      </c>
      <c r="N1284" s="31">
        <v>7723733</v>
      </c>
      <c r="O1284" s="31">
        <v>0</v>
      </c>
      <c r="P1284" s="31">
        <v>14556267</v>
      </c>
      <c r="T1284" s="30"/>
      <c r="U1284" s="31"/>
      <c r="V1284" s="31">
        <v>22280000</v>
      </c>
      <c r="W1284" s="28" t="s">
        <v>264</v>
      </c>
    </row>
    <row r="1285" spans="1:23" s="28" customFormat="1" ht="29" x14ac:dyDescent="0.35">
      <c r="A1285" s="20">
        <v>1428</v>
      </c>
      <c r="B1285" s="28">
        <v>2024</v>
      </c>
      <c r="C1285" s="19" t="s">
        <v>3533</v>
      </c>
      <c r="D1285" s="19" t="s">
        <v>3534</v>
      </c>
      <c r="E1285" s="19">
        <v>1018454387</v>
      </c>
      <c r="F1285" s="19" t="s">
        <v>3535</v>
      </c>
      <c r="G1285" s="19" t="s">
        <v>3292</v>
      </c>
      <c r="H1285" s="19" t="s">
        <v>895</v>
      </c>
      <c r="I1285" s="27">
        <v>45510</v>
      </c>
      <c r="J1285" s="27">
        <v>45513</v>
      </c>
      <c r="K1285" s="27">
        <v>45657</v>
      </c>
      <c r="L1285" s="29">
        <v>37500000</v>
      </c>
      <c r="M1285" s="36">
        <v>0</v>
      </c>
      <c r="N1285" s="31">
        <v>5500000</v>
      </c>
      <c r="O1285" s="31">
        <v>0</v>
      </c>
      <c r="P1285" s="31">
        <v>32000000</v>
      </c>
      <c r="T1285" s="30"/>
      <c r="U1285" s="31"/>
      <c r="V1285" s="31">
        <v>37500000</v>
      </c>
      <c r="W1285" s="28" t="s">
        <v>895</v>
      </c>
    </row>
    <row r="1286" spans="1:23" s="28" customFormat="1" ht="29" x14ac:dyDescent="0.35">
      <c r="A1286" s="20">
        <v>1429</v>
      </c>
      <c r="B1286" s="28">
        <v>2024</v>
      </c>
      <c r="C1286" s="19" t="s">
        <v>3536</v>
      </c>
      <c r="D1286" s="19" t="s">
        <v>3537</v>
      </c>
      <c r="E1286" s="19">
        <v>1110504559</v>
      </c>
      <c r="F1286" s="19" t="s">
        <v>3538</v>
      </c>
      <c r="G1286" s="19" t="s">
        <v>538</v>
      </c>
      <c r="H1286" s="19" t="s">
        <v>2487</v>
      </c>
      <c r="I1286" s="27">
        <v>45510</v>
      </c>
      <c r="J1286" s="27">
        <v>45513</v>
      </c>
      <c r="K1286" s="27">
        <v>45657</v>
      </c>
      <c r="L1286" s="29">
        <v>20000000</v>
      </c>
      <c r="M1286" s="36">
        <v>0</v>
      </c>
      <c r="N1286" s="31">
        <v>6933333</v>
      </c>
      <c r="O1286" s="31">
        <v>0</v>
      </c>
      <c r="P1286" s="31">
        <v>13066667</v>
      </c>
      <c r="T1286" s="30"/>
      <c r="U1286" s="31"/>
      <c r="V1286" s="31">
        <v>20000000</v>
      </c>
      <c r="W1286" s="28" t="s">
        <v>534</v>
      </c>
    </row>
    <row r="1287" spans="1:23" s="28" customFormat="1" ht="29" x14ac:dyDescent="0.35">
      <c r="A1287" s="20">
        <v>1430</v>
      </c>
      <c r="B1287" s="28">
        <v>2024</v>
      </c>
      <c r="C1287" s="19" t="s">
        <v>3539</v>
      </c>
      <c r="D1287" s="19" t="s">
        <v>2158</v>
      </c>
      <c r="E1287" s="19">
        <v>1012395718</v>
      </c>
      <c r="F1287" s="19" t="s">
        <v>3540</v>
      </c>
      <c r="G1287" s="19" t="s">
        <v>538</v>
      </c>
      <c r="H1287" s="19" t="s">
        <v>2487</v>
      </c>
      <c r="I1287" s="27">
        <v>45510</v>
      </c>
      <c r="J1287" s="27">
        <v>45513</v>
      </c>
      <c r="K1287" s="27">
        <v>45657</v>
      </c>
      <c r="L1287" s="29">
        <v>20000000</v>
      </c>
      <c r="M1287" s="36">
        <v>0</v>
      </c>
      <c r="N1287" s="31">
        <v>6933333</v>
      </c>
      <c r="O1287" s="31">
        <v>0</v>
      </c>
      <c r="P1287" s="31">
        <v>13066667</v>
      </c>
      <c r="T1287" s="30"/>
      <c r="U1287" s="31"/>
      <c r="V1287" s="31">
        <v>20000000</v>
      </c>
      <c r="W1287" s="28" t="s">
        <v>534</v>
      </c>
    </row>
    <row r="1288" spans="1:23" s="28" customFormat="1" ht="29" x14ac:dyDescent="0.35">
      <c r="A1288" s="20">
        <v>1431</v>
      </c>
      <c r="B1288" s="28">
        <v>2024</v>
      </c>
      <c r="C1288" s="19" t="s">
        <v>3541</v>
      </c>
      <c r="D1288" s="19" t="s">
        <v>957</v>
      </c>
      <c r="E1288" s="19">
        <v>1012329031</v>
      </c>
      <c r="F1288" s="19" t="s">
        <v>3542</v>
      </c>
      <c r="G1288" s="19" t="s">
        <v>3093</v>
      </c>
      <c r="H1288" s="19" t="s">
        <v>544</v>
      </c>
      <c r="I1288" s="27">
        <v>45510</v>
      </c>
      <c r="J1288" s="27">
        <v>45513</v>
      </c>
      <c r="K1288" s="27">
        <v>45657</v>
      </c>
      <c r="L1288" s="29">
        <v>26522500</v>
      </c>
      <c r="M1288" s="36">
        <v>0</v>
      </c>
      <c r="N1288" s="31">
        <v>3889967</v>
      </c>
      <c r="O1288" s="31">
        <v>0</v>
      </c>
      <c r="P1288" s="31">
        <v>22632533</v>
      </c>
      <c r="T1288" s="30"/>
      <c r="U1288" s="31"/>
      <c r="V1288" s="31">
        <v>26522500</v>
      </c>
      <c r="W1288" s="28" t="s">
        <v>534</v>
      </c>
    </row>
    <row r="1289" spans="1:23" s="28" customFormat="1" ht="29" x14ac:dyDescent="0.35">
      <c r="A1289" s="20">
        <v>1432</v>
      </c>
      <c r="B1289" s="28">
        <v>2024</v>
      </c>
      <c r="C1289" s="19" t="s">
        <v>3543</v>
      </c>
      <c r="D1289" s="19" t="s">
        <v>951</v>
      </c>
      <c r="E1289" s="19">
        <v>52916511</v>
      </c>
      <c r="F1289" s="19" t="s">
        <v>3544</v>
      </c>
      <c r="G1289" s="19" t="s">
        <v>3093</v>
      </c>
      <c r="H1289" s="19" t="s">
        <v>544</v>
      </c>
      <c r="I1289" s="27">
        <v>45510</v>
      </c>
      <c r="J1289" s="27">
        <v>45513</v>
      </c>
      <c r="K1289" s="27">
        <v>45657</v>
      </c>
      <c r="L1289" s="29">
        <v>26522500</v>
      </c>
      <c r="M1289" s="36">
        <v>0</v>
      </c>
      <c r="N1289" s="31">
        <v>3889967</v>
      </c>
      <c r="O1289" s="31">
        <v>0</v>
      </c>
      <c r="P1289" s="31">
        <v>22632533</v>
      </c>
      <c r="T1289" s="30"/>
      <c r="U1289" s="31"/>
      <c r="V1289" s="31">
        <v>26522500</v>
      </c>
      <c r="W1289" s="28" t="s">
        <v>534</v>
      </c>
    </row>
    <row r="1290" spans="1:23" s="28" customFormat="1" ht="29" x14ac:dyDescent="0.35">
      <c r="A1290" s="20">
        <v>1433</v>
      </c>
      <c r="B1290" s="28">
        <v>2024</v>
      </c>
      <c r="C1290" s="19" t="s">
        <v>3545</v>
      </c>
      <c r="D1290" s="19" t="s">
        <v>903</v>
      </c>
      <c r="E1290" s="19">
        <v>1030584942</v>
      </c>
      <c r="F1290" s="19" t="s">
        <v>3546</v>
      </c>
      <c r="G1290" s="19" t="s">
        <v>3093</v>
      </c>
      <c r="H1290" s="19" t="s">
        <v>544</v>
      </c>
      <c r="I1290" s="27">
        <v>45510</v>
      </c>
      <c r="J1290" s="27">
        <v>45516</v>
      </c>
      <c r="K1290" s="27">
        <v>45657</v>
      </c>
      <c r="L1290" s="29">
        <v>26522500</v>
      </c>
      <c r="M1290" s="36">
        <v>0</v>
      </c>
      <c r="N1290" s="31">
        <v>8664017</v>
      </c>
      <c r="O1290" s="31">
        <v>0</v>
      </c>
      <c r="P1290" s="31">
        <v>17858483</v>
      </c>
      <c r="T1290" s="30"/>
      <c r="U1290" s="31"/>
      <c r="V1290" s="31">
        <v>26522500</v>
      </c>
      <c r="W1290" s="28" t="s">
        <v>534</v>
      </c>
    </row>
    <row r="1291" spans="1:23" s="28" customFormat="1" ht="29" x14ac:dyDescent="0.35">
      <c r="A1291" s="20">
        <v>1434</v>
      </c>
      <c r="B1291" s="28">
        <v>2024</v>
      </c>
      <c r="C1291" s="19" t="s">
        <v>3547</v>
      </c>
      <c r="D1291" s="19" t="s">
        <v>696</v>
      </c>
      <c r="E1291" s="19">
        <v>1010175393</v>
      </c>
      <c r="F1291" s="19" t="s">
        <v>3548</v>
      </c>
      <c r="G1291" s="19" t="s">
        <v>262</v>
      </c>
      <c r="H1291" s="19" t="s">
        <v>263</v>
      </c>
      <c r="I1291" s="27">
        <v>45509</v>
      </c>
      <c r="J1291" s="27">
        <v>45512</v>
      </c>
      <c r="K1291" s="27">
        <v>45657</v>
      </c>
      <c r="L1291" s="29">
        <v>25460000</v>
      </c>
      <c r="M1291" s="36">
        <v>0</v>
      </c>
      <c r="N1291" s="31">
        <v>8995867</v>
      </c>
      <c r="O1291" s="31">
        <v>0</v>
      </c>
      <c r="P1291" s="31">
        <v>16464133</v>
      </c>
      <c r="T1291" s="30"/>
      <c r="U1291" s="31"/>
      <c r="V1291" s="31">
        <v>25460000</v>
      </c>
      <c r="W1291" s="28" t="s">
        <v>264</v>
      </c>
    </row>
    <row r="1292" spans="1:23" s="28" customFormat="1" ht="29" x14ac:dyDescent="0.35">
      <c r="A1292" s="20">
        <v>1435</v>
      </c>
      <c r="B1292" s="28">
        <v>2024</v>
      </c>
      <c r="C1292" s="19" t="s">
        <v>3549</v>
      </c>
      <c r="D1292" s="19" t="s">
        <v>645</v>
      </c>
      <c r="E1292" s="19">
        <v>1023933449</v>
      </c>
      <c r="F1292" s="19" t="s">
        <v>3550</v>
      </c>
      <c r="G1292" s="19" t="s">
        <v>262</v>
      </c>
      <c r="H1292" s="19" t="s">
        <v>263</v>
      </c>
      <c r="I1292" s="27">
        <v>45509</v>
      </c>
      <c r="J1292" s="27">
        <v>45512</v>
      </c>
      <c r="K1292" s="27">
        <v>45657</v>
      </c>
      <c r="L1292" s="29">
        <v>25460000</v>
      </c>
      <c r="M1292" s="36">
        <v>0</v>
      </c>
      <c r="N1292" s="31">
        <v>8995867</v>
      </c>
      <c r="O1292" s="31">
        <v>0</v>
      </c>
      <c r="P1292" s="31">
        <v>16464133</v>
      </c>
      <c r="T1292" s="30"/>
      <c r="U1292" s="31"/>
      <c r="V1292" s="31">
        <v>25460000</v>
      </c>
      <c r="W1292" s="28" t="s">
        <v>264</v>
      </c>
    </row>
    <row r="1293" spans="1:23" s="28" customFormat="1" ht="29" x14ac:dyDescent="0.35">
      <c r="A1293" s="20">
        <v>1436</v>
      </c>
      <c r="B1293" s="28">
        <v>2024</v>
      </c>
      <c r="C1293" s="19" t="s">
        <v>3551</v>
      </c>
      <c r="D1293" s="19" t="s">
        <v>1563</v>
      </c>
      <c r="E1293" s="19">
        <v>53070829</v>
      </c>
      <c r="F1293" s="19" t="s">
        <v>3552</v>
      </c>
      <c r="G1293" s="19" t="s">
        <v>262</v>
      </c>
      <c r="H1293" s="19" t="s">
        <v>263</v>
      </c>
      <c r="I1293" s="27">
        <v>45516</v>
      </c>
      <c r="J1293" s="27">
        <v>45519</v>
      </c>
      <c r="K1293" s="27">
        <v>45657</v>
      </c>
      <c r="L1293" s="29">
        <v>26887500</v>
      </c>
      <c r="M1293" s="36">
        <v>0</v>
      </c>
      <c r="N1293" s="31">
        <v>9161667</v>
      </c>
      <c r="O1293" s="31">
        <v>0</v>
      </c>
      <c r="P1293" s="31">
        <v>17725833</v>
      </c>
      <c r="T1293" s="30"/>
      <c r="U1293" s="31"/>
      <c r="V1293" s="31">
        <v>26887500</v>
      </c>
      <c r="W1293" s="28" t="s">
        <v>264</v>
      </c>
    </row>
    <row r="1294" spans="1:23" s="28" customFormat="1" ht="29" x14ac:dyDescent="0.35">
      <c r="A1294" s="20">
        <v>1437</v>
      </c>
      <c r="B1294" s="28">
        <v>2024</v>
      </c>
      <c r="C1294" s="19" t="s">
        <v>3553</v>
      </c>
      <c r="D1294" s="19" t="s">
        <v>1957</v>
      </c>
      <c r="E1294" s="19">
        <v>1024466865</v>
      </c>
      <c r="F1294" s="19" t="s">
        <v>3554</v>
      </c>
      <c r="G1294" s="19" t="s">
        <v>262</v>
      </c>
      <c r="H1294" s="19" t="s">
        <v>263</v>
      </c>
      <c r="I1294" s="27">
        <v>45519</v>
      </c>
      <c r="J1294" s="27">
        <v>45520</v>
      </c>
      <c r="K1294" s="27">
        <v>45657</v>
      </c>
      <c r="L1294" s="29">
        <v>26887500</v>
      </c>
      <c r="M1294" s="36">
        <v>0</v>
      </c>
      <c r="N1294" s="31">
        <v>2987500</v>
      </c>
      <c r="O1294" s="31">
        <v>0</v>
      </c>
      <c r="P1294" s="31">
        <v>23900000</v>
      </c>
      <c r="T1294" s="30"/>
      <c r="U1294" s="31"/>
      <c r="V1294" s="31">
        <v>26887500</v>
      </c>
      <c r="W1294" s="28" t="s">
        <v>264</v>
      </c>
    </row>
    <row r="1295" spans="1:23" s="28" customFormat="1" ht="29" x14ac:dyDescent="0.35">
      <c r="A1295" s="20">
        <v>1438</v>
      </c>
      <c r="B1295" s="28">
        <v>2024</v>
      </c>
      <c r="C1295" s="19" t="s">
        <v>3555</v>
      </c>
      <c r="D1295" s="19" t="s">
        <v>1785</v>
      </c>
      <c r="E1295" s="19">
        <v>52964617</v>
      </c>
      <c r="F1295" s="19" t="s">
        <v>3556</v>
      </c>
      <c r="G1295" s="19" t="s">
        <v>262</v>
      </c>
      <c r="H1295" s="19" t="s">
        <v>263</v>
      </c>
      <c r="I1295" s="27">
        <v>45530</v>
      </c>
      <c r="J1295" s="27">
        <v>45540</v>
      </c>
      <c r="K1295" s="27">
        <v>45657</v>
      </c>
      <c r="L1295" s="29">
        <v>29505000</v>
      </c>
      <c r="M1295" s="36">
        <v>0</v>
      </c>
      <c r="N1295" s="31">
        <v>0</v>
      </c>
      <c r="O1295" s="31">
        <v>0</v>
      </c>
      <c r="P1295" s="31">
        <v>29505000</v>
      </c>
      <c r="T1295" s="30"/>
      <c r="U1295" s="31"/>
      <c r="V1295" s="31">
        <v>29505000</v>
      </c>
      <c r="W1295" s="28" t="s">
        <v>264</v>
      </c>
    </row>
    <row r="1296" spans="1:23" s="28" customFormat="1" ht="29" x14ac:dyDescent="0.35">
      <c r="A1296" s="20">
        <v>1439</v>
      </c>
      <c r="B1296" s="28">
        <v>2024</v>
      </c>
      <c r="C1296" s="19" t="s">
        <v>3557</v>
      </c>
      <c r="D1296" s="19" t="s">
        <v>1133</v>
      </c>
      <c r="E1296" s="19">
        <v>1020778139</v>
      </c>
      <c r="F1296" s="19" t="s">
        <v>3558</v>
      </c>
      <c r="G1296" s="19" t="s">
        <v>262</v>
      </c>
      <c r="H1296" s="19" t="s">
        <v>263</v>
      </c>
      <c r="I1296" s="27">
        <v>45519</v>
      </c>
      <c r="J1296" s="27">
        <v>45537</v>
      </c>
      <c r="K1296" s="27">
        <v>45657</v>
      </c>
      <c r="L1296" s="29">
        <v>29505000</v>
      </c>
      <c r="M1296" s="36">
        <v>0</v>
      </c>
      <c r="N1296" s="31">
        <v>0</v>
      </c>
      <c r="O1296" s="31">
        <v>0</v>
      </c>
      <c r="P1296" s="31">
        <v>29505000</v>
      </c>
      <c r="T1296" s="30"/>
      <c r="U1296" s="31"/>
      <c r="V1296" s="31">
        <v>29505000</v>
      </c>
      <c r="W1296" s="28" t="s">
        <v>264</v>
      </c>
    </row>
    <row r="1297" spans="1:23" s="28" customFormat="1" ht="29" x14ac:dyDescent="0.35">
      <c r="A1297" s="20">
        <v>1440</v>
      </c>
      <c r="B1297" s="28">
        <v>2024</v>
      </c>
      <c r="C1297" s="19" t="s">
        <v>3559</v>
      </c>
      <c r="D1297" s="19" t="s">
        <v>1410</v>
      </c>
      <c r="E1297" s="19">
        <v>1030637392</v>
      </c>
      <c r="F1297" s="19" t="s">
        <v>3560</v>
      </c>
      <c r="G1297" s="19" t="s">
        <v>262</v>
      </c>
      <c r="H1297" s="19" t="s">
        <v>263</v>
      </c>
      <c r="I1297" s="27">
        <v>45532</v>
      </c>
      <c r="J1297" s="27">
        <v>45538</v>
      </c>
      <c r="K1297" s="27">
        <v>45657</v>
      </c>
      <c r="L1297" s="29">
        <v>29505000</v>
      </c>
      <c r="M1297" s="36">
        <v>0</v>
      </c>
      <c r="N1297" s="31">
        <v>0</v>
      </c>
      <c r="O1297" s="31">
        <v>0</v>
      </c>
      <c r="P1297" s="31">
        <v>29505000</v>
      </c>
      <c r="T1297" s="30"/>
      <c r="U1297" s="31"/>
      <c r="V1297" s="31">
        <v>29505000</v>
      </c>
      <c r="W1297" s="28" t="s">
        <v>264</v>
      </c>
    </row>
    <row r="1298" spans="1:23" s="28" customFormat="1" ht="29" x14ac:dyDescent="0.35">
      <c r="A1298" s="20">
        <v>1441</v>
      </c>
      <c r="B1298" s="28">
        <v>2024</v>
      </c>
      <c r="C1298" s="19" t="s">
        <v>3561</v>
      </c>
      <c r="D1298" s="19" t="s">
        <v>1833</v>
      </c>
      <c r="E1298" s="19">
        <v>52753589</v>
      </c>
      <c r="F1298" s="19" t="s">
        <v>3562</v>
      </c>
      <c r="G1298" s="19" t="s">
        <v>262</v>
      </c>
      <c r="H1298" s="19" t="s">
        <v>263</v>
      </c>
      <c r="I1298" s="27">
        <v>45532</v>
      </c>
      <c r="J1298" s="27">
        <v>45537</v>
      </c>
      <c r="K1298" s="27">
        <v>45657</v>
      </c>
      <c r="L1298" s="29">
        <v>18490000</v>
      </c>
      <c r="M1298" s="36">
        <v>0</v>
      </c>
      <c r="N1298" s="31">
        <v>3574733</v>
      </c>
      <c r="O1298" s="31">
        <v>0</v>
      </c>
      <c r="P1298" s="31">
        <v>14915267</v>
      </c>
      <c r="T1298" s="30"/>
      <c r="U1298" s="31"/>
      <c r="V1298" s="31">
        <v>18490000</v>
      </c>
      <c r="W1298" s="28" t="s">
        <v>264</v>
      </c>
    </row>
    <row r="1299" spans="1:23" s="28" customFormat="1" ht="29" x14ac:dyDescent="0.35">
      <c r="A1299" s="20">
        <v>1442</v>
      </c>
      <c r="B1299" s="28">
        <v>2024</v>
      </c>
      <c r="C1299" s="19" t="s">
        <v>3563</v>
      </c>
      <c r="D1299" s="19" t="s">
        <v>1299</v>
      </c>
      <c r="E1299" s="19">
        <v>1032442354</v>
      </c>
      <c r="F1299" s="19" t="s">
        <v>3564</v>
      </c>
      <c r="G1299" s="19" t="s">
        <v>262</v>
      </c>
      <c r="H1299" s="19" t="s">
        <v>263</v>
      </c>
      <c r="I1299" s="27">
        <v>45517</v>
      </c>
      <c r="J1299" s="27">
        <v>45519</v>
      </c>
      <c r="K1299" s="27">
        <v>45657</v>
      </c>
      <c r="L1299" s="29">
        <v>31779000</v>
      </c>
      <c r="M1299" s="36">
        <v>0</v>
      </c>
      <c r="N1299" s="31">
        <v>10828400</v>
      </c>
      <c r="O1299" s="31">
        <v>0</v>
      </c>
      <c r="P1299" s="31">
        <v>20950600</v>
      </c>
      <c r="T1299" s="30"/>
      <c r="U1299" s="31"/>
      <c r="V1299" s="31">
        <v>31779000</v>
      </c>
      <c r="W1299" s="28" t="s">
        <v>264</v>
      </c>
    </row>
    <row r="1300" spans="1:23" s="28" customFormat="1" ht="29" x14ac:dyDescent="0.35">
      <c r="A1300" s="20">
        <v>1443</v>
      </c>
      <c r="B1300" s="28">
        <v>2024</v>
      </c>
      <c r="C1300" s="19" t="s">
        <v>3565</v>
      </c>
      <c r="D1300" s="19" t="s">
        <v>1151</v>
      </c>
      <c r="E1300" s="19">
        <v>53082377</v>
      </c>
      <c r="F1300" s="19" t="s">
        <v>3566</v>
      </c>
      <c r="G1300" s="19" t="s">
        <v>2899</v>
      </c>
      <c r="H1300" s="19" t="s">
        <v>555</v>
      </c>
      <c r="I1300" s="27">
        <v>45509</v>
      </c>
      <c r="J1300" s="27">
        <v>45516</v>
      </c>
      <c r="K1300" s="27">
        <v>45657</v>
      </c>
      <c r="L1300" s="29">
        <v>18490000</v>
      </c>
      <c r="M1300" s="36">
        <v>0</v>
      </c>
      <c r="N1300" s="31">
        <v>6040067</v>
      </c>
      <c r="O1300" s="31">
        <v>0</v>
      </c>
      <c r="P1300" s="31">
        <v>12449933</v>
      </c>
      <c r="T1300" s="30"/>
      <c r="U1300" s="31"/>
      <c r="V1300" s="31">
        <v>18490000</v>
      </c>
      <c r="W1300" s="28" t="s">
        <v>556</v>
      </c>
    </row>
    <row r="1301" spans="1:23" s="28" customFormat="1" ht="29" x14ac:dyDescent="0.35">
      <c r="A1301" s="20">
        <v>1444</v>
      </c>
      <c r="B1301" s="28">
        <v>2024</v>
      </c>
      <c r="C1301" s="19" t="s">
        <v>3567</v>
      </c>
      <c r="D1301" s="19" t="s">
        <v>509</v>
      </c>
      <c r="E1301" s="19">
        <v>1073504935</v>
      </c>
      <c r="F1301" s="19" t="s">
        <v>3568</v>
      </c>
      <c r="G1301" s="19" t="s">
        <v>262</v>
      </c>
      <c r="H1301" s="19" t="s">
        <v>263</v>
      </c>
      <c r="I1301" s="27">
        <v>45510</v>
      </c>
      <c r="J1301" s="27">
        <v>45516</v>
      </c>
      <c r="K1301" s="27">
        <v>45657</v>
      </c>
      <c r="L1301" s="29">
        <v>36565000</v>
      </c>
      <c r="M1301" s="36">
        <v>0</v>
      </c>
      <c r="N1301" s="31">
        <v>4631567</v>
      </c>
      <c r="O1301" s="31">
        <v>0</v>
      </c>
      <c r="P1301" s="31">
        <v>31933433</v>
      </c>
      <c r="T1301" s="30"/>
      <c r="U1301" s="31"/>
      <c r="V1301" s="31">
        <v>36565000</v>
      </c>
      <c r="W1301" s="28" t="s">
        <v>264</v>
      </c>
    </row>
    <row r="1302" spans="1:23" s="28" customFormat="1" ht="29" x14ac:dyDescent="0.35">
      <c r="A1302" s="20">
        <v>1445</v>
      </c>
      <c r="B1302" s="28">
        <v>2024</v>
      </c>
      <c r="C1302" s="19" t="s">
        <v>3569</v>
      </c>
      <c r="D1302" s="19" t="s">
        <v>621</v>
      </c>
      <c r="E1302" s="19">
        <v>1014232629</v>
      </c>
      <c r="F1302" s="19" t="s">
        <v>3570</v>
      </c>
      <c r="G1302" s="19" t="s">
        <v>262</v>
      </c>
      <c r="H1302" s="19" t="s">
        <v>263</v>
      </c>
      <c r="I1302" s="27">
        <v>45512</v>
      </c>
      <c r="J1302" s="27">
        <v>45516</v>
      </c>
      <c r="K1302" s="27">
        <v>45657</v>
      </c>
      <c r="L1302" s="29">
        <v>22280000</v>
      </c>
      <c r="M1302" s="36">
        <v>0</v>
      </c>
      <c r="N1302" s="31">
        <v>7278133</v>
      </c>
      <c r="O1302" s="31">
        <v>0</v>
      </c>
      <c r="P1302" s="31">
        <v>15001867</v>
      </c>
      <c r="T1302" s="30"/>
      <c r="U1302" s="31"/>
      <c r="V1302" s="31">
        <v>22280000</v>
      </c>
      <c r="W1302" s="28" t="s">
        <v>264</v>
      </c>
    </row>
    <row r="1303" spans="1:23" s="28" customFormat="1" ht="29" x14ac:dyDescent="0.35">
      <c r="A1303" s="20">
        <v>1446</v>
      </c>
      <c r="B1303" s="28">
        <v>2024</v>
      </c>
      <c r="C1303" s="19" t="s">
        <v>3571</v>
      </c>
      <c r="D1303" s="19" t="s">
        <v>612</v>
      </c>
      <c r="E1303" s="19">
        <v>1012390662</v>
      </c>
      <c r="F1303" s="19" t="s">
        <v>3572</v>
      </c>
      <c r="G1303" s="19" t="s">
        <v>262</v>
      </c>
      <c r="H1303" s="19" t="s">
        <v>263</v>
      </c>
      <c r="I1303" s="27">
        <v>45512</v>
      </c>
      <c r="J1303" s="27">
        <v>45516</v>
      </c>
      <c r="K1303" s="27">
        <v>45657</v>
      </c>
      <c r="L1303" s="29">
        <v>22280000</v>
      </c>
      <c r="M1303" s="36">
        <v>0</v>
      </c>
      <c r="N1303" s="31">
        <v>7278133</v>
      </c>
      <c r="O1303" s="31">
        <v>0</v>
      </c>
      <c r="P1303" s="31">
        <v>15001867</v>
      </c>
      <c r="T1303" s="30"/>
      <c r="U1303" s="31"/>
      <c r="V1303" s="31">
        <v>22280000</v>
      </c>
      <c r="W1303" s="28" t="s">
        <v>264</v>
      </c>
    </row>
    <row r="1304" spans="1:23" s="28" customFormat="1" ht="29" x14ac:dyDescent="0.35">
      <c r="A1304" s="20">
        <v>1447</v>
      </c>
      <c r="B1304" s="28">
        <v>2024</v>
      </c>
      <c r="C1304" s="19" t="s">
        <v>3573</v>
      </c>
      <c r="D1304" s="19" t="s">
        <v>1074</v>
      </c>
      <c r="E1304" s="19">
        <v>1091676518</v>
      </c>
      <c r="F1304" s="19" t="s">
        <v>3574</v>
      </c>
      <c r="G1304" s="19" t="s">
        <v>262</v>
      </c>
      <c r="H1304" s="19" t="s">
        <v>263</v>
      </c>
      <c r="I1304" s="27">
        <v>45514</v>
      </c>
      <c r="J1304" s="27">
        <v>45517</v>
      </c>
      <c r="K1304" s="27">
        <v>45657</v>
      </c>
      <c r="L1304" s="29">
        <v>30210000</v>
      </c>
      <c r="M1304" s="36">
        <v>0</v>
      </c>
      <c r="N1304" s="31">
        <v>3625200</v>
      </c>
      <c r="O1304" s="31">
        <v>0</v>
      </c>
      <c r="P1304" s="31">
        <v>26584800</v>
      </c>
      <c r="T1304" s="30"/>
      <c r="U1304" s="31"/>
      <c r="V1304" s="31">
        <v>30210000</v>
      </c>
      <c r="W1304" s="28" t="s">
        <v>264</v>
      </c>
    </row>
    <row r="1305" spans="1:23" s="28" customFormat="1" ht="29" x14ac:dyDescent="0.35">
      <c r="A1305" s="20">
        <v>1448</v>
      </c>
      <c r="B1305" s="28">
        <v>2024</v>
      </c>
      <c r="C1305" s="19" t="s">
        <v>3575</v>
      </c>
      <c r="D1305" s="19" t="s">
        <v>546</v>
      </c>
      <c r="E1305" s="19">
        <v>52490688</v>
      </c>
      <c r="F1305" s="19" t="s">
        <v>3576</v>
      </c>
      <c r="G1305" s="19" t="s">
        <v>262</v>
      </c>
      <c r="H1305" s="19" t="s">
        <v>263</v>
      </c>
      <c r="I1305" s="27">
        <v>45514</v>
      </c>
      <c r="J1305" s="27">
        <v>45517</v>
      </c>
      <c r="K1305" s="27">
        <v>45657</v>
      </c>
      <c r="L1305" s="29">
        <v>30210000</v>
      </c>
      <c r="M1305" s="36">
        <v>0</v>
      </c>
      <c r="N1305" s="31">
        <v>3625200</v>
      </c>
      <c r="O1305" s="31">
        <v>0</v>
      </c>
      <c r="P1305" s="31">
        <v>26584800</v>
      </c>
      <c r="T1305" s="30"/>
      <c r="U1305" s="31"/>
      <c r="V1305" s="31">
        <v>30210000</v>
      </c>
      <c r="W1305" s="28" t="s">
        <v>264</v>
      </c>
    </row>
    <row r="1306" spans="1:23" s="28" customFormat="1" ht="29" x14ac:dyDescent="0.35">
      <c r="A1306" s="20">
        <v>1449</v>
      </c>
      <c r="B1306" s="28">
        <v>2024</v>
      </c>
      <c r="C1306" s="19" t="s">
        <v>3577</v>
      </c>
      <c r="D1306" s="19" t="s">
        <v>1863</v>
      </c>
      <c r="E1306" s="19">
        <v>1032490243</v>
      </c>
      <c r="F1306" s="19" t="s">
        <v>3578</v>
      </c>
      <c r="G1306" s="19" t="s">
        <v>3046</v>
      </c>
      <c r="H1306" s="19" t="s">
        <v>476</v>
      </c>
      <c r="I1306" s="27">
        <v>45514</v>
      </c>
      <c r="J1306" s="27">
        <v>45517</v>
      </c>
      <c r="K1306" s="27">
        <v>45657</v>
      </c>
      <c r="L1306" s="29">
        <v>29822400</v>
      </c>
      <c r="M1306" s="36">
        <v>0</v>
      </c>
      <c r="N1306" s="31">
        <v>9940800</v>
      </c>
      <c r="O1306" s="31">
        <v>0</v>
      </c>
      <c r="P1306" s="31">
        <v>19881600</v>
      </c>
      <c r="T1306" s="30"/>
      <c r="U1306" s="31"/>
      <c r="V1306" s="31">
        <v>29822400</v>
      </c>
      <c r="W1306" s="28" t="s">
        <v>477</v>
      </c>
    </row>
    <row r="1307" spans="1:23" s="28" customFormat="1" ht="43.5" x14ac:dyDescent="0.35">
      <c r="A1307" s="20">
        <v>1450</v>
      </c>
      <c r="B1307" s="28">
        <v>2024</v>
      </c>
      <c r="C1307" s="19" t="s">
        <v>3579</v>
      </c>
      <c r="D1307" s="19" t="s">
        <v>3580</v>
      </c>
      <c r="E1307" s="19">
        <v>1073249136</v>
      </c>
      <c r="F1307" s="19" t="s">
        <v>3581</v>
      </c>
      <c r="G1307" s="19" t="s">
        <v>154</v>
      </c>
      <c r="H1307" s="19" t="s">
        <v>155</v>
      </c>
      <c r="I1307" s="27">
        <v>45510</v>
      </c>
      <c r="J1307" s="27">
        <v>45513</v>
      </c>
      <c r="K1307" s="27">
        <v>45680</v>
      </c>
      <c r="L1307" s="29">
        <v>52514000</v>
      </c>
      <c r="M1307" s="36">
        <v>0</v>
      </c>
      <c r="N1307" s="31">
        <v>16549867</v>
      </c>
      <c r="O1307" s="31">
        <v>0</v>
      </c>
      <c r="P1307" s="31">
        <v>35964133</v>
      </c>
      <c r="T1307" s="30"/>
      <c r="U1307" s="31"/>
      <c r="V1307" s="31">
        <v>52514000</v>
      </c>
      <c r="W1307" s="28" t="s">
        <v>156</v>
      </c>
    </row>
    <row r="1308" spans="1:23" s="28" customFormat="1" ht="29" x14ac:dyDescent="0.35">
      <c r="A1308" s="20">
        <v>1452</v>
      </c>
      <c r="B1308" s="28">
        <v>2024</v>
      </c>
      <c r="C1308" s="19" t="s">
        <v>3582</v>
      </c>
      <c r="D1308" s="19" t="s">
        <v>212</v>
      </c>
      <c r="E1308" s="19">
        <v>1032499220</v>
      </c>
      <c r="F1308" s="19" t="s">
        <v>3583</v>
      </c>
      <c r="G1308" s="19" t="s">
        <v>797</v>
      </c>
      <c r="H1308" s="19" t="s">
        <v>125</v>
      </c>
      <c r="I1308" s="27">
        <v>45509</v>
      </c>
      <c r="J1308" s="27">
        <v>45513</v>
      </c>
      <c r="K1308" s="27">
        <v>45657</v>
      </c>
      <c r="L1308" s="29">
        <v>21450000</v>
      </c>
      <c r="M1308" s="36">
        <v>0</v>
      </c>
      <c r="N1308" s="31">
        <v>7436000</v>
      </c>
      <c r="O1308" s="31">
        <v>0</v>
      </c>
      <c r="P1308" s="31">
        <v>14014000</v>
      </c>
      <c r="T1308" s="30"/>
      <c r="U1308" s="31"/>
      <c r="V1308" s="31">
        <v>21450000</v>
      </c>
      <c r="W1308" s="28" t="s">
        <v>126</v>
      </c>
    </row>
    <row r="1309" spans="1:23" s="28" customFormat="1" ht="29" x14ac:dyDescent="0.35">
      <c r="A1309" s="20">
        <v>1453</v>
      </c>
      <c r="B1309" s="28">
        <v>2024</v>
      </c>
      <c r="C1309" s="19" t="s">
        <v>3584</v>
      </c>
      <c r="D1309" s="19" t="s">
        <v>1308</v>
      </c>
      <c r="E1309" s="19">
        <v>52253908</v>
      </c>
      <c r="F1309" s="19" t="s">
        <v>3585</v>
      </c>
      <c r="G1309" s="19" t="s">
        <v>3292</v>
      </c>
      <c r="H1309" s="19" t="s">
        <v>895</v>
      </c>
      <c r="I1309" s="27">
        <v>45510</v>
      </c>
      <c r="J1309" s="27">
        <v>45513</v>
      </c>
      <c r="K1309" s="27">
        <v>45634</v>
      </c>
      <c r="L1309" s="29">
        <v>22680000</v>
      </c>
      <c r="M1309" s="36">
        <v>0</v>
      </c>
      <c r="N1309" s="31">
        <v>9828000</v>
      </c>
      <c r="O1309" s="31">
        <v>0</v>
      </c>
      <c r="P1309" s="31">
        <v>12852000</v>
      </c>
      <c r="T1309" s="30"/>
      <c r="U1309" s="31"/>
      <c r="V1309" s="31">
        <v>22680000</v>
      </c>
      <c r="W1309" s="28" t="s">
        <v>895</v>
      </c>
    </row>
    <row r="1310" spans="1:23" s="28" customFormat="1" ht="29" x14ac:dyDescent="0.35">
      <c r="A1310" s="20">
        <v>1454</v>
      </c>
      <c r="B1310" s="28">
        <v>2024</v>
      </c>
      <c r="C1310" s="19" t="s">
        <v>3586</v>
      </c>
      <c r="D1310" s="19" t="s">
        <v>215</v>
      </c>
      <c r="E1310" s="19">
        <v>52111077</v>
      </c>
      <c r="F1310" s="19" t="s">
        <v>3587</v>
      </c>
      <c r="G1310" s="19" t="s">
        <v>797</v>
      </c>
      <c r="H1310" s="19" t="s">
        <v>125</v>
      </c>
      <c r="I1310" s="27">
        <v>45509</v>
      </c>
      <c r="J1310" s="27">
        <v>45512</v>
      </c>
      <c r="K1310" s="27">
        <v>45657</v>
      </c>
      <c r="L1310" s="29">
        <v>43775000</v>
      </c>
      <c r="M1310" s="36">
        <v>0</v>
      </c>
      <c r="N1310" s="31">
        <v>15467167</v>
      </c>
      <c r="O1310" s="31">
        <v>0</v>
      </c>
      <c r="P1310" s="31">
        <v>28307833</v>
      </c>
      <c r="T1310" s="30"/>
      <c r="U1310" s="31"/>
      <c r="V1310" s="31">
        <v>43775000</v>
      </c>
      <c r="W1310" s="28" t="s">
        <v>126</v>
      </c>
    </row>
    <row r="1311" spans="1:23" s="28" customFormat="1" ht="29" x14ac:dyDescent="0.35">
      <c r="A1311" s="20">
        <v>1455</v>
      </c>
      <c r="B1311" s="28">
        <v>2024</v>
      </c>
      <c r="C1311" s="19" t="s">
        <v>3588</v>
      </c>
      <c r="D1311" s="19" t="s">
        <v>825</v>
      </c>
      <c r="E1311" s="19">
        <v>1024531083</v>
      </c>
      <c r="F1311" s="19" t="s">
        <v>3589</v>
      </c>
      <c r="G1311" s="19" t="s">
        <v>426</v>
      </c>
      <c r="H1311" s="19" t="s">
        <v>820</v>
      </c>
      <c r="I1311" s="27">
        <v>45510</v>
      </c>
      <c r="J1311" s="27">
        <v>45513</v>
      </c>
      <c r="K1311" s="27">
        <v>45649</v>
      </c>
      <c r="L1311" s="29">
        <v>16650000</v>
      </c>
      <c r="M1311" s="36">
        <v>0</v>
      </c>
      <c r="N1311" s="31">
        <v>6413333</v>
      </c>
      <c r="O1311" s="31">
        <v>0</v>
      </c>
      <c r="P1311" s="31">
        <v>10236667</v>
      </c>
      <c r="T1311" s="30"/>
      <c r="U1311" s="31"/>
      <c r="V1311" s="31">
        <v>16650000</v>
      </c>
      <c r="W1311" s="28" t="s">
        <v>428</v>
      </c>
    </row>
    <row r="1312" spans="1:23" s="28" customFormat="1" ht="29" x14ac:dyDescent="0.35">
      <c r="A1312" s="20">
        <v>1456</v>
      </c>
      <c r="B1312" s="28">
        <v>2024</v>
      </c>
      <c r="C1312" s="19" t="s">
        <v>3590</v>
      </c>
      <c r="D1312" s="19" t="s">
        <v>1080</v>
      </c>
      <c r="E1312" s="19">
        <v>1014284290</v>
      </c>
      <c r="F1312" s="19" t="s">
        <v>3591</v>
      </c>
      <c r="G1312" s="19" t="s">
        <v>1082</v>
      </c>
      <c r="H1312" s="19" t="s">
        <v>3455</v>
      </c>
      <c r="I1312" s="27">
        <v>45510</v>
      </c>
      <c r="J1312" s="27">
        <v>45517</v>
      </c>
      <c r="K1312" s="27">
        <v>45652</v>
      </c>
      <c r="L1312" s="29">
        <v>31500000</v>
      </c>
      <c r="M1312" s="36">
        <v>0</v>
      </c>
      <c r="N1312" s="31">
        <v>11200000</v>
      </c>
      <c r="O1312" s="31">
        <v>0</v>
      </c>
      <c r="P1312" s="31">
        <v>20300000</v>
      </c>
      <c r="T1312" s="30"/>
      <c r="U1312" s="31"/>
      <c r="V1312" s="31">
        <v>31500000</v>
      </c>
      <c r="W1312" s="28" t="s">
        <v>3456</v>
      </c>
    </row>
    <row r="1313" spans="1:23" s="28" customFormat="1" ht="29" x14ac:dyDescent="0.35">
      <c r="A1313" s="20">
        <v>1457</v>
      </c>
      <c r="B1313" s="28">
        <v>2024</v>
      </c>
      <c r="C1313" s="19" t="s">
        <v>3592</v>
      </c>
      <c r="D1313" s="19" t="s">
        <v>822</v>
      </c>
      <c r="E1313" s="19">
        <v>23995418</v>
      </c>
      <c r="F1313" s="19" t="s">
        <v>3593</v>
      </c>
      <c r="G1313" s="19" t="s">
        <v>426</v>
      </c>
      <c r="H1313" s="19" t="s">
        <v>820</v>
      </c>
      <c r="I1313" s="27">
        <v>45510</v>
      </c>
      <c r="J1313" s="27">
        <v>45513</v>
      </c>
      <c r="K1313" s="27">
        <v>45657</v>
      </c>
      <c r="L1313" s="29">
        <v>40000000</v>
      </c>
      <c r="M1313" s="36">
        <v>0</v>
      </c>
      <c r="N1313" s="31">
        <v>13866667</v>
      </c>
      <c r="O1313" s="31">
        <v>0</v>
      </c>
      <c r="P1313" s="31">
        <v>26133333</v>
      </c>
      <c r="T1313" s="30"/>
      <c r="U1313" s="31"/>
      <c r="V1313" s="31">
        <v>40000000</v>
      </c>
      <c r="W1313" s="28" t="s">
        <v>428</v>
      </c>
    </row>
    <row r="1314" spans="1:23" s="28" customFormat="1" ht="29" x14ac:dyDescent="0.35">
      <c r="A1314" s="20">
        <v>1458</v>
      </c>
      <c r="B1314" s="28">
        <v>2024</v>
      </c>
      <c r="C1314" s="19" t="s">
        <v>3594</v>
      </c>
      <c r="D1314" s="19" t="s">
        <v>473</v>
      </c>
      <c r="E1314" s="19">
        <v>37943545</v>
      </c>
      <c r="F1314" s="19" t="s">
        <v>3595</v>
      </c>
      <c r="G1314" s="19" t="s">
        <v>3046</v>
      </c>
      <c r="H1314" s="19" t="s">
        <v>476</v>
      </c>
      <c r="I1314" s="27">
        <v>45510</v>
      </c>
      <c r="J1314" s="27">
        <v>45520</v>
      </c>
      <c r="K1314" s="27">
        <v>45657</v>
      </c>
      <c r="L1314" s="29">
        <v>23870250</v>
      </c>
      <c r="M1314" s="36">
        <v>0</v>
      </c>
      <c r="N1314" s="31">
        <v>7956750</v>
      </c>
      <c r="O1314" s="31">
        <v>0</v>
      </c>
      <c r="P1314" s="31">
        <v>15913500</v>
      </c>
      <c r="T1314" s="30"/>
      <c r="U1314" s="31"/>
      <c r="V1314" s="31">
        <v>23870250</v>
      </c>
      <c r="W1314" s="28" t="s">
        <v>477</v>
      </c>
    </row>
    <row r="1315" spans="1:23" s="28" customFormat="1" ht="43.5" x14ac:dyDescent="0.35">
      <c r="A1315" s="20">
        <v>1460</v>
      </c>
      <c r="B1315" s="28">
        <v>2024</v>
      </c>
      <c r="C1315" s="19" t="s">
        <v>3596</v>
      </c>
      <c r="D1315" s="19" t="s">
        <v>1905</v>
      </c>
      <c r="E1315" s="19">
        <v>52274601</v>
      </c>
      <c r="F1315" s="19" t="s">
        <v>3597</v>
      </c>
      <c r="G1315" s="19" t="s">
        <v>154</v>
      </c>
      <c r="H1315" s="19" t="s">
        <v>155</v>
      </c>
      <c r="I1315" s="27">
        <v>45509</v>
      </c>
      <c r="J1315" s="27">
        <v>45517</v>
      </c>
      <c r="K1315" s="27">
        <v>45653</v>
      </c>
      <c r="L1315" s="29">
        <v>30213000</v>
      </c>
      <c r="M1315" s="36">
        <v>0</v>
      </c>
      <c r="N1315" s="31">
        <v>4028400</v>
      </c>
      <c r="O1315" s="31">
        <v>0</v>
      </c>
      <c r="P1315" s="31">
        <v>26184600</v>
      </c>
      <c r="T1315" s="30"/>
      <c r="U1315" s="31"/>
      <c r="V1315" s="31">
        <v>30213000</v>
      </c>
      <c r="W1315" s="28" t="s">
        <v>156</v>
      </c>
    </row>
    <row r="1316" spans="1:23" s="28" customFormat="1" ht="29" x14ac:dyDescent="0.35">
      <c r="A1316" s="20">
        <v>1461</v>
      </c>
      <c r="B1316" s="28">
        <v>2024</v>
      </c>
      <c r="C1316" s="19" t="s">
        <v>3598</v>
      </c>
      <c r="D1316" s="19" t="s">
        <v>3599</v>
      </c>
      <c r="E1316" s="19">
        <v>1010172444</v>
      </c>
      <c r="F1316" s="19" t="s">
        <v>3600</v>
      </c>
      <c r="G1316" s="19" t="s">
        <v>3093</v>
      </c>
      <c r="H1316" s="19" t="s">
        <v>544</v>
      </c>
      <c r="I1316" s="27">
        <v>45511</v>
      </c>
      <c r="J1316" s="27">
        <v>45516</v>
      </c>
      <c r="K1316" s="27">
        <v>45657</v>
      </c>
      <c r="L1316" s="29">
        <v>52500000</v>
      </c>
      <c r="M1316" s="36">
        <v>0</v>
      </c>
      <c r="N1316" s="31">
        <v>6650000</v>
      </c>
      <c r="O1316" s="31">
        <v>0</v>
      </c>
      <c r="P1316" s="31">
        <v>45850000</v>
      </c>
      <c r="T1316" s="30"/>
      <c r="U1316" s="31"/>
      <c r="V1316" s="31">
        <v>52500000</v>
      </c>
      <c r="W1316" s="28" t="s">
        <v>534</v>
      </c>
    </row>
    <row r="1317" spans="1:23" s="28" customFormat="1" ht="29" x14ac:dyDescent="0.35">
      <c r="A1317" s="20">
        <v>1462</v>
      </c>
      <c r="B1317" s="28">
        <v>2024</v>
      </c>
      <c r="C1317" s="19" t="s">
        <v>3601</v>
      </c>
      <c r="D1317" s="19" t="s">
        <v>1437</v>
      </c>
      <c r="E1317" s="19">
        <v>1023967625</v>
      </c>
      <c r="F1317" s="19" t="s">
        <v>3602</v>
      </c>
      <c r="G1317" s="19" t="s">
        <v>2256</v>
      </c>
      <c r="H1317" s="19" t="s">
        <v>32</v>
      </c>
      <c r="I1317" s="27">
        <v>45510</v>
      </c>
      <c r="J1317" s="27">
        <v>45516</v>
      </c>
      <c r="K1317" s="27">
        <v>45657</v>
      </c>
      <c r="L1317" s="29">
        <v>27160000</v>
      </c>
      <c r="M1317" s="36">
        <v>0</v>
      </c>
      <c r="N1317" s="31">
        <v>8872267</v>
      </c>
      <c r="O1317" s="31">
        <v>0</v>
      </c>
      <c r="P1317" s="31">
        <v>18287733</v>
      </c>
      <c r="T1317" s="30"/>
      <c r="U1317" s="31"/>
      <c r="V1317" s="31">
        <v>27160000</v>
      </c>
      <c r="W1317" s="28" t="s">
        <v>33</v>
      </c>
    </row>
    <row r="1318" spans="1:23" s="28" customFormat="1" ht="29" x14ac:dyDescent="0.35">
      <c r="A1318" s="20">
        <v>1463</v>
      </c>
      <c r="B1318" s="28">
        <v>2024</v>
      </c>
      <c r="C1318" s="19" t="s">
        <v>3603</v>
      </c>
      <c r="D1318" s="19" t="s">
        <v>89</v>
      </c>
      <c r="E1318" s="19">
        <v>1032505182</v>
      </c>
      <c r="F1318" s="19" t="s">
        <v>3604</v>
      </c>
      <c r="G1318" s="19" t="s">
        <v>2256</v>
      </c>
      <c r="H1318" s="19" t="s">
        <v>32</v>
      </c>
      <c r="I1318" s="27">
        <v>45512</v>
      </c>
      <c r="J1318" s="27">
        <v>45516</v>
      </c>
      <c r="K1318" s="27">
        <v>45657</v>
      </c>
      <c r="L1318" s="29">
        <v>20000000</v>
      </c>
      <c r="M1318" s="36">
        <v>0</v>
      </c>
      <c r="N1318" s="31">
        <v>2533333</v>
      </c>
      <c r="O1318" s="31">
        <v>0</v>
      </c>
      <c r="P1318" s="31">
        <v>17466667</v>
      </c>
      <c r="T1318" s="30"/>
      <c r="U1318" s="31"/>
      <c r="V1318" s="31">
        <v>20000000</v>
      </c>
      <c r="W1318" s="28" t="s">
        <v>33</v>
      </c>
    </row>
    <row r="1319" spans="1:23" s="28" customFormat="1" ht="29" x14ac:dyDescent="0.35">
      <c r="A1319" s="20">
        <v>1464</v>
      </c>
      <c r="B1319" s="28">
        <v>2024</v>
      </c>
      <c r="C1319" s="19" t="s">
        <v>3605</v>
      </c>
      <c r="D1319" s="19" t="s">
        <v>3606</v>
      </c>
      <c r="E1319" s="19">
        <v>1073686404</v>
      </c>
      <c r="F1319" s="19" t="s">
        <v>3607</v>
      </c>
      <c r="G1319" s="19" t="s">
        <v>538</v>
      </c>
      <c r="H1319" s="19" t="s">
        <v>2487</v>
      </c>
      <c r="I1319" s="27">
        <v>45511</v>
      </c>
      <c r="J1319" s="27">
        <v>45527</v>
      </c>
      <c r="K1319" s="27">
        <v>45657</v>
      </c>
      <c r="L1319" s="29">
        <v>20000000</v>
      </c>
      <c r="M1319" s="36">
        <v>0</v>
      </c>
      <c r="N1319" s="31">
        <v>5066667</v>
      </c>
      <c r="O1319" s="31">
        <v>0</v>
      </c>
      <c r="P1319" s="31">
        <v>14933333</v>
      </c>
      <c r="T1319" s="30"/>
      <c r="U1319" s="31"/>
      <c r="V1319" s="31">
        <v>20000000</v>
      </c>
      <c r="W1319" s="28" t="s">
        <v>534</v>
      </c>
    </row>
    <row r="1320" spans="1:23" s="28" customFormat="1" ht="29" x14ac:dyDescent="0.35">
      <c r="A1320" s="20">
        <v>1465</v>
      </c>
      <c r="B1320" s="28">
        <v>2024</v>
      </c>
      <c r="C1320" s="19" t="s">
        <v>3608</v>
      </c>
      <c r="D1320" s="19" t="s">
        <v>2039</v>
      </c>
      <c r="E1320" s="19">
        <v>52857278</v>
      </c>
      <c r="F1320" s="19" t="s">
        <v>3609</v>
      </c>
      <c r="G1320" s="19" t="s">
        <v>538</v>
      </c>
      <c r="H1320" s="19" t="s">
        <v>2487</v>
      </c>
      <c r="I1320" s="27">
        <v>45511</v>
      </c>
      <c r="J1320" s="27">
        <v>45517</v>
      </c>
      <c r="K1320" s="27">
        <v>45657</v>
      </c>
      <c r="L1320" s="29">
        <v>20000000</v>
      </c>
      <c r="M1320" s="36">
        <v>0</v>
      </c>
      <c r="N1320" s="31">
        <v>2400000</v>
      </c>
      <c r="O1320" s="31">
        <v>0</v>
      </c>
      <c r="P1320" s="31">
        <v>17600000</v>
      </c>
      <c r="T1320" s="30"/>
      <c r="U1320" s="31"/>
      <c r="V1320" s="31">
        <v>20000000</v>
      </c>
      <c r="W1320" s="28" t="s">
        <v>534</v>
      </c>
    </row>
    <row r="1321" spans="1:23" s="28" customFormat="1" ht="29" x14ac:dyDescent="0.35">
      <c r="A1321" s="20">
        <v>1466</v>
      </c>
      <c r="B1321" s="28">
        <v>2024</v>
      </c>
      <c r="C1321" s="19" t="s">
        <v>3610</v>
      </c>
      <c r="D1321" s="19" t="s">
        <v>2057</v>
      </c>
      <c r="E1321" s="19">
        <v>53925156</v>
      </c>
      <c r="F1321" s="19" t="s">
        <v>3611</v>
      </c>
      <c r="G1321" s="19" t="s">
        <v>538</v>
      </c>
      <c r="H1321" s="19" t="s">
        <v>2487</v>
      </c>
      <c r="I1321" s="27">
        <v>45510</v>
      </c>
      <c r="J1321" s="27">
        <v>45513</v>
      </c>
      <c r="K1321" s="27">
        <v>45657</v>
      </c>
      <c r="L1321" s="29">
        <v>20000000</v>
      </c>
      <c r="M1321" s="36">
        <v>0</v>
      </c>
      <c r="N1321" s="31">
        <v>6933333</v>
      </c>
      <c r="O1321" s="31">
        <v>0</v>
      </c>
      <c r="P1321" s="31">
        <v>13066667</v>
      </c>
      <c r="T1321" s="30"/>
      <c r="U1321" s="31"/>
      <c r="V1321" s="31">
        <v>20000000</v>
      </c>
      <c r="W1321" s="28" t="s">
        <v>534</v>
      </c>
    </row>
    <row r="1322" spans="1:23" s="28" customFormat="1" ht="29" x14ac:dyDescent="0.35">
      <c r="A1322" s="20">
        <v>1468</v>
      </c>
      <c r="B1322" s="28">
        <v>2024</v>
      </c>
      <c r="C1322" s="19" t="s">
        <v>3612</v>
      </c>
      <c r="D1322" s="19" t="s">
        <v>657</v>
      </c>
      <c r="E1322" s="19">
        <v>52517180</v>
      </c>
      <c r="F1322" s="19" t="s">
        <v>3613</v>
      </c>
      <c r="G1322" s="19" t="s">
        <v>3046</v>
      </c>
      <c r="H1322" s="19" t="s">
        <v>476</v>
      </c>
      <c r="I1322" s="27">
        <v>45514</v>
      </c>
      <c r="J1322" s="27">
        <v>45516</v>
      </c>
      <c r="K1322" s="27">
        <v>45653</v>
      </c>
      <c r="L1322" s="29">
        <v>23870250</v>
      </c>
      <c r="M1322" s="36">
        <v>0</v>
      </c>
      <c r="N1322" s="31">
        <v>8664017</v>
      </c>
      <c r="O1322" s="31">
        <v>0</v>
      </c>
      <c r="P1322" s="31">
        <v>15206233</v>
      </c>
      <c r="T1322" s="30"/>
      <c r="U1322" s="31"/>
      <c r="V1322" s="31">
        <v>23870250</v>
      </c>
      <c r="W1322" s="28" t="s">
        <v>477</v>
      </c>
    </row>
    <row r="1323" spans="1:23" s="28" customFormat="1" ht="29" x14ac:dyDescent="0.35">
      <c r="A1323" s="20">
        <v>1469</v>
      </c>
      <c r="B1323" s="28">
        <v>2024</v>
      </c>
      <c r="C1323" s="19" t="s">
        <v>3614</v>
      </c>
      <c r="D1323" s="19" t="s">
        <v>1401</v>
      </c>
      <c r="E1323" s="19">
        <v>1098729713</v>
      </c>
      <c r="F1323" s="19" t="s">
        <v>3615</v>
      </c>
      <c r="G1323" s="19" t="s">
        <v>3292</v>
      </c>
      <c r="H1323" s="19" t="s">
        <v>895</v>
      </c>
      <c r="I1323" s="27">
        <v>45512</v>
      </c>
      <c r="J1323" s="27">
        <v>45516</v>
      </c>
      <c r="K1323" s="27">
        <v>45652</v>
      </c>
      <c r="L1323" s="29">
        <v>40500000</v>
      </c>
      <c r="M1323" s="36">
        <v>0</v>
      </c>
      <c r="N1323" s="31">
        <v>14700000</v>
      </c>
      <c r="O1323" s="31">
        <v>0</v>
      </c>
      <c r="P1323" s="31">
        <v>25800000</v>
      </c>
      <c r="T1323" s="30"/>
      <c r="U1323" s="31"/>
      <c r="V1323" s="31">
        <v>40500000</v>
      </c>
      <c r="W1323" s="28" t="s">
        <v>895</v>
      </c>
    </row>
    <row r="1324" spans="1:23" s="28" customFormat="1" ht="29" x14ac:dyDescent="0.35">
      <c r="A1324" s="20">
        <v>1470</v>
      </c>
      <c r="B1324" s="28">
        <v>2024</v>
      </c>
      <c r="C1324" s="19" t="s">
        <v>3616</v>
      </c>
      <c r="D1324" s="19" t="s">
        <v>2272</v>
      </c>
      <c r="E1324" s="19">
        <v>52240365</v>
      </c>
      <c r="F1324" s="19" t="s">
        <v>3617</v>
      </c>
      <c r="G1324" s="19" t="s">
        <v>538</v>
      </c>
      <c r="H1324" s="19" t="s">
        <v>2487</v>
      </c>
      <c r="I1324" s="27">
        <v>45510</v>
      </c>
      <c r="J1324" s="27">
        <v>45513</v>
      </c>
      <c r="K1324" s="27">
        <v>45657</v>
      </c>
      <c r="L1324" s="29">
        <v>20000000</v>
      </c>
      <c r="M1324" s="36">
        <v>0</v>
      </c>
      <c r="N1324" s="31">
        <v>6933333</v>
      </c>
      <c r="O1324" s="31">
        <v>0</v>
      </c>
      <c r="P1324" s="31">
        <v>13066667</v>
      </c>
      <c r="T1324" s="30"/>
      <c r="U1324" s="31"/>
      <c r="V1324" s="31">
        <v>20000000</v>
      </c>
      <c r="W1324" s="28" t="s">
        <v>534</v>
      </c>
    </row>
    <row r="1325" spans="1:23" s="28" customFormat="1" ht="29" x14ac:dyDescent="0.35">
      <c r="A1325" s="20">
        <v>1471</v>
      </c>
      <c r="B1325" s="28">
        <v>2024</v>
      </c>
      <c r="C1325" s="19" t="s">
        <v>3618</v>
      </c>
      <c r="D1325" s="19" t="s">
        <v>862</v>
      </c>
      <c r="E1325" s="19">
        <v>51697445</v>
      </c>
      <c r="F1325" s="19" t="s">
        <v>3619</v>
      </c>
      <c r="G1325" s="19" t="s">
        <v>3046</v>
      </c>
      <c r="H1325" s="19" t="s">
        <v>476</v>
      </c>
      <c r="I1325" s="27">
        <v>45512</v>
      </c>
      <c r="J1325" s="27">
        <v>45518</v>
      </c>
      <c r="K1325" s="27">
        <v>45655</v>
      </c>
      <c r="L1325" s="29">
        <v>23870250</v>
      </c>
      <c r="M1325" s="36">
        <v>0</v>
      </c>
      <c r="N1325" s="31">
        <v>8310383</v>
      </c>
      <c r="O1325" s="31">
        <v>0</v>
      </c>
      <c r="P1325" s="31">
        <v>15559867</v>
      </c>
      <c r="T1325" s="30"/>
      <c r="U1325" s="31"/>
      <c r="V1325" s="31">
        <v>23870250</v>
      </c>
      <c r="W1325" s="28" t="s">
        <v>477</v>
      </c>
    </row>
    <row r="1326" spans="1:23" s="28" customFormat="1" ht="29" x14ac:dyDescent="0.35">
      <c r="A1326" s="20">
        <v>1472</v>
      </c>
      <c r="B1326" s="28">
        <v>2024</v>
      </c>
      <c r="C1326" s="19" t="s">
        <v>3620</v>
      </c>
      <c r="D1326" s="19" t="s">
        <v>906</v>
      </c>
      <c r="E1326" s="19">
        <v>1018409440</v>
      </c>
      <c r="F1326" s="19" t="s">
        <v>3621</v>
      </c>
      <c r="G1326" s="19" t="s">
        <v>262</v>
      </c>
      <c r="H1326" s="19" t="s">
        <v>263</v>
      </c>
      <c r="I1326" s="27">
        <v>45512</v>
      </c>
      <c r="J1326" s="27">
        <v>45516</v>
      </c>
      <c r="K1326" s="27">
        <v>45657</v>
      </c>
      <c r="L1326" s="29">
        <v>46350000</v>
      </c>
      <c r="M1326" s="36">
        <v>0</v>
      </c>
      <c r="N1326" s="31">
        <v>15141000</v>
      </c>
      <c r="O1326" s="31">
        <v>0</v>
      </c>
      <c r="P1326" s="31">
        <v>31209000</v>
      </c>
      <c r="T1326" s="30"/>
      <c r="U1326" s="31"/>
      <c r="V1326" s="31">
        <v>46350000</v>
      </c>
      <c r="W1326" s="28" t="s">
        <v>264</v>
      </c>
    </row>
    <row r="1327" spans="1:23" s="28" customFormat="1" ht="29" x14ac:dyDescent="0.35">
      <c r="A1327" s="20">
        <v>1473</v>
      </c>
      <c r="B1327" s="28">
        <v>2024</v>
      </c>
      <c r="C1327" s="19" t="s">
        <v>3622</v>
      </c>
      <c r="D1327" s="19" t="s">
        <v>2516</v>
      </c>
      <c r="E1327" s="19">
        <v>1030534378</v>
      </c>
      <c r="F1327" s="19" t="s">
        <v>3623</v>
      </c>
      <c r="G1327" s="19" t="s">
        <v>3046</v>
      </c>
      <c r="H1327" s="19" t="s">
        <v>476</v>
      </c>
      <c r="I1327" s="27">
        <v>45512</v>
      </c>
      <c r="J1327" s="27">
        <v>45518</v>
      </c>
      <c r="K1327" s="27">
        <v>45655</v>
      </c>
      <c r="L1327" s="29">
        <v>23870250</v>
      </c>
      <c r="M1327" s="36">
        <v>0</v>
      </c>
      <c r="N1327" s="31">
        <v>8310383</v>
      </c>
      <c r="O1327" s="31">
        <v>0</v>
      </c>
      <c r="P1327" s="31">
        <v>15559867</v>
      </c>
      <c r="T1327" s="30"/>
      <c r="U1327" s="31"/>
      <c r="V1327" s="31">
        <v>23870250</v>
      </c>
      <c r="W1327" s="28" t="s">
        <v>477</v>
      </c>
    </row>
    <row r="1328" spans="1:23" s="28" customFormat="1" ht="29" x14ac:dyDescent="0.35">
      <c r="A1328" s="20">
        <v>1474</v>
      </c>
      <c r="B1328" s="28">
        <v>2024</v>
      </c>
      <c r="C1328" s="19" t="s">
        <v>3624</v>
      </c>
      <c r="D1328" s="19" t="s">
        <v>993</v>
      </c>
      <c r="E1328" s="19">
        <v>52327639</v>
      </c>
      <c r="F1328" s="19" t="s">
        <v>3623</v>
      </c>
      <c r="G1328" s="19" t="s">
        <v>426</v>
      </c>
      <c r="H1328" s="19" t="s">
        <v>820</v>
      </c>
      <c r="I1328" s="27">
        <v>45512</v>
      </c>
      <c r="J1328" s="27">
        <v>45513</v>
      </c>
      <c r="K1328" s="27">
        <v>45657</v>
      </c>
      <c r="L1328" s="29">
        <v>47500000</v>
      </c>
      <c r="M1328" s="36">
        <v>0</v>
      </c>
      <c r="N1328" s="31">
        <v>16466667</v>
      </c>
      <c r="O1328" s="31">
        <v>0</v>
      </c>
      <c r="P1328" s="31">
        <v>31033333</v>
      </c>
      <c r="T1328" s="30"/>
      <c r="U1328" s="31"/>
      <c r="V1328" s="31">
        <v>47500000</v>
      </c>
      <c r="W1328" s="28" t="s">
        <v>428</v>
      </c>
    </row>
    <row r="1329" spans="1:23" s="28" customFormat="1" ht="29" x14ac:dyDescent="0.35">
      <c r="A1329" s="20">
        <v>1475</v>
      </c>
      <c r="B1329" s="28">
        <v>2024</v>
      </c>
      <c r="C1329" s="19" t="s">
        <v>3625</v>
      </c>
      <c r="D1329" s="19" t="s">
        <v>859</v>
      </c>
      <c r="E1329" s="19">
        <v>1013652985</v>
      </c>
      <c r="F1329" s="19" t="s">
        <v>3626</v>
      </c>
      <c r="G1329" s="19" t="s">
        <v>2899</v>
      </c>
      <c r="H1329" s="19" t="s">
        <v>555</v>
      </c>
      <c r="I1329" s="27">
        <v>45511</v>
      </c>
      <c r="J1329" s="27">
        <v>45513</v>
      </c>
      <c r="K1329" s="27">
        <v>45657</v>
      </c>
      <c r="L1329" s="29">
        <v>21000000</v>
      </c>
      <c r="M1329" s="36">
        <v>0</v>
      </c>
      <c r="N1329" s="31">
        <v>3080000</v>
      </c>
      <c r="O1329" s="31">
        <v>0</v>
      </c>
      <c r="P1329" s="31">
        <v>17920000</v>
      </c>
      <c r="T1329" s="30"/>
      <c r="U1329" s="31"/>
      <c r="V1329" s="31">
        <v>21000000</v>
      </c>
      <c r="W1329" s="28" t="s">
        <v>556</v>
      </c>
    </row>
    <row r="1330" spans="1:23" s="28" customFormat="1" ht="29" x14ac:dyDescent="0.35">
      <c r="A1330" s="20">
        <v>1476</v>
      </c>
      <c r="B1330" s="28">
        <v>2024</v>
      </c>
      <c r="C1330" s="19" t="s">
        <v>3627</v>
      </c>
      <c r="D1330" s="19" t="s">
        <v>648</v>
      </c>
      <c r="E1330" s="19">
        <v>1018433100</v>
      </c>
      <c r="F1330" s="19" t="s">
        <v>3628</v>
      </c>
      <c r="G1330" s="19" t="s">
        <v>262</v>
      </c>
      <c r="H1330" s="19" t="s">
        <v>263</v>
      </c>
      <c r="I1330" s="27">
        <v>45511</v>
      </c>
      <c r="J1330" s="27">
        <v>45513</v>
      </c>
      <c r="K1330" s="27">
        <v>45657</v>
      </c>
      <c r="L1330" s="29">
        <v>25460000</v>
      </c>
      <c r="M1330" s="36">
        <v>0</v>
      </c>
      <c r="N1330" s="31">
        <v>8826133</v>
      </c>
      <c r="O1330" s="31">
        <v>0</v>
      </c>
      <c r="P1330" s="31">
        <v>16633867</v>
      </c>
      <c r="T1330" s="30"/>
      <c r="U1330" s="31"/>
      <c r="V1330" s="31">
        <v>25460000</v>
      </c>
      <c r="W1330" s="28" t="s">
        <v>264</v>
      </c>
    </row>
    <row r="1331" spans="1:23" s="28" customFormat="1" ht="29" x14ac:dyDescent="0.35">
      <c r="A1331" s="20">
        <v>1477</v>
      </c>
      <c r="B1331" s="28">
        <v>2024</v>
      </c>
      <c r="C1331" s="19" t="s">
        <v>3629</v>
      </c>
      <c r="D1331" s="19" t="s">
        <v>2772</v>
      </c>
      <c r="E1331" s="19">
        <v>1018485274</v>
      </c>
      <c r="F1331" s="19" t="s">
        <v>3630</v>
      </c>
      <c r="G1331" s="19" t="s">
        <v>262</v>
      </c>
      <c r="H1331" s="19" t="s">
        <v>263</v>
      </c>
      <c r="I1331" s="27">
        <v>45511</v>
      </c>
      <c r="J1331" s="27">
        <v>45519</v>
      </c>
      <c r="K1331" s="27">
        <v>45655</v>
      </c>
      <c r="L1331" s="29">
        <v>22900500</v>
      </c>
      <c r="M1331" s="36">
        <v>0</v>
      </c>
      <c r="N1331" s="31">
        <v>2714133</v>
      </c>
      <c r="O1331" s="31">
        <v>0</v>
      </c>
      <c r="P1331" s="31">
        <v>20186367</v>
      </c>
      <c r="T1331" s="30"/>
      <c r="U1331" s="31"/>
      <c r="V1331" s="31">
        <v>22900500</v>
      </c>
      <c r="W1331" s="28" t="s">
        <v>264</v>
      </c>
    </row>
    <row r="1332" spans="1:23" s="28" customFormat="1" ht="29" x14ac:dyDescent="0.35">
      <c r="A1332" s="20">
        <v>1478</v>
      </c>
      <c r="B1332" s="28">
        <v>2024</v>
      </c>
      <c r="C1332" s="19" t="s">
        <v>3631</v>
      </c>
      <c r="D1332" s="19" t="s">
        <v>409</v>
      </c>
      <c r="E1332" s="19">
        <v>1061753809</v>
      </c>
      <c r="F1332" s="19" t="s">
        <v>3632</v>
      </c>
      <c r="G1332" s="19" t="s">
        <v>262</v>
      </c>
      <c r="H1332" s="19" t="s">
        <v>263</v>
      </c>
      <c r="I1332" s="27">
        <v>45512</v>
      </c>
      <c r="J1332" s="27">
        <v>45516</v>
      </c>
      <c r="K1332" s="27">
        <v>45657</v>
      </c>
      <c r="L1332" s="29">
        <v>30210000</v>
      </c>
      <c r="M1332" s="36">
        <v>0</v>
      </c>
      <c r="N1332" s="31">
        <v>9868600</v>
      </c>
      <c r="O1332" s="31">
        <v>0</v>
      </c>
      <c r="P1332" s="31">
        <v>20341400</v>
      </c>
      <c r="T1332" s="30"/>
      <c r="U1332" s="31"/>
      <c r="V1332" s="31">
        <v>30210000</v>
      </c>
      <c r="W1332" s="28" t="s">
        <v>264</v>
      </c>
    </row>
    <row r="1333" spans="1:23" s="28" customFormat="1" ht="29" x14ac:dyDescent="0.35">
      <c r="A1333" s="20">
        <v>1479</v>
      </c>
      <c r="B1333" s="28">
        <v>2024</v>
      </c>
      <c r="C1333" s="19" t="s">
        <v>3633</v>
      </c>
      <c r="D1333" s="19" t="s">
        <v>500</v>
      </c>
      <c r="E1333" s="19">
        <v>37086468</v>
      </c>
      <c r="F1333" s="19" t="s">
        <v>3634</v>
      </c>
      <c r="G1333" s="19" t="s">
        <v>262</v>
      </c>
      <c r="H1333" s="19" t="s">
        <v>263</v>
      </c>
      <c r="I1333" s="27">
        <v>45512</v>
      </c>
      <c r="J1333" s="27">
        <v>45513</v>
      </c>
      <c r="K1333" s="27">
        <v>45657</v>
      </c>
      <c r="L1333" s="29">
        <v>35310000</v>
      </c>
      <c r="M1333" s="36">
        <v>0</v>
      </c>
      <c r="N1333" s="31">
        <v>12240800</v>
      </c>
      <c r="O1333" s="31">
        <v>0</v>
      </c>
      <c r="P1333" s="31">
        <v>23069200</v>
      </c>
      <c r="T1333" s="30"/>
      <c r="U1333" s="31"/>
      <c r="V1333" s="31">
        <v>35310000</v>
      </c>
      <c r="W1333" s="28" t="s">
        <v>264</v>
      </c>
    </row>
    <row r="1334" spans="1:23" s="28" customFormat="1" ht="29" x14ac:dyDescent="0.35">
      <c r="A1334" s="20">
        <v>1480</v>
      </c>
      <c r="B1334" s="28">
        <v>2024</v>
      </c>
      <c r="C1334" s="19" t="s">
        <v>3635</v>
      </c>
      <c r="D1334" s="19" t="s">
        <v>954</v>
      </c>
      <c r="E1334" s="19">
        <v>1030531481</v>
      </c>
      <c r="F1334" s="19" t="s">
        <v>3636</v>
      </c>
      <c r="G1334" s="19" t="s">
        <v>3093</v>
      </c>
      <c r="H1334" s="19" t="s">
        <v>544</v>
      </c>
      <c r="I1334" s="27">
        <v>45511</v>
      </c>
      <c r="J1334" s="27">
        <v>45513</v>
      </c>
      <c r="K1334" s="27">
        <v>45657</v>
      </c>
      <c r="L1334" s="29">
        <v>37130000</v>
      </c>
      <c r="M1334" s="36">
        <v>0</v>
      </c>
      <c r="N1334" s="31">
        <v>12871733</v>
      </c>
      <c r="O1334" s="31">
        <v>0</v>
      </c>
      <c r="P1334" s="31">
        <v>24258267</v>
      </c>
      <c r="T1334" s="30"/>
      <c r="U1334" s="31"/>
      <c r="V1334" s="31">
        <v>37130000</v>
      </c>
      <c r="W1334" s="28" t="s">
        <v>534</v>
      </c>
    </row>
    <row r="1335" spans="1:23" s="28" customFormat="1" ht="43.5" x14ac:dyDescent="0.35">
      <c r="A1335" s="20">
        <v>1484</v>
      </c>
      <c r="B1335" s="28">
        <v>2024</v>
      </c>
      <c r="C1335" s="19" t="s">
        <v>3637</v>
      </c>
      <c r="D1335" s="19" t="s">
        <v>2261</v>
      </c>
      <c r="E1335" s="19">
        <v>1075299886</v>
      </c>
      <c r="F1335" s="19" t="s">
        <v>3638</v>
      </c>
      <c r="G1335" s="19" t="s">
        <v>154</v>
      </c>
      <c r="H1335" s="19" t="s">
        <v>155</v>
      </c>
      <c r="I1335" s="27">
        <v>45512</v>
      </c>
      <c r="J1335" s="27">
        <v>45518</v>
      </c>
      <c r="K1335" s="27">
        <v>45654</v>
      </c>
      <c r="L1335" s="29">
        <v>30213000</v>
      </c>
      <c r="M1335" s="36">
        <v>0</v>
      </c>
      <c r="N1335" s="31">
        <v>10518600</v>
      </c>
      <c r="O1335" s="31">
        <v>0</v>
      </c>
      <c r="P1335" s="31">
        <v>19694400</v>
      </c>
      <c r="T1335" s="30"/>
      <c r="U1335" s="31"/>
      <c r="V1335" s="31">
        <v>30213000</v>
      </c>
      <c r="W1335" s="28" t="s">
        <v>156</v>
      </c>
    </row>
    <row r="1336" spans="1:23" s="28" customFormat="1" ht="29" x14ac:dyDescent="0.35">
      <c r="A1336" s="20">
        <v>1485</v>
      </c>
      <c r="B1336" s="28">
        <v>2024</v>
      </c>
      <c r="C1336" s="19" t="s">
        <v>3639</v>
      </c>
      <c r="D1336" s="19" t="s">
        <v>1302</v>
      </c>
      <c r="E1336" s="19">
        <v>52287875</v>
      </c>
      <c r="F1336" s="19" t="s">
        <v>3640</v>
      </c>
      <c r="G1336" s="19" t="s">
        <v>3046</v>
      </c>
      <c r="H1336" s="19" t="s">
        <v>476</v>
      </c>
      <c r="I1336" s="27">
        <v>45514</v>
      </c>
      <c r="J1336" s="27">
        <v>45520</v>
      </c>
      <c r="K1336" s="27">
        <v>45657</v>
      </c>
      <c r="L1336" s="29">
        <v>13950000</v>
      </c>
      <c r="M1336" s="36">
        <v>0</v>
      </c>
      <c r="N1336" s="31">
        <v>4650000</v>
      </c>
      <c r="O1336" s="31">
        <v>0</v>
      </c>
      <c r="P1336" s="31">
        <v>9300000</v>
      </c>
      <c r="T1336" s="30"/>
      <c r="U1336" s="31"/>
      <c r="V1336" s="31">
        <v>13950000</v>
      </c>
      <c r="W1336" s="28" t="s">
        <v>477</v>
      </c>
    </row>
    <row r="1337" spans="1:23" s="28" customFormat="1" ht="29" x14ac:dyDescent="0.35">
      <c r="A1337" s="20">
        <v>1486</v>
      </c>
      <c r="B1337" s="28">
        <v>2024</v>
      </c>
      <c r="C1337" s="19" t="s">
        <v>3641</v>
      </c>
      <c r="D1337" s="19" t="s">
        <v>1902</v>
      </c>
      <c r="E1337" s="19">
        <v>1136881164</v>
      </c>
      <c r="F1337" s="19" t="s">
        <v>3642</v>
      </c>
      <c r="G1337" s="19" t="s">
        <v>3046</v>
      </c>
      <c r="H1337" s="19" t="s">
        <v>476</v>
      </c>
      <c r="I1337" s="27">
        <v>45512</v>
      </c>
      <c r="J1337" s="27">
        <v>45513</v>
      </c>
      <c r="K1337" s="27">
        <v>45634</v>
      </c>
      <c r="L1337" s="29">
        <v>28000000</v>
      </c>
      <c r="M1337" s="36">
        <v>0</v>
      </c>
      <c r="N1337" s="31">
        <v>12133333</v>
      </c>
      <c r="O1337" s="31">
        <v>0</v>
      </c>
      <c r="P1337" s="31">
        <v>15866667</v>
      </c>
      <c r="T1337" s="30"/>
      <c r="U1337" s="31"/>
      <c r="V1337" s="31">
        <v>28000000</v>
      </c>
      <c r="W1337" s="28" t="s">
        <v>477</v>
      </c>
    </row>
    <row r="1338" spans="1:23" s="28" customFormat="1" ht="43.5" x14ac:dyDescent="0.35">
      <c r="A1338" s="20">
        <v>1487</v>
      </c>
      <c r="B1338" s="28">
        <v>2024</v>
      </c>
      <c r="C1338" s="19" t="s">
        <v>3643</v>
      </c>
      <c r="D1338" s="19" t="s">
        <v>1554</v>
      </c>
      <c r="E1338" s="19">
        <v>52341816</v>
      </c>
      <c r="F1338" s="19" t="s">
        <v>3644</v>
      </c>
      <c r="G1338" s="19" t="s">
        <v>154</v>
      </c>
      <c r="H1338" s="19" t="s">
        <v>155</v>
      </c>
      <c r="I1338" s="27">
        <v>45512</v>
      </c>
      <c r="J1338" s="27">
        <v>45517</v>
      </c>
      <c r="K1338" s="27">
        <v>45653</v>
      </c>
      <c r="L1338" s="29">
        <v>30213000</v>
      </c>
      <c r="M1338" s="36">
        <v>0</v>
      </c>
      <c r="N1338" s="31">
        <v>10742400</v>
      </c>
      <c r="O1338" s="31">
        <v>0</v>
      </c>
      <c r="P1338" s="31">
        <v>19470600</v>
      </c>
      <c r="T1338" s="30"/>
      <c r="U1338" s="31"/>
      <c r="V1338" s="31">
        <v>30213000</v>
      </c>
      <c r="W1338" s="28" t="s">
        <v>156</v>
      </c>
    </row>
    <row r="1339" spans="1:23" s="28" customFormat="1" ht="43.5" x14ac:dyDescent="0.35">
      <c r="A1339" s="20">
        <v>1488</v>
      </c>
      <c r="B1339" s="28">
        <v>2024</v>
      </c>
      <c r="C1339" s="19" t="s">
        <v>3645</v>
      </c>
      <c r="D1339" s="19" t="s">
        <v>1557</v>
      </c>
      <c r="E1339" s="19">
        <v>52750932</v>
      </c>
      <c r="F1339" s="19" t="s">
        <v>3646</v>
      </c>
      <c r="G1339" s="19" t="s">
        <v>154</v>
      </c>
      <c r="H1339" s="19" t="s">
        <v>155</v>
      </c>
      <c r="I1339" s="27">
        <v>45512</v>
      </c>
      <c r="J1339" s="27">
        <v>45517</v>
      </c>
      <c r="K1339" s="27">
        <v>45653</v>
      </c>
      <c r="L1339" s="29">
        <v>30213000</v>
      </c>
      <c r="M1339" s="36">
        <v>0</v>
      </c>
      <c r="N1339" s="31">
        <v>10742400</v>
      </c>
      <c r="O1339" s="31">
        <v>0</v>
      </c>
      <c r="P1339" s="31">
        <v>19470600</v>
      </c>
      <c r="T1339" s="30"/>
      <c r="U1339" s="31"/>
      <c r="V1339" s="31">
        <v>30213000</v>
      </c>
      <c r="W1339" s="28" t="s">
        <v>156</v>
      </c>
    </row>
    <row r="1340" spans="1:23" s="28" customFormat="1" ht="29" x14ac:dyDescent="0.35">
      <c r="A1340" s="20">
        <v>1489</v>
      </c>
      <c r="B1340" s="28">
        <v>2024</v>
      </c>
      <c r="C1340" s="19" t="s">
        <v>3647</v>
      </c>
      <c r="D1340" s="19" t="s">
        <v>2069</v>
      </c>
      <c r="E1340" s="19">
        <v>1018455742</v>
      </c>
      <c r="F1340" s="19" t="s">
        <v>3648</v>
      </c>
      <c r="G1340" s="19" t="s">
        <v>2071</v>
      </c>
      <c r="H1340" s="19" t="s">
        <v>1976</v>
      </c>
      <c r="I1340" s="27">
        <v>45512</v>
      </c>
      <c r="J1340" s="27">
        <v>45516</v>
      </c>
      <c r="K1340" s="27">
        <v>45637</v>
      </c>
      <c r="L1340" s="29">
        <v>34000000</v>
      </c>
      <c r="M1340" s="36">
        <v>0</v>
      </c>
      <c r="N1340" s="31">
        <v>5383333</v>
      </c>
      <c r="O1340" s="31">
        <v>0</v>
      </c>
      <c r="P1340" s="31">
        <v>28616667</v>
      </c>
      <c r="T1340" s="30"/>
      <c r="U1340" s="31"/>
      <c r="V1340" s="31">
        <v>34000000</v>
      </c>
      <c r="W1340" s="28" t="s">
        <v>2072</v>
      </c>
    </row>
    <row r="1341" spans="1:23" s="28" customFormat="1" ht="29" x14ac:dyDescent="0.35">
      <c r="A1341" s="20">
        <v>1490</v>
      </c>
      <c r="B1341" s="28">
        <v>2024</v>
      </c>
      <c r="C1341" s="19" t="s">
        <v>3649</v>
      </c>
      <c r="D1341" s="19" t="s">
        <v>2146</v>
      </c>
      <c r="E1341" s="19">
        <v>91080090</v>
      </c>
      <c r="F1341" s="19" t="s">
        <v>3650</v>
      </c>
      <c r="G1341" s="19" t="s">
        <v>2071</v>
      </c>
      <c r="H1341" s="19" t="s">
        <v>1976</v>
      </c>
      <c r="I1341" s="27">
        <v>45514</v>
      </c>
      <c r="J1341" s="27">
        <v>45517</v>
      </c>
      <c r="K1341" s="27">
        <v>45653</v>
      </c>
      <c r="L1341" s="29">
        <v>31534794</v>
      </c>
      <c r="M1341" s="36">
        <v>0</v>
      </c>
      <c r="N1341" s="31">
        <v>11212371</v>
      </c>
      <c r="O1341" s="31">
        <v>0</v>
      </c>
      <c r="P1341" s="31">
        <v>20322423</v>
      </c>
      <c r="T1341" s="30"/>
      <c r="U1341" s="31"/>
      <c r="V1341" s="31">
        <v>31534794</v>
      </c>
      <c r="W1341" s="28" t="s">
        <v>2072</v>
      </c>
    </row>
    <row r="1342" spans="1:23" s="28" customFormat="1" ht="43.5" x14ac:dyDescent="0.35">
      <c r="A1342" s="20">
        <v>1491</v>
      </c>
      <c r="B1342" s="28">
        <v>2024</v>
      </c>
      <c r="C1342" s="19" t="s">
        <v>3651</v>
      </c>
      <c r="D1342" s="19" t="s">
        <v>1899</v>
      </c>
      <c r="E1342" s="19">
        <v>52541006</v>
      </c>
      <c r="F1342" s="19" t="s">
        <v>3652</v>
      </c>
      <c r="G1342" s="19" t="s">
        <v>154</v>
      </c>
      <c r="H1342" s="19" t="s">
        <v>155</v>
      </c>
      <c r="I1342" s="27">
        <v>45514</v>
      </c>
      <c r="J1342" s="27">
        <v>45526</v>
      </c>
      <c r="K1342" s="27">
        <v>45662</v>
      </c>
      <c r="L1342" s="29">
        <v>30213000</v>
      </c>
      <c r="M1342" s="36">
        <v>0</v>
      </c>
      <c r="N1342" s="31">
        <v>2014200</v>
      </c>
      <c r="O1342" s="31">
        <v>0</v>
      </c>
      <c r="P1342" s="31">
        <v>28198800</v>
      </c>
      <c r="T1342" s="30"/>
      <c r="U1342" s="31"/>
      <c r="V1342" s="31">
        <v>30213000</v>
      </c>
      <c r="W1342" s="28" t="s">
        <v>156</v>
      </c>
    </row>
    <row r="1343" spans="1:23" s="28" customFormat="1" ht="29" x14ac:dyDescent="0.35">
      <c r="A1343" s="20">
        <v>1492</v>
      </c>
      <c r="B1343" s="28">
        <v>2024</v>
      </c>
      <c r="C1343" s="19" t="s">
        <v>3653</v>
      </c>
      <c r="D1343" s="19" t="s">
        <v>1979</v>
      </c>
      <c r="E1343" s="19">
        <v>1014214679</v>
      </c>
      <c r="F1343" s="19" t="s">
        <v>3654</v>
      </c>
      <c r="G1343" s="19" t="s">
        <v>3046</v>
      </c>
      <c r="H1343" s="19" t="s">
        <v>476</v>
      </c>
      <c r="I1343" s="27">
        <v>45512</v>
      </c>
      <c r="J1343" s="27">
        <v>45517</v>
      </c>
      <c r="K1343" s="27">
        <v>45638</v>
      </c>
      <c r="L1343" s="29">
        <v>26000000</v>
      </c>
      <c r="M1343" s="36">
        <v>0</v>
      </c>
      <c r="N1343" s="31">
        <v>3900000</v>
      </c>
      <c r="O1343" s="31">
        <v>0</v>
      </c>
      <c r="P1343" s="31">
        <v>22100000</v>
      </c>
      <c r="T1343" s="30"/>
      <c r="U1343" s="31"/>
      <c r="V1343" s="31">
        <v>26000000</v>
      </c>
      <c r="W1343" s="28" t="s">
        <v>477</v>
      </c>
    </row>
    <row r="1344" spans="1:23" s="28" customFormat="1" ht="29" x14ac:dyDescent="0.35">
      <c r="A1344" s="20">
        <v>1493</v>
      </c>
      <c r="B1344" s="28">
        <v>2024</v>
      </c>
      <c r="C1344" s="19" t="s">
        <v>3655</v>
      </c>
      <c r="D1344" s="19" t="s">
        <v>1350</v>
      </c>
      <c r="E1344" s="19">
        <v>52159768</v>
      </c>
      <c r="F1344" s="19" t="s">
        <v>3656</v>
      </c>
      <c r="G1344" s="19" t="s">
        <v>3046</v>
      </c>
      <c r="H1344" s="19" t="s">
        <v>476</v>
      </c>
      <c r="I1344" s="27">
        <v>45512</v>
      </c>
      <c r="J1344" s="27">
        <v>45517</v>
      </c>
      <c r="K1344" s="27">
        <v>45638</v>
      </c>
      <c r="L1344" s="29">
        <v>26000000</v>
      </c>
      <c r="M1344" s="36">
        <v>0</v>
      </c>
      <c r="N1344" s="31">
        <v>10400000</v>
      </c>
      <c r="O1344" s="31">
        <v>0</v>
      </c>
      <c r="P1344" s="31">
        <v>15600000</v>
      </c>
      <c r="T1344" s="30"/>
      <c r="U1344" s="31"/>
      <c r="V1344" s="31">
        <v>26000000</v>
      </c>
      <c r="W1344" s="28" t="s">
        <v>477</v>
      </c>
    </row>
    <row r="1345" spans="1:23" s="28" customFormat="1" ht="43.5" x14ac:dyDescent="0.35">
      <c r="A1345" s="20">
        <v>1494</v>
      </c>
      <c r="B1345" s="28">
        <v>2024</v>
      </c>
      <c r="C1345" s="19" t="s">
        <v>3657</v>
      </c>
      <c r="D1345" s="19" t="s">
        <v>439</v>
      </c>
      <c r="E1345" s="19">
        <v>1026260539</v>
      </c>
      <c r="F1345" s="19" t="s">
        <v>3658</v>
      </c>
      <c r="G1345" s="19" t="s">
        <v>154</v>
      </c>
      <c r="H1345" s="19" t="s">
        <v>155</v>
      </c>
      <c r="I1345" s="27">
        <v>45512</v>
      </c>
      <c r="J1345" s="27">
        <v>45520</v>
      </c>
      <c r="K1345" s="27">
        <v>45656</v>
      </c>
      <c r="L1345" s="29">
        <v>14323500</v>
      </c>
      <c r="M1345" s="36">
        <v>0</v>
      </c>
      <c r="N1345" s="31">
        <v>1591500</v>
      </c>
      <c r="O1345" s="31">
        <v>0</v>
      </c>
      <c r="P1345" s="31">
        <v>12732000</v>
      </c>
      <c r="T1345" s="30"/>
      <c r="U1345" s="31"/>
      <c r="V1345" s="31">
        <v>14323500</v>
      </c>
      <c r="W1345" s="28" t="s">
        <v>156</v>
      </c>
    </row>
    <row r="1346" spans="1:23" s="28" customFormat="1" ht="29" x14ac:dyDescent="0.35">
      <c r="A1346" s="20">
        <v>1495</v>
      </c>
      <c r="B1346" s="28">
        <v>2024</v>
      </c>
      <c r="C1346" s="19" t="s">
        <v>3659</v>
      </c>
      <c r="D1346" s="19" t="s">
        <v>1145</v>
      </c>
      <c r="E1346" s="19">
        <v>1014214394</v>
      </c>
      <c r="F1346" s="19" t="s">
        <v>3660</v>
      </c>
      <c r="G1346" s="19" t="s">
        <v>2256</v>
      </c>
      <c r="H1346" s="19" t="s">
        <v>32</v>
      </c>
      <c r="I1346" s="27">
        <v>45514</v>
      </c>
      <c r="J1346" s="27">
        <v>45530</v>
      </c>
      <c r="K1346" s="27">
        <v>45657</v>
      </c>
      <c r="L1346" s="29">
        <v>32590000</v>
      </c>
      <c r="M1346" s="36">
        <v>0</v>
      </c>
      <c r="N1346" s="31">
        <v>7604333</v>
      </c>
      <c r="O1346" s="31">
        <v>0</v>
      </c>
      <c r="P1346" s="31">
        <v>24985667</v>
      </c>
      <c r="T1346" s="30"/>
      <c r="U1346" s="31"/>
      <c r="V1346" s="31">
        <v>32590000</v>
      </c>
      <c r="W1346" s="28" t="s">
        <v>33</v>
      </c>
    </row>
    <row r="1347" spans="1:23" s="28" customFormat="1" ht="29" x14ac:dyDescent="0.35">
      <c r="A1347" s="20">
        <v>1496</v>
      </c>
      <c r="B1347" s="28">
        <v>2024</v>
      </c>
      <c r="C1347" s="19" t="s">
        <v>3661</v>
      </c>
      <c r="D1347" s="19" t="s">
        <v>170</v>
      </c>
      <c r="E1347" s="19">
        <v>1020730532</v>
      </c>
      <c r="F1347" s="19" t="s">
        <v>3662</v>
      </c>
      <c r="G1347" s="19" t="s">
        <v>2256</v>
      </c>
      <c r="H1347" s="19" t="s">
        <v>32</v>
      </c>
      <c r="I1347" s="27">
        <v>45516</v>
      </c>
      <c r="J1347" s="27">
        <v>45519</v>
      </c>
      <c r="K1347" s="27">
        <v>45657</v>
      </c>
      <c r="L1347" s="29">
        <v>32590000</v>
      </c>
      <c r="M1347" s="36">
        <v>0</v>
      </c>
      <c r="N1347" s="31">
        <v>3476267</v>
      </c>
      <c r="O1347" s="31">
        <v>0</v>
      </c>
      <c r="P1347" s="31">
        <v>29113733</v>
      </c>
      <c r="T1347" s="30"/>
      <c r="U1347" s="31"/>
      <c r="V1347" s="31">
        <v>32590000</v>
      </c>
      <c r="W1347" s="28" t="s">
        <v>33</v>
      </c>
    </row>
    <row r="1348" spans="1:23" s="28" customFormat="1" ht="29" x14ac:dyDescent="0.35">
      <c r="A1348" s="20">
        <v>1497</v>
      </c>
      <c r="B1348" s="28">
        <v>2024</v>
      </c>
      <c r="C1348" s="19" t="s">
        <v>3663</v>
      </c>
      <c r="D1348" s="19" t="s">
        <v>1326</v>
      </c>
      <c r="E1348" s="19">
        <v>52833210</v>
      </c>
      <c r="F1348" s="19" t="s">
        <v>3664</v>
      </c>
      <c r="G1348" s="19" t="s">
        <v>154</v>
      </c>
      <c r="H1348" s="19" t="s">
        <v>3665</v>
      </c>
      <c r="I1348" s="27">
        <v>45513</v>
      </c>
      <c r="J1348" s="27">
        <v>45526</v>
      </c>
      <c r="K1348" s="27">
        <v>45657</v>
      </c>
      <c r="L1348" s="29">
        <v>32590000</v>
      </c>
      <c r="M1348" s="36">
        <v>0</v>
      </c>
      <c r="N1348" s="31">
        <v>8473400</v>
      </c>
      <c r="O1348" s="31">
        <v>0</v>
      </c>
      <c r="P1348" s="31">
        <v>24116600</v>
      </c>
      <c r="T1348" s="30"/>
      <c r="U1348" s="31"/>
      <c r="V1348" s="31">
        <v>32590000</v>
      </c>
      <c r="W1348" s="28" t="s">
        <v>33</v>
      </c>
    </row>
    <row r="1349" spans="1:23" s="28" customFormat="1" ht="29" x14ac:dyDescent="0.35">
      <c r="A1349" s="20">
        <v>1498</v>
      </c>
      <c r="B1349" s="28">
        <v>2024</v>
      </c>
      <c r="C1349" s="19" t="s">
        <v>3666</v>
      </c>
      <c r="D1349" s="19" t="s">
        <v>330</v>
      </c>
      <c r="E1349" s="19">
        <v>1073516348</v>
      </c>
      <c r="F1349" s="19" t="s">
        <v>3667</v>
      </c>
      <c r="G1349" s="19" t="s">
        <v>2256</v>
      </c>
      <c r="H1349" s="19" t="s">
        <v>32</v>
      </c>
      <c r="I1349" s="27">
        <v>45514</v>
      </c>
      <c r="J1349" s="27">
        <v>45518</v>
      </c>
      <c r="K1349" s="27">
        <v>45657</v>
      </c>
      <c r="L1349" s="29">
        <v>32590000</v>
      </c>
      <c r="M1349" s="36">
        <v>0</v>
      </c>
      <c r="N1349" s="31">
        <v>3693533</v>
      </c>
      <c r="O1349" s="31">
        <v>0</v>
      </c>
      <c r="P1349" s="31">
        <v>28896467</v>
      </c>
      <c r="T1349" s="30"/>
      <c r="U1349" s="31"/>
      <c r="V1349" s="31">
        <v>32590000</v>
      </c>
      <c r="W1349" s="28" t="s">
        <v>33</v>
      </c>
    </row>
    <row r="1350" spans="1:23" s="28" customFormat="1" ht="29" x14ac:dyDescent="0.35">
      <c r="A1350" s="20">
        <v>1499</v>
      </c>
      <c r="B1350" s="28">
        <v>2024</v>
      </c>
      <c r="C1350" s="19" t="s">
        <v>3668</v>
      </c>
      <c r="D1350" s="19" t="s">
        <v>795</v>
      </c>
      <c r="E1350" s="19">
        <v>1030607374</v>
      </c>
      <c r="F1350" s="19" t="s">
        <v>3669</v>
      </c>
      <c r="G1350" s="19" t="s">
        <v>797</v>
      </c>
      <c r="H1350" s="19" t="s">
        <v>125</v>
      </c>
      <c r="I1350" s="27">
        <v>45517</v>
      </c>
      <c r="J1350" s="27">
        <v>45519</v>
      </c>
      <c r="K1350" s="27">
        <v>45657</v>
      </c>
      <c r="L1350" s="29">
        <v>21450000</v>
      </c>
      <c r="M1350" s="36">
        <v>0</v>
      </c>
      <c r="N1350" s="31">
        <v>6578000</v>
      </c>
      <c r="O1350" s="31">
        <v>0</v>
      </c>
      <c r="P1350" s="31">
        <v>14872000</v>
      </c>
      <c r="T1350" s="30"/>
      <c r="U1350" s="31"/>
      <c r="V1350" s="31">
        <v>21450000</v>
      </c>
      <c r="W1350" s="28" t="s">
        <v>126</v>
      </c>
    </row>
    <row r="1351" spans="1:23" s="28" customFormat="1" ht="29" x14ac:dyDescent="0.35">
      <c r="A1351" s="20">
        <v>1500</v>
      </c>
      <c r="B1351" s="28">
        <v>2024</v>
      </c>
      <c r="C1351" s="19" t="s">
        <v>3670</v>
      </c>
      <c r="D1351" s="19" t="s">
        <v>524</v>
      </c>
      <c r="E1351" s="19">
        <v>41779451</v>
      </c>
      <c r="F1351" s="19" t="s">
        <v>3671</v>
      </c>
      <c r="G1351" s="19" t="s">
        <v>2256</v>
      </c>
      <c r="H1351" s="19" t="s">
        <v>32</v>
      </c>
      <c r="I1351" s="27">
        <v>45514</v>
      </c>
      <c r="J1351" s="27">
        <v>45517</v>
      </c>
      <c r="K1351" s="27">
        <v>45657</v>
      </c>
      <c r="L1351" s="29">
        <v>34000000</v>
      </c>
      <c r="M1351" s="36">
        <v>0</v>
      </c>
      <c r="N1351" s="31">
        <v>10880000</v>
      </c>
      <c r="O1351" s="31">
        <v>0</v>
      </c>
      <c r="P1351" s="31">
        <v>23120000</v>
      </c>
      <c r="T1351" s="30"/>
      <c r="U1351" s="31"/>
      <c r="V1351" s="31">
        <v>34000000</v>
      </c>
      <c r="W1351" s="28" t="s">
        <v>33</v>
      </c>
    </row>
    <row r="1352" spans="1:23" s="28" customFormat="1" ht="29" x14ac:dyDescent="0.35">
      <c r="A1352" s="20">
        <v>1501</v>
      </c>
      <c r="B1352" s="28">
        <v>2024</v>
      </c>
      <c r="C1352" s="19" t="s">
        <v>3672</v>
      </c>
      <c r="D1352" s="19" t="s">
        <v>1251</v>
      </c>
      <c r="E1352" s="19">
        <v>1010162537</v>
      </c>
      <c r="F1352" s="19" t="s">
        <v>3673</v>
      </c>
      <c r="G1352" s="19" t="s">
        <v>3093</v>
      </c>
      <c r="H1352" s="19" t="s">
        <v>544</v>
      </c>
      <c r="I1352" s="27">
        <v>45514</v>
      </c>
      <c r="J1352" s="27">
        <v>45517</v>
      </c>
      <c r="K1352" s="27">
        <v>45657</v>
      </c>
      <c r="L1352" s="29">
        <v>26522500</v>
      </c>
      <c r="M1352" s="36">
        <v>0</v>
      </c>
      <c r="N1352" s="31">
        <v>3182700</v>
      </c>
      <c r="O1352" s="31">
        <v>0</v>
      </c>
      <c r="P1352" s="31">
        <v>23339800</v>
      </c>
      <c r="T1352" s="30"/>
      <c r="U1352" s="31"/>
      <c r="V1352" s="31">
        <v>26522500</v>
      </c>
      <c r="W1352" s="28" t="s">
        <v>534</v>
      </c>
    </row>
    <row r="1353" spans="1:23" s="28" customFormat="1" ht="29" x14ac:dyDescent="0.35">
      <c r="A1353" s="20">
        <v>1502</v>
      </c>
      <c r="B1353" s="28">
        <v>2024</v>
      </c>
      <c r="C1353" s="19" t="s">
        <v>3674</v>
      </c>
      <c r="D1353" s="19" t="s">
        <v>260</v>
      </c>
      <c r="E1353" s="19">
        <v>1053834314</v>
      </c>
      <c r="F1353" s="19" t="s">
        <v>3675</v>
      </c>
      <c r="G1353" s="19" t="s">
        <v>262</v>
      </c>
      <c r="H1353" s="19" t="s">
        <v>263</v>
      </c>
      <c r="I1353" s="27">
        <v>45515</v>
      </c>
      <c r="J1353" s="27">
        <v>45518</v>
      </c>
      <c r="K1353" s="27">
        <v>45657</v>
      </c>
      <c r="L1353" s="29">
        <v>41955000</v>
      </c>
      <c r="M1353" s="36">
        <v>0</v>
      </c>
      <c r="N1353" s="31">
        <v>4754900</v>
      </c>
      <c r="O1353" s="31">
        <v>0</v>
      </c>
      <c r="P1353" s="31">
        <v>37200100</v>
      </c>
      <c r="T1353" s="30"/>
      <c r="U1353" s="31"/>
      <c r="V1353" s="31">
        <v>41955000</v>
      </c>
      <c r="W1353" s="28" t="s">
        <v>264</v>
      </c>
    </row>
    <row r="1354" spans="1:23" s="28" customFormat="1" ht="29" x14ac:dyDescent="0.35">
      <c r="A1354" s="20">
        <v>1503</v>
      </c>
      <c r="B1354" s="28">
        <v>2024</v>
      </c>
      <c r="C1354" s="19" t="s">
        <v>3676</v>
      </c>
      <c r="D1354" s="19" t="s">
        <v>1175</v>
      </c>
      <c r="E1354" s="19">
        <v>51991290</v>
      </c>
      <c r="F1354" s="19" t="s">
        <v>3677</v>
      </c>
      <c r="G1354" s="19" t="s">
        <v>262</v>
      </c>
      <c r="H1354" s="19" t="s">
        <v>263</v>
      </c>
      <c r="I1354" s="27">
        <v>45514</v>
      </c>
      <c r="J1354" s="27">
        <v>45517</v>
      </c>
      <c r="K1354" s="27">
        <v>45657</v>
      </c>
      <c r="L1354" s="29">
        <v>41955000</v>
      </c>
      <c r="M1354" s="36">
        <v>0</v>
      </c>
      <c r="N1354" s="31">
        <v>13425600</v>
      </c>
      <c r="O1354" s="31">
        <v>0</v>
      </c>
      <c r="P1354" s="31">
        <v>28529400</v>
      </c>
      <c r="T1354" s="30"/>
      <c r="U1354" s="31"/>
      <c r="V1354" s="31">
        <v>41955000</v>
      </c>
      <c r="W1354" s="28" t="s">
        <v>264</v>
      </c>
    </row>
    <row r="1355" spans="1:23" s="28" customFormat="1" ht="43.5" x14ac:dyDescent="0.35">
      <c r="A1355" s="20">
        <v>1504</v>
      </c>
      <c r="B1355" s="28">
        <v>2024</v>
      </c>
      <c r="C1355" s="19" t="s">
        <v>3678</v>
      </c>
      <c r="D1355" s="19" t="s">
        <v>3679</v>
      </c>
      <c r="E1355" s="19">
        <v>1085254906</v>
      </c>
      <c r="F1355" s="19" t="s">
        <v>3680</v>
      </c>
      <c r="G1355" s="19" t="s">
        <v>154</v>
      </c>
      <c r="H1355" s="19" t="s">
        <v>155</v>
      </c>
      <c r="I1355" s="27">
        <v>45514</v>
      </c>
      <c r="J1355" s="27">
        <v>45518</v>
      </c>
      <c r="K1355" s="27">
        <v>45654</v>
      </c>
      <c r="L1355" s="29">
        <v>24444000</v>
      </c>
      <c r="M1355" s="36">
        <v>0</v>
      </c>
      <c r="N1355" s="31">
        <v>8510133</v>
      </c>
      <c r="O1355" s="31">
        <v>0</v>
      </c>
      <c r="P1355" s="31">
        <v>15933867</v>
      </c>
      <c r="T1355" s="30"/>
      <c r="U1355" s="31"/>
      <c r="V1355" s="31">
        <v>24444000</v>
      </c>
      <c r="W1355" s="28" t="s">
        <v>156</v>
      </c>
    </row>
    <row r="1356" spans="1:23" s="28" customFormat="1" ht="29" x14ac:dyDescent="0.35">
      <c r="A1356" s="20">
        <v>1505</v>
      </c>
      <c r="B1356" s="28">
        <v>2024</v>
      </c>
      <c r="C1356" s="19" t="s">
        <v>3681</v>
      </c>
      <c r="D1356" s="19" t="s">
        <v>1356</v>
      </c>
      <c r="E1356" s="19">
        <v>80502946</v>
      </c>
      <c r="F1356" s="19" t="s">
        <v>3682</v>
      </c>
      <c r="G1356" s="19" t="s">
        <v>3046</v>
      </c>
      <c r="H1356" s="19" t="s">
        <v>476</v>
      </c>
      <c r="I1356" s="27">
        <v>45514</v>
      </c>
      <c r="J1356" s="27">
        <v>45520</v>
      </c>
      <c r="K1356" s="27">
        <v>45641</v>
      </c>
      <c r="L1356" s="29">
        <v>26000000</v>
      </c>
      <c r="M1356" s="36">
        <v>0</v>
      </c>
      <c r="N1356" s="31">
        <v>9750000</v>
      </c>
      <c r="O1356" s="31">
        <v>0</v>
      </c>
      <c r="P1356" s="31">
        <v>16250000</v>
      </c>
      <c r="T1356" s="30"/>
      <c r="U1356" s="31"/>
      <c r="V1356" s="31">
        <v>26000000</v>
      </c>
      <c r="W1356" s="28" t="s">
        <v>477</v>
      </c>
    </row>
    <row r="1357" spans="1:23" s="28" customFormat="1" ht="29" x14ac:dyDescent="0.35">
      <c r="A1357" s="20">
        <v>1506</v>
      </c>
      <c r="B1357" s="28">
        <v>2024</v>
      </c>
      <c r="C1357" s="19" t="s">
        <v>3683</v>
      </c>
      <c r="D1357" s="19" t="s">
        <v>1296</v>
      </c>
      <c r="E1357" s="19">
        <v>37745134</v>
      </c>
      <c r="F1357" s="19" t="s">
        <v>3684</v>
      </c>
      <c r="G1357" s="19" t="s">
        <v>3046</v>
      </c>
      <c r="H1357" s="19" t="s">
        <v>476</v>
      </c>
      <c r="I1357" s="27">
        <v>45514</v>
      </c>
      <c r="J1357" s="27">
        <v>45519</v>
      </c>
      <c r="K1357" s="27">
        <v>45640</v>
      </c>
      <c r="L1357" s="29">
        <v>26000000</v>
      </c>
      <c r="M1357" s="36">
        <v>0</v>
      </c>
      <c r="N1357" s="31">
        <v>3466667</v>
      </c>
      <c r="O1357" s="31">
        <v>0</v>
      </c>
      <c r="P1357" s="31">
        <v>22533333</v>
      </c>
      <c r="T1357" s="30"/>
      <c r="U1357" s="31"/>
      <c r="V1357" s="31">
        <v>26000000</v>
      </c>
      <c r="W1357" s="28" t="s">
        <v>477</v>
      </c>
    </row>
    <row r="1358" spans="1:23" s="28" customFormat="1" ht="29" x14ac:dyDescent="0.35">
      <c r="A1358" s="20">
        <v>1507</v>
      </c>
      <c r="B1358" s="28">
        <v>2024</v>
      </c>
      <c r="C1358" s="19" t="s">
        <v>3685</v>
      </c>
      <c r="D1358" s="19" t="s">
        <v>1710</v>
      </c>
      <c r="E1358" s="19">
        <v>39637235</v>
      </c>
      <c r="F1358" s="19" t="s">
        <v>3686</v>
      </c>
      <c r="G1358" s="19" t="s">
        <v>3046</v>
      </c>
      <c r="H1358" s="19" t="s">
        <v>476</v>
      </c>
      <c r="I1358" s="27">
        <v>45514</v>
      </c>
      <c r="J1358" s="27">
        <v>45517</v>
      </c>
      <c r="K1358" s="27">
        <v>45654</v>
      </c>
      <c r="L1358" s="29">
        <v>23870251</v>
      </c>
      <c r="M1358" s="36">
        <v>0</v>
      </c>
      <c r="N1358" s="31">
        <v>8487200</v>
      </c>
      <c r="O1358" s="31">
        <v>0</v>
      </c>
      <c r="P1358" s="31">
        <v>15383051</v>
      </c>
      <c r="T1358" s="30"/>
      <c r="U1358" s="31"/>
      <c r="V1358" s="31">
        <v>23870251</v>
      </c>
      <c r="W1358" s="28" t="s">
        <v>477</v>
      </c>
    </row>
    <row r="1359" spans="1:23" s="28" customFormat="1" ht="43.5" x14ac:dyDescent="0.35">
      <c r="A1359" s="20">
        <v>1508</v>
      </c>
      <c r="B1359" s="28">
        <v>2024</v>
      </c>
      <c r="C1359" s="19" t="s">
        <v>3687</v>
      </c>
      <c r="D1359" s="19" t="s">
        <v>1994</v>
      </c>
      <c r="E1359" s="19">
        <v>52959467</v>
      </c>
      <c r="F1359" s="19" t="s">
        <v>3688</v>
      </c>
      <c r="G1359" s="19" t="s">
        <v>154</v>
      </c>
      <c r="H1359" s="19" t="s">
        <v>155</v>
      </c>
      <c r="I1359" s="27">
        <v>45514</v>
      </c>
      <c r="J1359" s="27">
        <v>45519</v>
      </c>
      <c r="K1359" s="27">
        <v>45655</v>
      </c>
      <c r="L1359" s="29">
        <v>30213000</v>
      </c>
      <c r="M1359" s="36">
        <v>0</v>
      </c>
      <c r="N1359" s="31">
        <v>3580800</v>
      </c>
      <c r="O1359" s="31">
        <v>0</v>
      </c>
      <c r="P1359" s="31">
        <v>26632200</v>
      </c>
      <c r="T1359" s="30"/>
      <c r="U1359" s="31"/>
      <c r="V1359" s="31">
        <v>30213000</v>
      </c>
      <c r="W1359" s="28" t="s">
        <v>156</v>
      </c>
    </row>
    <row r="1360" spans="1:23" s="28" customFormat="1" ht="43.5" x14ac:dyDescent="0.35">
      <c r="A1360" s="20">
        <v>1509</v>
      </c>
      <c r="B1360" s="28">
        <v>2024</v>
      </c>
      <c r="C1360" s="19" t="s">
        <v>3689</v>
      </c>
      <c r="D1360" s="19" t="s">
        <v>1188</v>
      </c>
      <c r="E1360" s="19">
        <v>1098777417</v>
      </c>
      <c r="F1360" s="19" t="s">
        <v>3690</v>
      </c>
      <c r="G1360" s="19" t="s">
        <v>154</v>
      </c>
      <c r="H1360" s="19" t="s">
        <v>155</v>
      </c>
      <c r="I1360" s="27">
        <v>45514</v>
      </c>
      <c r="J1360" s="27">
        <v>45517</v>
      </c>
      <c r="K1360" s="27">
        <v>45653</v>
      </c>
      <c r="L1360" s="29">
        <v>24444000</v>
      </c>
      <c r="M1360" s="36">
        <v>0</v>
      </c>
      <c r="N1360" s="31">
        <v>8691200</v>
      </c>
      <c r="O1360" s="31">
        <v>0</v>
      </c>
      <c r="P1360" s="31">
        <v>15752800</v>
      </c>
      <c r="T1360" s="30"/>
      <c r="U1360" s="31"/>
      <c r="V1360" s="31">
        <v>24444000</v>
      </c>
      <c r="W1360" s="28" t="s">
        <v>156</v>
      </c>
    </row>
    <row r="1361" spans="1:23" s="28" customFormat="1" ht="29" x14ac:dyDescent="0.35">
      <c r="A1361" s="20">
        <v>1510</v>
      </c>
      <c r="B1361" s="28">
        <v>2024</v>
      </c>
      <c r="C1361" s="19" t="s">
        <v>3691</v>
      </c>
      <c r="D1361" s="19" t="s">
        <v>1263</v>
      </c>
      <c r="E1361" s="19">
        <v>52971034</v>
      </c>
      <c r="F1361" s="19" t="s">
        <v>3692</v>
      </c>
      <c r="G1361" s="19" t="s">
        <v>262</v>
      </c>
      <c r="H1361" s="19" t="s">
        <v>263</v>
      </c>
      <c r="I1361" s="27">
        <v>45514</v>
      </c>
      <c r="J1361" s="27">
        <v>45518</v>
      </c>
      <c r="K1361" s="27">
        <v>45657</v>
      </c>
      <c r="L1361" s="29">
        <v>47380000</v>
      </c>
      <c r="M1361" s="36">
        <v>0</v>
      </c>
      <c r="N1361" s="31">
        <v>14845733</v>
      </c>
      <c r="O1361" s="31">
        <v>0</v>
      </c>
      <c r="P1361" s="31">
        <v>32534267</v>
      </c>
      <c r="T1361" s="30"/>
      <c r="U1361" s="31"/>
      <c r="V1361" s="31">
        <v>47380000</v>
      </c>
      <c r="W1361" s="28" t="s">
        <v>264</v>
      </c>
    </row>
    <row r="1362" spans="1:23" s="28" customFormat="1" ht="29" x14ac:dyDescent="0.35">
      <c r="A1362" s="20">
        <v>1511</v>
      </c>
      <c r="B1362" s="28">
        <v>2024</v>
      </c>
      <c r="C1362" s="19" t="s">
        <v>3693</v>
      </c>
      <c r="D1362" s="19" t="s">
        <v>1023</v>
      </c>
      <c r="E1362" s="19">
        <v>1020806705</v>
      </c>
      <c r="F1362" s="19" t="s">
        <v>3694</v>
      </c>
      <c r="G1362" s="19" t="s">
        <v>3046</v>
      </c>
      <c r="H1362" s="19" t="s">
        <v>476</v>
      </c>
      <c r="I1362" s="27">
        <v>45515</v>
      </c>
      <c r="J1362" s="27">
        <v>45519</v>
      </c>
      <c r="K1362" s="27">
        <v>45640</v>
      </c>
      <c r="L1362" s="29">
        <v>28000000</v>
      </c>
      <c r="M1362" s="36">
        <v>0</v>
      </c>
      <c r="N1362" s="31">
        <v>10733333</v>
      </c>
      <c r="O1362" s="31">
        <v>0</v>
      </c>
      <c r="P1362" s="31">
        <v>17266667</v>
      </c>
      <c r="T1362" s="30"/>
      <c r="U1362" s="31"/>
      <c r="V1362" s="31">
        <v>28000000</v>
      </c>
      <c r="W1362" s="28" t="s">
        <v>477</v>
      </c>
    </row>
    <row r="1363" spans="1:23" s="28" customFormat="1" ht="43.5" x14ac:dyDescent="0.35">
      <c r="A1363" s="20">
        <v>1512</v>
      </c>
      <c r="B1363" s="28">
        <v>2024</v>
      </c>
      <c r="C1363" s="19" t="s">
        <v>3695</v>
      </c>
      <c r="D1363" s="19" t="s">
        <v>2051</v>
      </c>
      <c r="E1363" s="19">
        <v>52807944</v>
      </c>
      <c r="F1363" s="19" t="s">
        <v>3696</v>
      </c>
      <c r="G1363" s="19" t="s">
        <v>154</v>
      </c>
      <c r="H1363" s="19" t="s">
        <v>155</v>
      </c>
      <c r="I1363" s="27">
        <v>45514</v>
      </c>
      <c r="J1363" s="27">
        <v>45517</v>
      </c>
      <c r="K1363" s="27">
        <v>45653</v>
      </c>
      <c r="L1363" s="29">
        <v>10026000</v>
      </c>
      <c r="M1363" s="36">
        <v>0</v>
      </c>
      <c r="N1363" s="31">
        <v>3564800</v>
      </c>
      <c r="O1363" s="31">
        <v>0</v>
      </c>
      <c r="P1363" s="31">
        <v>6461200</v>
      </c>
      <c r="T1363" s="30"/>
      <c r="U1363" s="31"/>
      <c r="V1363" s="31">
        <v>10026000</v>
      </c>
      <c r="W1363" s="28" t="s">
        <v>156</v>
      </c>
    </row>
    <row r="1364" spans="1:23" s="28" customFormat="1" ht="43.5" x14ac:dyDescent="0.35">
      <c r="A1364" s="20">
        <v>1513</v>
      </c>
      <c r="B1364" s="28">
        <v>2024</v>
      </c>
      <c r="C1364" s="19" t="s">
        <v>3697</v>
      </c>
      <c r="D1364" s="19" t="s">
        <v>2464</v>
      </c>
      <c r="E1364" s="19">
        <v>52601106</v>
      </c>
      <c r="F1364" s="19" t="s">
        <v>3698</v>
      </c>
      <c r="G1364" s="19" t="s">
        <v>154</v>
      </c>
      <c r="H1364" s="19" t="s">
        <v>155</v>
      </c>
      <c r="I1364" s="27">
        <v>45514</v>
      </c>
      <c r="J1364" s="27">
        <v>45517</v>
      </c>
      <c r="K1364" s="27">
        <v>45653</v>
      </c>
      <c r="L1364" s="29">
        <v>10026000</v>
      </c>
      <c r="M1364" s="36">
        <v>0</v>
      </c>
      <c r="N1364" s="31">
        <v>3564800</v>
      </c>
      <c r="O1364" s="31">
        <v>0</v>
      </c>
      <c r="P1364" s="31">
        <v>6461200</v>
      </c>
      <c r="T1364" s="30"/>
      <c r="U1364" s="31"/>
      <c r="V1364" s="31">
        <v>10026000</v>
      </c>
      <c r="W1364" s="28" t="s">
        <v>156</v>
      </c>
    </row>
    <row r="1365" spans="1:23" s="28" customFormat="1" ht="43.5" x14ac:dyDescent="0.35">
      <c r="A1365" s="20">
        <v>1514</v>
      </c>
      <c r="B1365" s="28">
        <v>2024</v>
      </c>
      <c r="C1365" s="19" t="s">
        <v>3699</v>
      </c>
      <c r="D1365" s="19" t="s">
        <v>2098</v>
      </c>
      <c r="E1365" s="19">
        <v>41785879</v>
      </c>
      <c r="F1365" s="19" t="s">
        <v>3700</v>
      </c>
      <c r="G1365" s="19" t="s">
        <v>154</v>
      </c>
      <c r="H1365" s="19" t="s">
        <v>155</v>
      </c>
      <c r="I1365" s="27">
        <v>45514</v>
      </c>
      <c r="J1365" s="27">
        <v>45517</v>
      </c>
      <c r="K1365" s="27">
        <v>45653</v>
      </c>
      <c r="L1365" s="29">
        <v>10026000</v>
      </c>
      <c r="M1365" s="36">
        <v>0</v>
      </c>
      <c r="N1365" s="31">
        <v>3564800</v>
      </c>
      <c r="O1365" s="31">
        <v>0</v>
      </c>
      <c r="P1365" s="31">
        <v>6461200</v>
      </c>
      <c r="T1365" s="30"/>
      <c r="U1365" s="31"/>
      <c r="V1365" s="31">
        <v>10026000</v>
      </c>
      <c r="W1365" s="28" t="s">
        <v>156</v>
      </c>
    </row>
    <row r="1366" spans="1:23" s="28" customFormat="1" ht="29" x14ac:dyDescent="0.35">
      <c r="A1366" s="20">
        <v>1515</v>
      </c>
      <c r="B1366" s="28">
        <v>2024</v>
      </c>
      <c r="C1366" s="19" t="s">
        <v>3701</v>
      </c>
      <c r="D1366" s="19" t="s">
        <v>1359</v>
      </c>
      <c r="E1366" s="19">
        <v>1013633241</v>
      </c>
      <c r="F1366" s="19" t="s">
        <v>3702</v>
      </c>
      <c r="G1366" s="19" t="s">
        <v>3093</v>
      </c>
      <c r="H1366" s="19" t="s">
        <v>544</v>
      </c>
      <c r="I1366" s="27">
        <v>45514</v>
      </c>
      <c r="J1366" s="27">
        <v>45517</v>
      </c>
      <c r="K1366" s="27">
        <v>45657</v>
      </c>
      <c r="L1366" s="29">
        <v>26522500</v>
      </c>
      <c r="M1366" s="36">
        <v>0</v>
      </c>
      <c r="N1366" s="31">
        <v>3182700</v>
      </c>
      <c r="O1366" s="31">
        <v>0</v>
      </c>
      <c r="P1366" s="31">
        <v>23339800</v>
      </c>
      <c r="T1366" s="30"/>
      <c r="U1366" s="31"/>
      <c r="V1366" s="31">
        <v>26522500</v>
      </c>
      <c r="W1366" s="28" t="s">
        <v>534</v>
      </c>
    </row>
    <row r="1367" spans="1:23" s="28" customFormat="1" ht="29" x14ac:dyDescent="0.35">
      <c r="A1367" s="20">
        <v>1516</v>
      </c>
      <c r="B1367" s="28">
        <v>2024</v>
      </c>
      <c r="C1367" s="19" t="s">
        <v>3703</v>
      </c>
      <c r="D1367" s="19" t="s">
        <v>2284</v>
      </c>
      <c r="E1367" s="19">
        <v>1030635918</v>
      </c>
      <c r="F1367" s="19" t="s">
        <v>3704</v>
      </c>
      <c r="G1367" s="19" t="s">
        <v>538</v>
      </c>
      <c r="H1367" s="19" t="s">
        <v>2487</v>
      </c>
      <c r="I1367" s="27">
        <v>45514</v>
      </c>
      <c r="J1367" s="27">
        <v>45519</v>
      </c>
      <c r="K1367" s="27">
        <v>45657</v>
      </c>
      <c r="L1367" s="29">
        <v>20000000</v>
      </c>
      <c r="M1367" s="36">
        <v>0</v>
      </c>
      <c r="N1367" s="31">
        <v>2133333</v>
      </c>
      <c r="O1367" s="31">
        <v>0</v>
      </c>
      <c r="P1367" s="31">
        <v>17866667</v>
      </c>
      <c r="T1367" s="30"/>
      <c r="U1367" s="31"/>
      <c r="V1367" s="31">
        <v>20000000</v>
      </c>
      <c r="W1367" s="28" t="s">
        <v>534</v>
      </c>
    </row>
    <row r="1368" spans="1:23" s="28" customFormat="1" ht="29" x14ac:dyDescent="0.35">
      <c r="A1368" s="20">
        <v>1517</v>
      </c>
      <c r="B1368" s="28">
        <v>2024</v>
      </c>
      <c r="C1368" s="19" t="s">
        <v>3705</v>
      </c>
      <c r="D1368" s="19" t="s">
        <v>808</v>
      </c>
      <c r="E1368" s="19">
        <v>1014263145</v>
      </c>
      <c r="F1368" s="19" t="s">
        <v>3706</v>
      </c>
      <c r="G1368" s="19" t="s">
        <v>3093</v>
      </c>
      <c r="H1368" s="19" t="s">
        <v>544</v>
      </c>
      <c r="I1368" s="27">
        <v>45514</v>
      </c>
      <c r="J1368" s="27">
        <v>45518</v>
      </c>
      <c r="K1368" s="27">
        <v>45657</v>
      </c>
      <c r="L1368" s="29">
        <v>37130000</v>
      </c>
      <c r="M1368" s="36">
        <v>0</v>
      </c>
      <c r="N1368" s="31">
        <v>11634067</v>
      </c>
      <c r="O1368" s="31">
        <v>0</v>
      </c>
      <c r="P1368" s="31">
        <v>25495933</v>
      </c>
      <c r="T1368" s="30"/>
      <c r="U1368" s="31"/>
      <c r="V1368" s="31">
        <v>37130000</v>
      </c>
      <c r="W1368" s="28" t="s">
        <v>534</v>
      </c>
    </row>
    <row r="1369" spans="1:23" s="28" customFormat="1" ht="29" x14ac:dyDescent="0.35">
      <c r="A1369" s="20">
        <v>1518</v>
      </c>
      <c r="B1369" s="28">
        <v>2024</v>
      </c>
      <c r="C1369" s="19" t="s">
        <v>3707</v>
      </c>
      <c r="D1369" s="19" t="s">
        <v>815</v>
      </c>
      <c r="E1369" s="19">
        <v>80238651</v>
      </c>
      <c r="F1369" s="19" t="s">
        <v>3708</v>
      </c>
      <c r="G1369" s="19" t="s">
        <v>3093</v>
      </c>
      <c r="H1369" s="19" t="s">
        <v>544</v>
      </c>
      <c r="I1369" s="27">
        <v>45514</v>
      </c>
      <c r="J1369" s="27">
        <v>45517</v>
      </c>
      <c r="K1369" s="27">
        <v>45657</v>
      </c>
      <c r="L1369" s="29">
        <v>37130000</v>
      </c>
      <c r="M1369" s="36">
        <v>0</v>
      </c>
      <c r="N1369" s="31">
        <v>11881600</v>
      </c>
      <c r="O1369" s="31">
        <v>0</v>
      </c>
      <c r="P1369" s="31">
        <v>25248400</v>
      </c>
      <c r="T1369" s="30"/>
      <c r="U1369" s="31"/>
      <c r="V1369" s="31">
        <v>37130000</v>
      </c>
      <c r="W1369" s="28" t="s">
        <v>534</v>
      </c>
    </row>
    <row r="1370" spans="1:23" s="28" customFormat="1" ht="29" x14ac:dyDescent="0.35">
      <c r="A1370" s="20">
        <v>1519</v>
      </c>
      <c r="B1370" s="28">
        <v>2024</v>
      </c>
      <c r="C1370" s="19" t="s">
        <v>3709</v>
      </c>
      <c r="D1370" s="19" t="s">
        <v>2122</v>
      </c>
      <c r="E1370" s="19">
        <v>1018486377</v>
      </c>
      <c r="F1370" s="19" t="s">
        <v>3710</v>
      </c>
      <c r="G1370" s="19" t="s">
        <v>2256</v>
      </c>
      <c r="H1370" s="19" t="s">
        <v>32</v>
      </c>
      <c r="I1370" s="27">
        <v>45514</v>
      </c>
      <c r="J1370" s="27">
        <v>45517</v>
      </c>
      <c r="K1370" s="27">
        <v>45657</v>
      </c>
      <c r="L1370" s="29">
        <v>32590000</v>
      </c>
      <c r="M1370" s="36">
        <v>0</v>
      </c>
      <c r="N1370" s="31">
        <v>10428800</v>
      </c>
      <c r="O1370" s="31">
        <v>0</v>
      </c>
      <c r="P1370" s="31">
        <v>22161200</v>
      </c>
      <c r="T1370" s="30"/>
      <c r="U1370" s="31"/>
      <c r="V1370" s="31">
        <v>32590000</v>
      </c>
      <c r="W1370" s="28" t="s">
        <v>33</v>
      </c>
    </row>
    <row r="1371" spans="1:23" s="28" customFormat="1" ht="29" x14ac:dyDescent="0.35">
      <c r="A1371" s="20">
        <v>1520</v>
      </c>
      <c r="B1371" s="28">
        <v>2024</v>
      </c>
      <c r="C1371" s="19" t="s">
        <v>3711</v>
      </c>
      <c r="D1371" s="19" t="s">
        <v>2278</v>
      </c>
      <c r="E1371" s="19">
        <v>52085598</v>
      </c>
      <c r="F1371" s="19" t="s">
        <v>3712</v>
      </c>
      <c r="G1371" s="19" t="s">
        <v>154</v>
      </c>
      <c r="H1371" s="19" t="s">
        <v>3665</v>
      </c>
      <c r="I1371" s="27">
        <v>45515</v>
      </c>
      <c r="J1371" s="27">
        <v>45525</v>
      </c>
      <c r="K1371" s="27">
        <v>45657</v>
      </c>
      <c r="L1371" s="29">
        <v>32590000</v>
      </c>
      <c r="M1371" s="36">
        <v>0</v>
      </c>
      <c r="N1371" s="31">
        <v>8690667</v>
      </c>
      <c r="O1371" s="31">
        <v>0</v>
      </c>
      <c r="P1371" s="31">
        <v>23899333</v>
      </c>
      <c r="T1371" s="30"/>
      <c r="U1371" s="31"/>
      <c r="V1371" s="31">
        <v>32590000</v>
      </c>
      <c r="W1371" s="28" t="s">
        <v>33</v>
      </c>
    </row>
    <row r="1372" spans="1:23" s="28" customFormat="1" ht="29" x14ac:dyDescent="0.35">
      <c r="A1372" s="20">
        <v>1521</v>
      </c>
      <c r="B1372" s="28">
        <v>2024</v>
      </c>
      <c r="C1372" s="19" t="s">
        <v>3713</v>
      </c>
      <c r="D1372" s="19" t="s">
        <v>1839</v>
      </c>
      <c r="E1372" s="19">
        <v>52186895</v>
      </c>
      <c r="F1372" s="19" t="s">
        <v>3714</v>
      </c>
      <c r="G1372" s="19" t="s">
        <v>2256</v>
      </c>
      <c r="H1372" s="19" t="s">
        <v>32</v>
      </c>
      <c r="I1372" s="27">
        <v>45514</v>
      </c>
      <c r="J1372" s="27">
        <v>45517</v>
      </c>
      <c r="K1372" s="27">
        <v>45657</v>
      </c>
      <c r="L1372" s="29">
        <v>32590000</v>
      </c>
      <c r="M1372" s="36">
        <v>0</v>
      </c>
      <c r="N1372" s="31">
        <v>3910800</v>
      </c>
      <c r="O1372" s="31">
        <v>0</v>
      </c>
      <c r="P1372" s="31">
        <v>28679200</v>
      </c>
      <c r="T1372" s="30"/>
      <c r="U1372" s="31"/>
      <c r="V1372" s="31">
        <v>32590000</v>
      </c>
      <c r="W1372" s="28" t="s">
        <v>33</v>
      </c>
    </row>
    <row r="1373" spans="1:23" s="28" customFormat="1" ht="29" x14ac:dyDescent="0.35">
      <c r="A1373" s="20">
        <v>1522</v>
      </c>
      <c r="B1373" s="28">
        <v>2024</v>
      </c>
      <c r="C1373" s="19" t="s">
        <v>3715</v>
      </c>
      <c r="D1373" s="19" t="s">
        <v>1121</v>
      </c>
      <c r="E1373" s="19">
        <v>28697041</v>
      </c>
      <c r="F1373" s="19" t="s">
        <v>3716</v>
      </c>
      <c r="G1373" s="19" t="s">
        <v>2256</v>
      </c>
      <c r="H1373" s="19" t="s">
        <v>32</v>
      </c>
      <c r="I1373" s="27">
        <v>45514</v>
      </c>
      <c r="J1373" s="27">
        <v>45517</v>
      </c>
      <c r="K1373" s="27">
        <v>45657</v>
      </c>
      <c r="L1373" s="29">
        <v>32590000</v>
      </c>
      <c r="M1373" s="36">
        <v>0</v>
      </c>
      <c r="N1373" s="31">
        <v>10428800</v>
      </c>
      <c r="O1373" s="31">
        <v>0</v>
      </c>
      <c r="P1373" s="31">
        <v>22161200</v>
      </c>
      <c r="T1373" s="30"/>
      <c r="U1373" s="31"/>
      <c r="V1373" s="31">
        <v>32590000</v>
      </c>
      <c r="W1373" s="28" t="s">
        <v>33</v>
      </c>
    </row>
    <row r="1374" spans="1:23" s="28" customFormat="1" ht="29" x14ac:dyDescent="0.35">
      <c r="A1374" s="20">
        <v>1523</v>
      </c>
      <c r="B1374" s="28">
        <v>2024</v>
      </c>
      <c r="C1374" s="19" t="s">
        <v>3717</v>
      </c>
      <c r="D1374" s="19" t="s">
        <v>1515</v>
      </c>
      <c r="E1374" s="19">
        <v>1070923157</v>
      </c>
      <c r="F1374" s="19" t="s">
        <v>3718</v>
      </c>
      <c r="G1374" s="19" t="s">
        <v>3046</v>
      </c>
      <c r="H1374" s="19" t="s">
        <v>476</v>
      </c>
      <c r="I1374" s="27">
        <v>45514</v>
      </c>
      <c r="J1374" s="27">
        <v>45519</v>
      </c>
      <c r="K1374" s="27">
        <v>45640</v>
      </c>
      <c r="L1374" s="29">
        <v>26000000</v>
      </c>
      <c r="M1374" s="36">
        <v>0</v>
      </c>
      <c r="N1374" s="31">
        <v>3466667</v>
      </c>
      <c r="O1374" s="31">
        <v>0</v>
      </c>
      <c r="P1374" s="31">
        <v>22533333</v>
      </c>
      <c r="T1374" s="30"/>
      <c r="U1374" s="31"/>
      <c r="V1374" s="31">
        <v>26000000</v>
      </c>
      <c r="W1374" s="28" t="s">
        <v>477</v>
      </c>
    </row>
    <row r="1375" spans="1:23" s="28" customFormat="1" ht="43.5" x14ac:dyDescent="0.35">
      <c r="A1375" s="20">
        <v>1524</v>
      </c>
      <c r="B1375" s="28">
        <v>2024</v>
      </c>
      <c r="C1375" s="19" t="s">
        <v>3719</v>
      </c>
      <c r="D1375" s="19" t="s">
        <v>3720</v>
      </c>
      <c r="E1375" s="19">
        <v>1020833654</v>
      </c>
      <c r="F1375" s="19" t="s">
        <v>3721</v>
      </c>
      <c r="G1375" s="19" t="s">
        <v>154</v>
      </c>
      <c r="H1375" s="19" t="s">
        <v>155</v>
      </c>
      <c r="I1375" s="27">
        <v>45514</v>
      </c>
      <c r="J1375" s="27">
        <v>45519</v>
      </c>
      <c r="K1375" s="27">
        <v>45655</v>
      </c>
      <c r="L1375" s="29">
        <v>29848500</v>
      </c>
      <c r="M1375" s="36">
        <v>0</v>
      </c>
      <c r="N1375" s="31">
        <v>10170600</v>
      </c>
      <c r="O1375" s="31">
        <v>0</v>
      </c>
      <c r="P1375" s="31">
        <v>19677900</v>
      </c>
      <c r="T1375" s="30"/>
      <c r="U1375" s="31"/>
      <c r="V1375" s="31">
        <v>29848500</v>
      </c>
      <c r="W1375" s="28" t="s">
        <v>156</v>
      </c>
    </row>
    <row r="1376" spans="1:23" s="28" customFormat="1" ht="29" x14ac:dyDescent="0.35">
      <c r="A1376" s="20">
        <v>1526</v>
      </c>
      <c r="B1376" s="28">
        <v>2024</v>
      </c>
      <c r="C1376" s="19" t="s">
        <v>3722</v>
      </c>
      <c r="D1376" s="19" t="s">
        <v>1428</v>
      </c>
      <c r="E1376" s="19">
        <v>51729728</v>
      </c>
      <c r="F1376" s="19" t="s">
        <v>3723</v>
      </c>
      <c r="G1376" s="19" t="s">
        <v>3046</v>
      </c>
      <c r="H1376" s="19" t="s">
        <v>476</v>
      </c>
      <c r="I1376" s="27">
        <v>45515</v>
      </c>
      <c r="J1376" s="27">
        <v>45518</v>
      </c>
      <c r="K1376" s="27">
        <v>45639</v>
      </c>
      <c r="L1376" s="29">
        <v>20920000</v>
      </c>
      <c r="M1376" s="36">
        <v>0</v>
      </c>
      <c r="N1376" s="31">
        <v>8193667</v>
      </c>
      <c r="O1376" s="31">
        <v>0</v>
      </c>
      <c r="P1376" s="31">
        <v>12726333</v>
      </c>
      <c r="T1376" s="30"/>
      <c r="U1376" s="31"/>
      <c r="V1376" s="31">
        <v>20920000</v>
      </c>
      <c r="W1376" s="28" t="s">
        <v>477</v>
      </c>
    </row>
    <row r="1377" spans="1:23" s="28" customFormat="1" ht="29" x14ac:dyDescent="0.35">
      <c r="A1377" s="20">
        <v>1527</v>
      </c>
      <c r="B1377" s="28">
        <v>2024</v>
      </c>
      <c r="C1377" s="19" t="s">
        <v>3724</v>
      </c>
      <c r="D1377" s="19" t="s">
        <v>1512</v>
      </c>
      <c r="E1377" s="19">
        <v>53084190</v>
      </c>
      <c r="F1377" s="19" t="s">
        <v>3725</v>
      </c>
      <c r="G1377" s="19" t="s">
        <v>3046</v>
      </c>
      <c r="H1377" s="19" t="s">
        <v>476</v>
      </c>
      <c r="I1377" s="27">
        <v>45516</v>
      </c>
      <c r="J1377" s="27">
        <v>45519</v>
      </c>
      <c r="K1377" s="27">
        <v>45640</v>
      </c>
      <c r="L1377" s="29">
        <v>20920000</v>
      </c>
      <c r="M1377" s="36">
        <v>0</v>
      </c>
      <c r="N1377" s="31">
        <v>8019333</v>
      </c>
      <c r="O1377" s="31">
        <v>0</v>
      </c>
      <c r="P1377" s="31">
        <v>12900667</v>
      </c>
      <c r="T1377" s="30"/>
      <c r="U1377" s="31"/>
      <c r="V1377" s="31">
        <v>20920000</v>
      </c>
      <c r="W1377" s="28" t="s">
        <v>477</v>
      </c>
    </row>
    <row r="1378" spans="1:23" s="28" customFormat="1" ht="29" x14ac:dyDescent="0.35">
      <c r="A1378" s="20">
        <v>1528</v>
      </c>
      <c r="B1378" s="28">
        <v>2024</v>
      </c>
      <c r="C1378" s="19" t="s">
        <v>3726</v>
      </c>
      <c r="D1378" s="19" t="s">
        <v>1860</v>
      </c>
      <c r="E1378" s="19">
        <v>1032362672</v>
      </c>
      <c r="F1378" s="19" t="s">
        <v>3727</v>
      </c>
      <c r="G1378" s="19" t="s">
        <v>3046</v>
      </c>
      <c r="H1378" s="19" t="s">
        <v>476</v>
      </c>
      <c r="I1378" s="27">
        <v>45516</v>
      </c>
      <c r="J1378" s="27">
        <v>45518</v>
      </c>
      <c r="K1378" s="27">
        <v>45639</v>
      </c>
      <c r="L1378" s="29">
        <v>20920000</v>
      </c>
      <c r="M1378" s="36">
        <v>0</v>
      </c>
      <c r="N1378" s="31">
        <v>8193667</v>
      </c>
      <c r="O1378" s="31">
        <v>0</v>
      </c>
      <c r="P1378" s="31">
        <v>12726333</v>
      </c>
      <c r="T1378" s="30"/>
      <c r="U1378" s="31"/>
      <c r="V1378" s="31">
        <v>20920000</v>
      </c>
      <c r="W1378" s="28" t="s">
        <v>477</v>
      </c>
    </row>
    <row r="1379" spans="1:23" s="28" customFormat="1" ht="29" x14ac:dyDescent="0.35">
      <c r="A1379" s="20">
        <v>1529</v>
      </c>
      <c r="B1379" s="28">
        <v>2024</v>
      </c>
      <c r="C1379" s="19" t="s">
        <v>3728</v>
      </c>
      <c r="D1379" s="19" t="s">
        <v>385</v>
      </c>
      <c r="E1379" s="19">
        <v>1125618115</v>
      </c>
      <c r="F1379" s="19" t="s">
        <v>3729</v>
      </c>
      <c r="G1379" s="19" t="s">
        <v>854</v>
      </c>
      <c r="H1379" s="19" t="s">
        <v>345</v>
      </c>
      <c r="I1379" s="27">
        <v>45514</v>
      </c>
      <c r="J1379" s="27">
        <v>45517</v>
      </c>
      <c r="K1379" s="27">
        <v>45653</v>
      </c>
      <c r="L1379" s="29">
        <v>38016000</v>
      </c>
      <c r="M1379" s="36">
        <v>0</v>
      </c>
      <c r="N1379" s="31">
        <v>5068800</v>
      </c>
      <c r="O1379" s="31">
        <v>0</v>
      </c>
      <c r="P1379" s="31">
        <v>32947200</v>
      </c>
      <c r="T1379" s="30"/>
      <c r="U1379" s="31"/>
      <c r="V1379" s="31">
        <v>38016000</v>
      </c>
      <c r="W1379" s="28" t="s">
        <v>306</v>
      </c>
    </row>
    <row r="1380" spans="1:23" s="28" customFormat="1" ht="29" x14ac:dyDescent="0.35">
      <c r="A1380" s="20">
        <v>1530</v>
      </c>
      <c r="B1380" s="28">
        <v>2024</v>
      </c>
      <c r="C1380" s="19" t="s">
        <v>3730</v>
      </c>
      <c r="D1380" s="19" t="s">
        <v>1374</v>
      </c>
      <c r="E1380" s="19">
        <v>1023881004</v>
      </c>
      <c r="F1380" s="19" t="s">
        <v>3731</v>
      </c>
      <c r="G1380" s="19" t="s">
        <v>3093</v>
      </c>
      <c r="H1380" s="19" t="s">
        <v>544</v>
      </c>
      <c r="I1380" s="27">
        <v>45515</v>
      </c>
      <c r="J1380" s="27">
        <v>45525</v>
      </c>
      <c r="K1380" s="27">
        <v>45657</v>
      </c>
      <c r="L1380" s="29">
        <v>26522500</v>
      </c>
      <c r="M1380" s="36">
        <v>0</v>
      </c>
      <c r="N1380" s="31">
        <v>1768167</v>
      </c>
      <c r="O1380" s="31">
        <v>0</v>
      </c>
      <c r="P1380" s="31">
        <v>24754333</v>
      </c>
      <c r="T1380" s="30"/>
      <c r="U1380" s="31"/>
      <c r="V1380" s="31">
        <v>26522500</v>
      </c>
      <c r="W1380" s="28" t="s">
        <v>534</v>
      </c>
    </row>
    <row r="1381" spans="1:23" s="28" customFormat="1" ht="29" x14ac:dyDescent="0.35">
      <c r="A1381" s="20">
        <v>1531</v>
      </c>
      <c r="B1381" s="28">
        <v>2024</v>
      </c>
      <c r="C1381" s="19" t="s">
        <v>3732</v>
      </c>
      <c r="D1381" s="19" t="s">
        <v>1209</v>
      </c>
      <c r="E1381" s="19">
        <v>1024478859</v>
      </c>
      <c r="F1381" s="19" t="s">
        <v>3733</v>
      </c>
      <c r="G1381" s="19" t="s">
        <v>3093</v>
      </c>
      <c r="H1381" s="19" t="s">
        <v>544</v>
      </c>
      <c r="I1381" s="27">
        <v>45515</v>
      </c>
      <c r="J1381" s="27">
        <v>45519</v>
      </c>
      <c r="K1381" s="27">
        <v>45657</v>
      </c>
      <c r="L1381" s="29">
        <v>26522500</v>
      </c>
      <c r="M1381" s="36">
        <v>0</v>
      </c>
      <c r="N1381" s="31">
        <v>2829067</v>
      </c>
      <c r="O1381" s="31">
        <v>0</v>
      </c>
      <c r="P1381" s="31">
        <v>23693433</v>
      </c>
      <c r="T1381" s="30"/>
      <c r="U1381" s="31"/>
      <c r="V1381" s="31">
        <v>26522500</v>
      </c>
      <c r="W1381" s="28" t="s">
        <v>534</v>
      </c>
    </row>
    <row r="1382" spans="1:23" s="28" customFormat="1" ht="29" x14ac:dyDescent="0.35">
      <c r="A1382" s="20">
        <v>1532</v>
      </c>
      <c r="B1382" s="28">
        <v>2024</v>
      </c>
      <c r="C1382" s="19" t="s">
        <v>3734</v>
      </c>
      <c r="D1382" s="19" t="s">
        <v>1440</v>
      </c>
      <c r="E1382" s="19">
        <v>52964970</v>
      </c>
      <c r="F1382" s="19" t="s">
        <v>3735</v>
      </c>
      <c r="G1382" s="19" t="s">
        <v>3093</v>
      </c>
      <c r="H1382" s="19" t="s">
        <v>544</v>
      </c>
      <c r="I1382" s="27">
        <v>45515</v>
      </c>
      <c r="J1382" s="27">
        <v>45518</v>
      </c>
      <c r="K1382" s="27">
        <v>45657</v>
      </c>
      <c r="L1382" s="29">
        <v>26522500</v>
      </c>
      <c r="M1382" s="36">
        <v>0</v>
      </c>
      <c r="N1382" s="31">
        <v>8310383</v>
      </c>
      <c r="O1382" s="31">
        <v>0</v>
      </c>
      <c r="P1382" s="31">
        <v>18212117</v>
      </c>
      <c r="T1382" s="30"/>
      <c r="U1382" s="31"/>
      <c r="V1382" s="31">
        <v>26522500</v>
      </c>
      <c r="W1382" s="28" t="s">
        <v>534</v>
      </c>
    </row>
    <row r="1383" spans="1:23" s="28" customFormat="1" ht="29" x14ac:dyDescent="0.35">
      <c r="A1383" s="20">
        <v>1533</v>
      </c>
      <c r="B1383" s="28">
        <v>2024</v>
      </c>
      <c r="C1383" s="19" t="s">
        <v>3736</v>
      </c>
      <c r="D1383" s="19" t="s">
        <v>1518</v>
      </c>
      <c r="E1383" s="19">
        <v>1019082575</v>
      </c>
      <c r="F1383" s="19" t="s">
        <v>3737</v>
      </c>
      <c r="G1383" s="19" t="s">
        <v>3093</v>
      </c>
      <c r="H1383" s="19" t="s">
        <v>544</v>
      </c>
      <c r="I1383" s="27">
        <v>45515</v>
      </c>
      <c r="J1383" s="27">
        <v>45519</v>
      </c>
      <c r="K1383" s="27">
        <v>45657</v>
      </c>
      <c r="L1383" s="29">
        <v>26522500</v>
      </c>
      <c r="M1383" s="36">
        <v>0</v>
      </c>
      <c r="N1383" s="31">
        <v>2829067</v>
      </c>
      <c r="O1383" s="31">
        <v>0</v>
      </c>
      <c r="P1383" s="31">
        <v>23693433</v>
      </c>
      <c r="T1383" s="30"/>
      <c r="U1383" s="31"/>
      <c r="V1383" s="31">
        <v>26522500</v>
      </c>
      <c r="W1383" s="28" t="s">
        <v>534</v>
      </c>
    </row>
    <row r="1384" spans="1:23" s="28" customFormat="1" ht="29" x14ac:dyDescent="0.35">
      <c r="A1384" s="20">
        <v>1534</v>
      </c>
      <c r="B1384" s="28">
        <v>2024</v>
      </c>
      <c r="C1384" s="19" t="s">
        <v>3738</v>
      </c>
      <c r="D1384" s="19" t="s">
        <v>1584</v>
      </c>
      <c r="E1384" s="19">
        <v>64892400</v>
      </c>
      <c r="F1384" s="19" t="s">
        <v>3739</v>
      </c>
      <c r="G1384" s="19" t="s">
        <v>3046</v>
      </c>
      <c r="H1384" s="19" t="s">
        <v>476</v>
      </c>
      <c r="I1384" s="27">
        <v>45514</v>
      </c>
      <c r="J1384" s="27">
        <v>45524</v>
      </c>
      <c r="K1384" s="27">
        <v>45645</v>
      </c>
      <c r="L1384" s="29">
        <v>15235760</v>
      </c>
      <c r="M1384" s="36">
        <v>0</v>
      </c>
      <c r="N1384" s="31">
        <v>5205551</v>
      </c>
      <c r="O1384" s="31">
        <v>0</v>
      </c>
      <c r="P1384" s="31">
        <v>10030209</v>
      </c>
      <c r="T1384" s="30"/>
      <c r="U1384" s="31"/>
      <c r="V1384" s="31">
        <v>15235760</v>
      </c>
      <c r="W1384" s="28" t="s">
        <v>477</v>
      </c>
    </row>
    <row r="1385" spans="1:23" s="28" customFormat="1" ht="43.5" x14ac:dyDescent="0.35">
      <c r="A1385" s="20">
        <v>1536</v>
      </c>
      <c r="B1385" s="28">
        <v>2024</v>
      </c>
      <c r="C1385" s="19" t="s">
        <v>3740</v>
      </c>
      <c r="D1385" s="19" t="s">
        <v>412</v>
      </c>
      <c r="E1385" s="19">
        <v>51717338</v>
      </c>
      <c r="F1385" s="19" t="s">
        <v>3741</v>
      </c>
      <c r="G1385" s="19" t="s">
        <v>154</v>
      </c>
      <c r="H1385" s="19" t="s">
        <v>155</v>
      </c>
      <c r="I1385" s="27">
        <v>45514</v>
      </c>
      <c r="J1385" s="27">
        <v>45525</v>
      </c>
      <c r="K1385" s="27">
        <v>45657</v>
      </c>
      <c r="L1385" s="29">
        <v>14323500</v>
      </c>
      <c r="M1385" s="36">
        <v>0</v>
      </c>
      <c r="N1385" s="31">
        <v>4244000</v>
      </c>
      <c r="O1385" s="31">
        <v>0</v>
      </c>
      <c r="P1385" s="31">
        <v>10079500</v>
      </c>
      <c r="T1385" s="30"/>
      <c r="U1385" s="31"/>
      <c r="V1385" s="31">
        <v>14323500</v>
      </c>
      <c r="W1385" s="28" t="s">
        <v>156</v>
      </c>
    </row>
    <row r="1386" spans="1:23" s="28" customFormat="1" ht="43.5" x14ac:dyDescent="0.35">
      <c r="A1386" s="20">
        <v>1537</v>
      </c>
      <c r="B1386" s="28">
        <v>2024</v>
      </c>
      <c r="C1386" s="19" t="s">
        <v>3742</v>
      </c>
      <c r="D1386" s="19" t="s">
        <v>2116</v>
      </c>
      <c r="E1386" s="19">
        <v>52460032</v>
      </c>
      <c r="F1386" s="19" t="s">
        <v>3743</v>
      </c>
      <c r="G1386" s="19" t="s">
        <v>154</v>
      </c>
      <c r="H1386" s="19" t="s">
        <v>155</v>
      </c>
      <c r="I1386" s="27">
        <v>45514</v>
      </c>
      <c r="J1386" s="27">
        <v>45519</v>
      </c>
      <c r="K1386" s="27">
        <v>45655</v>
      </c>
      <c r="L1386" s="29">
        <v>10026000</v>
      </c>
      <c r="M1386" s="36">
        <v>0</v>
      </c>
      <c r="N1386" s="31">
        <v>1188267</v>
      </c>
      <c r="O1386" s="31">
        <v>0</v>
      </c>
      <c r="P1386" s="31">
        <v>8837733</v>
      </c>
      <c r="T1386" s="30"/>
      <c r="U1386" s="31"/>
      <c r="V1386" s="31">
        <v>10026000</v>
      </c>
      <c r="W1386" s="28" t="s">
        <v>156</v>
      </c>
    </row>
    <row r="1387" spans="1:23" s="28" customFormat="1" ht="29" x14ac:dyDescent="0.35">
      <c r="A1387" s="20">
        <v>1538</v>
      </c>
      <c r="B1387" s="28">
        <v>2024</v>
      </c>
      <c r="C1387" s="19" t="s">
        <v>3744</v>
      </c>
      <c r="D1387" s="19" t="s">
        <v>1701</v>
      </c>
      <c r="E1387" s="19">
        <v>1012350248</v>
      </c>
      <c r="F1387" s="19" t="s">
        <v>3745</v>
      </c>
      <c r="G1387" s="19" t="s">
        <v>3046</v>
      </c>
      <c r="H1387" s="19" t="s">
        <v>476</v>
      </c>
      <c r="I1387" s="27">
        <v>45514</v>
      </c>
      <c r="J1387" s="27">
        <v>45517</v>
      </c>
      <c r="K1387" s="27">
        <v>45638</v>
      </c>
      <c r="L1387" s="29">
        <v>26000000</v>
      </c>
      <c r="M1387" s="36">
        <v>0</v>
      </c>
      <c r="N1387" s="31">
        <v>10400000</v>
      </c>
      <c r="O1387" s="31">
        <v>0</v>
      </c>
      <c r="P1387" s="31">
        <v>15600000</v>
      </c>
      <c r="T1387" s="30"/>
      <c r="U1387" s="31"/>
      <c r="V1387" s="31">
        <v>26000000</v>
      </c>
      <c r="W1387" s="28" t="s">
        <v>477</v>
      </c>
    </row>
    <row r="1388" spans="1:23" s="28" customFormat="1" ht="29" x14ac:dyDescent="0.35">
      <c r="A1388" s="20">
        <v>1539</v>
      </c>
      <c r="B1388" s="28">
        <v>2024</v>
      </c>
      <c r="C1388" s="19" t="s">
        <v>3746</v>
      </c>
      <c r="D1388" s="19" t="s">
        <v>2134</v>
      </c>
      <c r="E1388" s="19">
        <v>1072661251</v>
      </c>
      <c r="F1388" s="19" t="s">
        <v>3747</v>
      </c>
      <c r="G1388" s="19" t="s">
        <v>3093</v>
      </c>
      <c r="H1388" s="19" t="s">
        <v>544</v>
      </c>
      <c r="I1388" s="27">
        <v>45515</v>
      </c>
      <c r="J1388" s="27">
        <v>45517</v>
      </c>
      <c r="K1388" s="27">
        <v>45657</v>
      </c>
      <c r="L1388" s="29">
        <v>28325000</v>
      </c>
      <c r="M1388" s="36">
        <v>0</v>
      </c>
      <c r="N1388" s="31">
        <v>9064000</v>
      </c>
      <c r="O1388" s="31">
        <v>0</v>
      </c>
      <c r="P1388" s="31">
        <v>19261000</v>
      </c>
      <c r="T1388" s="30"/>
      <c r="U1388" s="31"/>
      <c r="V1388" s="31">
        <v>28325000</v>
      </c>
      <c r="W1388" s="28" t="s">
        <v>534</v>
      </c>
    </row>
    <row r="1389" spans="1:23" s="28" customFormat="1" ht="29" x14ac:dyDescent="0.35">
      <c r="A1389" s="20">
        <v>1540</v>
      </c>
      <c r="B1389" s="28">
        <v>2024</v>
      </c>
      <c r="C1389" s="19" t="s">
        <v>3748</v>
      </c>
      <c r="D1389" s="19" t="s">
        <v>2101</v>
      </c>
      <c r="E1389" s="19">
        <v>1022411484</v>
      </c>
      <c r="F1389" s="19" t="s">
        <v>3745</v>
      </c>
      <c r="G1389" s="19" t="s">
        <v>3046</v>
      </c>
      <c r="H1389" s="19" t="s">
        <v>476</v>
      </c>
      <c r="I1389" s="27">
        <v>45515</v>
      </c>
      <c r="J1389" s="27">
        <v>45518</v>
      </c>
      <c r="K1389" s="27">
        <v>45655</v>
      </c>
      <c r="L1389" s="29">
        <v>10743525</v>
      </c>
      <c r="M1389" s="36">
        <v>0</v>
      </c>
      <c r="N1389" s="31">
        <v>3740338</v>
      </c>
      <c r="O1389" s="31">
        <v>0</v>
      </c>
      <c r="P1389" s="31">
        <v>7003187</v>
      </c>
      <c r="T1389" s="30"/>
      <c r="U1389" s="31"/>
      <c r="V1389" s="31">
        <v>10743525</v>
      </c>
      <c r="W1389" s="28" t="s">
        <v>477</v>
      </c>
    </row>
    <row r="1390" spans="1:23" s="28" customFormat="1" ht="29" x14ac:dyDescent="0.35">
      <c r="A1390" s="20">
        <v>1541</v>
      </c>
      <c r="B1390" s="28">
        <v>2024</v>
      </c>
      <c r="C1390" s="19" t="s">
        <v>3749</v>
      </c>
      <c r="D1390" s="19" t="s">
        <v>1704</v>
      </c>
      <c r="E1390" s="19">
        <v>1033741170</v>
      </c>
      <c r="F1390" s="19" t="s">
        <v>3750</v>
      </c>
      <c r="G1390" s="19" t="s">
        <v>3046</v>
      </c>
      <c r="H1390" s="19" t="s">
        <v>476</v>
      </c>
      <c r="I1390" s="27">
        <v>45515</v>
      </c>
      <c r="J1390" s="27">
        <v>45518</v>
      </c>
      <c r="K1390" s="27">
        <v>45655</v>
      </c>
      <c r="L1390" s="29">
        <v>10743525</v>
      </c>
      <c r="M1390" s="36">
        <v>0</v>
      </c>
      <c r="N1390" s="31">
        <v>3740338</v>
      </c>
      <c r="O1390" s="31">
        <v>0</v>
      </c>
      <c r="P1390" s="31">
        <v>7003187</v>
      </c>
      <c r="T1390" s="30"/>
      <c r="U1390" s="31"/>
      <c r="V1390" s="31">
        <v>10743525</v>
      </c>
      <c r="W1390" s="28" t="s">
        <v>477</v>
      </c>
    </row>
    <row r="1391" spans="1:23" s="28" customFormat="1" ht="29" x14ac:dyDescent="0.35">
      <c r="A1391" s="20">
        <v>1542</v>
      </c>
      <c r="B1391" s="28">
        <v>2024</v>
      </c>
      <c r="C1391" s="19" t="s">
        <v>3751</v>
      </c>
      <c r="D1391" s="19" t="s">
        <v>1707</v>
      </c>
      <c r="E1391" s="19">
        <v>60288166</v>
      </c>
      <c r="F1391" s="19" t="s">
        <v>3752</v>
      </c>
      <c r="G1391" s="19" t="s">
        <v>3046</v>
      </c>
      <c r="H1391" s="19" t="s">
        <v>476</v>
      </c>
      <c r="I1391" s="27">
        <v>45515</v>
      </c>
      <c r="J1391" s="27">
        <v>45518</v>
      </c>
      <c r="K1391" s="27">
        <v>45655</v>
      </c>
      <c r="L1391" s="29">
        <v>10743525</v>
      </c>
      <c r="M1391" s="36">
        <v>0</v>
      </c>
      <c r="N1391" s="31">
        <v>3740338</v>
      </c>
      <c r="O1391" s="31">
        <v>0</v>
      </c>
      <c r="P1391" s="31">
        <v>7003187</v>
      </c>
      <c r="T1391" s="30"/>
      <c r="U1391" s="31"/>
      <c r="V1391" s="31">
        <v>10743525</v>
      </c>
      <c r="W1391" s="28" t="s">
        <v>477</v>
      </c>
    </row>
    <row r="1392" spans="1:23" s="28" customFormat="1" ht="29" x14ac:dyDescent="0.35">
      <c r="A1392" s="20">
        <v>1543</v>
      </c>
      <c r="B1392" s="28">
        <v>2024</v>
      </c>
      <c r="C1392" s="19" t="s">
        <v>3753</v>
      </c>
      <c r="D1392" s="19" t="s">
        <v>1509</v>
      </c>
      <c r="E1392" s="19">
        <v>1030594520</v>
      </c>
      <c r="F1392" s="19" t="s">
        <v>3754</v>
      </c>
      <c r="G1392" s="19" t="s">
        <v>3046</v>
      </c>
      <c r="H1392" s="19" t="s">
        <v>476</v>
      </c>
      <c r="I1392" s="27">
        <v>45515</v>
      </c>
      <c r="J1392" s="27">
        <v>45518</v>
      </c>
      <c r="K1392" s="27">
        <v>45639</v>
      </c>
      <c r="L1392" s="29">
        <v>20920000</v>
      </c>
      <c r="M1392" s="36">
        <v>0</v>
      </c>
      <c r="N1392" s="31">
        <v>8193667</v>
      </c>
      <c r="O1392" s="31">
        <v>0</v>
      </c>
      <c r="P1392" s="31">
        <v>12726333</v>
      </c>
      <c r="T1392" s="30"/>
      <c r="U1392" s="31"/>
      <c r="V1392" s="31">
        <v>20920000</v>
      </c>
      <c r="W1392" s="28" t="s">
        <v>477</v>
      </c>
    </row>
    <row r="1393" spans="1:23" s="28" customFormat="1" ht="29" x14ac:dyDescent="0.35">
      <c r="A1393" s="20">
        <v>1544</v>
      </c>
      <c r="B1393" s="28">
        <v>2024</v>
      </c>
      <c r="C1393" s="19" t="s">
        <v>3755</v>
      </c>
      <c r="D1393" s="19" t="s">
        <v>1115</v>
      </c>
      <c r="E1393" s="19">
        <v>53905017</v>
      </c>
      <c r="F1393" s="19" t="s">
        <v>3756</v>
      </c>
      <c r="G1393" s="19" t="s">
        <v>3093</v>
      </c>
      <c r="H1393" s="19" t="s">
        <v>544</v>
      </c>
      <c r="I1393" s="27">
        <v>45515</v>
      </c>
      <c r="J1393" s="27">
        <v>45517</v>
      </c>
      <c r="K1393" s="27">
        <v>45657</v>
      </c>
      <c r="L1393" s="29">
        <v>26522500</v>
      </c>
      <c r="M1393" s="36">
        <v>0</v>
      </c>
      <c r="N1393" s="31">
        <v>3182700</v>
      </c>
      <c r="O1393" s="31">
        <v>0</v>
      </c>
      <c r="P1393" s="31">
        <v>23339800</v>
      </c>
      <c r="T1393" s="30"/>
      <c r="U1393" s="31"/>
      <c r="V1393" s="31">
        <v>26522500</v>
      </c>
      <c r="W1393" s="28" t="s">
        <v>534</v>
      </c>
    </row>
    <row r="1394" spans="1:23" s="28" customFormat="1" ht="29" x14ac:dyDescent="0.35">
      <c r="A1394" s="20">
        <v>1545</v>
      </c>
      <c r="B1394" s="28">
        <v>2024</v>
      </c>
      <c r="C1394" s="19" t="s">
        <v>3757</v>
      </c>
      <c r="D1394" s="19" t="s">
        <v>1368</v>
      </c>
      <c r="E1394" s="19">
        <v>53129961</v>
      </c>
      <c r="F1394" s="19" t="s">
        <v>3758</v>
      </c>
      <c r="G1394" s="19" t="s">
        <v>3093</v>
      </c>
      <c r="H1394" s="19" t="s">
        <v>544</v>
      </c>
      <c r="I1394" s="27">
        <v>45515</v>
      </c>
      <c r="J1394" s="27">
        <v>45518</v>
      </c>
      <c r="K1394" s="27">
        <v>45657</v>
      </c>
      <c r="L1394" s="29">
        <v>28325000</v>
      </c>
      <c r="M1394" s="36">
        <v>0</v>
      </c>
      <c r="N1394" s="31">
        <v>8875167</v>
      </c>
      <c r="O1394" s="31">
        <v>0</v>
      </c>
      <c r="P1394" s="31">
        <v>19449833</v>
      </c>
      <c r="T1394" s="30"/>
      <c r="U1394" s="31"/>
      <c r="V1394" s="31">
        <v>28325000</v>
      </c>
      <c r="W1394" s="28" t="s">
        <v>534</v>
      </c>
    </row>
    <row r="1395" spans="1:23" s="28" customFormat="1" ht="29" x14ac:dyDescent="0.35">
      <c r="A1395" s="20">
        <v>1546</v>
      </c>
      <c r="B1395" s="28">
        <v>2024</v>
      </c>
      <c r="C1395" s="19" t="s">
        <v>3759</v>
      </c>
      <c r="D1395" s="19" t="s">
        <v>350</v>
      </c>
      <c r="E1395" s="19">
        <v>52903938</v>
      </c>
      <c r="F1395" s="19" t="s">
        <v>3760</v>
      </c>
      <c r="G1395" s="19" t="s">
        <v>2256</v>
      </c>
      <c r="H1395" s="19" t="s">
        <v>32</v>
      </c>
      <c r="I1395" s="27">
        <v>45515</v>
      </c>
      <c r="J1395" s="27">
        <v>45517</v>
      </c>
      <c r="K1395" s="27">
        <v>45657</v>
      </c>
      <c r="L1395" s="29">
        <v>34000000</v>
      </c>
      <c r="M1395" s="36">
        <v>0</v>
      </c>
      <c r="N1395" s="31">
        <v>10880000</v>
      </c>
      <c r="O1395" s="31">
        <v>0</v>
      </c>
      <c r="P1395" s="31">
        <v>23120000</v>
      </c>
      <c r="T1395" s="30"/>
      <c r="U1395" s="31"/>
      <c r="V1395" s="31">
        <v>34000000</v>
      </c>
      <c r="W1395" s="28" t="s">
        <v>33</v>
      </c>
    </row>
    <row r="1396" spans="1:23" s="28" customFormat="1" ht="29" x14ac:dyDescent="0.35">
      <c r="A1396" s="20">
        <v>1547</v>
      </c>
      <c r="B1396" s="28">
        <v>2024</v>
      </c>
      <c r="C1396" s="19" t="s">
        <v>3761</v>
      </c>
      <c r="D1396" s="19" t="s">
        <v>1197</v>
      </c>
      <c r="E1396" s="19">
        <v>41957780</v>
      </c>
      <c r="F1396" s="19" t="s">
        <v>3762</v>
      </c>
      <c r="G1396" s="19" t="s">
        <v>2256</v>
      </c>
      <c r="H1396" s="19" t="s">
        <v>32</v>
      </c>
      <c r="I1396" s="27">
        <v>45515</v>
      </c>
      <c r="J1396" s="27">
        <v>45518</v>
      </c>
      <c r="K1396" s="27">
        <v>45657</v>
      </c>
      <c r="L1396" s="29">
        <v>34000000</v>
      </c>
      <c r="M1396" s="36">
        <v>0</v>
      </c>
      <c r="N1396" s="31">
        <v>3853333</v>
      </c>
      <c r="O1396" s="31">
        <v>0</v>
      </c>
      <c r="P1396" s="31">
        <v>30146667</v>
      </c>
      <c r="T1396" s="30"/>
      <c r="U1396" s="31"/>
      <c r="V1396" s="31">
        <v>34000000</v>
      </c>
      <c r="W1396" s="28" t="s">
        <v>33</v>
      </c>
    </row>
    <row r="1397" spans="1:23" s="28" customFormat="1" ht="29" x14ac:dyDescent="0.35">
      <c r="A1397" s="20">
        <v>1550</v>
      </c>
      <c r="B1397" s="28">
        <v>2024</v>
      </c>
      <c r="C1397" s="19" t="s">
        <v>3763</v>
      </c>
      <c r="D1397" s="19" t="s">
        <v>1245</v>
      </c>
      <c r="E1397" s="19">
        <v>52748620</v>
      </c>
      <c r="F1397" s="19" t="s">
        <v>3764</v>
      </c>
      <c r="G1397" s="19" t="s">
        <v>2256</v>
      </c>
      <c r="H1397" s="19" t="s">
        <v>32</v>
      </c>
      <c r="I1397" s="27">
        <v>45515</v>
      </c>
      <c r="J1397" s="27">
        <v>45517</v>
      </c>
      <c r="K1397" s="27">
        <v>45657</v>
      </c>
      <c r="L1397" s="29">
        <v>32590000</v>
      </c>
      <c r="M1397" s="36">
        <v>0</v>
      </c>
      <c r="N1397" s="31">
        <v>10428800</v>
      </c>
      <c r="O1397" s="31">
        <v>0</v>
      </c>
      <c r="P1397" s="31">
        <v>22161200</v>
      </c>
      <c r="T1397" s="30"/>
      <c r="U1397" s="31"/>
      <c r="V1397" s="31">
        <v>32590000</v>
      </c>
      <c r="W1397" s="28" t="s">
        <v>33</v>
      </c>
    </row>
    <row r="1398" spans="1:23" s="28" customFormat="1" ht="29" x14ac:dyDescent="0.35">
      <c r="A1398" s="20">
        <v>1551</v>
      </c>
      <c r="B1398" s="28">
        <v>2024</v>
      </c>
      <c r="C1398" s="19" t="s">
        <v>3765</v>
      </c>
      <c r="D1398" s="19" t="s">
        <v>3766</v>
      </c>
      <c r="E1398" s="19">
        <v>1018460913</v>
      </c>
      <c r="F1398" s="19" t="s">
        <v>3767</v>
      </c>
      <c r="G1398" s="19" t="s">
        <v>2256</v>
      </c>
      <c r="H1398" s="19" t="s">
        <v>32</v>
      </c>
      <c r="I1398" s="27">
        <v>45519</v>
      </c>
      <c r="J1398" s="27">
        <v>45537</v>
      </c>
      <c r="K1398" s="27">
        <v>45656</v>
      </c>
      <c r="L1398" s="29">
        <v>25584733</v>
      </c>
      <c r="M1398" s="28">
        <v>0</v>
      </c>
      <c r="N1398" s="31">
        <v>0</v>
      </c>
      <c r="O1398" s="31">
        <v>0</v>
      </c>
      <c r="P1398" s="31">
        <v>25584733</v>
      </c>
      <c r="V1398" s="31">
        <v>25584733</v>
      </c>
      <c r="W1398" s="28" t="s">
        <v>33</v>
      </c>
    </row>
    <row r="1399" spans="1:23" s="28" customFormat="1" ht="29" x14ac:dyDescent="0.35">
      <c r="A1399" s="20">
        <v>1552</v>
      </c>
      <c r="B1399" s="28">
        <v>2024</v>
      </c>
      <c r="C1399" s="19" t="s">
        <v>3768</v>
      </c>
      <c r="D1399" s="19" t="s">
        <v>74</v>
      </c>
      <c r="E1399" s="19">
        <v>1117546634</v>
      </c>
      <c r="F1399" s="19" t="s">
        <v>3769</v>
      </c>
      <c r="G1399" s="19" t="s">
        <v>2256</v>
      </c>
      <c r="H1399" s="19" t="s">
        <v>32</v>
      </c>
      <c r="I1399" s="27">
        <v>45515</v>
      </c>
      <c r="J1399" s="27">
        <v>45518</v>
      </c>
      <c r="K1399" s="27">
        <v>45657</v>
      </c>
      <c r="L1399" s="29">
        <v>32590000</v>
      </c>
      <c r="M1399" s="36">
        <v>0</v>
      </c>
      <c r="N1399" s="31">
        <v>10211533</v>
      </c>
      <c r="O1399" s="31">
        <v>0</v>
      </c>
      <c r="P1399" s="31">
        <v>22378467</v>
      </c>
      <c r="T1399" s="30"/>
      <c r="U1399" s="31"/>
      <c r="V1399" s="31">
        <v>32590000</v>
      </c>
      <c r="W1399" s="28" t="s">
        <v>33</v>
      </c>
    </row>
    <row r="1400" spans="1:23" s="28" customFormat="1" ht="29" x14ac:dyDescent="0.35">
      <c r="A1400" s="20">
        <v>1553</v>
      </c>
      <c r="B1400" s="28">
        <v>2024</v>
      </c>
      <c r="C1400" s="19" t="s">
        <v>3770</v>
      </c>
      <c r="D1400" s="19" t="s">
        <v>1749</v>
      </c>
      <c r="E1400" s="19">
        <v>1026293199</v>
      </c>
      <c r="F1400" s="19" t="s">
        <v>3771</v>
      </c>
      <c r="G1400" s="19" t="s">
        <v>2256</v>
      </c>
      <c r="H1400" s="19" t="s">
        <v>32</v>
      </c>
      <c r="I1400" s="27">
        <v>45516</v>
      </c>
      <c r="J1400" s="27">
        <v>45519</v>
      </c>
      <c r="K1400" s="27">
        <v>45657</v>
      </c>
      <c r="L1400" s="29">
        <v>32590000</v>
      </c>
      <c r="M1400" s="36">
        <v>0</v>
      </c>
      <c r="N1400" s="31">
        <v>9994267</v>
      </c>
      <c r="O1400" s="31">
        <v>0</v>
      </c>
      <c r="P1400" s="31">
        <v>22595733</v>
      </c>
      <c r="T1400" s="30"/>
      <c r="U1400" s="31"/>
      <c r="V1400" s="31">
        <v>32590000</v>
      </c>
      <c r="W1400" s="28" t="s">
        <v>33</v>
      </c>
    </row>
    <row r="1401" spans="1:23" s="28" customFormat="1" ht="29" x14ac:dyDescent="0.35">
      <c r="A1401" s="20">
        <v>1554</v>
      </c>
      <c r="B1401" s="28">
        <v>2024</v>
      </c>
      <c r="C1401" s="19" t="s">
        <v>3772</v>
      </c>
      <c r="D1401" s="19" t="s">
        <v>549</v>
      </c>
      <c r="E1401" s="19">
        <v>1012384777</v>
      </c>
      <c r="F1401" s="19" t="s">
        <v>3773</v>
      </c>
      <c r="G1401" s="19" t="s">
        <v>2256</v>
      </c>
      <c r="H1401" s="19" t="s">
        <v>32</v>
      </c>
      <c r="I1401" s="27">
        <v>45515</v>
      </c>
      <c r="J1401" s="27">
        <v>45519</v>
      </c>
      <c r="K1401" s="27">
        <v>45657</v>
      </c>
      <c r="L1401" s="29">
        <v>34000000</v>
      </c>
      <c r="M1401" s="36">
        <v>0</v>
      </c>
      <c r="N1401" s="31">
        <v>10426667</v>
      </c>
      <c r="O1401" s="31">
        <v>0</v>
      </c>
      <c r="P1401" s="31">
        <v>23573333</v>
      </c>
      <c r="T1401" s="30"/>
      <c r="U1401" s="31"/>
      <c r="V1401" s="31">
        <v>34000000</v>
      </c>
      <c r="W1401" s="28" t="s">
        <v>33</v>
      </c>
    </row>
    <row r="1402" spans="1:23" s="28" customFormat="1" ht="29" x14ac:dyDescent="0.35">
      <c r="A1402" s="20">
        <v>1555</v>
      </c>
      <c r="B1402" s="28">
        <v>2024</v>
      </c>
      <c r="C1402" s="19" t="s">
        <v>3774</v>
      </c>
      <c r="D1402" s="19" t="s">
        <v>281</v>
      </c>
      <c r="E1402" s="19">
        <v>36284808</v>
      </c>
      <c r="F1402" s="19" t="s">
        <v>3775</v>
      </c>
      <c r="G1402" s="19" t="s">
        <v>2256</v>
      </c>
      <c r="H1402" s="19" t="s">
        <v>32</v>
      </c>
      <c r="I1402" s="27">
        <v>45515</v>
      </c>
      <c r="J1402" s="27">
        <v>45519</v>
      </c>
      <c r="K1402" s="27">
        <v>45657</v>
      </c>
      <c r="L1402" s="29">
        <v>34000000</v>
      </c>
      <c r="M1402" s="36">
        <v>0</v>
      </c>
      <c r="N1402" s="31">
        <v>10426667</v>
      </c>
      <c r="O1402" s="31">
        <v>0</v>
      </c>
      <c r="P1402" s="31">
        <v>23573333</v>
      </c>
      <c r="T1402" s="30"/>
      <c r="U1402" s="31"/>
      <c r="V1402" s="31">
        <v>34000000</v>
      </c>
      <c r="W1402" s="28" t="s">
        <v>33</v>
      </c>
    </row>
    <row r="1403" spans="1:23" s="28" customFormat="1" ht="29" x14ac:dyDescent="0.35">
      <c r="A1403" s="20">
        <v>1556</v>
      </c>
      <c r="B1403" s="28">
        <v>2024</v>
      </c>
      <c r="C1403" s="19" t="s">
        <v>3776</v>
      </c>
      <c r="D1403" s="19" t="s">
        <v>327</v>
      </c>
      <c r="E1403" s="19">
        <v>51959804</v>
      </c>
      <c r="F1403" s="19" t="s">
        <v>3777</v>
      </c>
      <c r="G1403" s="19" t="s">
        <v>2256</v>
      </c>
      <c r="H1403" s="19" t="s">
        <v>32</v>
      </c>
      <c r="I1403" s="27">
        <v>45515</v>
      </c>
      <c r="J1403" s="27">
        <v>45519</v>
      </c>
      <c r="K1403" s="27">
        <v>45657</v>
      </c>
      <c r="L1403" s="29">
        <v>34000000</v>
      </c>
      <c r="M1403" s="36">
        <v>0</v>
      </c>
      <c r="N1403" s="31">
        <v>10426667</v>
      </c>
      <c r="O1403" s="31">
        <v>0</v>
      </c>
      <c r="P1403" s="31">
        <v>23573333</v>
      </c>
      <c r="T1403" s="30"/>
      <c r="U1403" s="31"/>
      <c r="V1403" s="31">
        <v>34000000</v>
      </c>
      <c r="W1403" s="28" t="s">
        <v>33</v>
      </c>
    </row>
    <row r="1404" spans="1:23" s="28" customFormat="1" ht="29" x14ac:dyDescent="0.35">
      <c r="A1404" s="20">
        <v>1557</v>
      </c>
      <c r="B1404" s="28">
        <v>2024</v>
      </c>
      <c r="C1404" s="19" t="s">
        <v>3778</v>
      </c>
      <c r="D1404" s="19" t="s">
        <v>333</v>
      </c>
      <c r="E1404" s="19">
        <v>1018419161</v>
      </c>
      <c r="F1404" s="19" t="s">
        <v>3779</v>
      </c>
      <c r="G1404" s="19" t="s">
        <v>2256</v>
      </c>
      <c r="H1404" s="19" t="s">
        <v>32</v>
      </c>
      <c r="I1404" s="27">
        <v>45515</v>
      </c>
      <c r="J1404" s="27">
        <v>45519</v>
      </c>
      <c r="K1404" s="27">
        <v>45657</v>
      </c>
      <c r="L1404" s="29">
        <v>34000000</v>
      </c>
      <c r="M1404" s="36">
        <v>0</v>
      </c>
      <c r="N1404" s="31">
        <v>10426667</v>
      </c>
      <c r="O1404" s="31">
        <v>0</v>
      </c>
      <c r="P1404" s="31">
        <v>23573333</v>
      </c>
      <c r="T1404" s="30"/>
      <c r="U1404" s="31"/>
      <c r="V1404" s="31">
        <v>34000000</v>
      </c>
      <c r="W1404" s="28" t="s">
        <v>33</v>
      </c>
    </row>
    <row r="1405" spans="1:23" s="28" customFormat="1" ht="29" x14ac:dyDescent="0.35">
      <c r="A1405" s="20">
        <v>1558</v>
      </c>
      <c r="B1405" s="28">
        <v>2024</v>
      </c>
      <c r="C1405" s="19" t="s">
        <v>3780</v>
      </c>
      <c r="D1405" s="19" t="s">
        <v>1118</v>
      </c>
      <c r="E1405" s="19">
        <v>1123732305</v>
      </c>
      <c r="F1405" s="19" t="s">
        <v>3781</v>
      </c>
      <c r="G1405" s="19" t="s">
        <v>2256</v>
      </c>
      <c r="H1405" s="19" t="s">
        <v>32</v>
      </c>
      <c r="I1405" s="27">
        <v>45517</v>
      </c>
      <c r="J1405" s="27">
        <v>45519</v>
      </c>
      <c r="K1405" s="27">
        <v>45657</v>
      </c>
      <c r="L1405" s="29">
        <v>32590000</v>
      </c>
      <c r="M1405" s="36">
        <v>0</v>
      </c>
      <c r="N1405" s="31">
        <v>9994267</v>
      </c>
      <c r="O1405" s="31">
        <v>0</v>
      </c>
      <c r="P1405" s="31">
        <v>22595733</v>
      </c>
      <c r="T1405" s="30"/>
      <c r="U1405" s="31"/>
      <c r="V1405" s="31">
        <v>32590000</v>
      </c>
      <c r="W1405" s="28" t="s">
        <v>33</v>
      </c>
    </row>
    <row r="1406" spans="1:23" s="28" customFormat="1" ht="29" x14ac:dyDescent="0.35">
      <c r="A1406" s="20">
        <v>1559</v>
      </c>
      <c r="B1406" s="28">
        <v>2024</v>
      </c>
      <c r="C1406" s="19" t="s">
        <v>3782</v>
      </c>
      <c r="D1406" s="19" t="s">
        <v>3783</v>
      </c>
      <c r="E1406" s="19">
        <v>1072651326</v>
      </c>
      <c r="F1406" s="19" t="s">
        <v>3784</v>
      </c>
      <c r="G1406" s="19" t="s">
        <v>154</v>
      </c>
      <c r="H1406" s="19" t="s">
        <v>3665</v>
      </c>
      <c r="I1406" s="27">
        <v>45518</v>
      </c>
      <c r="J1406" s="27">
        <v>45525</v>
      </c>
      <c r="K1406" s="27">
        <v>45657</v>
      </c>
      <c r="L1406" s="29">
        <v>32590000</v>
      </c>
      <c r="M1406" s="36">
        <v>0</v>
      </c>
      <c r="N1406" s="31">
        <v>8690667</v>
      </c>
      <c r="O1406" s="31">
        <v>0</v>
      </c>
      <c r="P1406" s="31">
        <v>23899333</v>
      </c>
      <c r="T1406" s="30"/>
      <c r="U1406" s="31"/>
      <c r="V1406" s="31">
        <v>32590000</v>
      </c>
      <c r="W1406" s="28" t="s">
        <v>33</v>
      </c>
    </row>
    <row r="1407" spans="1:23" s="28" customFormat="1" ht="29" x14ac:dyDescent="0.35">
      <c r="A1407" s="20">
        <v>1560</v>
      </c>
      <c r="B1407" s="28">
        <v>2024</v>
      </c>
      <c r="C1407" s="19" t="s">
        <v>3785</v>
      </c>
      <c r="D1407" s="19" t="s">
        <v>1464</v>
      </c>
      <c r="E1407" s="19">
        <v>1030616055</v>
      </c>
      <c r="F1407" s="19" t="s">
        <v>3786</v>
      </c>
      <c r="G1407" s="19" t="s">
        <v>154</v>
      </c>
      <c r="H1407" s="19" t="s">
        <v>3665</v>
      </c>
      <c r="I1407" s="27">
        <v>45519</v>
      </c>
      <c r="J1407" s="27">
        <v>45527</v>
      </c>
      <c r="K1407" s="27">
        <v>45657</v>
      </c>
      <c r="L1407" s="29">
        <v>15755000</v>
      </c>
      <c r="M1407" s="36">
        <v>0</v>
      </c>
      <c r="N1407" s="31">
        <v>3991267</v>
      </c>
      <c r="O1407" s="31">
        <v>0</v>
      </c>
      <c r="P1407" s="31">
        <v>11763733</v>
      </c>
      <c r="T1407" s="30"/>
      <c r="U1407" s="31"/>
      <c r="V1407" s="31">
        <v>15755000</v>
      </c>
      <c r="W1407" s="28" t="s">
        <v>33</v>
      </c>
    </row>
    <row r="1408" spans="1:23" s="28" customFormat="1" ht="29" x14ac:dyDescent="0.35">
      <c r="A1408" s="20">
        <v>1561</v>
      </c>
      <c r="B1408" s="28">
        <v>2024</v>
      </c>
      <c r="C1408" s="19" t="s">
        <v>3787</v>
      </c>
      <c r="D1408" s="19" t="s">
        <v>3788</v>
      </c>
      <c r="E1408" s="19">
        <v>80778536</v>
      </c>
      <c r="F1408" s="19" t="s">
        <v>3789</v>
      </c>
      <c r="G1408" s="19" t="s">
        <v>364</v>
      </c>
      <c r="H1408" s="19" t="s">
        <v>365</v>
      </c>
      <c r="I1408" s="27">
        <v>45515</v>
      </c>
      <c r="J1408" s="27">
        <v>45517</v>
      </c>
      <c r="K1408" s="27">
        <v>45657</v>
      </c>
      <c r="L1408" s="29">
        <v>18025000</v>
      </c>
      <c r="M1408" s="36">
        <v>0</v>
      </c>
      <c r="N1408" s="31">
        <v>5768000</v>
      </c>
      <c r="O1408" s="31">
        <v>0</v>
      </c>
      <c r="P1408" s="31">
        <v>12257000</v>
      </c>
      <c r="T1408" s="30"/>
      <c r="U1408" s="31"/>
      <c r="V1408" s="31">
        <v>18025000</v>
      </c>
      <c r="W1408" s="28" t="s">
        <v>366</v>
      </c>
    </row>
    <row r="1409" spans="1:23" s="28" customFormat="1" ht="29" x14ac:dyDescent="0.35">
      <c r="A1409" s="20">
        <v>1562</v>
      </c>
      <c r="B1409" s="28">
        <v>2024</v>
      </c>
      <c r="C1409" s="19" t="s">
        <v>3790</v>
      </c>
      <c r="D1409" s="19" t="s">
        <v>1398</v>
      </c>
      <c r="E1409" s="19">
        <v>1022429596</v>
      </c>
      <c r="F1409" s="19" t="s">
        <v>3791</v>
      </c>
      <c r="G1409" s="19" t="s">
        <v>2256</v>
      </c>
      <c r="H1409" s="19" t="s">
        <v>32</v>
      </c>
      <c r="I1409" s="27">
        <v>45517</v>
      </c>
      <c r="J1409" s="27">
        <v>45520</v>
      </c>
      <c r="K1409" s="27">
        <v>45657</v>
      </c>
      <c r="L1409" s="29">
        <v>15755000</v>
      </c>
      <c r="M1409" s="36">
        <v>0</v>
      </c>
      <c r="N1409" s="31">
        <v>4726500</v>
      </c>
      <c r="O1409" s="31">
        <v>0</v>
      </c>
      <c r="P1409" s="31">
        <v>11028500</v>
      </c>
      <c r="T1409" s="30"/>
      <c r="U1409" s="31"/>
      <c r="V1409" s="31">
        <v>15755000</v>
      </c>
      <c r="W1409" s="28" t="s">
        <v>33</v>
      </c>
    </row>
    <row r="1410" spans="1:23" s="28" customFormat="1" ht="29" x14ac:dyDescent="0.35">
      <c r="A1410" s="20">
        <v>1563</v>
      </c>
      <c r="B1410" s="28">
        <v>2024</v>
      </c>
      <c r="C1410" s="19" t="s">
        <v>3792</v>
      </c>
      <c r="D1410" s="19" t="s">
        <v>2495</v>
      </c>
      <c r="E1410" s="19">
        <v>52231493</v>
      </c>
      <c r="F1410" s="19" t="s">
        <v>3793</v>
      </c>
      <c r="G1410" s="19" t="s">
        <v>538</v>
      </c>
      <c r="H1410" s="19" t="s">
        <v>2487</v>
      </c>
      <c r="I1410" s="27">
        <v>45516</v>
      </c>
      <c r="J1410" s="27">
        <v>45519</v>
      </c>
      <c r="K1410" s="27">
        <v>45657</v>
      </c>
      <c r="L1410" s="29">
        <v>20000000</v>
      </c>
      <c r="M1410" s="36">
        <v>0</v>
      </c>
      <c r="N1410" s="31">
        <v>2133333</v>
      </c>
      <c r="O1410" s="31">
        <v>0</v>
      </c>
      <c r="P1410" s="31">
        <v>17866667</v>
      </c>
      <c r="T1410" s="30"/>
      <c r="U1410" s="31"/>
      <c r="V1410" s="31">
        <v>20000000</v>
      </c>
      <c r="W1410" s="28" t="s">
        <v>534</v>
      </c>
    </row>
    <row r="1411" spans="1:23" s="28" customFormat="1" ht="29" x14ac:dyDescent="0.35">
      <c r="A1411" s="20">
        <v>1564</v>
      </c>
      <c r="B1411" s="28">
        <v>2024</v>
      </c>
      <c r="C1411" s="19" t="s">
        <v>3794</v>
      </c>
      <c r="D1411" s="19" t="s">
        <v>1139</v>
      </c>
      <c r="E1411" s="19">
        <v>1019092681</v>
      </c>
      <c r="F1411" s="19" t="s">
        <v>3795</v>
      </c>
      <c r="G1411" s="19" t="s">
        <v>2256</v>
      </c>
      <c r="H1411" s="19" t="s">
        <v>32</v>
      </c>
      <c r="I1411" s="27">
        <v>45516</v>
      </c>
      <c r="J1411" s="27">
        <v>45520</v>
      </c>
      <c r="K1411" s="27">
        <v>45657</v>
      </c>
      <c r="L1411" s="29">
        <v>32590000</v>
      </c>
      <c r="M1411" s="36">
        <v>0</v>
      </c>
      <c r="N1411" s="31">
        <v>9777000</v>
      </c>
      <c r="O1411" s="31">
        <v>0</v>
      </c>
      <c r="P1411" s="31">
        <v>22813000</v>
      </c>
      <c r="T1411" s="30"/>
      <c r="U1411" s="31"/>
      <c r="V1411" s="31">
        <v>32590000</v>
      </c>
      <c r="W1411" s="28" t="s">
        <v>33</v>
      </c>
    </row>
    <row r="1412" spans="1:23" s="28" customFormat="1" ht="29" x14ac:dyDescent="0.35">
      <c r="A1412" s="20">
        <v>1565</v>
      </c>
      <c r="B1412" s="28">
        <v>2024</v>
      </c>
      <c r="C1412" s="19" t="s">
        <v>3796</v>
      </c>
      <c r="D1412" s="19" t="s">
        <v>963</v>
      </c>
      <c r="E1412" s="19">
        <v>52833019</v>
      </c>
      <c r="F1412" s="19" t="s">
        <v>3797</v>
      </c>
      <c r="G1412" s="19" t="s">
        <v>2256</v>
      </c>
      <c r="H1412" s="19" t="s">
        <v>32</v>
      </c>
      <c r="I1412" s="27">
        <v>45515</v>
      </c>
      <c r="J1412" s="27">
        <v>45517</v>
      </c>
      <c r="K1412" s="27">
        <v>45637</v>
      </c>
      <c r="L1412" s="29">
        <v>25854733</v>
      </c>
      <c r="M1412" s="36">
        <v>0</v>
      </c>
      <c r="N1412" s="31">
        <v>10428800</v>
      </c>
      <c r="O1412" s="31">
        <v>0</v>
      </c>
      <c r="P1412" s="31">
        <v>15425933</v>
      </c>
      <c r="T1412" s="30"/>
      <c r="U1412" s="31"/>
      <c r="V1412" s="31">
        <v>25854733</v>
      </c>
      <c r="W1412" s="28" t="s">
        <v>33</v>
      </c>
    </row>
    <row r="1413" spans="1:23" s="28" customFormat="1" ht="29" x14ac:dyDescent="0.35">
      <c r="A1413" s="20">
        <v>1566</v>
      </c>
      <c r="B1413" s="28">
        <v>2024</v>
      </c>
      <c r="C1413" s="19" t="s">
        <v>3798</v>
      </c>
      <c r="D1413" s="19" t="s">
        <v>1059</v>
      </c>
      <c r="E1413" s="19">
        <v>52910729</v>
      </c>
      <c r="F1413" s="19" t="s">
        <v>3799</v>
      </c>
      <c r="G1413" s="19" t="s">
        <v>154</v>
      </c>
      <c r="H1413" s="19" t="s">
        <v>3665</v>
      </c>
      <c r="I1413" s="27">
        <v>45515</v>
      </c>
      <c r="J1413" s="27">
        <v>45526</v>
      </c>
      <c r="K1413" s="27">
        <v>45646</v>
      </c>
      <c r="L1413" s="29">
        <v>25854733</v>
      </c>
      <c r="M1413" s="36">
        <v>0</v>
      </c>
      <c r="N1413" s="31">
        <v>5431667</v>
      </c>
      <c r="O1413" s="31">
        <v>0</v>
      </c>
      <c r="P1413" s="31">
        <v>20423066</v>
      </c>
      <c r="T1413" s="30"/>
      <c r="U1413" s="31"/>
      <c r="V1413" s="31">
        <v>25854733</v>
      </c>
      <c r="W1413" s="28" t="s">
        <v>33</v>
      </c>
    </row>
    <row r="1414" spans="1:23" s="28" customFormat="1" ht="29" x14ac:dyDescent="0.35">
      <c r="A1414" s="20">
        <v>1567</v>
      </c>
      <c r="B1414" s="28">
        <v>2024</v>
      </c>
      <c r="C1414" s="19" t="s">
        <v>3800</v>
      </c>
      <c r="D1414" s="19" t="s">
        <v>1656</v>
      </c>
      <c r="E1414" s="19">
        <v>1012393327</v>
      </c>
      <c r="F1414" s="19" t="s">
        <v>3801</v>
      </c>
      <c r="G1414" s="19" t="s">
        <v>2256</v>
      </c>
      <c r="H1414" s="19" t="s">
        <v>32</v>
      </c>
      <c r="I1414" s="27">
        <v>45515</v>
      </c>
      <c r="J1414" s="27">
        <v>45517</v>
      </c>
      <c r="K1414" s="27">
        <v>45637</v>
      </c>
      <c r="L1414" s="29">
        <v>25854733</v>
      </c>
      <c r="M1414" s="36">
        <v>0</v>
      </c>
      <c r="N1414" s="31">
        <v>10428800</v>
      </c>
      <c r="O1414" s="31">
        <v>0</v>
      </c>
      <c r="P1414" s="31">
        <v>15425933</v>
      </c>
      <c r="T1414" s="30"/>
      <c r="U1414" s="31"/>
      <c r="V1414" s="31">
        <v>25854733</v>
      </c>
      <c r="W1414" s="28" t="s">
        <v>33</v>
      </c>
    </row>
    <row r="1415" spans="1:23" s="28" customFormat="1" ht="29" x14ac:dyDescent="0.35">
      <c r="A1415" s="20">
        <v>1568</v>
      </c>
      <c r="B1415" s="28">
        <v>2024</v>
      </c>
      <c r="C1415" s="19" t="s">
        <v>3802</v>
      </c>
      <c r="D1415" s="19" t="s">
        <v>1053</v>
      </c>
      <c r="E1415" s="19">
        <v>1016045970</v>
      </c>
      <c r="F1415" s="19" t="s">
        <v>3803</v>
      </c>
      <c r="G1415" s="19" t="s">
        <v>154</v>
      </c>
      <c r="H1415" s="19" t="s">
        <v>3665</v>
      </c>
      <c r="I1415" s="27">
        <v>45516</v>
      </c>
      <c r="J1415" s="27">
        <v>45525</v>
      </c>
      <c r="K1415" s="27">
        <v>45645</v>
      </c>
      <c r="L1415" s="29">
        <v>25854733</v>
      </c>
      <c r="M1415" s="36">
        <v>0</v>
      </c>
      <c r="N1415" s="31">
        <v>8690667</v>
      </c>
      <c r="O1415" s="31">
        <v>0</v>
      </c>
      <c r="P1415" s="31">
        <v>17164066</v>
      </c>
      <c r="T1415" s="30"/>
      <c r="U1415" s="31"/>
      <c r="V1415" s="31">
        <v>25854733</v>
      </c>
      <c r="W1415" s="28" t="s">
        <v>33</v>
      </c>
    </row>
    <row r="1416" spans="1:23" s="28" customFormat="1" ht="29" x14ac:dyDescent="0.35">
      <c r="A1416" s="20">
        <v>1569</v>
      </c>
      <c r="B1416" s="28">
        <v>2024</v>
      </c>
      <c r="C1416" s="19" t="s">
        <v>3804</v>
      </c>
      <c r="D1416" s="19" t="s">
        <v>981</v>
      </c>
      <c r="E1416" s="19">
        <v>1075251482</v>
      </c>
      <c r="F1416" s="19" t="s">
        <v>3805</v>
      </c>
      <c r="G1416" s="19" t="s">
        <v>2256</v>
      </c>
      <c r="H1416" s="19" t="s">
        <v>32</v>
      </c>
      <c r="I1416" s="27">
        <v>45515</v>
      </c>
      <c r="J1416" s="27">
        <v>45517</v>
      </c>
      <c r="K1416" s="27">
        <v>45637</v>
      </c>
      <c r="L1416" s="29">
        <v>25854733</v>
      </c>
      <c r="M1416" s="36">
        <v>0</v>
      </c>
      <c r="N1416" s="31">
        <v>10428800</v>
      </c>
      <c r="O1416" s="31">
        <v>0</v>
      </c>
      <c r="P1416" s="31">
        <v>15425933</v>
      </c>
      <c r="T1416" s="30"/>
      <c r="U1416" s="31"/>
      <c r="V1416" s="31">
        <v>25854733</v>
      </c>
      <c r="W1416" s="28" t="s">
        <v>33</v>
      </c>
    </row>
    <row r="1417" spans="1:23" s="28" customFormat="1" ht="29" x14ac:dyDescent="0.35">
      <c r="A1417" s="20">
        <v>1570</v>
      </c>
      <c r="B1417" s="28">
        <v>2024</v>
      </c>
      <c r="C1417" s="19" t="s">
        <v>3806</v>
      </c>
      <c r="D1417" s="19" t="s">
        <v>248</v>
      </c>
      <c r="E1417" s="19">
        <v>33378133</v>
      </c>
      <c r="F1417" s="19" t="s">
        <v>3807</v>
      </c>
      <c r="G1417" s="19" t="s">
        <v>2256</v>
      </c>
      <c r="H1417" s="19" t="s">
        <v>32</v>
      </c>
      <c r="I1417" s="27">
        <v>45516</v>
      </c>
      <c r="J1417" s="27">
        <v>45519</v>
      </c>
      <c r="K1417" s="27">
        <v>45639</v>
      </c>
      <c r="L1417" s="29">
        <v>25854733</v>
      </c>
      <c r="M1417" s="36">
        <v>0</v>
      </c>
      <c r="N1417" s="31">
        <v>9994267</v>
      </c>
      <c r="O1417" s="31">
        <v>0</v>
      </c>
      <c r="P1417" s="31">
        <v>15860466</v>
      </c>
      <c r="T1417" s="30"/>
      <c r="U1417" s="31"/>
      <c r="V1417" s="31">
        <v>25854733</v>
      </c>
      <c r="W1417" s="28" t="s">
        <v>33</v>
      </c>
    </row>
    <row r="1418" spans="1:23" s="28" customFormat="1" ht="29" x14ac:dyDescent="0.35">
      <c r="A1418" s="20">
        <v>1571</v>
      </c>
      <c r="B1418" s="28">
        <v>2024</v>
      </c>
      <c r="C1418" s="19" t="s">
        <v>3808</v>
      </c>
      <c r="D1418" s="19" t="s">
        <v>494</v>
      </c>
      <c r="E1418" s="19">
        <v>39525320</v>
      </c>
      <c r="F1418" s="19" t="s">
        <v>3809</v>
      </c>
      <c r="G1418" s="19" t="s">
        <v>2256</v>
      </c>
      <c r="H1418" s="19" t="s">
        <v>32</v>
      </c>
      <c r="I1418" s="27">
        <v>45516</v>
      </c>
      <c r="J1418" s="27">
        <v>45519</v>
      </c>
      <c r="K1418" s="27">
        <v>45657</v>
      </c>
      <c r="L1418" s="29">
        <v>34000000</v>
      </c>
      <c r="M1418" s="36">
        <v>0</v>
      </c>
      <c r="N1418" s="31">
        <v>10426667</v>
      </c>
      <c r="O1418" s="31">
        <v>0</v>
      </c>
      <c r="P1418" s="31">
        <v>23573333</v>
      </c>
      <c r="T1418" s="30"/>
      <c r="U1418" s="31"/>
      <c r="V1418" s="31">
        <v>34000000</v>
      </c>
      <c r="W1418" s="28" t="s">
        <v>33</v>
      </c>
    </row>
    <row r="1419" spans="1:23" s="28" customFormat="1" ht="29" x14ac:dyDescent="0.35">
      <c r="A1419" s="20">
        <v>1572</v>
      </c>
      <c r="B1419" s="28">
        <v>2024</v>
      </c>
      <c r="C1419" s="19" t="s">
        <v>3810</v>
      </c>
      <c r="D1419" s="19" t="s">
        <v>3811</v>
      </c>
      <c r="E1419" s="19">
        <v>52910625</v>
      </c>
      <c r="F1419" s="19" t="s">
        <v>3812</v>
      </c>
      <c r="G1419" s="19" t="s">
        <v>154</v>
      </c>
      <c r="H1419" s="19" t="s">
        <v>3665</v>
      </c>
      <c r="I1419" s="27">
        <v>45516</v>
      </c>
      <c r="J1419" s="27">
        <v>45527</v>
      </c>
      <c r="K1419" s="27">
        <v>45657</v>
      </c>
      <c r="L1419" s="29">
        <v>32590000</v>
      </c>
      <c r="M1419" s="36">
        <v>0</v>
      </c>
      <c r="N1419" s="31">
        <v>8256133</v>
      </c>
      <c r="O1419" s="31">
        <v>0</v>
      </c>
      <c r="P1419" s="31">
        <v>24333867</v>
      </c>
      <c r="T1419" s="30"/>
      <c r="U1419" s="31"/>
      <c r="V1419" s="31">
        <v>32590000</v>
      </c>
      <c r="W1419" s="28" t="s">
        <v>33</v>
      </c>
    </row>
    <row r="1420" spans="1:23" s="28" customFormat="1" ht="29" x14ac:dyDescent="0.35">
      <c r="A1420" s="20">
        <v>1573</v>
      </c>
      <c r="B1420" s="28">
        <v>2024</v>
      </c>
      <c r="C1420" s="19" t="s">
        <v>3813</v>
      </c>
      <c r="D1420" s="19" t="s">
        <v>3814</v>
      </c>
      <c r="E1420" s="19">
        <v>52902487</v>
      </c>
      <c r="F1420" s="19" t="s">
        <v>3815</v>
      </c>
      <c r="G1420" s="19" t="s">
        <v>426</v>
      </c>
      <c r="H1420" s="19" t="s">
        <v>820</v>
      </c>
      <c r="I1420" s="27">
        <v>45516</v>
      </c>
      <c r="J1420" s="27">
        <v>45518</v>
      </c>
      <c r="K1420" s="27">
        <v>45654</v>
      </c>
      <c r="L1420" s="29">
        <v>27000000</v>
      </c>
      <c r="M1420" s="36">
        <v>0</v>
      </c>
      <c r="N1420" s="31">
        <v>9400000</v>
      </c>
      <c r="O1420" s="31">
        <v>0</v>
      </c>
      <c r="P1420" s="31">
        <v>17600000</v>
      </c>
      <c r="T1420" s="30"/>
      <c r="U1420" s="31"/>
      <c r="V1420" s="31">
        <v>27000000</v>
      </c>
      <c r="W1420" s="28" t="s">
        <v>428</v>
      </c>
    </row>
    <row r="1421" spans="1:23" s="28" customFormat="1" ht="29" x14ac:dyDescent="0.35">
      <c r="A1421" s="20">
        <v>1574</v>
      </c>
      <c r="B1421" s="28">
        <v>2024</v>
      </c>
      <c r="C1421" s="19" t="s">
        <v>3816</v>
      </c>
      <c r="D1421" s="19" t="s">
        <v>3817</v>
      </c>
      <c r="E1421" s="19">
        <v>1013588461</v>
      </c>
      <c r="F1421" s="19" t="s">
        <v>3818</v>
      </c>
      <c r="G1421" s="19" t="s">
        <v>854</v>
      </c>
      <c r="H1421" s="19" t="s">
        <v>345</v>
      </c>
      <c r="I1421" s="27">
        <v>45516</v>
      </c>
      <c r="J1421" s="27">
        <v>45519</v>
      </c>
      <c r="K1421" s="27">
        <v>45655</v>
      </c>
      <c r="L1421" s="29">
        <v>31500000</v>
      </c>
      <c r="M1421" s="36">
        <v>0</v>
      </c>
      <c r="N1421" s="31">
        <v>3733333</v>
      </c>
      <c r="O1421" s="31">
        <v>0</v>
      </c>
      <c r="P1421" s="31">
        <v>27766667</v>
      </c>
      <c r="T1421" s="30"/>
      <c r="U1421" s="31"/>
      <c r="V1421" s="31">
        <v>31500000</v>
      </c>
      <c r="W1421" s="28" t="s">
        <v>306</v>
      </c>
    </row>
    <row r="1422" spans="1:23" s="28" customFormat="1" ht="29" x14ac:dyDescent="0.35">
      <c r="A1422" s="20">
        <v>1575</v>
      </c>
      <c r="B1422" s="28">
        <v>2024</v>
      </c>
      <c r="C1422" s="19" t="s">
        <v>3819</v>
      </c>
      <c r="D1422" s="19" t="s">
        <v>1017</v>
      </c>
      <c r="E1422" s="19">
        <v>367422</v>
      </c>
      <c r="F1422" s="19" t="s">
        <v>3820</v>
      </c>
      <c r="G1422" s="19" t="s">
        <v>444</v>
      </c>
      <c r="H1422" s="19" t="s">
        <v>305</v>
      </c>
      <c r="I1422" s="27">
        <v>45516</v>
      </c>
      <c r="J1422" s="27">
        <v>45518</v>
      </c>
      <c r="K1422" s="27">
        <v>45654</v>
      </c>
      <c r="L1422" s="29">
        <v>27000000</v>
      </c>
      <c r="M1422" s="36">
        <v>0</v>
      </c>
      <c r="N1422" s="31">
        <v>9400000</v>
      </c>
      <c r="O1422" s="31">
        <v>0</v>
      </c>
      <c r="P1422" s="31">
        <v>17600000</v>
      </c>
      <c r="T1422" s="30"/>
      <c r="U1422" s="31"/>
      <c r="V1422" s="31">
        <v>27000000</v>
      </c>
      <c r="W1422" s="28" t="s">
        <v>306</v>
      </c>
    </row>
    <row r="1423" spans="1:23" s="28" customFormat="1" ht="29" x14ac:dyDescent="0.35">
      <c r="A1423" s="20">
        <v>1576</v>
      </c>
      <c r="B1423" s="28">
        <v>2024</v>
      </c>
      <c r="C1423" s="19" t="s">
        <v>3821</v>
      </c>
      <c r="D1423" s="19" t="s">
        <v>403</v>
      </c>
      <c r="E1423" s="19">
        <v>1010174817</v>
      </c>
      <c r="F1423" s="19" t="s">
        <v>3822</v>
      </c>
      <c r="G1423" s="19" t="s">
        <v>444</v>
      </c>
      <c r="H1423" s="19" t="s">
        <v>305</v>
      </c>
      <c r="I1423" s="27">
        <v>45516</v>
      </c>
      <c r="J1423" s="27">
        <v>45518</v>
      </c>
      <c r="K1423" s="27">
        <v>45654</v>
      </c>
      <c r="L1423" s="29">
        <v>31500000</v>
      </c>
      <c r="M1423" s="36">
        <v>0</v>
      </c>
      <c r="N1423" s="31">
        <v>10966667</v>
      </c>
      <c r="O1423" s="31">
        <v>0</v>
      </c>
      <c r="P1423" s="31">
        <v>20533333</v>
      </c>
      <c r="T1423" s="30"/>
      <c r="U1423" s="31"/>
      <c r="V1423" s="31">
        <v>31500000</v>
      </c>
      <c r="W1423" s="28" t="s">
        <v>306</v>
      </c>
    </row>
    <row r="1424" spans="1:23" s="28" customFormat="1" ht="29" x14ac:dyDescent="0.35">
      <c r="A1424" s="20">
        <v>1577</v>
      </c>
      <c r="B1424" s="28">
        <v>2024</v>
      </c>
      <c r="C1424" s="19" t="s">
        <v>3823</v>
      </c>
      <c r="D1424" s="19" t="s">
        <v>1320</v>
      </c>
      <c r="E1424" s="19">
        <v>1020758832</v>
      </c>
      <c r="F1424" s="19" t="s">
        <v>3824</v>
      </c>
      <c r="G1424" s="19" t="s">
        <v>854</v>
      </c>
      <c r="H1424" s="19" t="s">
        <v>345</v>
      </c>
      <c r="I1424" s="27">
        <v>45516</v>
      </c>
      <c r="J1424" s="27">
        <v>45518</v>
      </c>
      <c r="K1424" s="27">
        <v>45654</v>
      </c>
      <c r="L1424" s="29">
        <v>31500000</v>
      </c>
      <c r="M1424" s="36">
        <v>0</v>
      </c>
      <c r="N1424" s="31">
        <v>10966667</v>
      </c>
      <c r="O1424" s="31">
        <v>0</v>
      </c>
      <c r="P1424" s="31">
        <v>20533333</v>
      </c>
      <c r="T1424" s="30"/>
      <c r="U1424" s="31"/>
      <c r="V1424" s="31">
        <v>31500000</v>
      </c>
      <c r="W1424" s="28" t="s">
        <v>306</v>
      </c>
    </row>
    <row r="1425" spans="1:23" s="28" customFormat="1" ht="29" x14ac:dyDescent="0.35">
      <c r="A1425" s="20">
        <v>1578</v>
      </c>
      <c r="B1425" s="28">
        <v>2024</v>
      </c>
      <c r="C1425" s="19" t="s">
        <v>3825</v>
      </c>
      <c r="D1425" s="19" t="s">
        <v>1485</v>
      </c>
      <c r="E1425" s="19">
        <v>1026269732</v>
      </c>
      <c r="F1425" s="19" t="s">
        <v>3826</v>
      </c>
      <c r="G1425" s="19" t="s">
        <v>3292</v>
      </c>
      <c r="H1425" s="19" t="s">
        <v>895</v>
      </c>
      <c r="I1425" s="27">
        <v>45515</v>
      </c>
      <c r="J1425" s="27">
        <v>45518</v>
      </c>
      <c r="K1425" s="27">
        <v>45654</v>
      </c>
      <c r="L1425" s="29">
        <v>34650000</v>
      </c>
      <c r="M1425" s="36">
        <v>0</v>
      </c>
      <c r="N1425" s="31">
        <v>12063333</v>
      </c>
      <c r="O1425" s="31">
        <v>0</v>
      </c>
      <c r="P1425" s="31">
        <v>22586667</v>
      </c>
      <c r="T1425" s="30"/>
      <c r="U1425" s="31"/>
      <c r="V1425" s="31">
        <v>34650000</v>
      </c>
      <c r="W1425" s="28" t="s">
        <v>895</v>
      </c>
    </row>
    <row r="1426" spans="1:23" s="28" customFormat="1" ht="29" x14ac:dyDescent="0.35">
      <c r="A1426" s="20">
        <v>1579</v>
      </c>
      <c r="B1426" s="28">
        <v>2024</v>
      </c>
      <c r="C1426" s="19" t="s">
        <v>3827</v>
      </c>
      <c r="D1426" s="19" t="s">
        <v>506</v>
      </c>
      <c r="E1426" s="19">
        <v>79953215</v>
      </c>
      <c r="F1426" s="19" t="s">
        <v>3828</v>
      </c>
      <c r="G1426" s="19" t="s">
        <v>797</v>
      </c>
      <c r="H1426" s="19" t="s">
        <v>125</v>
      </c>
      <c r="I1426" s="27">
        <v>45516</v>
      </c>
      <c r="J1426" s="27">
        <v>45519</v>
      </c>
      <c r="K1426" s="27">
        <v>45655</v>
      </c>
      <c r="L1426" s="29">
        <v>41715000</v>
      </c>
      <c r="M1426" s="36">
        <v>0</v>
      </c>
      <c r="N1426" s="31">
        <v>14214000</v>
      </c>
      <c r="O1426" s="31">
        <v>0</v>
      </c>
      <c r="P1426" s="31">
        <v>27501000</v>
      </c>
      <c r="T1426" s="30"/>
      <c r="U1426" s="31"/>
      <c r="V1426" s="31">
        <v>41715000</v>
      </c>
      <c r="W1426" s="28" t="s">
        <v>126</v>
      </c>
    </row>
    <row r="1427" spans="1:23" s="28" customFormat="1" ht="29" x14ac:dyDescent="0.35">
      <c r="A1427" s="20">
        <v>1580</v>
      </c>
      <c r="B1427" s="28">
        <v>2024</v>
      </c>
      <c r="C1427" s="19" t="s">
        <v>3829</v>
      </c>
      <c r="D1427" s="19" t="s">
        <v>871</v>
      </c>
      <c r="E1427" s="19">
        <v>80102165</v>
      </c>
      <c r="F1427" s="19" t="s">
        <v>3830</v>
      </c>
      <c r="G1427" s="19" t="s">
        <v>262</v>
      </c>
      <c r="H1427" s="19" t="s">
        <v>263</v>
      </c>
      <c r="I1427" s="27">
        <v>45516</v>
      </c>
      <c r="J1427" s="27">
        <v>45518</v>
      </c>
      <c r="K1427" s="27">
        <v>45657</v>
      </c>
      <c r="L1427" s="29">
        <v>35310000</v>
      </c>
      <c r="M1427" s="36">
        <v>0</v>
      </c>
      <c r="N1427" s="31">
        <v>11063800</v>
      </c>
      <c r="O1427" s="31">
        <v>0</v>
      </c>
      <c r="P1427" s="31">
        <v>24246200</v>
      </c>
      <c r="T1427" s="30"/>
      <c r="U1427" s="31"/>
      <c r="V1427" s="31">
        <v>35310000</v>
      </c>
      <c r="W1427" s="28" t="s">
        <v>264</v>
      </c>
    </row>
    <row r="1428" spans="1:23" s="28" customFormat="1" ht="29" x14ac:dyDescent="0.35">
      <c r="A1428" s="20">
        <v>1581</v>
      </c>
      <c r="B1428" s="28">
        <v>2024</v>
      </c>
      <c r="C1428" s="19" t="s">
        <v>3831</v>
      </c>
      <c r="D1428" s="19" t="s">
        <v>1266</v>
      </c>
      <c r="E1428" s="19">
        <v>1016080002</v>
      </c>
      <c r="F1428" s="19" t="s">
        <v>3832</v>
      </c>
      <c r="G1428" s="19" t="s">
        <v>3093</v>
      </c>
      <c r="H1428" s="19" t="s">
        <v>544</v>
      </c>
      <c r="I1428" s="27">
        <v>45516</v>
      </c>
      <c r="J1428" s="27">
        <v>45519</v>
      </c>
      <c r="K1428" s="27">
        <v>45657</v>
      </c>
      <c r="L1428" s="29">
        <v>26522500</v>
      </c>
      <c r="M1428" s="36">
        <v>0</v>
      </c>
      <c r="N1428" s="31">
        <v>8133567</v>
      </c>
      <c r="O1428" s="31">
        <v>0</v>
      </c>
      <c r="P1428" s="31">
        <v>18388933</v>
      </c>
      <c r="T1428" s="30"/>
      <c r="U1428" s="31"/>
      <c r="V1428" s="31">
        <v>26522500</v>
      </c>
      <c r="W1428" s="28" t="s">
        <v>534</v>
      </c>
    </row>
    <row r="1429" spans="1:23" s="28" customFormat="1" ht="29" x14ac:dyDescent="0.35">
      <c r="A1429" s="20">
        <v>1582</v>
      </c>
      <c r="B1429" s="28">
        <v>2024</v>
      </c>
      <c r="C1429" s="19" t="s">
        <v>3833</v>
      </c>
      <c r="D1429" s="19" t="s">
        <v>3834</v>
      </c>
      <c r="E1429" s="19">
        <v>52482434</v>
      </c>
      <c r="F1429" s="19" t="s">
        <v>3835</v>
      </c>
      <c r="G1429" s="19" t="s">
        <v>475</v>
      </c>
      <c r="H1429" s="19" t="s">
        <v>476</v>
      </c>
      <c r="I1429" s="27">
        <v>45530</v>
      </c>
      <c r="J1429" s="27">
        <v>45538</v>
      </c>
      <c r="K1429" s="27">
        <v>45657</v>
      </c>
      <c r="L1429" s="29">
        <v>14792000</v>
      </c>
      <c r="M1429" s="36">
        <v>0</v>
      </c>
      <c r="N1429" s="31">
        <v>0</v>
      </c>
      <c r="O1429" s="31">
        <v>0</v>
      </c>
      <c r="P1429" s="31">
        <v>14792000</v>
      </c>
      <c r="T1429" s="30"/>
      <c r="U1429" s="31"/>
      <c r="V1429" s="31">
        <v>14792000</v>
      </c>
      <c r="W1429" s="28" t="s">
        <v>477</v>
      </c>
    </row>
    <row r="1430" spans="1:23" s="28" customFormat="1" ht="29" x14ac:dyDescent="0.35">
      <c r="A1430" s="20">
        <v>1583</v>
      </c>
      <c r="B1430" s="28">
        <v>2024</v>
      </c>
      <c r="C1430" s="19" t="s">
        <v>3836</v>
      </c>
      <c r="D1430" s="19" t="s">
        <v>1431</v>
      </c>
      <c r="E1430" s="19">
        <v>1000577432</v>
      </c>
      <c r="F1430" s="19" t="s">
        <v>3837</v>
      </c>
      <c r="G1430" s="19" t="s">
        <v>3046</v>
      </c>
      <c r="H1430" s="19" t="s">
        <v>476</v>
      </c>
      <c r="I1430" s="27">
        <v>45519</v>
      </c>
      <c r="J1430" s="27">
        <v>45530</v>
      </c>
      <c r="K1430" s="27">
        <v>45651</v>
      </c>
      <c r="L1430" s="29">
        <v>20920000</v>
      </c>
      <c r="M1430" s="36">
        <v>0</v>
      </c>
      <c r="N1430" s="31">
        <v>6101667</v>
      </c>
      <c r="O1430" s="31">
        <v>0</v>
      </c>
      <c r="P1430" s="31">
        <v>14818333</v>
      </c>
      <c r="T1430" s="30"/>
      <c r="U1430" s="31"/>
      <c r="V1430" s="31">
        <v>20920000</v>
      </c>
      <c r="W1430" s="28" t="s">
        <v>477</v>
      </c>
    </row>
    <row r="1431" spans="1:23" s="28" customFormat="1" ht="43.5" x14ac:dyDescent="0.35">
      <c r="A1431" s="20">
        <v>1584</v>
      </c>
      <c r="B1431" s="28">
        <v>2024</v>
      </c>
      <c r="C1431" s="19" t="s">
        <v>3838</v>
      </c>
      <c r="D1431" s="19" t="s">
        <v>2467</v>
      </c>
      <c r="E1431" s="19">
        <v>1018456182</v>
      </c>
      <c r="F1431" s="19" t="s">
        <v>3839</v>
      </c>
      <c r="G1431" s="19" t="s">
        <v>154</v>
      </c>
      <c r="H1431" s="19" t="s">
        <v>155</v>
      </c>
      <c r="I1431" s="27">
        <v>45516</v>
      </c>
      <c r="J1431" s="27">
        <v>45526</v>
      </c>
      <c r="K1431" s="27">
        <v>45657</v>
      </c>
      <c r="L1431" s="29">
        <v>10026000</v>
      </c>
      <c r="M1431" s="36">
        <v>0</v>
      </c>
      <c r="N1431" s="31">
        <v>2896400</v>
      </c>
      <c r="O1431" s="31">
        <v>0</v>
      </c>
      <c r="P1431" s="31">
        <v>7129600</v>
      </c>
      <c r="T1431" s="30"/>
      <c r="U1431" s="31"/>
      <c r="V1431" s="31">
        <v>10026000</v>
      </c>
      <c r="W1431" s="28" t="s">
        <v>156</v>
      </c>
    </row>
    <row r="1432" spans="1:23" s="28" customFormat="1" ht="29" x14ac:dyDescent="0.35">
      <c r="A1432" s="20">
        <v>1586</v>
      </c>
      <c r="B1432" s="28">
        <v>2024</v>
      </c>
      <c r="C1432" s="19" t="s">
        <v>3840</v>
      </c>
      <c r="D1432" s="19" t="s">
        <v>3841</v>
      </c>
      <c r="E1432" s="19">
        <v>52315864</v>
      </c>
      <c r="F1432" s="19" t="s">
        <v>3842</v>
      </c>
      <c r="G1432" s="19" t="s">
        <v>262</v>
      </c>
      <c r="H1432" s="19" t="s">
        <v>263</v>
      </c>
      <c r="I1432" s="27">
        <v>45516</v>
      </c>
      <c r="J1432" s="27">
        <v>45519</v>
      </c>
      <c r="K1432" s="27">
        <v>45657</v>
      </c>
      <c r="L1432" s="29">
        <v>22900500</v>
      </c>
      <c r="M1432" s="36">
        <v>0</v>
      </c>
      <c r="N1432" s="31">
        <v>7803133</v>
      </c>
      <c r="O1432" s="31">
        <v>0</v>
      </c>
      <c r="P1432" s="31">
        <v>15097367</v>
      </c>
      <c r="T1432" s="30"/>
      <c r="U1432" s="31"/>
      <c r="V1432" s="31">
        <v>22900500</v>
      </c>
      <c r="W1432" s="28" t="s">
        <v>264</v>
      </c>
    </row>
    <row r="1433" spans="1:23" s="28" customFormat="1" ht="29" x14ac:dyDescent="0.35">
      <c r="A1433" s="20">
        <v>1587</v>
      </c>
      <c r="B1433" s="28">
        <v>2024</v>
      </c>
      <c r="C1433" s="19" t="s">
        <v>3843</v>
      </c>
      <c r="D1433" s="19" t="s">
        <v>735</v>
      </c>
      <c r="E1433" s="19">
        <v>52930764</v>
      </c>
      <c r="F1433" s="19" t="s">
        <v>3844</v>
      </c>
      <c r="G1433" s="19" t="s">
        <v>262</v>
      </c>
      <c r="H1433" s="19" t="s">
        <v>263</v>
      </c>
      <c r="I1433" s="27">
        <v>45516</v>
      </c>
      <c r="J1433" s="27">
        <v>45517</v>
      </c>
      <c r="K1433" s="27">
        <v>45657</v>
      </c>
      <c r="L1433" s="29">
        <v>26790000</v>
      </c>
      <c r="M1433" s="36">
        <v>0</v>
      </c>
      <c r="N1433" s="31">
        <v>8572800</v>
      </c>
      <c r="O1433" s="31">
        <v>0</v>
      </c>
      <c r="P1433" s="31">
        <v>18217200</v>
      </c>
      <c r="T1433" s="30"/>
      <c r="U1433" s="31"/>
      <c r="V1433" s="31">
        <v>26790000</v>
      </c>
      <c r="W1433" s="28" t="s">
        <v>264</v>
      </c>
    </row>
    <row r="1434" spans="1:23" s="28" customFormat="1" ht="29" x14ac:dyDescent="0.35">
      <c r="A1434" s="20">
        <v>1588</v>
      </c>
      <c r="B1434" s="28">
        <v>2024</v>
      </c>
      <c r="C1434" s="19" t="s">
        <v>3845</v>
      </c>
      <c r="D1434" s="19" t="s">
        <v>2479</v>
      </c>
      <c r="E1434" s="19">
        <v>1024472408</v>
      </c>
      <c r="F1434" s="19" t="s">
        <v>3846</v>
      </c>
      <c r="G1434" s="19" t="s">
        <v>538</v>
      </c>
      <c r="H1434" s="19" t="s">
        <v>2487</v>
      </c>
      <c r="I1434" s="27">
        <v>45516</v>
      </c>
      <c r="J1434" s="27">
        <v>45524</v>
      </c>
      <c r="K1434" s="27">
        <v>45657</v>
      </c>
      <c r="L1434" s="29">
        <v>20000000</v>
      </c>
      <c r="M1434" s="36">
        <v>0</v>
      </c>
      <c r="N1434" s="31">
        <v>1466667</v>
      </c>
      <c r="O1434" s="31">
        <v>0</v>
      </c>
      <c r="P1434" s="31">
        <v>18533333</v>
      </c>
      <c r="T1434" s="30"/>
      <c r="U1434" s="31"/>
      <c r="V1434" s="31">
        <v>20000000</v>
      </c>
      <c r="W1434" s="28" t="s">
        <v>534</v>
      </c>
    </row>
    <row r="1435" spans="1:23" s="28" customFormat="1" ht="43.5" x14ac:dyDescent="0.35">
      <c r="A1435" s="20">
        <v>1589</v>
      </c>
      <c r="B1435" s="28">
        <v>2024</v>
      </c>
      <c r="C1435" s="19" t="s">
        <v>3847</v>
      </c>
      <c r="D1435" s="19" t="s">
        <v>1680</v>
      </c>
      <c r="E1435" s="19">
        <v>52204744</v>
      </c>
      <c r="F1435" s="19" t="s">
        <v>3848</v>
      </c>
      <c r="G1435" s="19" t="s">
        <v>154</v>
      </c>
      <c r="H1435" s="19" t="s">
        <v>155</v>
      </c>
      <c r="I1435" s="27">
        <v>45516</v>
      </c>
      <c r="J1435" s="27">
        <v>45525</v>
      </c>
      <c r="K1435" s="27">
        <v>45657</v>
      </c>
      <c r="L1435" s="29">
        <v>24444000</v>
      </c>
      <c r="M1435" s="36">
        <v>0</v>
      </c>
      <c r="N1435" s="31">
        <v>7242667</v>
      </c>
      <c r="O1435" s="31">
        <v>0</v>
      </c>
      <c r="P1435" s="31">
        <v>17201333</v>
      </c>
      <c r="T1435" s="30"/>
      <c r="U1435" s="31"/>
      <c r="V1435" s="31">
        <v>24444000</v>
      </c>
      <c r="W1435" s="28" t="s">
        <v>156</v>
      </c>
    </row>
    <row r="1436" spans="1:23" s="28" customFormat="1" ht="29" x14ac:dyDescent="0.35">
      <c r="A1436" s="20">
        <v>1590</v>
      </c>
      <c r="B1436" s="28">
        <v>2024</v>
      </c>
      <c r="C1436" s="19" t="s">
        <v>3849</v>
      </c>
      <c r="D1436" s="19" t="s">
        <v>1527</v>
      </c>
      <c r="E1436" s="19">
        <v>1094895758</v>
      </c>
      <c r="F1436" s="19" t="s">
        <v>3850</v>
      </c>
      <c r="G1436" s="19" t="s">
        <v>298</v>
      </c>
      <c r="H1436" s="19" t="s">
        <v>299</v>
      </c>
      <c r="I1436" s="27">
        <v>45517</v>
      </c>
      <c r="J1436" s="27">
        <v>45518</v>
      </c>
      <c r="K1436" s="27">
        <v>45657</v>
      </c>
      <c r="L1436" s="29">
        <v>28000000</v>
      </c>
      <c r="M1436" s="36">
        <v>0</v>
      </c>
      <c r="N1436" s="31">
        <v>3173333</v>
      </c>
      <c r="O1436" s="31">
        <v>24826667</v>
      </c>
      <c r="P1436" s="31">
        <v>0</v>
      </c>
      <c r="T1436" s="30"/>
      <c r="U1436" s="31"/>
      <c r="V1436" s="31">
        <v>28000000</v>
      </c>
      <c r="W1436" s="28" t="s">
        <v>300</v>
      </c>
    </row>
    <row r="1437" spans="1:23" s="28" customFormat="1" ht="29" x14ac:dyDescent="0.35">
      <c r="A1437" s="20">
        <v>1591</v>
      </c>
      <c r="B1437" s="28">
        <v>2024</v>
      </c>
      <c r="C1437" s="19" t="s">
        <v>3851</v>
      </c>
      <c r="D1437" s="19" t="s">
        <v>693</v>
      </c>
      <c r="E1437" s="19">
        <v>1070968907</v>
      </c>
      <c r="F1437" s="19" t="s">
        <v>3852</v>
      </c>
      <c r="G1437" s="19" t="s">
        <v>298</v>
      </c>
      <c r="H1437" s="19" t="s">
        <v>299</v>
      </c>
      <c r="I1437" s="27">
        <v>45516</v>
      </c>
      <c r="J1437" s="27">
        <v>45516</v>
      </c>
      <c r="K1437" s="27">
        <v>45657</v>
      </c>
      <c r="L1437" s="29">
        <v>28000000</v>
      </c>
      <c r="M1437" s="36">
        <v>0</v>
      </c>
      <c r="N1437" s="31">
        <v>3546667</v>
      </c>
      <c r="O1437" s="31">
        <v>24453333</v>
      </c>
      <c r="P1437" s="31">
        <v>0</v>
      </c>
      <c r="T1437" s="30"/>
      <c r="U1437" s="31"/>
      <c r="V1437" s="31">
        <v>28000000</v>
      </c>
      <c r="W1437" s="28" t="s">
        <v>300</v>
      </c>
    </row>
    <row r="1438" spans="1:23" s="28" customFormat="1" ht="29" x14ac:dyDescent="0.35">
      <c r="A1438" s="20">
        <v>1592</v>
      </c>
      <c r="B1438" s="28">
        <v>2024</v>
      </c>
      <c r="C1438" s="19" t="s">
        <v>3853</v>
      </c>
      <c r="D1438" s="19" t="s">
        <v>3854</v>
      </c>
      <c r="E1438" s="19">
        <v>53100411</v>
      </c>
      <c r="F1438" s="19" t="s">
        <v>3855</v>
      </c>
      <c r="G1438" s="19" t="s">
        <v>298</v>
      </c>
      <c r="H1438" s="19" t="s">
        <v>299</v>
      </c>
      <c r="I1438" s="27">
        <v>45517</v>
      </c>
      <c r="J1438" s="27">
        <v>45518</v>
      </c>
      <c r="K1438" s="27">
        <v>45657</v>
      </c>
      <c r="L1438" s="29">
        <v>28000000</v>
      </c>
      <c r="M1438" s="36">
        <v>0</v>
      </c>
      <c r="N1438" s="31">
        <v>3173333</v>
      </c>
      <c r="O1438" s="31">
        <v>0</v>
      </c>
      <c r="P1438" s="31">
        <v>24826667</v>
      </c>
      <c r="T1438" s="30"/>
      <c r="U1438" s="31"/>
      <c r="V1438" s="31">
        <v>28000000</v>
      </c>
      <c r="W1438" s="28" t="s">
        <v>300</v>
      </c>
    </row>
    <row r="1439" spans="1:23" s="28" customFormat="1" ht="29" x14ac:dyDescent="0.35">
      <c r="A1439" s="20">
        <v>1593</v>
      </c>
      <c r="B1439" s="28">
        <v>2024</v>
      </c>
      <c r="C1439" s="19" t="s">
        <v>3856</v>
      </c>
      <c r="D1439" s="19" t="s">
        <v>3857</v>
      </c>
      <c r="E1439" s="19">
        <v>1033773498</v>
      </c>
      <c r="F1439" s="19" t="s">
        <v>3858</v>
      </c>
      <c r="G1439" s="19" t="s">
        <v>298</v>
      </c>
      <c r="H1439" s="19" t="s">
        <v>299</v>
      </c>
      <c r="I1439" s="27">
        <v>45518</v>
      </c>
      <c r="J1439" s="27">
        <v>45519</v>
      </c>
      <c r="K1439" s="27">
        <v>45657</v>
      </c>
      <c r="L1439" s="29">
        <v>47500000</v>
      </c>
      <c r="M1439" s="36">
        <v>0</v>
      </c>
      <c r="N1439" s="31">
        <v>14566667</v>
      </c>
      <c r="O1439" s="31">
        <v>0</v>
      </c>
      <c r="P1439" s="31">
        <v>32933333</v>
      </c>
      <c r="T1439" s="30"/>
      <c r="U1439" s="31"/>
      <c r="V1439" s="31">
        <v>47500000</v>
      </c>
      <c r="W1439" s="28" t="s">
        <v>300</v>
      </c>
    </row>
    <row r="1440" spans="1:23" s="28" customFormat="1" ht="29" x14ac:dyDescent="0.35">
      <c r="A1440" s="20">
        <v>1594</v>
      </c>
      <c r="B1440" s="28">
        <v>2024</v>
      </c>
      <c r="C1440" s="19" t="s">
        <v>3859</v>
      </c>
      <c r="D1440" s="19" t="s">
        <v>3860</v>
      </c>
      <c r="E1440" s="19">
        <v>1022391132</v>
      </c>
      <c r="F1440" s="19" t="s">
        <v>3861</v>
      </c>
      <c r="G1440" s="19" t="s">
        <v>298</v>
      </c>
      <c r="H1440" s="19" t="s">
        <v>299</v>
      </c>
      <c r="I1440" s="27">
        <v>45517</v>
      </c>
      <c r="J1440" s="27">
        <v>45518</v>
      </c>
      <c r="K1440" s="27">
        <v>45657</v>
      </c>
      <c r="L1440" s="29">
        <v>28000000</v>
      </c>
      <c r="M1440" s="36">
        <v>0</v>
      </c>
      <c r="N1440" s="31">
        <v>8773333</v>
      </c>
      <c r="O1440" s="31">
        <v>0</v>
      </c>
      <c r="P1440" s="31">
        <v>19226667</v>
      </c>
      <c r="T1440" s="30"/>
      <c r="U1440" s="31"/>
      <c r="V1440" s="31">
        <v>28000000</v>
      </c>
      <c r="W1440" s="28" t="s">
        <v>300</v>
      </c>
    </row>
    <row r="1441" spans="1:23" s="28" customFormat="1" ht="29" x14ac:dyDescent="0.35">
      <c r="A1441" s="20">
        <v>1595</v>
      </c>
      <c r="B1441" s="28">
        <v>2024</v>
      </c>
      <c r="C1441" s="19" t="s">
        <v>3862</v>
      </c>
      <c r="D1441" s="19" t="s">
        <v>1671</v>
      </c>
      <c r="E1441" s="19">
        <v>52223178</v>
      </c>
      <c r="F1441" s="19" t="s">
        <v>3863</v>
      </c>
      <c r="G1441" s="19" t="s">
        <v>298</v>
      </c>
      <c r="H1441" s="19" t="s">
        <v>299</v>
      </c>
      <c r="I1441" s="27">
        <v>45525</v>
      </c>
      <c r="J1441" s="27">
        <v>45527</v>
      </c>
      <c r="K1441" s="27">
        <v>45657</v>
      </c>
      <c r="L1441" s="29">
        <v>25000000</v>
      </c>
      <c r="M1441" s="36">
        <v>0</v>
      </c>
      <c r="N1441" s="31">
        <v>6333333</v>
      </c>
      <c r="O1441" s="31">
        <v>0</v>
      </c>
      <c r="P1441" s="31">
        <v>18666667</v>
      </c>
      <c r="T1441" s="30"/>
      <c r="U1441" s="31"/>
      <c r="V1441" s="31">
        <v>25000000</v>
      </c>
      <c r="W1441" s="28" t="s">
        <v>300</v>
      </c>
    </row>
    <row r="1442" spans="1:23" s="28" customFormat="1" ht="29" x14ac:dyDescent="0.35">
      <c r="A1442" s="20">
        <v>1597</v>
      </c>
      <c r="B1442" s="28">
        <v>2024</v>
      </c>
      <c r="C1442" s="19" t="s">
        <v>3864</v>
      </c>
      <c r="D1442" s="19" t="s">
        <v>2440</v>
      </c>
      <c r="E1442" s="19">
        <v>1021662075</v>
      </c>
      <c r="F1442" s="19" t="s">
        <v>3865</v>
      </c>
      <c r="G1442" s="19" t="s">
        <v>298</v>
      </c>
      <c r="H1442" s="19" t="s">
        <v>299</v>
      </c>
      <c r="I1442" s="27">
        <v>45527</v>
      </c>
      <c r="J1442" s="27">
        <v>45530</v>
      </c>
      <c r="K1442" s="27">
        <v>45657</v>
      </c>
      <c r="L1442" s="29">
        <v>12000000</v>
      </c>
      <c r="M1442" s="36">
        <v>0</v>
      </c>
      <c r="N1442" s="31">
        <v>2800000</v>
      </c>
      <c r="O1442" s="31">
        <v>0</v>
      </c>
      <c r="P1442" s="31">
        <v>9200000</v>
      </c>
      <c r="T1442" s="30"/>
      <c r="U1442" s="31"/>
      <c r="V1442" s="31">
        <v>12000000</v>
      </c>
      <c r="W1442" s="28" t="s">
        <v>300</v>
      </c>
    </row>
    <row r="1443" spans="1:23" s="28" customFormat="1" ht="29" x14ac:dyDescent="0.35">
      <c r="A1443" s="20">
        <v>1598</v>
      </c>
      <c r="B1443" s="28">
        <v>2024</v>
      </c>
      <c r="C1443" s="19" t="s">
        <v>3866</v>
      </c>
      <c r="D1443" s="19" t="s">
        <v>1109</v>
      </c>
      <c r="E1443" s="19">
        <v>79658635</v>
      </c>
      <c r="F1443" s="19" t="s">
        <v>3867</v>
      </c>
      <c r="G1443" s="19" t="s">
        <v>298</v>
      </c>
      <c r="H1443" s="19" t="s">
        <v>299</v>
      </c>
      <c r="I1443" s="27">
        <v>45526</v>
      </c>
      <c r="J1443" s="27">
        <v>45527</v>
      </c>
      <c r="K1443" s="27">
        <v>45657</v>
      </c>
      <c r="L1443" s="29">
        <v>17500000</v>
      </c>
      <c r="M1443" s="36">
        <v>0</v>
      </c>
      <c r="N1443" s="31">
        <v>933333</v>
      </c>
      <c r="O1443" s="31">
        <v>0</v>
      </c>
      <c r="P1443" s="31">
        <v>16566667</v>
      </c>
      <c r="T1443" s="30"/>
      <c r="U1443" s="31"/>
      <c r="V1443" s="31">
        <v>17500000</v>
      </c>
      <c r="W1443" s="28" t="s">
        <v>300</v>
      </c>
    </row>
    <row r="1444" spans="1:23" s="28" customFormat="1" ht="43.5" x14ac:dyDescent="0.35">
      <c r="A1444" s="20">
        <v>1599</v>
      </c>
      <c r="B1444" s="28">
        <v>2024</v>
      </c>
      <c r="C1444" s="19" t="s">
        <v>3868</v>
      </c>
      <c r="D1444" s="19" t="s">
        <v>2299</v>
      </c>
      <c r="E1444" s="19">
        <v>52396704</v>
      </c>
      <c r="F1444" s="19" t="s">
        <v>3869</v>
      </c>
      <c r="G1444" s="19" t="s">
        <v>154</v>
      </c>
      <c r="H1444" s="19" t="s">
        <v>155</v>
      </c>
      <c r="I1444" s="27">
        <v>45516</v>
      </c>
      <c r="J1444" s="27">
        <v>45526</v>
      </c>
      <c r="K1444" s="27">
        <v>45657</v>
      </c>
      <c r="L1444" s="29">
        <v>23850000</v>
      </c>
      <c r="M1444" s="36">
        <v>0</v>
      </c>
      <c r="N1444" s="31">
        <v>6890000</v>
      </c>
      <c r="O1444" s="31">
        <v>0</v>
      </c>
      <c r="P1444" s="31">
        <v>16960000</v>
      </c>
      <c r="T1444" s="30"/>
      <c r="U1444" s="31"/>
      <c r="V1444" s="31">
        <v>23850000</v>
      </c>
      <c r="W1444" s="28" t="s">
        <v>156</v>
      </c>
    </row>
    <row r="1445" spans="1:23" s="28" customFormat="1" ht="43.5" x14ac:dyDescent="0.35">
      <c r="A1445" s="20">
        <v>1600</v>
      </c>
      <c r="B1445" s="28">
        <v>2024</v>
      </c>
      <c r="C1445" s="19" t="s">
        <v>3870</v>
      </c>
      <c r="D1445" s="19" t="s">
        <v>2671</v>
      </c>
      <c r="E1445" s="19">
        <v>52060754</v>
      </c>
      <c r="F1445" s="19" t="s">
        <v>3871</v>
      </c>
      <c r="G1445" s="19" t="s">
        <v>154</v>
      </c>
      <c r="H1445" s="19" t="s">
        <v>155</v>
      </c>
      <c r="I1445" s="27">
        <v>45516</v>
      </c>
      <c r="J1445" s="27">
        <v>45524</v>
      </c>
      <c r="K1445" s="27">
        <v>45657</v>
      </c>
      <c r="L1445" s="29">
        <v>10026000</v>
      </c>
      <c r="M1445" s="36">
        <v>0</v>
      </c>
      <c r="N1445" s="31">
        <v>3044933</v>
      </c>
      <c r="O1445" s="31">
        <v>0</v>
      </c>
      <c r="P1445" s="31">
        <v>6981067</v>
      </c>
      <c r="T1445" s="30"/>
      <c r="U1445" s="31"/>
      <c r="V1445" s="31">
        <v>10026000</v>
      </c>
      <c r="W1445" s="28" t="s">
        <v>156</v>
      </c>
    </row>
    <row r="1446" spans="1:23" s="28" customFormat="1" ht="29" x14ac:dyDescent="0.35">
      <c r="A1446" s="20">
        <v>1601</v>
      </c>
      <c r="B1446" s="28">
        <v>2024</v>
      </c>
      <c r="C1446" s="19" t="s">
        <v>3872</v>
      </c>
      <c r="D1446" s="19" t="s">
        <v>1100</v>
      </c>
      <c r="E1446" s="19">
        <v>53051848</v>
      </c>
      <c r="F1446" s="19" t="s">
        <v>3873</v>
      </c>
      <c r="G1446" s="19" t="s">
        <v>3093</v>
      </c>
      <c r="H1446" s="19" t="s">
        <v>544</v>
      </c>
      <c r="I1446" s="27">
        <v>45516</v>
      </c>
      <c r="J1446" s="27">
        <v>45518</v>
      </c>
      <c r="K1446" s="27">
        <v>45657</v>
      </c>
      <c r="L1446" s="29">
        <v>26522500</v>
      </c>
      <c r="M1446" s="36">
        <v>0</v>
      </c>
      <c r="N1446" s="31">
        <v>3005883</v>
      </c>
      <c r="O1446" s="31">
        <v>0</v>
      </c>
      <c r="P1446" s="31">
        <v>23516617</v>
      </c>
      <c r="T1446" s="30"/>
      <c r="U1446" s="31"/>
      <c r="V1446" s="31">
        <v>26522500</v>
      </c>
      <c r="W1446" s="28" t="s">
        <v>534</v>
      </c>
    </row>
    <row r="1447" spans="1:23" s="28" customFormat="1" ht="43.5" x14ac:dyDescent="0.35">
      <c r="A1447" s="20">
        <v>1602</v>
      </c>
      <c r="B1447" s="28">
        <v>2024</v>
      </c>
      <c r="C1447" s="19" t="s">
        <v>3874</v>
      </c>
      <c r="D1447" s="19" t="s">
        <v>1641</v>
      </c>
      <c r="E1447" s="19">
        <v>43667606</v>
      </c>
      <c r="F1447" s="19" t="s">
        <v>3875</v>
      </c>
      <c r="G1447" s="19" t="s">
        <v>154</v>
      </c>
      <c r="H1447" s="19" t="s">
        <v>155</v>
      </c>
      <c r="I1447" s="27">
        <v>45517</v>
      </c>
      <c r="J1447" s="27">
        <v>45519</v>
      </c>
      <c r="K1447" s="27">
        <v>45655</v>
      </c>
      <c r="L1447" s="29">
        <v>33516000</v>
      </c>
      <c r="M1447" s="36">
        <v>0</v>
      </c>
      <c r="N1447" s="31">
        <v>11420267</v>
      </c>
      <c r="O1447" s="31">
        <v>0</v>
      </c>
      <c r="P1447" s="31">
        <v>22095733</v>
      </c>
      <c r="T1447" s="30"/>
      <c r="U1447" s="31"/>
      <c r="V1447" s="31">
        <v>33516000</v>
      </c>
      <c r="W1447" s="28" t="s">
        <v>156</v>
      </c>
    </row>
    <row r="1448" spans="1:23" s="28" customFormat="1" ht="29" x14ac:dyDescent="0.35">
      <c r="A1448" s="20">
        <v>1603</v>
      </c>
      <c r="B1448" s="28">
        <v>2024</v>
      </c>
      <c r="C1448" s="19" t="s">
        <v>3876</v>
      </c>
      <c r="D1448" s="19" t="s">
        <v>107</v>
      </c>
      <c r="E1448" s="19">
        <v>1073669705</v>
      </c>
      <c r="F1448" s="19" t="s">
        <v>3877</v>
      </c>
      <c r="G1448" s="19" t="s">
        <v>37</v>
      </c>
      <c r="H1448" s="19" t="s">
        <v>38</v>
      </c>
      <c r="I1448" s="27">
        <v>45517</v>
      </c>
      <c r="J1448" s="27">
        <v>45519</v>
      </c>
      <c r="K1448" s="27">
        <v>45657</v>
      </c>
      <c r="L1448" s="29">
        <v>25750000</v>
      </c>
      <c r="M1448" s="36">
        <v>0</v>
      </c>
      <c r="N1448" s="31">
        <v>7896667</v>
      </c>
      <c r="O1448" s="31">
        <v>0</v>
      </c>
      <c r="P1448" s="31">
        <v>17853333</v>
      </c>
      <c r="T1448" s="30"/>
      <c r="U1448" s="31"/>
      <c r="V1448" s="31">
        <v>25750000</v>
      </c>
      <c r="W1448" s="28" t="s">
        <v>39</v>
      </c>
    </row>
    <row r="1449" spans="1:23" s="28" customFormat="1" ht="29" x14ac:dyDescent="0.35">
      <c r="A1449" s="20">
        <v>1604</v>
      </c>
      <c r="B1449" s="28">
        <v>2024</v>
      </c>
      <c r="C1449" s="19" t="s">
        <v>3878</v>
      </c>
      <c r="D1449" s="19" t="s">
        <v>1938</v>
      </c>
      <c r="E1449" s="19">
        <v>1033783668</v>
      </c>
      <c r="F1449" s="19" t="s">
        <v>3879</v>
      </c>
      <c r="G1449" s="19" t="s">
        <v>538</v>
      </c>
      <c r="H1449" s="19" t="s">
        <v>2487</v>
      </c>
      <c r="I1449" s="27">
        <v>45517</v>
      </c>
      <c r="J1449" s="27">
        <v>45524</v>
      </c>
      <c r="K1449" s="27">
        <v>45657</v>
      </c>
      <c r="L1449" s="29">
        <v>20000000</v>
      </c>
      <c r="M1449" s="36">
        <v>0</v>
      </c>
      <c r="N1449" s="31">
        <v>1466667</v>
      </c>
      <c r="O1449" s="31">
        <v>0</v>
      </c>
      <c r="P1449" s="31">
        <v>18533333</v>
      </c>
      <c r="T1449" s="30"/>
      <c r="U1449" s="31"/>
      <c r="V1449" s="31">
        <v>20000000</v>
      </c>
      <c r="W1449" s="28" t="s">
        <v>534</v>
      </c>
    </row>
    <row r="1450" spans="1:23" s="28" customFormat="1" ht="29" x14ac:dyDescent="0.35">
      <c r="A1450" s="20">
        <v>1605</v>
      </c>
      <c r="B1450" s="28">
        <v>2024</v>
      </c>
      <c r="C1450" s="19" t="s">
        <v>3880</v>
      </c>
      <c r="D1450" s="19" t="s">
        <v>1842</v>
      </c>
      <c r="E1450" s="19">
        <v>1026594936</v>
      </c>
      <c r="F1450" s="19" t="s">
        <v>3881</v>
      </c>
      <c r="G1450" s="19" t="s">
        <v>154</v>
      </c>
      <c r="H1450" s="19" t="s">
        <v>3665</v>
      </c>
      <c r="I1450" s="27">
        <v>45518</v>
      </c>
      <c r="J1450" s="27">
        <v>45524</v>
      </c>
      <c r="K1450" s="27">
        <v>45657</v>
      </c>
      <c r="L1450" s="29">
        <v>15755000</v>
      </c>
      <c r="M1450" s="36">
        <v>0</v>
      </c>
      <c r="N1450" s="31">
        <v>4306367</v>
      </c>
      <c r="O1450" s="31">
        <v>0</v>
      </c>
      <c r="P1450" s="31">
        <v>11448633</v>
      </c>
      <c r="T1450" s="30"/>
      <c r="U1450" s="31"/>
      <c r="V1450" s="31">
        <v>15755000</v>
      </c>
      <c r="W1450" s="28" t="s">
        <v>33</v>
      </c>
    </row>
    <row r="1451" spans="1:23" s="28" customFormat="1" ht="29" x14ac:dyDescent="0.35">
      <c r="A1451" s="20">
        <v>1606</v>
      </c>
      <c r="B1451" s="28">
        <v>2024</v>
      </c>
      <c r="C1451" s="19" t="s">
        <v>3882</v>
      </c>
      <c r="D1451" s="19" t="s">
        <v>762</v>
      </c>
      <c r="E1451" s="19">
        <v>1018451831</v>
      </c>
      <c r="F1451" s="19" t="s">
        <v>3883</v>
      </c>
      <c r="G1451" s="19" t="s">
        <v>2899</v>
      </c>
      <c r="H1451" s="19" t="s">
        <v>555</v>
      </c>
      <c r="I1451" s="27">
        <v>45517</v>
      </c>
      <c r="J1451" s="27">
        <v>45520</v>
      </c>
      <c r="K1451" s="27">
        <v>45657</v>
      </c>
      <c r="L1451" s="29">
        <v>50000000</v>
      </c>
      <c r="M1451" s="36">
        <v>0</v>
      </c>
      <c r="N1451" s="31">
        <v>15000000</v>
      </c>
      <c r="O1451" s="31">
        <v>0</v>
      </c>
      <c r="P1451" s="31">
        <v>35000000</v>
      </c>
      <c r="T1451" s="30"/>
      <c r="U1451" s="31"/>
      <c r="V1451" s="31">
        <v>50000000</v>
      </c>
      <c r="W1451" s="28" t="s">
        <v>556</v>
      </c>
    </row>
    <row r="1452" spans="1:23" s="28" customFormat="1" ht="43.5" x14ac:dyDescent="0.35">
      <c r="A1452" s="20">
        <v>1607</v>
      </c>
      <c r="B1452" s="28">
        <v>2024</v>
      </c>
      <c r="C1452" s="19" t="s">
        <v>3884</v>
      </c>
      <c r="D1452" s="19" t="s">
        <v>2296</v>
      </c>
      <c r="E1452" s="19">
        <v>1032492067</v>
      </c>
      <c r="F1452" s="19" t="s">
        <v>3885</v>
      </c>
      <c r="G1452" s="19" t="s">
        <v>154</v>
      </c>
      <c r="H1452" s="19" t="s">
        <v>155</v>
      </c>
      <c r="I1452" s="27">
        <v>45517</v>
      </c>
      <c r="J1452" s="27">
        <v>45524</v>
      </c>
      <c r="K1452" s="27">
        <v>45660</v>
      </c>
      <c r="L1452" s="29">
        <v>30213000</v>
      </c>
      <c r="M1452" s="36">
        <v>0</v>
      </c>
      <c r="N1452" s="31">
        <v>9175800</v>
      </c>
      <c r="O1452" s="31">
        <v>0</v>
      </c>
      <c r="P1452" s="31">
        <v>21037200</v>
      </c>
      <c r="T1452" s="30"/>
      <c r="U1452" s="31"/>
      <c r="V1452" s="31">
        <v>30213000</v>
      </c>
      <c r="W1452" s="28" t="s">
        <v>156</v>
      </c>
    </row>
    <row r="1453" spans="1:23" s="28" customFormat="1" ht="29" x14ac:dyDescent="0.35">
      <c r="A1453" s="20">
        <v>1608</v>
      </c>
      <c r="B1453" s="28">
        <v>2024</v>
      </c>
      <c r="C1453" s="19" t="s">
        <v>3886</v>
      </c>
      <c r="D1453" s="19" t="s">
        <v>1698</v>
      </c>
      <c r="E1453" s="19">
        <v>1022342491</v>
      </c>
      <c r="F1453" s="19" t="s">
        <v>3887</v>
      </c>
      <c r="G1453" s="19" t="s">
        <v>3046</v>
      </c>
      <c r="H1453" s="19" t="s">
        <v>476</v>
      </c>
      <c r="I1453" s="27">
        <v>45517</v>
      </c>
      <c r="J1453" s="27">
        <v>45434</v>
      </c>
      <c r="K1453" s="27">
        <v>45647</v>
      </c>
      <c r="L1453" s="29">
        <v>20920000</v>
      </c>
      <c r="M1453" s="36">
        <v>0</v>
      </c>
      <c r="N1453" s="31">
        <v>6799000</v>
      </c>
      <c r="O1453" s="31">
        <v>0</v>
      </c>
      <c r="P1453" s="31">
        <v>14121000</v>
      </c>
      <c r="T1453" s="30"/>
      <c r="U1453" s="31"/>
      <c r="V1453" s="31">
        <v>20920000</v>
      </c>
      <c r="W1453" s="28" t="s">
        <v>477</v>
      </c>
    </row>
    <row r="1454" spans="1:23" s="28" customFormat="1" ht="29" x14ac:dyDescent="0.35">
      <c r="A1454" s="20">
        <v>1609</v>
      </c>
      <c r="B1454" s="28">
        <v>2024</v>
      </c>
      <c r="C1454" s="19" t="s">
        <v>3888</v>
      </c>
      <c r="D1454" s="19" t="s">
        <v>3889</v>
      </c>
      <c r="E1454" s="19">
        <v>1033695416</v>
      </c>
      <c r="F1454" s="19" t="s">
        <v>3890</v>
      </c>
      <c r="G1454" s="19" t="s">
        <v>364</v>
      </c>
      <c r="H1454" s="19" t="s">
        <v>365</v>
      </c>
      <c r="I1454" s="27">
        <v>45516</v>
      </c>
      <c r="J1454" s="27">
        <v>45530</v>
      </c>
      <c r="K1454" s="27">
        <v>45657</v>
      </c>
      <c r="L1454" s="29">
        <v>21630000</v>
      </c>
      <c r="M1454" s="36">
        <v>0</v>
      </c>
      <c r="N1454" s="31">
        <v>5047000</v>
      </c>
      <c r="O1454" s="31">
        <v>0</v>
      </c>
      <c r="P1454" s="31">
        <v>16583000</v>
      </c>
      <c r="T1454" s="30"/>
      <c r="U1454" s="31"/>
      <c r="V1454" s="31">
        <v>21630000</v>
      </c>
      <c r="W1454" s="28" t="s">
        <v>366</v>
      </c>
    </row>
    <row r="1455" spans="1:23" s="28" customFormat="1" ht="29" x14ac:dyDescent="0.35">
      <c r="A1455" s="20">
        <v>1610</v>
      </c>
      <c r="B1455" s="28">
        <v>2024</v>
      </c>
      <c r="C1455" s="19" t="s">
        <v>3891</v>
      </c>
      <c r="D1455" s="19" t="s">
        <v>3892</v>
      </c>
      <c r="E1455" s="19">
        <v>1013588328</v>
      </c>
      <c r="F1455" s="19" t="s">
        <v>3893</v>
      </c>
      <c r="G1455" s="19" t="s">
        <v>1082</v>
      </c>
      <c r="H1455" s="19" t="s">
        <v>3455</v>
      </c>
      <c r="I1455" s="27">
        <v>45517</v>
      </c>
      <c r="J1455" s="27">
        <v>45524</v>
      </c>
      <c r="K1455" s="27">
        <v>45599</v>
      </c>
      <c r="L1455" s="29">
        <v>17500000</v>
      </c>
      <c r="M1455" s="36">
        <v>0</v>
      </c>
      <c r="N1455" s="31">
        <v>2566667</v>
      </c>
      <c r="O1455" s="31">
        <v>0</v>
      </c>
      <c r="P1455" s="31">
        <v>14933333</v>
      </c>
      <c r="T1455" s="30"/>
      <c r="U1455" s="31"/>
      <c r="V1455" s="31">
        <v>17500000</v>
      </c>
      <c r="W1455" s="28" t="s">
        <v>3456</v>
      </c>
    </row>
    <row r="1456" spans="1:23" s="28" customFormat="1" ht="43.5" x14ac:dyDescent="0.35">
      <c r="A1456" s="20">
        <v>1612</v>
      </c>
      <c r="B1456" s="28">
        <v>2024</v>
      </c>
      <c r="C1456" s="19" t="s">
        <v>3894</v>
      </c>
      <c r="D1456" s="19" t="s">
        <v>2125</v>
      </c>
      <c r="E1456" s="19">
        <v>35502609</v>
      </c>
      <c r="F1456" s="19" t="s">
        <v>3895</v>
      </c>
      <c r="G1456" s="19" t="s">
        <v>154</v>
      </c>
      <c r="H1456" s="19" t="s">
        <v>155</v>
      </c>
      <c r="I1456" s="27">
        <v>45517</v>
      </c>
      <c r="J1456" s="27">
        <v>45524</v>
      </c>
      <c r="K1456" s="27">
        <v>45657</v>
      </c>
      <c r="L1456" s="29">
        <v>10026000</v>
      </c>
      <c r="M1456" s="36">
        <v>0</v>
      </c>
      <c r="N1456" s="31">
        <v>3044933</v>
      </c>
      <c r="O1456" s="31">
        <v>0</v>
      </c>
      <c r="P1456" s="31">
        <v>6981067</v>
      </c>
      <c r="T1456" s="30"/>
      <c r="U1456" s="31"/>
      <c r="V1456" s="31">
        <v>10026000</v>
      </c>
      <c r="W1456" s="28" t="s">
        <v>156</v>
      </c>
    </row>
    <row r="1457" spans="1:23" s="28" customFormat="1" ht="43.5" x14ac:dyDescent="0.35">
      <c r="A1457" s="20">
        <v>1613</v>
      </c>
      <c r="B1457" s="28">
        <v>2024</v>
      </c>
      <c r="C1457" s="19" t="s">
        <v>3896</v>
      </c>
      <c r="D1457" s="19" t="s">
        <v>2389</v>
      </c>
      <c r="E1457" s="19">
        <v>1013659629</v>
      </c>
      <c r="F1457" s="19" t="s">
        <v>3897</v>
      </c>
      <c r="G1457" s="19" t="s">
        <v>154</v>
      </c>
      <c r="H1457" s="19" t="s">
        <v>155</v>
      </c>
      <c r="I1457" s="27">
        <v>45517</v>
      </c>
      <c r="J1457" s="27">
        <v>45524</v>
      </c>
      <c r="K1457" s="27">
        <v>45657</v>
      </c>
      <c r="L1457" s="29">
        <v>10026000</v>
      </c>
      <c r="M1457" s="36">
        <v>0</v>
      </c>
      <c r="N1457" s="31">
        <v>816933</v>
      </c>
      <c r="O1457" s="31">
        <v>0</v>
      </c>
      <c r="P1457" s="31">
        <v>9209067</v>
      </c>
      <c r="T1457" s="30"/>
      <c r="U1457" s="31"/>
      <c r="V1457" s="31">
        <v>10026000</v>
      </c>
      <c r="W1457" s="28" t="s">
        <v>156</v>
      </c>
    </row>
    <row r="1458" spans="1:23" s="28" customFormat="1" ht="29" x14ac:dyDescent="0.35">
      <c r="A1458" s="20">
        <v>1614</v>
      </c>
      <c r="B1458" s="28">
        <v>2024</v>
      </c>
      <c r="C1458" s="19" t="s">
        <v>3898</v>
      </c>
      <c r="D1458" s="19" t="s">
        <v>1284</v>
      </c>
      <c r="E1458" s="19">
        <v>1033752285</v>
      </c>
      <c r="F1458" s="19" t="s">
        <v>3899</v>
      </c>
      <c r="G1458" s="19" t="s">
        <v>262</v>
      </c>
      <c r="H1458" s="19" t="s">
        <v>263</v>
      </c>
      <c r="I1458" s="27">
        <v>45517</v>
      </c>
      <c r="J1458" s="27">
        <v>45519</v>
      </c>
      <c r="K1458" s="27">
        <v>45657</v>
      </c>
      <c r="L1458" s="29">
        <v>30210000</v>
      </c>
      <c r="M1458" s="36">
        <v>0</v>
      </c>
      <c r="N1458" s="31">
        <v>9264400</v>
      </c>
      <c r="O1458" s="31">
        <v>0</v>
      </c>
      <c r="P1458" s="31">
        <v>20945600</v>
      </c>
      <c r="T1458" s="30"/>
      <c r="U1458" s="31"/>
      <c r="V1458" s="31">
        <v>30210000</v>
      </c>
      <c r="W1458" s="28" t="s">
        <v>264</v>
      </c>
    </row>
    <row r="1459" spans="1:23" s="28" customFormat="1" ht="29" x14ac:dyDescent="0.35">
      <c r="A1459" s="20">
        <v>1615</v>
      </c>
      <c r="B1459" s="28">
        <v>2024</v>
      </c>
      <c r="C1459" s="19" t="s">
        <v>3900</v>
      </c>
      <c r="D1459" s="19" t="s">
        <v>1260</v>
      </c>
      <c r="E1459" s="19">
        <v>52964013</v>
      </c>
      <c r="F1459" s="19" t="s">
        <v>3901</v>
      </c>
      <c r="G1459" s="19" t="s">
        <v>262</v>
      </c>
      <c r="H1459" s="19" t="s">
        <v>263</v>
      </c>
      <c r="I1459" s="27">
        <v>45517</v>
      </c>
      <c r="J1459" s="27">
        <v>45519</v>
      </c>
      <c r="K1459" s="27">
        <v>45657</v>
      </c>
      <c r="L1459" s="29">
        <v>30210000</v>
      </c>
      <c r="M1459" s="36">
        <v>0</v>
      </c>
      <c r="N1459" s="31">
        <v>3222400</v>
      </c>
      <c r="O1459" s="31">
        <v>0</v>
      </c>
      <c r="P1459" s="31">
        <v>26987600</v>
      </c>
      <c r="T1459" s="30"/>
      <c r="U1459" s="31"/>
      <c r="V1459" s="31">
        <v>30210000</v>
      </c>
      <c r="W1459" s="28" t="s">
        <v>264</v>
      </c>
    </row>
    <row r="1460" spans="1:23" s="28" customFormat="1" ht="43.5" x14ac:dyDescent="0.35">
      <c r="A1460" s="20">
        <v>1616</v>
      </c>
      <c r="B1460" s="28">
        <v>2024</v>
      </c>
      <c r="C1460" s="19" t="s">
        <v>3902</v>
      </c>
      <c r="D1460" s="19" t="s">
        <v>2489</v>
      </c>
      <c r="E1460" s="19">
        <v>52025805</v>
      </c>
      <c r="F1460" s="19" t="s">
        <v>3903</v>
      </c>
      <c r="G1460" s="19" t="s">
        <v>154</v>
      </c>
      <c r="H1460" s="19" t="s">
        <v>155</v>
      </c>
      <c r="I1460" s="27">
        <v>45519</v>
      </c>
      <c r="J1460" s="27">
        <v>45525</v>
      </c>
      <c r="K1460" s="27">
        <v>45657</v>
      </c>
      <c r="L1460" s="29">
        <v>10026000</v>
      </c>
      <c r="M1460" s="36">
        <v>0</v>
      </c>
      <c r="N1460" s="31">
        <v>2970667</v>
      </c>
      <c r="O1460" s="31">
        <v>0</v>
      </c>
      <c r="P1460" s="31">
        <v>7055333</v>
      </c>
      <c r="T1460" s="30"/>
      <c r="U1460" s="31"/>
      <c r="V1460" s="31">
        <v>10026000</v>
      </c>
      <c r="W1460" s="28" t="s">
        <v>156</v>
      </c>
    </row>
    <row r="1461" spans="1:23" s="28" customFormat="1" ht="43.5" x14ac:dyDescent="0.35">
      <c r="A1461" s="20">
        <v>1617</v>
      </c>
      <c r="B1461" s="28">
        <v>2024</v>
      </c>
      <c r="C1461" s="19" t="s">
        <v>3904</v>
      </c>
      <c r="D1461" s="19" t="s">
        <v>3905</v>
      </c>
      <c r="E1461" s="19">
        <v>1030663302</v>
      </c>
      <c r="F1461" s="19" t="s">
        <v>3906</v>
      </c>
      <c r="G1461" s="19" t="s">
        <v>154</v>
      </c>
      <c r="H1461" s="19" t="s">
        <v>155</v>
      </c>
      <c r="I1461" s="27">
        <v>45517</v>
      </c>
      <c r="J1461" s="27">
        <v>45519</v>
      </c>
      <c r="K1461" s="27">
        <v>45655</v>
      </c>
      <c r="L1461" s="29">
        <v>30213000</v>
      </c>
      <c r="M1461" s="36">
        <v>0</v>
      </c>
      <c r="N1461" s="31">
        <v>3580800</v>
      </c>
      <c r="O1461" s="31">
        <v>0</v>
      </c>
      <c r="P1461" s="31">
        <v>26632200</v>
      </c>
      <c r="T1461" s="30"/>
      <c r="U1461" s="31"/>
      <c r="V1461" s="31">
        <v>30213000</v>
      </c>
      <c r="W1461" s="28" t="s">
        <v>156</v>
      </c>
    </row>
    <row r="1462" spans="1:23" s="28" customFormat="1" ht="29" x14ac:dyDescent="0.35">
      <c r="A1462" s="20">
        <v>1618</v>
      </c>
      <c r="B1462" s="28">
        <v>2024</v>
      </c>
      <c r="C1462" s="19" t="s">
        <v>3907</v>
      </c>
      <c r="D1462" s="19" t="s">
        <v>2350</v>
      </c>
      <c r="E1462" s="19">
        <v>1032366228</v>
      </c>
      <c r="F1462" s="19" t="s">
        <v>3908</v>
      </c>
      <c r="G1462" s="19" t="s">
        <v>3046</v>
      </c>
      <c r="H1462" s="19" t="s">
        <v>476</v>
      </c>
      <c r="I1462" s="27">
        <v>45518</v>
      </c>
      <c r="J1462" s="27">
        <v>45524</v>
      </c>
      <c r="K1462" s="27">
        <v>45645</v>
      </c>
      <c r="L1462" s="29">
        <v>14003332</v>
      </c>
      <c r="M1462" s="36">
        <v>0</v>
      </c>
      <c r="N1462" s="31">
        <v>4784472</v>
      </c>
      <c r="O1462" s="31">
        <v>0</v>
      </c>
      <c r="P1462" s="31">
        <v>9218860</v>
      </c>
      <c r="T1462" s="30"/>
      <c r="U1462" s="31"/>
      <c r="V1462" s="31">
        <v>14003332</v>
      </c>
      <c r="W1462" s="28" t="s">
        <v>477</v>
      </c>
    </row>
    <row r="1463" spans="1:23" s="28" customFormat="1" ht="29" x14ac:dyDescent="0.35">
      <c r="A1463" s="20">
        <v>1619</v>
      </c>
      <c r="B1463" s="28">
        <v>2024</v>
      </c>
      <c r="C1463" s="19" t="s">
        <v>3909</v>
      </c>
      <c r="D1463" s="19" t="s">
        <v>1332</v>
      </c>
      <c r="E1463" s="19">
        <v>1110467098</v>
      </c>
      <c r="F1463" s="19" t="s">
        <v>3910</v>
      </c>
      <c r="G1463" s="19" t="s">
        <v>154</v>
      </c>
      <c r="H1463" s="19" t="s">
        <v>3665</v>
      </c>
      <c r="I1463" s="27">
        <v>45519</v>
      </c>
      <c r="J1463" s="27">
        <v>45525</v>
      </c>
      <c r="K1463" s="27">
        <v>45657</v>
      </c>
      <c r="L1463" s="29">
        <v>32590000</v>
      </c>
      <c r="M1463" s="36">
        <v>0</v>
      </c>
      <c r="N1463" s="31">
        <v>8690667</v>
      </c>
      <c r="O1463" s="31">
        <v>0</v>
      </c>
      <c r="P1463" s="31">
        <v>23899333</v>
      </c>
      <c r="T1463" s="30"/>
      <c r="U1463" s="31"/>
      <c r="V1463" s="31">
        <v>32590000</v>
      </c>
      <c r="W1463" s="28" t="s">
        <v>33</v>
      </c>
    </row>
    <row r="1464" spans="1:23" s="28" customFormat="1" ht="29" x14ac:dyDescent="0.35">
      <c r="A1464" s="20">
        <v>1620</v>
      </c>
      <c r="B1464" s="28">
        <v>2024</v>
      </c>
      <c r="C1464" s="19" t="s">
        <v>3911</v>
      </c>
      <c r="D1464" s="19" t="s">
        <v>86</v>
      </c>
      <c r="E1464" s="19">
        <v>51838267</v>
      </c>
      <c r="F1464" s="19" t="s">
        <v>3912</v>
      </c>
      <c r="G1464" s="19" t="s">
        <v>154</v>
      </c>
      <c r="H1464" s="19" t="s">
        <v>3665</v>
      </c>
      <c r="I1464" s="27">
        <v>45519</v>
      </c>
      <c r="J1464" s="27">
        <v>45527</v>
      </c>
      <c r="K1464" s="27">
        <v>45657</v>
      </c>
      <c r="L1464" s="29">
        <v>32590000</v>
      </c>
      <c r="M1464" s="36">
        <v>0</v>
      </c>
      <c r="N1464" s="31">
        <v>8256133</v>
      </c>
      <c r="O1464" s="31">
        <v>0</v>
      </c>
      <c r="P1464" s="31">
        <v>24333867</v>
      </c>
      <c r="T1464" s="30"/>
      <c r="U1464" s="31"/>
      <c r="V1464" s="31">
        <v>32590000</v>
      </c>
      <c r="W1464" s="28" t="s">
        <v>33</v>
      </c>
    </row>
    <row r="1465" spans="1:23" s="28" customFormat="1" ht="29" x14ac:dyDescent="0.35">
      <c r="A1465" s="20">
        <v>1621</v>
      </c>
      <c r="B1465" s="28">
        <v>2024</v>
      </c>
      <c r="C1465" s="19" t="s">
        <v>3913</v>
      </c>
      <c r="D1465" s="19" t="s">
        <v>1395</v>
      </c>
      <c r="E1465" s="19">
        <v>1049618101</v>
      </c>
      <c r="F1465" s="19" t="s">
        <v>3914</v>
      </c>
      <c r="G1465" s="19" t="s">
        <v>2256</v>
      </c>
      <c r="H1465" s="19" t="s">
        <v>32</v>
      </c>
      <c r="I1465" s="27">
        <v>45524</v>
      </c>
      <c r="J1465" s="27">
        <v>45531</v>
      </c>
      <c r="K1465" s="27">
        <v>45657</v>
      </c>
      <c r="L1465" s="29">
        <v>32590000</v>
      </c>
      <c r="M1465" s="36">
        <v>0</v>
      </c>
      <c r="N1465" s="31">
        <v>7387067</v>
      </c>
      <c r="O1465" s="31">
        <v>0</v>
      </c>
      <c r="P1465" s="31">
        <v>25202933</v>
      </c>
      <c r="T1465" s="30"/>
      <c r="U1465" s="31"/>
      <c r="V1465" s="31">
        <v>32590000</v>
      </c>
      <c r="W1465" s="28" t="s">
        <v>33</v>
      </c>
    </row>
    <row r="1466" spans="1:23" s="28" customFormat="1" ht="29" x14ac:dyDescent="0.35">
      <c r="A1466" s="20">
        <v>1622</v>
      </c>
      <c r="B1466" s="28">
        <v>2024</v>
      </c>
      <c r="C1466" s="19" t="s">
        <v>3915</v>
      </c>
      <c r="D1466" s="19" t="s">
        <v>3916</v>
      </c>
      <c r="E1466" s="19">
        <v>53072108</v>
      </c>
      <c r="F1466" s="19" t="s">
        <v>3917</v>
      </c>
      <c r="G1466" s="19" t="s">
        <v>3046</v>
      </c>
      <c r="H1466" s="19" t="s">
        <v>476</v>
      </c>
      <c r="I1466" s="27">
        <v>45518</v>
      </c>
      <c r="J1466" s="27">
        <v>45530</v>
      </c>
      <c r="K1466" s="27">
        <v>45651</v>
      </c>
      <c r="L1466" s="29">
        <v>20920000</v>
      </c>
      <c r="M1466" s="36">
        <v>0</v>
      </c>
      <c r="N1466" s="31">
        <v>6101667</v>
      </c>
      <c r="O1466" s="31">
        <v>0</v>
      </c>
      <c r="P1466" s="31">
        <v>14818333</v>
      </c>
      <c r="T1466" s="30"/>
      <c r="U1466" s="31"/>
      <c r="V1466" s="31">
        <v>20920000</v>
      </c>
      <c r="W1466" s="28" t="s">
        <v>477</v>
      </c>
    </row>
    <row r="1467" spans="1:23" s="28" customFormat="1" ht="29" x14ac:dyDescent="0.35">
      <c r="A1467" s="20">
        <v>1624</v>
      </c>
      <c r="B1467" s="28">
        <v>2024</v>
      </c>
      <c r="C1467" s="19" t="s">
        <v>3918</v>
      </c>
      <c r="D1467" s="19" t="s">
        <v>1230</v>
      </c>
      <c r="E1467" s="19">
        <v>52255339</v>
      </c>
      <c r="F1467" s="19" t="s">
        <v>3919</v>
      </c>
      <c r="G1467" s="19" t="s">
        <v>426</v>
      </c>
      <c r="H1467" s="19" t="s">
        <v>820</v>
      </c>
      <c r="I1467" s="27">
        <v>45519</v>
      </c>
      <c r="J1467" s="27">
        <v>45530</v>
      </c>
      <c r="K1467" s="27">
        <v>45651</v>
      </c>
      <c r="L1467" s="29">
        <v>33060000</v>
      </c>
      <c r="M1467" s="36">
        <v>0</v>
      </c>
      <c r="N1467" s="31">
        <v>9642500</v>
      </c>
      <c r="O1467" s="31">
        <v>0</v>
      </c>
      <c r="P1467" s="31">
        <v>23417500</v>
      </c>
      <c r="T1467" s="30"/>
      <c r="U1467" s="31"/>
      <c r="V1467" s="31">
        <v>33060000</v>
      </c>
      <c r="W1467" s="28" t="s">
        <v>428</v>
      </c>
    </row>
    <row r="1468" spans="1:23" s="28" customFormat="1" ht="29" x14ac:dyDescent="0.35">
      <c r="A1468" s="20">
        <v>1625</v>
      </c>
      <c r="B1468" s="28">
        <v>2024</v>
      </c>
      <c r="C1468" s="19" t="s">
        <v>3920</v>
      </c>
      <c r="D1468" s="19" t="s">
        <v>600</v>
      </c>
      <c r="E1468" s="19">
        <v>52302823</v>
      </c>
      <c r="F1468" s="19" t="s">
        <v>3921</v>
      </c>
      <c r="G1468" s="19" t="s">
        <v>262</v>
      </c>
      <c r="H1468" s="19" t="s">
        <v>263</v>
      </c>
      <c r="I1468" s="27">
        <v>45520</v>
      </c>
      <c r="J1468" s="27">
        <v>45525</v>
      </c>
      <c r="K1468" s="27">
        <v>45657</v>
      </c>
      <c r="L1468" s="29">
        <v>22280000</v>
      </c>
      <c r="M1468" s="36">
        <v>0</v>
      </c>
      <c r="N1468" s="31">
        <v>5941333</v>
      </c>
      <c r="O1468" s="31">
        <v>0</v>
      </c>
      <c r="P1468" s="31">
        <v>16338667</v>
      </c>
      <c r="T1468" s="30"/>
      <c r="U1468" s="31"/>
      <c r="V1468" s="31">
        <v>22280000</v>
      </c>
      <c r="W1468" s="28" t="s">
        <v>264</v>
      </c>
    </row>
    <row r="1469" spans="1:23" s="28" customFormat="1" ht="29" x14ac:dyDescent="0.35">
      <c r="A1469" s="20">
        <v>1626</v>
      </c>
      <c r="B1469" s="28">
        <v>2024</v>
      </c>
      <c r="C1469" s="19" t="s">
        <v>3922</v>
      </c>
      <c r="D1469" s="19" t="s">
        <v>3923</v>
      </c>
      <c r="E1469" s="19">
        <v>1013591987</v>
      </c>
      <c r="F1469" s="19" t="s">
        <v>3924</v>
      </c>
      <c r="G1469" s="19" t="s">
        <v>1082</v>
      </c>
      <c r="H1469" s="19" t="s">
        <v>3455</v>
      </c>
      <c r="I1469" s="27">
        <v>45517</v>
      </c>
      <c r="J1469" s="27">
        <v>45526</v>
      </c>
      <c r="K1469" s="27">
        <v>45601</v>
      </c>
      <c r="L1469" s="29">
        <v>17500000</v>
      </c>
      <c r="M1469" s="36">
        <v>0</v>
      </c>
      <c r="N1469" s="31">
        <v>9100000</v>
      </c>
      <c r="O1469" s="31">
        <v>0</v>
      </c>
      <c r="P1469" s="31">
        <v>8400000</v>
      </c>
      <c r="T1469" s="30"/>
      <c r="U1469" s="31"/>
      <c r="V1469" s="31">
        <v>17500000</v>
      </c>
      <c r="W1469" s="28" t="s">
        <v>3456</v>
      </c>
    </row>
    <row r="1470" spans="1:23" s="28" customFormat="1" ht="29" x14ac:dyDescent="0.35">
      <c r="A1470" s="20">
        <v>1627</v>
      </c>
      <c r="B1470" s="28">
        <v>2024</v>
      </c>
      <c r="C1470" s="19" t="s">
        <v>3925</v>
      </c>
      <c r="D1470" s="19" t="s">
        <v>2365</v>
      </c>
      <c r="E1470" s="19">
        <v>1014210688</v>
      </c>
      <c r="F1470" s="19" t="s">
        <v>3926</v>
      </c>
      <c r="G1470" s="19" t="s">
        <v>538</v>
      </c>
      <c r="H1470" s="19" t="s">
        <v>2487</v>
      </c>
      <c r="I1470" s="27">
        <v>45518</v>
      </c>
      <c r="J1470" s="27">
        <v>45526</v>
      </c>
      <c r="K1470" s="27">
        <v>45657</v>
      </c>
      <c r="L1470" s="29">
        <v>20000000</v>
      </c>
      <c r="M1470" s="36">
        <v>0</v>
      </c>
      <c r="N1470" s="31">
        <v>1200000</v>
      </c>
      <c r="O1470" s="31">
        <v>0</v>
      </c>
      <c r="P1470" s="31">
        <v>18800000</v>
      </c>
      <c r="T1470" s="30"/>
      <c r="U1470" s="31"/>
      <c r="V1470" s="31">
        <v>20000000</v>
      </c>
      <c r="W1470" s="28" t="s">
        <v>534</v>
      </c>
    </row>
    <row r="1471" spans="1:23" s="28" customFormat="1" ht="29" x14ac:dyDescent="0.35">
      <c r="A1471" s="20">
        <v>1628</v>
      </c>
      <c r="B1471" s="28">
        <v>2024</v>
      </c>
      <c r="C1471" s="19" t="s">
        <v>3927</v>
      </c>
      <c r="D1471" s="19" t="s">
        <v>2233</v>
      </c>
      <c r="E1471" s="19">
        <v>1000831210</v>
      </c>
      <c r="F1471" s="19" t="s">
        <v>3928</v>
      </c>
      <c r="G1471" s="19" t="s">
        <v>3046</v>
      </c>
      <c r="H1471" s="19" t="s">
        <v>476</v>
      </c>
      <c r="I1471" s="27">
        <v>45518</v>
      </c>
      <c r="J1471" s="27">
        <v>45524</v>
      </c>
      <c r="K1471" s="27">
        <v>45657</v>
      </c>
      <c r="L1471" s="29">
        <v>12150000</v>
      </c>
      <c r="M1471" s="36">
        <v>0</v>
      </c>
      <c r="N1471" s="31">
        <v>3690000</v>
      </c>
      <c r="O1471" s="31">
        <v>0</v>
      </c>
      <c r="P1471" s="31">
        <v>8460000</v>
      </c>
      <c r="T1471" s="30"/>
      <c r="U1471" s="31"/>
      <c r="V1471" s="31">
        <v>12150000</v>
      </c>
      <c r="W1471" s="28" t="s">
        <v>477</v>
      </c>
    </row>
    <row r="1472" spans="1:23" s="28" customFormat="1" ht="29" x14ac:dyDescent="0.35">
      <c r="A1472" s="20">
        <v>1629</v>
      </c>
      <c r="B1472" s="28">
        <v>2024</v>
      </c>
      <c r="C1472" s="19" t="s">
        <v>3929</v>
      </c>
      <c r="D1472" s="19" t="s">
        <v>1581</v>
      </c>
      <c r="E1472" s="19">
        <v>1045675679</v>
      </c>
      <c r="F1472" s="19" t="s">
        <v>3930</v>
      </c>
      <c r="G1472" s="19" t="s">
        <v>3046</v>
      </c>
      <c r="H1472" s="19" t="s">
        <v>476</v>
      </c>
      <c r="I1472" s="27">
        <v>45518</v>
      </c>
      <c r="J1472" s="27">
        <v>45527</v>
      </c>
      <c r="K1472" s="27">
        <v>45648</v>
      </c>
      <c r="L1472" s="29">
        <v>20920000</v>
      </c>
      <c r="M1472" s="36">
        <v>0</v>
      </c>
      <c r="N1472" s="31">
        <v>1394667</v>
      </c>
      <c r="O1472" s="31">
        <v>0</v>
      </c>
      <c r="P1472" s="31">
        <v>19525333</v>
      </c>
      <c r="T1472" s="30"/>
      <c r="U1472" s="31"/>
      <c r="V1472" s="31">
        <v>20920000</v>
      </c>
      <c r="W1472" s="28" t="s">
        <v>477</v>
      </c>
    </row>
    <row r="1473" spans="1:23" s="28" customFormat="1" ht="29" x14ac:dyDescent="0.35">
      <c r="A1473" s="20">
        <v>1630</v>
      </c>
      <c r="B1473" s="28">
        <v>2024</v>
      </c>
      <c r="C1473" s="19" t="s">
        <v>3931</v>
      </c>
      <c r="D1473" s="19" t="s">
        <v>1422</v>
      </c>
      <c r="E1473" s="19">
        <v>1018433338</v>
      </c>
      <c r="F1473" s="19" t="s">
        <v>3932</v>
      </c>
      <c r="G1473" s="19" t="s">
        <v>3046</v>
      </c>
      <c r="H1473" s="19" t="s">
        <v>476</v>
      </c>
      <c r="I1473" s="27">
        <v>45518</v>
      </c>
      <c r="J1473" s="27">
        <v>45531</v>
      </c>
      <c r="K1473" s="27">
        <v>45652</v>
      </c>
      <c r="L1473" s="29">
        <v>20920000</v>
      </c>
      <c r="M1473" s="36">
        <v>0</v>
      </c>
      <c r="N1473" s="31">
        <v>5927333</v>
      </c>
      <c r="O1473" s="31">
        <v>0</v>
      </c>
      <c r="P1473" s="31">
        <v>14992667</v>
      </c>
      <c r="T1473" s="30"/>
      <c r="U1473" s="31"/>
      <c r="V1473" s="31">
        <v>20920000</v>
      </c>
      <c r="W1473" s="28" t="s">
        <v>477</v>
      </c>
    </row>
    <row r="1474" spans="1:23" s="28" customFormat="1" ht="29" x14ac:dyDescent="0.35">
      <c r="A1474" s="20">
        <v>1631</v>
      </c>
      <c r="B1474" s="28">
        <v>2024</v>
      </c>
      <c r="C1474" s="19" t="s">
        <v>3933</v>
      </c>
      <c r="D1474" s="19" t="s">
        <v>2215</v>
      </c>
      <c r="E1474" s="19">
        <v>52708833</v>
      </c>
      <c r="F1474" s="19" t="s">
        <v>3934</v>
      </c>
      <c r="G1474" s="19" t="s">
        <v>2071</v>
      </c>
      <c r="H1474" s="19" t="s">
        <v>1976</v>
      </c>
      <c r="I1474" s="27">
        <v>45518</v>
      </c>
      <c r="J1474" s="27">
        <v>45524</v>
      </c>
      <c r="K1474" s="27">
        <v>45645</v>
      </c>
      <c r="L1474" s="29">
        <v>42000000</v>
      </c>
      <c r="M1474" s="36">
        <v>0</v>
      </c>
      <c r="N1474" s="31">
        <v>14350000</v>
      </c>
      <c r="O1474" s="31">
        <v>0</v>
      </c>
      <c r="P1474" s="31">
        <v>27650000</v>
      </c>
      <c r="T1474" s="30"/>
      <c r="U1474" s="31"/>
      <c r="V1474" s="31">
        <v>42000000</v>
      </c>
      <c r="W1474" s="28" t="s">
        <v>2072</v>
      </c>
    </row>
    <row r="1475" spans="1:23" s="28" customFormat="1" ht="43.5" x14ac:dyDescent="0.35">
      <c r="A1475" s="20">
        <v>1632</v>
      </c>
      <c r="B1475" s="28">
        <v>2024</v>
      </c>
      <c r="C1475" s="19" t="s">
        <v>3935</v>
      </c>
      <c r="D1475" s="19" t="s">
        <v>3936</v>
      </c>
      <c r="E1475" s="19">
        <v>1030562814</v>
      </c>
      <c r="F1475" s="19" t="s">
        <v>3937</v>
      </c>
      <c r="G1475" s="19" t="s">
        <v>154</v>
      </c>
      <c r="H1475" s="19" t="s">
        <v>155</v>
      </c>
      <c r="I1475" s="27">
        <v>45518</v>
      </c>
      <c r="J1475" s="27">
        <v>45524</v>
      </c>
      <c r="K1475" s="27">
        <v>45657</v>
      </c>
      <c r="L1475" s="29">
        <v>30213000</v>
      </c>
      <c r="M1475" s="36">
        <v>0</v>
      </c>
      <c r="N1475" s="31">
        <v>2461800</v>
      </c>
      <c r="O1475" s="31">
        <v>0</v>
      </c>
      <c r="P1475" s="31">
        <v>27751200</v>
      </c>
      <c r="T1475" s="30"/>
      <c r="U1475" s="31"/>
      <c r="V1475" s="31">
        <v>30213000</v>
      </c>
      <c r="W1475" s="28" t="s">
        <v>156</v>
      </c>
    </row>
    <row r="1476" spans="1:23" s="28" customFormat="1" ht="43.5" x14ac:dyDescent="0.35">
      <c r="A1476" s="20">
        <v>1633</v>
      </c>
      <c r="B1476" s="28">
        <v>2024</v>
      </c>
      <c r="C1476" s="19" t="s">
        <v>3938</v>
      </c>
      <c r="D1476" s="19" t="s">
        <v>1473</v>
      </c>
      <c r="E1476" s="19">
        <v>53103863</v>
      </c>
      <c r="F1476" s="19" t="s">
        <v>3939</v>
      </c>
      <c r="G1476" s="19" t="s">
        <v>154</v>
      </c>
      <c r="H1476" s="19" t="s">
        <v>155</v>
      </c>
      <c r="I1476" s="27">
        <v>45518</v>
      </c>
      <c r="J1476" s="27">
        <v>45525</v>
      </c>
      <c r="K1476" s="27">
        <v>45657</v>
      </c>
      <c r="L1476" s="29">
        <v>24444000</v>
      </c>
      <c r="M1476" s="36">
        <v>0</v>
      </c>
      <c r="N1476" s="31">
        <v>7242667</v>
      </c>
      <c r="O1476" s="31">
        <v>0</v>
      </c>
      <c r="P1476" s="31">
        <v>17201333</v>
      </c>
      <c r="T1476" s="30"/>
      <c r="U1476" s="31"/>
      <c r="V1476" s="31">
        <v>24444000</v>
      </c>
      <c r="W1476" s="28" t="s">
        <v>156</v>
      </c>
    </row>
    <row r="1477" spans="1:23" s="28" customFormat="1" ht="29" x14ac:dyDescent="0.35">
      <c r="A1477" s="20">
        <v>1634</v>
      </c>
      <c r="B1477" s="28">
        <v>2024</v>
      </c>
      <c r="C1477" s="19" t="s">
        <v>3940</v>
      </c>
      <c r="D1477" s="19" t="s">
        <v>1942</v>
      </c>
      <c r="E1477" s="19">
        <v>1014239350</v>
      </c>
      <c r="F1477" s="19" t="s">
        <v>3941</v>
      </c>
      <c r="G1477" s="19" t="s">
        <v>3292</v>
      </c>
      <c r="H1477" s="19" t="s">
        <v>895</v>
      </c>
      <c r="I1477" s="27">
        <v>45518</v>
      </c>
      <c r="J1477" s="27">
        <v>45525</v>
      </c>
      <c r="K1477" s="27">
        <v>45657</v>
      </c>
      <c r="L1477" s="29">
        <v>25492500</v>
      </c>
      <c r="M1477" s="36">
        <v>0</v>
      </c>
      <c r="N1477" s="31">
        <v>1888333</v>
      </c>
      <c r="O1477" s="31">
        <v>0</v>
      </c>
      <c r="P1477" s="31">
        <v>23604167</v>
      </c>
      <c r="T1477" s="30"/>
      <c r="U1477" s="31"/>
      <c r="V1477" s="31">
        <v>25492500</v>
      </c>
      <c r="W1477" s="28" t="s">
        <v>895</v>
      </c>
    </row>
    <row r="1478" spans="1:23" s="28" customFormat="1" ht="29" x14ac:dyDescent="0.35">
      <c r="A1478" s="20">
        <v>1635</v>
      </c>
      <c r="B1478" s="28">
        <v>2024</v>
      </c>
      <c r="C1478" s="19" t="s">
        <v>3942</v>
      </c>
      <c r="D1478" s="19" t="s">
        <v>1172</v>
      </c>
      <c r="E1478" s="19">
        <v>1117492089</v>
      </c>
      <c r="F1478" s="19" t="s">
        <v>3943</v>
      </c>
      <c r="G1478" s="19" t="s">
        <v>3292</v>
      </c>
      <c r="H1478" s="19" t="s">
        <v>895</v>
      </c>
      <c r="I1478" s="27">
        <v>45519</v>
      </c>
      <c r="J1478" s="27">
        <v>45520</v>
      </c>
      <c r="K1478" s="27">
        <v>45641</v>
      </c>
      <c r="L1478" s="29">
        <v>22680000</v>
      </c>
      <c r="M1478" s="36">
        <v>0</v>
      </c>
      <c r="N1478" s="31">
        <v>8505000</v>
      </c>
      <c r="O1478" s="31">
        <v>0</v>
      </c>
      <c r="P1478" s="31">
        <v>14175000</v>
      </c>
      <c r="T1478" s="30"/>
      <c r="U1478" s="31"/>
      <c r="V1478" s="31">
        <v>22680000</v>
      </c>
      <c r="W1478" s="28" t="s">
        <v>895</v>
      </c>
    </row>
    <row r="1479" spans="1:23" s="28" customFormat="1" ht="29" x14ac:dyDescent="0.35">
      <c r="A1479" s="20">
        <v>1637</v>
      </c>
      <c r="B1479" s="28">
        <v>2024</v>
      </c>
      <c r="C1479" s="19" t="s">
        <v>3944</v>
      </c>
      <c r="D1479" s="19" t="s">
        <v>1887</v>
      </c>
      <c r="E1479" s="19">
        <v>1032493452</v>
      </c>
      <c r="F1479" s="19" t="s">
        <v>3945</v>
      </c>
      <c r="G1479" s="19" t="s">
        <v>3093</v>
      </c>
      <c r="H1479" s="19" t="s">
        <v>544</v>
      </c>
      <c r="I1479" s="27">
        <v>45520</v>
      </c>
      <c r="J1479" s="27">
        <v>45524</v>
      </c>
      <c r="K1479" s="27">
        <v>45657</v>
      </c>
      <c r="L1479" s="29">
        <v>52500000</v>
      </c>
      <c r="M1479" s="36">
        <v>0</v>
      </c>
      <c r="N1479" s="31">
        <v>3850000</v>
      </c>
      <c r="O1479" s="31">
        <v>0</v>
      </c>
      <c r="P1479" s="31">
        <v>48650000</v>
      </c>
      <c r="T1479" s="30"/>
      <c r="U1479" s="31"/>
      <c r="V1479" s="31">
        <v>52500000</v>
      </c>
      <c r="W1479" s="28" t="s">
        <v>534</v>
      </c>
    </row>
    <row r="1480" spans="1:23" s="28" customFormat="1" ht="29" x14ac:dyDescent="0.35">
      <c r="A1480" s="20">
        <v>1638</v>
      </c>
      <c r="B1480" s="28">
        <v>2024</v>
      </c>
      <c r="C1480" s="19" t="s">
        <v>3946</v>
      </c>
      <c r="D1480" s="19" t="s">
        <v>3947</v>
      </c>
      <c r="E1480" s="19">
        <v>1013680180</v>
      </c>
      <c r="F1480" s="19" t="s">
        <v>3948</v>
      </c>
      <c r="G1480" s="19" t="s">
        <v>426</v>
      </c>
      <c r="H1480" s="19" t="s">
        <v>820</v>
      </c>
      <c r="I1480" s="27">
        <v>45518</v>
      </c>
      <c r="J1480" s="27">
        <v>45519</v>
      </c>
      <c r="K1480" s="27">
        <v>45655</v>
      </c>
      <c r="L1480" s="29">
        <v>27000000</v>
      </c>
      <c r="M1480" s="36">
        <v>0</v>
      </c>
      <c r="N1480" s="31">
        <v>9200000</v>
      </c>
      <c r="O1480" s="31">
        <v>0</v>
      </c>
      <c r="P1480" s="31">
        <v>17800000</v>
      </c>
      <c r="T1480" s="30"/>
      <c r="U1480" s="31"/>
      <c r="V1480" s="31">
        <v>27000000</v>
      </c>
      <c r="W1480" s="28" t="s">
        <v>428</v>
      </c>
    </row>
    <row r="1481" spans="1:23" s="28" customFormat="1" ht="29" x14ac:dyDescent="0.35">
      <c r="A1481" s="20">
        <v>1639</v>
      </c>
      <c r="B1481" s="28">
        <v>2024</v>
      </c>
      <c r="C1481" s="19" t="s">
        <v>3949</v>
      </c>
      <c r="D1481" s="19" t="s">
        <v>1479</v>
      </c>
      <c r="E1481" s="19">
        <v>1016047664</v>
      </c>
      <c r="F1481" s="19" t="s">
        <v>3950</v>
      </c>
      <c r="G1481" s="19" t="s">
        <v>154</v>
      </c>
      <c r="H1481" s="19" t="s">
        <v>3665</v>
      </c>
      <c r="I1481" s="27">
        <v>45519</v>
      </c>
      <c r="J1481" s="27">
        <v>45524</v>
      </c>
      <c r="K1481" s="27">
        <v>45657</v>
      </c>
      <c r="L1481" s="29">
        <v>27160000</v>
      </c>
      <c r="M1481" s="36">
        <v>0</v>
      </c>
      <c r="N1481" s="31">
        <v>1991733</v>
      </c>
      <c r="O1481" s="31">
        <v>0</v>
      </c>
      <c r="P1481" s="31">
        <v>25168267</v>
      </c>
      <c r="T1481" s="30"/>
      <c r="U1481" s="31"/>
      <c r="V1481" s="31">
        <v>27160000</v>
      </c>
      <c r="W1481" s="28" t="s">
        <v>33</v>
      </c>
    </row>
    <row r="1482" spans="1:23" s="28" customFormat="1" ht="29" x14ac:dyDescent="0.35">
      <c r="A1482" s="20">
        <v>1640</v>
      </c>
      <c r="B1482" s="28">
        <v>2024</v>
      </c>
      <c r="C1482" s="19" t="s">
        <v>3951</v>
      </c>
      <c r="D1482" s="19" t="s">
        <v>1533</v>
      </c>
      <c r="E1482" s="19">
        <v>1032429532</v>
      </c>
      <c r="F1482" s="19" t="s">
        <v>3952</v>
      </c>
      <c r="G1482" s="19" t="s">
        <v>154</v>
      </c>
      <c r="H1482" s="19" t="s">
        <v>3665</v>
      </c>
      <c r="I1482" s="27">
        <v>45520</v>
      </c>
      <c r="J1482" s="27">
        <v>45526</v>
      </c>
      <c r="K1482" s="27">
        <v>45657</v>
      </c>
      <c r="L1482" s="29">
        <v>27160000</v>
      </c>
      <c r="M1482" s="36">
        <v>0</v>
      </c>
      <c r="N1482" s="31">
        <v>7061600</v>
      </c>
      <c r="O1482" s="31">
        <v>0</v>
      </c>
      <c r="P1482" s="31">
        <v>20098400</v>
      </c>
      <c r="T1482" s="30"/>
      <c r="U1482" s="31"/>
      <c r="V1482" s="31">
        <v>27160000</v>
      </c>
      <c r="W1482" s="28" t="s">
        <v>33</v>
      </c>
    </row>
    <row r="1483" spans="1:23" s="28" customFormat="1" ht="29" x14ac:dyDescent="0.35">
      <c r="A1483" s="20">
        <v>1641</v>
      </c>
      <c r="B1483" s="28">
        <v>2024</v>
      </c>
      <c r="C1483" s="19" t="s">
        <v>3953</v>
      </c>
      <c r="D1483" s="19" t="s">
        <v>1148</v>
      </c>
      <c r="E1483" s="19">
        <v>52953267</v>
      </c>
      <c r="F1483" s="19" t="s">
        <v>3954</v>
      </c>
      <c r="G1483" s="19" t="s">
        <v>154</v>
      </c>
      <c r="H1483" s="19" t="s">
        <v>3665</v>
      </c>
      <c r="I1483" s="27">
        <v>45519</v>
      </c>
      <c r="J1483" s="27">
        <v>45524</v>
      </c>
      <c r="K1483" s="27">
        <v>45657</v>
      </c>
      <c r="L1483" s="29">
        <v>32590000</v>
      </c>
      <c r="M1483" s="36">
        <v>0</v>
      </c>
      <c r="N1483" s="31">
        <v>8907933</v>
      </c>
      <c r="O1483" s="31">
        <v>0</v>
      </c>
      <c r="P1483" s="31">
        <v>23682067</v>
      </c>
      <c r="T1483" s="30"/>
      <c r="U1483" s="31"/>
      <c r="V1483" s="31">
        <v>32590000</v>
      </c>
      <c r="W1483" s="28" t="s">
        <v>33</v>
      </c>
    </row>
    <row r="1484" spans="1:23" s="28" customFormat="1" ht="29" x14ac:dyDescent="0.35">
      <c r="A1484" s="20">
        <v>1643</v>
      </c>
      <c r="B1484" s="28">
        <v>2024</v>
      </c>
      <c r="C1484" s="19" t="s">
        <v>3955</v>
      </c>
      <c r="D1484" s="19" t="s">
        <v>999</v>
      </c>
      <c r="E1484" s="19">
        <v>1023938563</v>
      </c>
      <c r="F1484" s="19" t="s">
        <v>3956</v>
      </c>
      <c r="G1484" s="19" t="s">
        <v>154</v>
      </c>
      <c r="H1484" s="19" t="s">
        <v>3665</v>
      </c>
      <c r="I1484" s="27">
        <v>45519</v>
      </c>
      <c r="J1484" s="27">
        <v>45524</v>
      </c>
      <c r="K1484" s="27">
        <v>45657</v>
      </c>
      <c r="L1484" s="29">
        <v>33675000</v>
      </c>
      <c r="M1484" s="36">
        <v>0</v>
      </c>
      <c r="N1484" s="31">
        <v>9204500</v>
      </c>
      <c r="O1484" s="31">
        <v>0</v>
      </c>
      <c r="P1484" s="31">
        <v>24470500</v>
      </c>
      <c r="T1484" s="30"/>
      <c r="U1484" s="31"/>
      <c r="V1484" s="31">
        <v>33675000</v>
      </c>
      <c r="W1484" s="28" t="s">
        <v>33</v>
      </c>
    </row>
    <row r="1485" spans="1:23" s="28" customFormat="1" ht="29" x14ac:dyDescent="0.35">
      <c r="A1485" s="20">
        <v>1644</v>
      </c>
      <c r="B1485" s="28">
        <v>2024</v>
      </c>
      <c r="C1485" s="19" t="s">
        <v>3957</v>
      </c>
      <c r="D1485" s="19" t="s">
        <v>868</v>
      </c>
      <c r="E1485" s="19">
        <v>1015395389</v>
      </c>
      <c r="F1485" s="19" t="s">
        <v>3958</v>
      </c>
      <c r="G1485" s="19" t="s">
        <v>2899</v>
      </c>
      <c r="H1485" s="19" t="s">
        <v>555</v>
      </c>
      <c r="I1485" s="27">
        <v>45519</v>
      </c>
      <c r="J1485" s="27">
        <v>45524</v>
      </c>
      <c r="K1485" s="27">
        <v>45657</v>
      </c>
      <c r="L1485" s="29">
        <v>21000000</v>
      </c>
      <c r="M1485" s="36">
        <v>0</v>
      </c>
      <c r="N1485" s="31">
        <v>5740000</v>
      </c>
      <c r="O1485" s="31">
        <v>0</v>
      </c>
      <c r="P1485" s="31">
        <v>15260000</v>
      </c>
      <c r="T1485" s="30"/>
      <c r="U1485" s="31"/>
      <c r="V1485" s="31">
        <v>21000000</v>
      </c>
      <c r="W1485" s="28" t="s">
        <v>556</v>
      </c>
    </row>
    <row r="1486" spans="1:23" s="28" customFormat="1" ht="29" x14ac:dyDescent="0.35">
      <c r="A1486" s="20">
        <v>1646</v>
      </c>
      <c r="B1486" s="28">
        <v>2024</v>
      </c>
      <c r="C1486" s="19" t="s">
        <v>3959</v>
      </c>
      <c r="D1486" s="19" t="s">
        <v>1602</v>
      </c>
      <c r="E1486" s="19">
        <v>52984171</v>
      </c>
      <c r="F1486" s="19" t="s">
        <v>3960</v>
      </c>
      <c r="G1486" s="19" t="s">
        <v>154</v>
      </c>
      <c r="H1486" s="19" t="s">
        <v>3665</v>
      </c>
      <c r="I1486" s="27">
        <v>45519</v>
      </c>
      <c r="J1486" s="27">
        <v>45524</v>
      </c>
      <c r="K1486" s="27">
        <v>45657</v>
      </c>
      <c r="L1486" s="29">
        <v>27160000</v>
      </c>
      <c r="M1486" s="36">
        <v>0</v>
      </c>
      <c r="N1486" s="31">
        <v>7423733</v>
      </c>
      <c r="O1486" s="31">
        <v>0</v>
      </c>
      <c r="P1486" s="31">
        <v>19736267</v>
      </c>
      <c r="T1486" s="30"/>
      <c r="U1486" s="31"/>
      <c r="V1486" s="31">
        <v>27160000</v>
      </c>
      <c r="W1486" s="28" t="s">
        <v>33</v>
      </c>
    </row>
    <row r="1487" spans="1:23" s="28" customFormat="1" ht="29" x14ac:dyDescent="0.35">
      <c r="A1487" s="20">
        <v>1647</v>
      </c>
      <c r="B1487" s="28">
        <v>2024</v>
      </c>
      <c r="C1487" s="19" t="s">
        <v>3961</v>
      </c>
      <c r="D1487" s="19" t="s">
        <v>290</v>
      </c>
      <c r="E1487" s="19">
        <v>1018416874</v>
      </c>
      <c r="F1487" s="19" t="s">
        <v>3962</v>
      </c>
      <c r="G1487" s="19" t="s">
        <v>154</v>
      </c>
      <c r="H1487" s="19" t="s">
        <v>3665</v>
      </c>
      <c r="I1487" s="27">
        <v>45519</v>
      </c>
      <c r="J1487" s="27">
        <v>45524</v>
      </c>
      <c r="K1487" s="27">
        <v>45657</v>
      </c>
      <c r="L1487" s="29">
        <v>40590333</v>
      </c>
      <c r="M1487" s="36">
        <v>0</v>
      </c>
      <c r="N1487" s="31">
        <v>11477267</v>
      </c>
      <c r="O1487" s="31">
        <v>0</v>
      </c>
      <c r="P1487" s="31">
        <v>29113066</v>
      </c>
      <c r="T1487" s="30"/>
      <c r="U1487" s="31"/>
      <c r="V1487" s="31">
        <v>40590333</v>
      </c>
      <c r="W1487" s="28" t="s">
        <v>33</v>
      </c>
    </row>
    <row r="1488" spans="1:23" s="28" customFormat="1" ht="29" x14ac:dyDescent="0.35">
      <c r="A1488" s="20">
        <v>1648</v>
      </c>
      <c r="B1488" s="28">
        <v>2024</v>
      </c>
      <c r="C1488" s="19" t="s">
        <v>3963</v>
      </c>
      <c r="D1488" s="19" t="s">
        <v>2386</v>
      </c>
      <c r="E1488" s="19">
        <v>1013623295</v>
      </c>
      <c r="F1488" s="19" t="s">
        <v>3964</v>
      </c>
      <c r="G1488" s="19" t="s">
        <v>2899</v>
      </c>
      <c r="H1488" s="19" t="s">
        <v>555</v>
      </c>
      <c r="I1488" s="27">
        <v>45520</v>
      </c>
      <c r="J1488" s="27">
        <v>45527</v>
      </c>
      <c r="K1488" s="27">
        <v>45657</v>
      </c>
      <c r="L1488" s="29">
        <v>21000000</v>
      </c>
      <c r="M1488" s="36">
        <v>0</v>
      </c>
      <c r="N1488" s="31">
        <v>5320000</v>
      </c>
      <c r="O1488" s="31">
        <v>0</v>
      </c>
      <c r="P1488" s="31">
        <v>15680000</v>
      </c>
      <c r="T1488" s="30"/>
      <c r="U1488" s="31"/>
      <c r="V1488" s="31">
        <v>21000000</v>
      </c>
      <c r="W1488" s="28" t="s">
        <v>556</v>
      </c>
    </row>
    <row r="1489" spans="1:23" s="28" customFormat="1" ht="29" x14ac:dyDescent="0.35">
      <c r="A1489" s="20">
        <v>1649</v>
      </c>
      <c r="B1489" s="28">
        <v>2024</v>
      </c>
      <c r="C1489" s="19" t="s">
        <v>3965</v>
      </c>
      <c r="D1489" s="19" t="s">
        <v>2410</v>
      </c>
      <c r="E1489" s="19">
        <v>1110466671</v>
      </c>
      <c r="F1489" s="19" t="s">
        <v>3966</v>
      </c>
      <c r="G1489" s="19" t="s">
        <v>262</v>
      </c>
      <c r="H1489" s="19" t="s">
        <v>263</v>
      </c>
      <c r="I1489" s="27">
        <v>45518</v>
      </c>
      <c r="J1489" s="27">
        <v>45520</v>
      </c>
      <c r="K1489" s="27">
        <v>45657</v>
      </c>
      <c r="L1489" s="29">
        <v>35310000</v>
      </c>
      <c r="M1489" s="36">
        <v>0</v>
      </c>
      <c r="N1489" s="31">
        <v>3531000</v>
      </c>
      <c r="O1489" s="31">
        <v>0</v>
      </c>
      <c r="P1489" s="31">
        <v>31779000</v>
      </c>
      <c r="T1489" s="30"/>
      <c r="U1489" s="31"/>
      <c r="V1489" s="31">
        <v>35310000</v>
      </c>
      <c r="W1489" s="28" t="s">
        <v>264</v>
      </c>
    </row>
    <row r="1490" spans="1:23" s="28" customFormat="1" ht="29" x14ac:dyDescent="0.35">
      <c r="A1490" s="20">
        <v>1650</v>
      </c>
      <c r="B1490" s="28">
        <v>2024</v>
      </c>
      <c r="C1490" s="19" t="s">
        <v>3967</v>
      </c>
      <c r="D1490" s="19" t="s">
        <v>3968</v>
      </c>
      <c r="E1490" s="19">
        <v>1095825631</v>
      </c>
      <c r="F1490" s="19" t="s">
        <v>3969</v>
      </c>
      <c r="G1490" s="19" t="s">
        <v>2256</v>
      </c>
      <c r="H1490" s="19" t="s">
        <v>32</v>
      </c>
      <c r="I1490" s="27">
        <v>45524</v>
      </c>
      <c r="J1490" s="27">
        <v>45531</v>
      </c>
      <c r="K1490" s="27">
        <v>45657</v>
      </c>
      <c r="L1490" s="29">
        <v>24444000</v>
      </c>
      <c r="M1490" s="36">
        <v>0</v>
      </c>
      <c r="N1490" s="31">
        <v>6156267</v>
      </c>
      <c r="O1490" s="31">
        <v>0</v>
      </c>
      <c r="P1490" s="31">
        <v>18287733</v>
      </c>
      <c r="T1490" s="30"/>
      <c r="U1490" s="31"/>
      <c r="V1490" s="31">
        <v>24444000</v>
      </c>
      <c r="W1490" s="28" t="s">
        <v>33</v>
      </c>
    </row>
    <row r="1491" spans="1:23" s="28" customFormat="1" ht="29" x14ac:dyDescent="0.35">
      <c r="A1491" s="20">
        <v>1651</v>
      </c>
      <c r="B1491" s="28">
        <v>2024</v>
      </c>
      <c r="C1491" s="19" t="s">
        <v>3970</v>
      </c>
      <c r="D1491" s="19" t="s">
        <v>1212</v>
      </c>
      <c r="E1491" s="19">
        <v>1026273272</v>
      </c>
      <c r="F1491" s="19" t="s">
        <v>3971</v>
      </c>
      <c r="G1491" s="19" t="s">
        <v>2256</v>
      </c>
      <c r="H1491" s="19" t="s">
        <v>32</v>
      </c>
      <c r="I1491" s="27">
        <v>45524</v>
      </c>
      <c r="J1491" s="27">
        <v>45540</v>
      </c>
      <c r="K1491" s="27">
        <v>45657</v>
      </c>
      <c r="L1491" s="29">
        <v>32590000</v>
      </c>
      <c r="M1491" s="36">
        <v>0</v>
      </c>
      <c r="N1491" s="31">
        <v>5648933</v>
      </c>
      <c r="O1491" s="31">
        <v>0</v>
      </c>
      <c r="P1491" s="31">
        <v>26941067</v>
      </c>
      <c r="T1491" s="30"/>
      <c r="U1491" s="31"/>
      <c r="V1491" s="31">
        <v>32590000</v>
      </c>
      <c r="W1491" s="28" t="s">
        <v>33</v>
      </c>
    </row>
    <row r="1492" spans="1:23" s="28" customFormat="1" ht="29" x14ac:dyDescent="0.35">
      <c r="A1492" s="20">
        <v>1652</v>
      </c>
      <c r="B1492" s="28">
        <v>2024</v>
      </c>
      <c r="C1492" s="19" t="s">
        <v>3972</v>
      </c>
      <c r="D1492" s="19" t="s">
        <v>711</v>
      </c>
      <c r="E1492" s="19">
        <v>52218685</v>
      </c>
      <c r="F1492" s="19" t="s">
        <v>3973</v>
      </c>
      <c r="G1492" s="19" t="s">
        <v>3093</v>
      </c>
      <c r="H1492" s="19" t="s">
        <v>544</v>
      </c>
      <c r="I1492" s="27">
        <v>45520</v>
      </c>
      <c r="J1492" s="27">
        <v>45524</v>
      </c>
      <c r="K1492" s="27">
        <v>45657</v>
      </c>
      <c r="L1492" s="29">
        <v>52500000</v>
      </c>
      <c r="M1492" s="36">
        <v>0</v>
      </c>
      <c r="N1492" s="31">
        <v>3850000</v>
      </c>
      <c r="O1492" s="31">
        <v>0</v>
      </c>
      <c r="P1492" s="31">
        <v>48650000</v>
      </c>
      <c r="T1492" s="30"/>
      <c r="U1492" s="31"/>
      <c r="V1492" s="31">
        <v>52500000</v>
      </c>
      <c r="W1492" s="28" t="s">
        <v>534</v>
      </c>
    </row>
    <row r="1493" spans="1:23" s="28" customFormat="1" ht="29" x14ac:dyDescent="0.35">
      <c r="A1493" s="20">
        <v>1653</v>
      </c>
      <c r="B1493" s="28">
        <v>2024</v>
      </c>
      <c r="C1493" s="19" t="s">
        <v>3974</v>
      </c>
      <c r="D1493" s="19" t="s">
        <v>1491</v>
      </c>
      <c r="E1493" s="19">
        <v>860049599</v>
      </c>
      <c r="F1493" s="19" t="s">
        <v>3975</v>
      </c>
      <c r="G1493" s="19" t="s">
        <v>262</v>
      </c>
      <c r="H1493" s="19" t="s">
        <v>263</v>
      </c>
      <c r="I1493" s="27">
        <v>45519</v>
      </c>
      <c r="J1493" s="27">
        <v>45519</v>
      </c>
      <c r="K1493" s="27">
        <v>45900</v>
      </c>
      <c r="L1493" s="29">
        <v>89162487</v>
      </c>
      <c r="M1493" s="36">
        <v>0</v>
      </c>
      <c r="N1493" s="31">
        <v>10699498</v>
      </c>
      <c r="O1493" s="31">
        <v>0</v>
      </c>
      <c r="P1493" s="31">
        <v>78462989</v>
      </c>
      <c r="T1493" s="30"/>
      <c r="U1493" s="31"/>
      <c r="V1493" s="31">
        <v>89162487</v>
      </c>
      <c r="W1493" s="28" t="s">
        <v>264</v>
      </c>
    </row>
    <row r="1494" spans="1:23" s="28" customFormat="1" ht="29" x14ac:dyDescent="0.35">
      <c r="A1494" s="20">
        <v>1654</v>
      </c>
      <c r="B1494" s="28">
        <v>2024</v>
      </c>
      <c r="C1494" s="19" t="s">
        <v>3976</v>
      </c>
      <c r="D1494" s="19" t="s">
        <v>3977</v>
      </c>
      <c r="E1494" s="19">
        <v>1010239704</v>
      </c>
      <c r="F1494" s="19" t="s">
        <v>3978</v>
      </c>
      <c r="G1494" s="19" t="s">
        <v>3046</v>
      </c>
      <c r="H1494" s="19" t="s">
        <v>476</v>
      </c>
      <c r="I1494" s="27">
        <v>45529</v>
      </c>
      <c r="J1494" s="27">
        <v>45537</v>
      </c>
      <c r="K1494" s="27">
        <v>45657</v>
      </c>
      <c r="L1494" s="29">
        <v>23870251</v>
      </c>
      <c r="M1494" s="36">
        <v>0</v>
      </c>
      <c r="N1494" s="31">
        <v>5127683</v>
      </c>
      <c r="O1494" s="31">
        <v>0</v>
      </c>
      <c r="P1494" s="31">
        <v>18742568</v>
      </c>
      <c r="T1494" s="30"/>
      <c r="U1494" s="31"/>
      <c r="V1494" s="31">
        <v>23870251</v>
      </c>
      <c r="W1494" s="28" t="s">
        <v>477</v>
      </c>
    </row>
    <row r="1495" spans="1:23" s="28" customFormat="1" ht="29" x14ac:dyDescent="0.35">
      <c r="A1495" s="20">
        <v>1655</v>
      </c>
      <c r="B1495" s="28">
        <v>2024</v>
      </c>
      <c r="C1495" s="19" t="s">
        <v>3979</v>
      </c>
      <c r="D1495" s="19" t="s">
        <v>3980</v>
      </c>
      <c r="E1495" s="19">
        <v>1015452096</v>
      </c>
      <c r="F1495" s="19" t="s">
        <v>3981</v>
      </c>
      <c r="G1495" s="19" t="s">
        <v>2071</v>
      </c>
      <c r="H1495" s="19" t="s">
        <v>1976</v>
      </c>
      <c r="I1495" s="27">
        <v>45520</v>
      </c>
      <c r="J1495" s="27">
        <v>45527</v>
      </c>
      <c r="K1495" s="27">
        <v>45657</v>
      </c>
      <c r="L1495" s="29">
        <v>24750000</v>
      </c>
      <c r="M1495" s="36">
        <v>0</v>
      </c>
      <c r="N1495" s="31">
        <v>6966667</v>
      </c>
      <c r="O1495" s="31">
        <v>0</v>
      </c>
      <c r="P1495" s="31">
        <v>17783333</v>
      </c>
      <c r="T1495" s="30"/>
      <c r="U1495" s="31"/>
      <c r="V1495" s="31">
        <v>24750000</v>
      </c>
      <c r="W1495" s="28" t="s">
        <v>2072</v>
      </c>
    </row>
    <row r="1496" spans="1:23" s="28" customFormat="1" ht="29" x14ac:dyDescent="0.35">
      <c r="A1496" s="20">
        <v>1656</v>
      </c>
      <c r="B1496" s="28">
        <v>2024</v>
      </c>
      <c r="C1496" s="19" t="s">
        <v>3982</v>
      </c>
      <c r="D1496" s="19" t="s">
        <v>2092</v>
      </c>
      <c r="E1496" s="19">
        <v>1032439640</v>
      </c>
      <c r="F1496" s="19" t="s">
        <v>3983</v>
      </c>
      <c r="G1496" s="19" t="s">
        <v>2071</v>
      </c>
      <c r="H1496" s="19" t="s">
        <v>1976</v>
      </c>
      <c r="I1496" s="27">
        <v>45519</v>
      </c>
      <c r="J1496" s="27">
        <v>45526</v>
      </c>
      <c r="K1496" s="27">
        <v>45647</v>
      </c>
      <c r="L1496" s="29">
        <v>33728936</v>
      </c>
      <c r="M1496" s="36">
        <v>0</v>
      </c>
      <c r="N1496" s="31">
        <v>10961904</v>
      </c>
      <c r="O1496" s="31">
        <v>0</v>
      </c>
      <c r="P1496" s="31">
        <v>22767032</v>
      </c>
      <c r="T1496" s="30"/>
      <c r="U1496" s="31"/>
      <c r="V1496" s="31">
        <v>33728936</v>
      </c>
      <c r="W1496" s="28" t="s">
        <v>2072</v>
      </c>
    </row>
    <row r="1497" spans="1:23" s="28" customFormat="1" ht="29" x14ac:dyDescent="0.35">
      <c r="A1497" s="20">
        <v>1657</v>
      </c>
      <c r="B1497" s="28">
        <v>2024</v>
      </c>
      <c r="C1497" s="19" t="s">
        <v>3984</v>
      </c>
      <c r="D1497" s="19" t="s">
        <v>2185</v>
      </c>
      <c r="E1497" s="19">
        <v>1020719847</v>
      </c>
      <c r="F1497" s="19" t="s">
        <v>3985</v>
      </c>
      <c r="G1497" s="19" t="s">
        <v>2071</v>
      </c>
      <c r="H1497" s="19" t="s">
        <v>1976</v>
      </c>
      <c r="I1497" s="27">
        <v>45519</v>
      </c>
      <c r="J1497" s="27">
        <v>45524</v>
      </c>
      <c r="K1497" s="27">
        <v>45554</v>
      </c>
      <c r="L1497" s="29">
        <v>7007732</v>
      </c>
      <c r="M1497" s="36">
        <v>0</v>
      </c>
      <c r="N1497" s="31">
        <v>7007732</v>
      </c>
      <c r="O1497" s="31">
        <v>0</v>
      </c>
      <c r="P1497" s="31">
        <v>0</v>
      </c>
      <c r="T1497" s="30"/>
      <c r="U1497" s="31"/>
      <c r="V1497" s="31">
        <v>7007732</v>
      </c>
      <c r="W1497" s="28" t="s">
        <v>2072</v>
      </c>
    </row>
    <row r="1498" spans="1:23" s="28" customFormat="1" ht="43.5" x14ac:dyDescent="0.35">
      <c r="A1498" s="20">
        <v>1658</v>
      </c>
      <c r="B1498" s="28">
        <v>2024</v>
      </c>
      <c r="C1498" s="19" t="s">
        <v>3986</v>
      </c>
      <c r="D1498" s="19" t="s">
        <v>2045</v>
      </c>
      <c r="E1498" s="19">
        <v>1030547255</v>
      </c>
      <c r="F1498" s="19" t="s">
        <v>3987</v>
      </c>
      <c r="G1498" s="19" t="s">
        <v>154</v>
      </c>
      <c r="H1498" s="19" t="s">
        <v>155</v>
      </c>
      <c r="I1498" s="27">
        <v>45519</v>
      </c>
      <c r="J1498" s="27">
        <v>45526</v>
      </c>
      <c r="K1498" s="27">
        <v>45657</v>
      </c>
      <c r="L1498" s="29">
        <v>10026000</v>
      </c>
      <c r="M1498" s="36">
        <v>0</v>
      </c>
      <c r="N1498" s="31">
        <v>2896400</v>
      </c>
      <c r="O1498" s="31">
        <v>0</v>
      </c>
      <c r="P1498" s="31">
        <v>7129600</v>
      </c>
      <c r="T1498" s="30"/>
      <c r="U1498" s="31"/>
      <c r="V1498" s="31">
        <v>10026000</v>
      </c>
      <c r="W1498" s="28" t="s">
        <v>156</v>
      </c>
    </row>
    <row r="1499" spans="1:23" s="28" customFormat="1" ht="43.5" x14ac:dyDescent="0.35">
      <c r="A1499" s="20">
        <v>1659</v>
      </c>
      <c r="B1499" s="28">
        <v>2024</v>
      </c>
      <c r="C1499" s="19" t="s">
        <v>3988</v>
      </c>
      <c r="D1499" s="19" t="s">
        <v>2048</v>
      </c>
      <c r="E1499" s="19">
        <v>51808615</v>
      </c>
      <c r="F1499" s="19" t="s">
        <v>3989</v>
      </c>
      <c r="G1499" s="53" t="s">
        <v>154</v>
      </c>
      <c r="H1499" s="19" t="s">
        <v>155</v>
      </c>
      <c r="I1499" s="27">
        <v>45519</v>
      </c>
      <c r="J1499" s="54">
        <v>45546</v>
      </c>
      <c r="K1499" s="27">
        <v>45657</v>
      </c>
      <c r="L1499" s="29">
        <v>10026000</v>
      </c>
      <c r="M1499" s="36">
        <v>0</v>
      </c>
      <c r="N1499" s="31">
        <v>1485333</v>
      </c>
      <c r="O1499" s="31">
        <v>0</v>
      </c>
      <c r="P1499" s="31">
        <v>8540667</v>
      </c>
      <c r="T1499" s="30"/>
      <c r="U1499" s="31"/>
      <c r="V1499" s="31">
        <v>10026000</v>
      </c>
      <c r="W1499" s="28" t="s">
        <v>156</v>
      </c>
    </row>
    <row r="1500" spans="1:23" s="28" customFormat="1" ht="43.5" x14ac:dyDescent="0.35">
      <c r="A1500" s="20">
        <v>1660</v>
      </c>
      <c r="B1500" s="28">
        <v>2024</v>
      </c>
      <c r="C1500" s="19" t="s">
        <v>3990</v>
      </c>
      <c r="D1500" s="19" t="s">
        <v>2104</v>
      </c>
      <c r="E1500" s="19">
        <v>51687980</v>
      </c>
      <c r="F1500" s="19" t="s">
        <v>3991</v>
      </c>
      <c r="G1500" s="19" t="s">
        <v>154</v>
      </c>
      <c r="H1500" s="19" t="s">
        <v>155</v>
      </c>
      <c r="I1500" s="27">
        <v>45520</v>
      </c>
      <c r="J1500" s="27">
        <v>45527</v>
      </c>
      <c r="K1500" s="27">
        <v>45657</v>
      </c>
      <c r="L1500" s="29">
        <v>10026000</v>
      </c>
      <c r="M1500" s="36">
        <v>0</v>
      </c>
      <c r="N1500" s="31">
        <v>2822133</v>
      </c>
      <c r="O1500" s="31">
        <v>0</v>
      </c>
      <c r="P1500" s="31">
        <v>7203867</v>
      </c>
      <c r="T1500" s="30"/>
      <c r="U1500" s="31"/>
      <c r="V1500" s="31">
        <v>10026000</v>
      </c>
      <c r="W1500" s="28" t="s">
        <v>156</v>
      </c>
    </row>
    <row r="1501" spans="1:23" s="28" customFormat="1" ht="29" x14ac:dyDescent="0.35">
      <c r="A1501" s="20">
        <v>1661</v>
      </c>
      <c r="B1501" s="28">
        <v>2024</v>
      </c>
      <c r="C1501" s="19" t="s">
        <v>3992</v>
      </c>
      <c r="D1501" s="19" t="s">
        <v>2546</v>
      </c>
      <c r="E1501" s="19">
        <v>1072193992</v>
      </c>
      <c r="F1501" s="19" t="s">
        <v>3993</v>
      </c>
      <c r="G1501" s="19" t="s">
        <v>2899</v>
      </c>
      <c r="H1501" s="19" t="s">
        <v>555</v>
      </c>
      <c r="I1501" s="27">
        <v>45520</v>
      </c>
      <c r="J1501" s="27">
        <v>45526</v>
      </c>
      <c r="K1501" s="27">
        <v>45657</v>
      </c>
      <c r="L1501" s="29">
        <v>21000000</v>
      </c>
      <c r="M1501" s="36">
        <v>0</v>
      </c>
      <c r="N1501" s="31">
        <v>5460000</v>
      </c>
      <c r="O1501" s="31">
        <v>0</v>
      </c>
      <c r="P1501" s="31">
        <v>15540000</v>
      </c>
      <c r="T1501" s="30"/>
      <c r="U1501" s="31"/>
      <c r="V1501" s="31">
        <v>21000000</v>
      </c>
      <c r="W1501" s="28" t="s">
        <v>556</v>
      </c>
    </row>
    <row r="1502" spans="1:23" s="28" customFormat="1" ht="29" x14ac:dyDescent="0.35">
      <c r="A1502" s="20">
        <v>1662</v>
      </c>
      <c r="B1502" s="28">
        <v>2024</v>
      </c>
      <c r="C1502" s="19" t="s">
        <v>3994</v>
      </c>
      <c r="D1502" s="19" t="s">
        <v>558</v>
      </c>
      <c r="E1502" s="19">
        <v>80100229</v>
      </c>
      <c r="F1502" s="19" t="s">
        <v>3995</v>
      </c>
      <c r="G1502" s="19" t="s">
        <v>426</v>
      </c>
      <c r="H1502" s="19" t="s">
        <v>820</v>
      </c>
      <c r="I1502" s="27">
        <v>45519</v>
      </c>
      <c r="J1502" s="27">
        <v>45520</v>
      </c>
      <c r="K1502" s="27">
        <v>45657</v>
      </c>
      <c r="L1502" s="29">
        <v>36050000</v>
      </c>
      <c r="M1502" s="36">
        <v>0</v>
      </c>
      <c r="N1502" s="31">
        <v>10815000</v>
      </c>
      <c r="O1502" s="31">
        <v>0</v>
      </c>
      <c r="P1502" s="31">
        <v>25235000</v>
      </c>
      <c r="T1502" s="30"/>
      <c r="U1502" s="31"/>
      <c r="V1502" s="31">
        <v>36050000</v>
      </c>
      <c r="W1502" s="28" t="s">
        <v>428</v>
      </c>
    </row>
    <row r="1503" spans="1:23" s="28" customFormat="1" ht="29" x14ac:dyDescent="0.35">
      <c r="A1503" s="20">
        <v>1663</v>
      </c>
      <c r="B1503" s="28">
        <v>2024</v>
      </c>
      <c r="C1503" s="19" t="s">
        <v>3996</v>
      </c>
      <c r="D1503" s="19" t="s">
        <v>3997</v>
      </c>
      <c r="E1503" s="19">
        <v>1077088980</v>
      </c>
      <c r="F1503" s="19" t="s">
        <v>3998</v>
      </c>
      <c r="G1503" s="19" t="s">
        <v>262</v>
      </c>
      <c r="H1503" s="19" t="s">
        <v>263</v>
      </c>
      <c r="I1503" s="27">
        <v>45520</v>
      </c>
      <c r="J1503" s="27">
        <v>45525</v>
      </c>
      <c r="K1503" s="27">
        <v>45657</v>
      </c>
      <c r="L1503" s="29">
        <v>22280000</v>
      </c>
      <c r="M1503" s="36">
        <v>0</v>
      </c>
      <c r="N1503" s="31">
        <v>5941333</v>
      </c>
      <c r="O1503" s="31">
        <v>0</v>
      </c>
      <c r="P1503" s="31">
        <v>16338667</v>
      </c>
      <c r="T1503" s="30"/>
      <c r="U1503" s="31"/>
      <c r="V1503" s="31">
        <v>22280000</v>
      </c>
      <c r="W1503" s="28" t="s">
        <v>264</v>
      </c>
    </row>
    <row r="1504" spans="1:23" s="28" customFormat="1" ht="29" x14ac:dyDescent="0.35">
      <c r="A1504" s="20">
        <v>1664</v>
      </c>
      <c r="B1504" s="28">
        <v>2024</v>
      </c>
      <c r="C1504" s="19" t="s">
        <v>3999</v>
      </c>
      <c r="D1504" s="19" t="s">
        <v>4000</v>
      </c>
      <c r="E1504" s="19">
        <v>1075274452</v>
      </c>
      <c r="F1504" s="19" t="s">
        <v>4001</v>
      </c>
      <c r="G1504" s="19" t="s">
        <v>3106</v>
      </c>
      <c r="H1504" s="19" t="s">
        <v>464</v>
      </c>
      <c r="I1504" s="27">
        <v>45519</v>
      </c>
      <c r="J1504" s="27">
        <v>45526</v>
      </c>
      <c r="K1504" s="27">
        <v>45657</v>
      </c>
      <c r="L1504" s="29">
        <v>34078500</v>
      </c>
      <c r="M1504" s="36">
        <v>0</v>
      </c>
      <c r="N1504" s="31">
        <v>7573000</v>
      </c>
      <c r="O1504" s="31">
        <v>0</v>
      </c>
      <c r="P1504" s="31">
        <v>26505500</v>
      </c>
      <c r="T1504" s="30"/>
      <c r="U1504" s="31"/>
      <c r="V1504" s="31">
        <v>34078500</v>
      </c>
      <c r="W1504" s="28" t="s">
        <v>465</v>
      </c>
    </row>
    <row r="1505" spans="1:23" s="28" customFormat="1" ht="29" x14ac:dyDescent="0.35">
      <c r="A1505" s="20">
        <v>1665</v>
      </c>
      <c r="B1505" s="28">
        <v>2024</v>
      </c>
      <c r="C1505" s="19" t="s">
        <v>4002</v>
      </c>
      <c r="D1505" s="19" t="s">
        <v>1005</v>
      </c>
      <c r="E1505" s="19">
        <v>63477423</v>
      </c>
      <c r="F1505" s="19" t="s">
        <v>4003</v>
      </c>
      <c r="G1505" s="19" t="s">
        <v>262</v>
      </c>
      <c r="H1505" s="19" t="s">
        <v>263</v>
      </c>
      <c r="I1505" s="27">
        <v>45519</v>
      </c>
      <c r="J1505" s="27">
        <v>45524</v>
      </c>
      <c r="K1505" s="27">
        <v>45657</v>
      </c>
      <c r="L1505" s="29">
        <v>41990000</v>
      </c>
      <c r="M1505" s="36">
        <v>0</v>
      </c>
      <c r="N1505" s="31">
        <v>11477267</v>
      </c>
      <c r="O1505" s="31">
        <v>0</v>
      </c>
      <c r="P1505" s="31">
        <v>30512733</v>
      </c>
      <c r="T1505" s="30"/>
      <c r="U1505" s="31"/>
      <c r="V1505" s="31">
        <v>41990000</v>
      </c>
      <c r="W1505" s="28" t="s">
        <v>264</v>
      </c>
    </row>
    <row r="1506" spans="1:23" s="28" customFormat="1" ht="43.5" x14ac:dyDescent="0.35">
      <c r="A1506" s="20">
        <v>1666</v>
      </c>
      <c r="B1506" s="28">
        <v>2024</v>
      </c>
      <c r="C1506" s="19" t="s">
        <v>4004</v>
      </c>
      <c r="D1506" s="19" t="s">
        <v>1455</v>
      </c>
      <c r="E1506" s="19">
        <v>1020734515</v>
      </c>
      <c r="F1506" s="19" t="s">
        <v>4005</v>
      </c>
      <c r="G1506" s="19" t="s">
        <v>154</v>
      </c>
      <c r="H1506" s="19" t="s">
        <v>155</v>
      </c>
      <c r="I1506" s="27">
        <v>45520</v>
      </c>
      <c r="J1506" s="27">
        <v>45526</v>
      </c>
      <c r="K1506" s="27">
        <v>45657</v>
      </c>
      <c r="L1506" s="29">
        <v>24444000</v>
      </c>
      <c r="M1506" s="36">
        <v>0</v>
      </c>
      <c r="N1506" s="31">
        <v>7061600</v>
      </c>
      <c r="O1506" s="31">
        <v>0</v>
      </c>
      <c r="P1506" s="31">
        <v>17382400</v>
      </c>
      <c r="T1506" s="30"/>
      <c r="U1506" s="31"/>
      <c r="V1506" s="31">
        <v>24444000</v>
      </c>
      <c r="W1506" s="28" t="s">
        <v>156</v>
      </c>
    </row>
    <row r="1507" spans="1:23" s="28" customFormat="1" ht="29" x14ac:dyDescent="0.35">
      <c r="A1507" s="20">
        <v>1667</v>
      </c>
      <c r="B1507" s="28">
        <v>2024</v>
      </c>
      <c r="C1507" s="19" t="s">
        <v>4006</v>
      </c>
      <c r="D1507" s="19" t="s">
        <v>4007</v>
      </c>
      <c r="E1507" s="19">
        <v>1018453055</v>
      </c>
      <c r="F1507" s="19" t="s">
        <v>4008</v>
      </c>
      <c r="G1507" s="19" t="s">
        <v>2899</v>
      </c>
      <c r="H1507" s="19" t="s">
        <v>895</v>
      </c>
      <c r="I1507" s="27">
        <v>45520</v>
      </c>
      <c r="J1507" s="27">
        <v>45527</v>
      </c>
      <c r="K1507" s="27">
        <v>45657</v>
      </c>
      <c r="L1507" s="29">
        <v>19933333</v>
      </c>
      <c r="M1507" s="36">
        <v>0</v>
      </c>
      <c r="N1507" s="31">
        <v>5826667</v>
      </c>
      <c r="O1507" s="31">
        <v>0</v>
      </c>
      <c r="P1507" s="31">
        <v>14106666</v>
      </c>
      <c r="T1507" s="30"/>
      <c r="U1507" s="31"/>
      <c r="V1507" s="31">
        <v>19933333</v>
      </c>
      <c r="W1507" s="28" t="s">
        <v>895</v>
      </c>
    </row>
    <row r="1508" spans="1:23" s="28" customFormat="1" ht="29" x14ac:dyDescent="0.35">
      <c r="A1508" s="20">
        <v>1668</v>
      </c>
      <c r="B1508" s="28">
        <v>2024</v>
      </c>
      <c r="C1508" s="19" t="s">
        <v>4009</v>
      </c>
      <c r="D1508" s="19" t="s">
        <v>1866</v>
      </c>
      <c r="E1508" s="19">
        <v>1018487742</v>
      </c>
      <c r="F1508" s="19" t="s">
        <v>4010</v>
      </c>
      <c r="G1508" s="19" t="s">
        <v>2899</v>
      </c>
      <c r="H1508" s="19" t="s">
        <v>555</v>
      </c>
      <c r="I1508" s="27">
        <v>45520</v>
      </c>
      <c r="J1508" s="27">
        <v>45530</v>
      </c>
      <c r="K1508" s="27">
        <v>45657</v>
      </c>
      <c r="L1508" s="29">
        <v>19933333</v>
      </c>
      <c r="M1508" s="36">
        <v>0</v>
      </c>
      <c r="N1508" s="31">
        <v>5366667</v>
      </c>
      <c r="O1508" s="31">
        <v>0</v>
      </c>
      <c r="P1508" s="31">
        <v>14566666</v>
      </c>
      <c r="T1508" s="30"/>
      <c r="U1508" s="31"/>
      <c r="V1508" s="31">
        <v>19933333</v>
      </c>
      <c r="W1508" s="28" t="s">
        <v>556</v>
      </c>
    </row>
    <row r="1509" spans="1:23" s="28" customFormat="1" ht="43.5" x14ac:dyDescent="0.35">
      <c r="A1509" s="20">
        <v>1669</v>
      </c>
      <c r="B1509" s="28">
        <v>2024</v>
      </c>
      <c r="C1509" s="19" t="s">
        <v>4011</v>
      </c>
      <c r="D1509" s="19" t="s">
        <v>1806</v>
      </c>
      <c r="E1509" s="19">
        <v>53094778</v>
      </c>
      <c r="F1509" s="19" t="s">
        <v>4012</v>
      </c>
      <c r="G1509" s="19" t="s">
        <v>154</v>
      </c>
      <c r="H1509" s="19" t="s">
        <v>155</v>
      </c>
      <c r="I1509" s="27">
        <v>45529</v>
      </c>
      <c r="J1509" s="27">
        <v>45538</v>
      </c>
      <c r="K1509" s="27">
        <v>45657</v>
      </c>
      <c r="L1509" s="29">
        <v>30213000</v>
      </c>
      <c r="M1509" s="36">
        <v>0</v>
      </c>
      <c r="N1509" s="31">
        <v>0</v>
      </c>
      <c r="O1509" s="31">
        <v>0</v>
      </c>
      <c r="P1509" s="31">
        <v>30213000</v>
      </c>
      <c r="T1509" s="30"/>
      <c r="U1509" s="31"/>
      <c r="V1509" s="31">
        <v>30213000</v>
      </c>
      <c r="W1509" s="28" t="s">
        <v>156</v>
      </c>
    </row>
    <row r="1510" spans="1:23" s="28" customFormat="1" ht="43.5" x14ac:dyDescent="0.35">
      <c r="A1510" s="20">
        <v>1670</v>
      </c>
      <c r="B1510" s="28">
        <v>2024</v>
      </c>
      <c r="C1510" s="19" t="s">
        <v>4013</v>
      </c>
      <c r="D1510" s="19" t="s">
        <v>4014</v>
      </c>
      <c r="E1510" s="19">
        <v>52107464</v>
      </c>
      <c r="F1510" s="19" t="s">
        <v>4015</v>
      </c>
      <c r="G1510" s="19" t="s">
        <v>154</v>
      </c>
      <c r="H1510" s="19" t="s">
        <v>155</v>
      </c>
      <c r="I1510" s="27">
        <v>45520</v>
      </c>
      <c r="J1510" s="27">
        <v>45531</v>
      </c>
      <c r="K1510" s="27">
        <v>45657</v>
      </c>
      <c r="L1510" s="29">
        <v>24444000</v>
      </c>
      <c r="M1510" s="36">
        <v>0</v>
      </c>
      <c r="N1510" s="31">
        <v>6156267</v>
      </c>
      <c r="O1510" s="31">
        <v>0</v>
      </c>
      <c r="P1510" s="31">
        <v>18287733</v>
      </c>
      <c r="T1510" s="30"/>
      <c r="U1510" s="31"/>
      <c r="V1510" s="31">
        <v>24444000</v>
      </c>
      <c r="W1510" s="28" t="s">
        <v>156</v>
      </c>
    </row>
    <row r="1511" spans="1:23" s="28" customFormat="1" ht="29" x14ac:dyDescent="0.35">
      <c r="A1511" s="20">
        <v>1671</v>
      </c>
      <c r="B1511" s="28">
        <v>2024</v>
      </c>
      <c r="C1511" s="19" t="s">
        <v>4016</v>
      </c>
      <c r="D1511" s="19" t="s">
        <v>1127</v>
      </c>
      <c r="E1511" s="19">
        <v>1010195006</v>
      </c>
      <c r="F1511" s="19" t="s">
        <v>4017</v>
      </c>
      <c r="G1511" s="19" t="s">
        <v>2899</v>
      </c>
      <c r="H1511" s="19" t="s">
        <v>555</v>
      </c>
      <c r="I1511" s="27">
        <v>45525</v>
      </c>
      <c r="J1511" s="27">
        <v>45531</v>
      </c>
      <c r="K1511" s="27">
        <v>45657</v>
      </c>
      <c r="L1511" s="29">
        <v>21000000</v>
      </c>
      <c r="M1511" s="36">
        <v>0</v>
      </c>
      <c r="N1511" s="31">
        <v>560000</v>
      </c>
      <c r="O1511" s="31">
        <v>0</v>
      </c>
      <c r="P1511" s="31">
        <v>20440000</v>
      </c>
      <c r="T1511" s="30"/>
      <c r="U1511" s="31"/>
      <c r="V1511" s="31">
        <v>21000000</v>
      </c>
      <c r="W1511" s="28" t="s">
        <v>556</v>
      </c>
    </row>
    <row r="1512" spans="1:23" s="28" customFormat="1" ht="29" x14ac:dyDescent="0.35">
      <c r="A1512" s="20">
        <v>1672</v>
      </c>
      <c r="B1512" s="28">
        <v>2024</v>
      </c>
      <c r="C1512" s="19" t="s">
        <v>4018</v>
      </c>
      <c r="D1512" s="19" t="s">
        <v>1945</v>
      </c>
      <c r="E1512" s="19">
        <v>1032379438</v>
      </c>
      <c r="F1512" s="19" t="s">
        <v>4019</v>
      </c>
      <c r="G1512" s="19" t="s">
        <v>2899</v>
      </c>
      <c r="H1512" s="19" t="s">
        <v>895</v>
      </c>
      <c r="I1512" s="27">
        <v>45520</v>
      </c>
      <c r="J1512" s="27">
        <v>45532</v>
      </c>
      <c r="K1512" s="27">
        <v>45657</v>
      </c>
      <c r="L1512" s="29">
        <v>19933333</v>
      </c>
      <c r="M1512" s="36">
        <v>0</v>
      </c>
      <c r="N1512" s="31">
        <v>5060000</v>
      </c>
      <c r="O1512" s="31">
        <v>0</v>
      </c>
      <c r="P1512" s="31">
        <v>14873333</v>
      </c>
      <c r="T1512" s="30"/>
      <c r="U1512" s="31"/>
      <c r="V1512" s="31">
        <v>19933333</v>
      </c>
      <c r="W1512" s="28" t="s">
        <v>895</v>
      </c>
    </row>
    <row r="1513" spans="1:23" s="28" customFormat="1" ht="29" x14ac:dyDescent="0.35">
      <c r="A1513" s="20">
        <v>1673</v>
      </c>
      <c r="B1513" s="28">
        <v>2024</v>
      </c>
      <c r="C1513" s="19" t="s">
        <v>4020</v>
      </c>
      <c r="D1513" s="19" t="s">
        <v>1854</v>
      </c>
      <c r="E1513" s="19">
        <v>1144074564</v>
      </c>
      <c r="F1513" s="19" t="s">
        <v>4021</v>
      </c>
      <c r="G1513" s="19" t="s">
        <v>2899</v>
      </c>
      <c r="H1513" s="19" t="s">
        <v>895</v>
      </c>
      <c r="I1513" s="27">
        <v>45520</v>
      </c>
      <c r="J1513" s="27">
        <v>45532</v>
      </c>
      <c r="K1513" s="27">
        <v>45657</v>
      </c>
      <c r="L1513" s="29">
        <v>19933333</v>
      </c>
      <c r="M1513" s="36">
        <v>0</v>
      </c>
      <c r="N1513" s="31">
        <v>5060000</v>
      </c>
      <c r="O1513" s="31">
        <v>0</v>
      </c>
      <c r="P1513" s="31">
        <v>14873333</v>
      </c>
      <c r="T1513" s="30"/>
      <c r="U1513" s="31"/>
      <c r="V1513" s="31">
        <v>19933333</v>
      </c>
      <c r="W1513" s="28" t="s">
        <v>895</v>
      </c>
    </row>
    <row r="1514" spans="1:23" s="28" customFormat="1" ht="29" x14ac:dyDescent="0.35">
      <c r="A1514" s="20">
        <v>1674</v>
      </c>
      <c r="B1514" s="28">
        <v>2024</v>
      </c>
      <c r="C1514" s="19" t="s">
        <v>4022</v>
      </c>
      <c r="D1514" s="19" t="s">
        <v>2021</v>
      </c>
      <c r="E1514" s="19">
        <v>1030578775</v>
      </c>
      <c r="F1514" s="19" t="s">
        <v>4023</v>
      </c>
      <c r="G1514" s="19" t="s">
        <v>3292</v>
      </c>
      <c r="H1514" s="19" t="s">
        <v>895</v>
      </c>
      <c r="I1514" s="27">
        <v>45520</v>
      </c>
      <c r="J1514" s="27">
        <v>45525</v>
      </c>
      <c r="K1514" s="27">
        <v>45656</v>
      </c>
      <c r="L1514" s="29">
        <v>19933333</v>
      </c>
      <c r="M1514" s="36">
        <v>0</v>
      </c>
      <c r="N1514" s="31">
        <v>6133333</v>
      </c>
      <c r="O1514" s="31">
        <v>0</v>
      </c>
      <c r="P1514" s="31">
        <v>13800000</v>
      </c>
      <c r="T1514" s="30"/>
      <c r="U1514" s="31"/>
      <c r="V1514" s="31">
        <v>19933333</v>
      </c>
      <c r="W1514" s="28" t="s">
        <v>895</v>
      </c>
    </row>
    <row r="1515" spans="1:23" s="28" customFormat="1" ht="29" x14ac:dyDescent="0.35">
      <c r="A1515" s="20">
        <v>1675</v>
      </c>
      <c r="B1515" s="28">
        <v>2024</v>
      </c>
      <c r="C1515" s="19" t="s">
        <v>4024</v>
      </c>
      <c r="D1515" s="19" t="s">
        <v>1635</v>
      </c>
      <c r="E1515" s="19">
        <v>1014237872</v>
      </c>
      <c r="F1515" s="19" t="s">
        <v>4025</v>
      </c>
      <c r="G1515" s="19" t="s">
        <v>262</v>
      </c>
      <c r="H1515" s="19" t="s">
        <v>263</v>
      </c>
      <c r="I1515" s="27">
        <v>45520</v>
      </c>
      <c r="J1515" s="27">
        <v>45527</v>
      </c>
      <c r="K1515" s="27">
        <v>45657</v>
      </c>
      <c r="L1515" s="29">
        <v>26887500</v>
      </c>
      <c r="M1515" s="36">
        <v>0</v>
      </c>
      <c r="N1515" s="31">
        <v>1593333</v>
      </c>
      <c r="O1515" s="31">
        <v>0</v>
      </c>
      <c r="P1515" s="31">
        <v>25294167</v>
      </c>
      <c r="T1515" s="30"/>
      <c r="U1515" s="31"/>
      <c r="V1515" s="31">
        <v>26887500</v>
      </c>
      <c r="W1515" s="28" t="s">
        <v>264</v>
      </c>
    </row>
    <row r="1516" spans="1:23" s="28" customFormat="1" ht="29" x14ac:dyDescent="0.35">
      <c r="A1516" s="20">
        <v>1676</v>
      </c>
      <c r="B1516" s="28">
        <v>2024</v>
      </c>
      <c r="C1516" s="19" t="s">
        <v>4026</v>
      </c>
      <c r="D1516" s="19" t="s">
        <v>1467</v>
      </c>
      <c r="E1516" s="19">
        <v>80215114</v>
      </c>
      <c r="F1516" s="19" t="s">
        <v>4027</v>
      </c>
      <c r="G1516" s="19" t="s">
        <v>338</v>
      </c>
      <c r="H1516" s="19" t="s">
        <v>339</v>
      </c>
      <c r="I1516" s="27">
        <v>45524</v>
      </c>
      <c r="J1516" s="27">
        <v>45531</v>
      </c>
      <c r="K1516" s="27">
        <v>45657</v>
      </c>
      <c r="L1516" s="29">
        <v>39114000</v>
      </c>
      <c r="M1516" s="36">
        <v>0</v>
      </c>
      <c r="N1516" s="31">
        <v>0</v>
      </c>
      <c r="O1516" s="31">
        <v>0</v>
      </c>
      <c r="P1516" s="31">
        <v>39114000</v>
      </c>
      <c r="T1516" s="30"/>
      <c r="U1516" s="31"/>
      <c r="V1516" s="31">
        <v>39114000</v>
      </c>
      <c r="W1516" s="28" t="s">
        <v>340</v>
      </c>
    </row>
    <row r="1517" spans="1:23" s="28" customFormat="1" ht="29" x14ac:dyDescent="0.35">
      <c r="A1517" s="20">
        <v>1677</v>
      </c>
      <c r="B1517" s="28">
        <v>2024</v>
      </c>
      <c r="C1517" s="19" t="s">
        <v>4028</v>
      </c>
      <c r="D1517" s="19" t="s">
        <v>1154</v>
      </c>
      <c r="E1517" s="19">
        <v>80249948</v>
      </c>
      <c r="F1517" s="19" t="s">
        <v>4029</v>
      </c>
      <c r="G1517" s="19" t="s">
        <v>338</v>
      </c>
      <c r="H1517" s="19" t="s">
        <v>339</v>
      </c>
      <c r="I1517" s="27">
        <v>45524</v>
      </c>
      <c r="J1517" s="27">
        <v>45526</v>
      </c>
      <c r="K1517" s="27">
        <v>45657</v>
      </c>
      <c r="L1517" s="29">
        <v>39114000</v>
      </c>
      <c r="M1517" s="36">
        <v>0</v>
      </c>
      <c r="N1517" s="31">
        <v>11299600</v>
      </c>
      <c r="O1517" s="31">
        <v>0</v>
      </c>
      <c r="P1517" s="31">
        <v>27814400</v>
      </c>
      <c r="T1517" s="30"/>
      <c r="U1517" s="31"/>
      <c r="V1517" s="31">
        <v>39114000</v>
      </c>
      <c r="W1517" s="28" t="s">
        <v>340</v>
      </c>
    </row>
    <row r="1518" spans="1:23" s="28" customFormat="1" ht="29" x14ac:dyDescent="0.35">
      <c r="A1518" s="20">
        <v>1678</v>
      </c>
      <c r="B1518" s="28">
        <v>2024</v>
      </c>
      <c r="C1518" s="19" t="s">
        <v>4030</v>
      </c>
      <c r="D1518" s="19" t="s">
        <v>1542</v>
      </c>
      <c r="E1518" s="19">
        <v>80795522</v>
      </c>
      <c r="F1518" s="19" t="s">
        <v>4031</v>
      </c>
      <c r="G1518" s="19" t="s">
        <v>338</v>
      </c>
      <c r="H1518" s="19" t="s">
        <v>339</v>
      </c>
      <c r="I1518" s="27">
        <v>45524</v>
      </c>
      <c r="J1518" s="27">
        <v>45526</v>
      </c>
      <c r="K1518" s="27">
        <v>45657</v>
      </c>
      <c r="L1518" s="29">
        <v>34614000</v>
      </c>
      <c r="M1518" s="36">
        <v>0</v>
      </c>
      <c r="N1518" s="31">
        <v>9999600</v>
      </c>
      <c r="O1518" s="31">
        <v>0</v>
      </c>
      <c r="P1518" s="31">
        <v>24614400</v>
      </c>
      <c r="T1518" s="30"/>
      <c r="U1518" s="31"/>
      <c r="V1518" s="31">
        <v>34614000</v>
      </c>
      <c r="W1518" s="28" t="s">
        <v>340</v>
      </c>
    </row>
    <row r="1519" spans="1:23" s="28" customFormat="1" ht="29" x14ac:dyDescent="0.35">
      <c r="A1519" s="20">
        <v>1679</v>
      </c>
      <c r="B1519" s="28">
        <v>2024</v>
      </c>
      <c r="C1519" s="19" t="s">
        <v>4032</v>
      </c>
      <c r="D1519" s="19" t="s">
        <v>1620</v>
      </c>
      <c r="E1519" s="19">
        <v>52978669</v>
      </c>
      <c r="F1519" s="19" t="s">
        <v>4033</v>
      </c>
      <c r="G1519" s="19" t="s">
        <v>262</v>
      </c>
      <c r="H1519" s="19" t="s">
        <v>263</v>
      </c>
      <c r="I1519" s="27">
        <v>45520</v>
      </c>
      <c r="J1519" s="27">
        <v>45526</v>
      </c>
      <c r="K1519" s="27">
        <v>45657</v>
      </c>
      <c r="L1519" s="29">
        <v>26887500</v>
      </c>
      <c r="M1519" s="36">
        <v>0</v>
      </c>
      <c r="N1519" s="31">
        <v>1792500</v>
      </c>
      <c r="O1519" s="31">
        <v>0</v>
      </c>
      <c r="P1519" s="31">
        <v>25095000</v>
      </c>
      <c r="T1519" s="30"/>
      <c r="U1519" s="31"/>
      <c r="V1519" s="31">
        <v>26887500</v>
      </c>
      <c r="W1519" s="28" t="s">
        <v>264</v>
      </c>
    </row>
    <row r="1520" spans="1:23" s="28" customFormat="1" ht="29" x14ac:dyDescent="0.35">
      <c r="A1520" s="20">
        <v>1680</v>
      </c>
      <c r="B1520" s="28">
        <v>2024</v>
      </c>
      <c r="C1520" s="19" t="s">
        <v>4034</v>
      </c>
      <c r="D1520" s="19" t="s">
        <v>1731</v>
      </c>
      <c r="E1520" s="19">
        <v>1010210091</v>
      </c>
      <c r="F1520" s="19" t="s">
        <v>4035</v>
      </c>
      <c r="G1520" s="19" t="s">
        <v>262</v>
      </c>
      <c r="H1520" s="19" t="s">
        <v>263</v>
      </c>
      <c r="I1520" s="27">
        <v>45520</v>
      </c>
      <c r="J1520" s="27">
        <v>45525</v>
      </c>
      <c r="K1520" s="27">
        <v>45657</v>
      </c>
      <c r="L1520" s="29">
        <v>26887500</v>
      </c>
      <c r="M1520" s="36">
        <v>0</v>
      </c>
      <c r="N1520" s="31">
        <v>1991667</v>
      </c>
      <c r="O1520" s="31">
        <v>0</v>
      </c>
      <c r="P1520" s="31">
        <v>24895833</v>
      </c>
      <c r="T1520" s="30"/>
      <c r="U1520" s="31"/>
      <c r="V1520" s="31">
        <v>26887500</v>
      </c>
      <c r="W1520" s="28" t="s">
        <v>264</v>
      </c>
    </row>
    <row r="1521" spans="1:23" s="28" customFormat="1" ht="29" x14ac:dyDescent="0.35">
      <c r="A1521" s="20">
        <v>1682</v>
      </c>
      <c r="B1521" s="28">
        <v>2024</v>
      </c>
      <c r="C1521" s="19" t="s">
        <v>4036</v>
      </c>
      <c r="D1521" s="19" t="s">
        <v>4037</v>
      </c>
      <c r="E1521" s="19">
        <v>80027926</v>
      </c>
      <c r="F1521" s="19" t="s">
        <v>4038</v>
      </c>
      <c r="G1521" s="19" t="s">
        <v>338</v>
      </c>
      <c r="H1521" s="19" t="s">
        <v>339</v>
      </c>
      <c r="I1521" s="27">
        <v>45524</v>
      </c>
      <c r="J1521" s="27">
        <v>45525</v>
      </c>
      <c r="K1521" s="27">
        <v>45657</v>
      </c>
      <c r="L1521" s="29">
        <v>34614000</v>
      </c>
      <c r="M1521" s="36">
        <v>0</v>
      </c>
      <c r="N1521" s="31">
        <v>2564000</v>
      </c>
      <c r="O1521" s="31">
        <v>0</v>
      </c>
      <c r="P1521" s="31">
        <v>32050000</v>
      </c>
      <c r="T1521" s="30"/>
      <c r="U1521" s="31"/>
      <c r="V1521" s="31">
        <v>34614000</v>
      </c>
      <c r="W1521" s="28" t="s">
        <v>340</v>
      </c>
    </row>
    <row r="1522" spans="1:23" s="28" customFormat="1" ht="43.5" x14ac:dyDescent="0.35">
      <c r="A1522" s="20">
        <v>1683</v>
      </c>
      <c r="B1522" s="28">
        <v>2024</v>
      </c>
      <c r="C1522" s="19" t="s">
        <v>4039</v>
      </c>
      <c r="D1522" s="19" t="s">
        <v>2239</v>
      </c>
      <c r="E1522" s="19">
        <v>1053819587</v>
      </c>
      <c r="F1522" s="19" t="s">
        <v>4040</v>
      </c>
      <c r="G1522" s="19" t="s">
        <v>154</v>
      </c>
      <c r="H1522" s="19" t="s">
        <v>155</v>
      </c>
      <c r="I1522" s="27">
        <v>45520</v>
      </c>
      <c r="J1522" s="27">
        <v>45526</v>
      </c>
      <c r="K1522" s="27">
        <v>45657</v>
      </c>
      <c r="L1522" s="29">
        <v>24444000</v>
      </c>
      <c r="M1522" s="36">
        <v>0</v>
      </c>
      <c r="N1522" s="31">
        <v>7061600</v>
      </c>
      <c r="O1522" s="31">
        <v>0</v>
      </c>
      <c r="P1522" s="31">
        <v>17382400</v>
      </c>
      <c r="T1522" s="30"/>
      <c r="U1522" s="31"/>
      <c r="V1522" s="31">
        <v>24444000</v>
      </c>
      <c r="W1522" s="28" t="s">
        <v>156</v>
      </c>
    </row>
    <row r="1523" spans="1:23" s="28" customFormat="1" ht="29" x14ac:dyDescent="0.35">
      <c r="A1523" s="20">
        <v>1684</v>
      </c>
      <c r="B1523" s="28">
        <v>2024</v>
      </c>
      <c r="C1523" s="19" t="s">
        <v>4041</v>
      </c>
      <c r="D1523" s="19" t="s">
        <v>4042</v>
      </c>
      <c r="E1523" s="19">
        <v>1018469274</v>
      </c>
      <c r="F1523" s="19" t="s">
        <v>4043</v>
      </c>
      <c r="G1523" s="19" t="s">
        <v>2256</v>
      </c>
      <c r="H1523" s="19" t="s">
        <v>32</v>
      </c>
      <c r="I1523" s="27">
        <v>45524</v>
      </c>
      <c r="J1523" s="27">
        <v>45532</v>
      </c>
      <c r="K1523" s="27">
        <v>45653</v>
      </c>
      <c r="L1523" s="29">
        <v>16000000</v>
      </c>
      <c r="M1523" s="36">
        <v>0</v>
      </c>
      <c r="N1523" s="31">
        <v>4400000</v>
      </c>
      <c r="O1523" s="31">
        <v>0</v>
      </c>
      <c r="P1523" s="31">
        <v>11600000</v>
      </c>
      <c r="T1523" s="30"/>
      <c r="U1523" s="31"/>
      <c r="V1523" s="31">
        <v>16000000</v>
      </c>
      <c r="W1523" s="28" t="s">
        <v>33</v>
      </c>
    </row>
    <row r="1524" spans="1:23" s="28" customFormat="1" ht="29" x14ac:dyDescent="0.35">
      <c r="A1524" s="20">
        <v>1685</v>
      </c>
      <c r="B1524" s="28">
        <v>2024</v>
      </c>
      <c r="C1524" s="19" t="s">
        <v>4044</v>
      </c>
      <c r="D1524" s="19" t="s">
        <v>1275</v>
      </c>
      <c r="E1524" s="19">
        <v>1018445826</v>
      </c>
      <c r="F1524" s="19" t="s">
        <v>4045</v>
      </c>
      <c r="G1524" s="19" t="s">
        <v>262</v>
      </c>
      <c r="H1524" s="19" t="s">
        <v>263</v>
      </c>
      <c r="I1524" s="27">
        <v>45525</v>
      </c>
      <c r="J1524" s="27">
        <v>45527</v>
      </c>
      <c r="K1524" s="27">
        <v>45657</v>
      </c>
      <c r="L1524" s="29">
        <v>30210000</v>
      </c>
      <c r="M1524" s="36">
        <v>0</v>
      </c>
      <c r="N1524" s="31">
        <v>7653200</v>
      </c>
      <c r="O1524" s="31">
        <v>0</v>
      </c>
      <c r="P1524" s="31">
        <v>22556800</v>
      </c>
      <c r="T1524" s="30"/>
      <c r="U1524" s="31"/>
      <c r="V1524" s="31">
        <v>30210000</v>
      </c>
      <c r="W1524" s="28" t="s">
        <v>264</v>
      </c>
    </row>
    <row r="1525" spans="1:23" s="28" customFormat="1" ht="29" x14ac:dyDescent="0.35">
      <c r="A1525" s="20">
        <v>1686</v>
      </c>
      <c r="B1525" s="28">
        <v>2024</v>
      </c>
      <c r="C1525" s="19" t="s">
        <v>4046</v>
      </c>
      <c r="D1525" s="19" t="s">
        <v>1130</v>
      </c>
      <c r="E1525" s="19">
        <v>53069762</v>
      </c>
      <c r="F1525" s="19" t="s">
        <v>4047</v>
      </c>
      <c r="G1525" s="19" t="s">
        <v>262</v>
      </c>
      <c r="H1525" s="19" t="s">
        <v>263</v>
      </c>
      <c r="I1525" s="27">
        <v>45530</v>
      </c>
      <c r="J1525" s="27">
        <v>45539</v>
      </c>
      <c r="K1525" s="27">
        <v>45657</v>
      </c>
      <c r="L1525" s="29">
        <v>35310000</v>
      </c>
      <c r="M1525" s="36">
        <v>0</v>
      </c>
      <c r="N1525" s="31">
        <v>0</v>
      </c>
      <c r="O1525" s="31">
        <v>0</v>
      </c>
      <c r="P1525" s="31">
        <v>35310000</v>
      </c>
      <c r="T1525" s="30"/>
      <c r="U1525" s="31"/>
      <c r="V1525" s="31">
        <v>35310000</v>
      </c>
      <c r="W1525" s="28" t="s">
        <v>264</v>
      </c>
    </row>
    <row r="1526" spans="1:23" s="28" customFormat="1" ht="29" x14ac:dyDescent="0.35">
      <c r="A1526" s="20">
        <v>1689</v>
      </c>
      <c r="B1526" s="28">
        <v>2024</v>
      </c>
      <c r="C1526" s="19" t="s">
        <v>4048</v>
      </c>
      <c r="D1526" s="19" t="s">
        <v>1269</v>
      </c>
      <c r="E1526" s="19">
        <v>1018424395</v>
      </c>
      <c r="F1526" s="19" t="s">
        <v>4049</v>
      </c>
      <c r="G1526" s="19" t="s">
        <v>262</v>
      </c>
      <c r="H1526" s="19" t="s">
        <v>263</v>
      </c>
      <c r="I1526" s="27">
        <v>45520</v>
      </c>
      <c r="J1526" s="27">
        <v>45527</v>
      </c>
      <c r="K1526" s="27">
        <v>45657</v>
      </c>
      <c r="L1526" s="29">
        <v>30210000</v>
      </c>
      <c r="M1526" s="36">
        <v>0</v>
      </c>
      <c r="N1526" s="31">
        <v>7653200</v>
      </c>
      <c r="O1526" s="31">
        <v>0</v>
      </c>
      <c r="P1526" s="31">
        <v>22556800</v>
      </c>
      <c r="T1526" s="30"/>
      <c r="U1526" s="31"/>
      <c r="V1526" s="31">
        <v>30210000</v>
      </c>
      <c r="W1526" s="28" t="s">
        <v>264</v>
      </c>
    </row>
    <row r="1527" spans="1:23" s="28" customFormat="1" ht="29" x14ac:dyDescent="0.35">
      <c r="A1527" s="20">
        <v>1690</v>
      </c>
      <c r="B1527" s="28">
        <v>2024</v>
      </c>
      <c r="C1527" s="19" t="s">
        <v>4050</v>
      </c>
      <c r="D1527" s="19" t="s">
        <v>2383</v>
      </c>
      <c r="E1527" s="19">
        <v>1233897607</v>
      </c>
      <c r="F1527" s="19" t="s">
        <v>4051</v>
      </c>
      <c r="G1527" s="19" t="s">
        <v>3292</v>
      </c>
      <c r="H1527" s="19" t="s">
        <v>895</v>
      </c>
      <c r="I1527" s="27">
        <v>45520</v>
      </c>
      <c r="J1527" s="27">
        <v>45525</v>
      </c>
      <c r="K1527" s="27">
        <v>45656</v>
      </c>
      <c r="L1527" s="29">
        <v>19933333</v>
      </c>
      <c r="M1527" s="36">
        <v>0</v>
      </c>
      <c r="N1527" s="31">
        <v>6133333</v>
      </c>
      <c r="O1527" s="31">
        <v>0</v>
      </c>
      <c r="P1527" s="31">
        <v>13800000</v>
      </c>
      <c r="T1527" s="30"/>
      <c r="U1527" s="31"/>
      <c r="V1527" s="31">
        <v>19933333</v>
      </c>
      <c r="W1527" s="28" t="s">
        <v>895</v>
      </c>
    </row>
    <row r="1528" spans="1:23" s="28" customFormat="1" ht="29" x14ac:dyDescent="0.35">
      <c r="A1528" s="20">
        <v>1691</v>
      </c>
      <c r="B1528" s="28">
        <v>2024</v>
      </c>
      <c r="C1528" s="19" t="s">
        <v>4052</v>
      </c>
      <c r="D1528" s="19" t="s">
        <v>1659</v>
      </c>
      <c r="E1528" s="19">
        <v>1015394684</v>
      </c>
      <c r="F1528" s="19" t="s">
        <v>4053</v>
      </c>
      <c r="G1528" s="19" t="s">
        <v>2899</v>
      </c>
      <c r="H1528" s="19" t="s">
        <v>555</v>
      </c>
      <c r="I1528" s="27">
        <v>45520</v>
      </c>
      <c r="J1528" s="27">
        <v>45527</v>
      </c>
      <c r="K1528" s="27">
        <v>45657</v>
      </c>
      <c r="L1528" s="29">
        <v>19933333</v>
      </c>
      <c r="M1528" s="36">
        <v>0</v>
      </c>
      <c r="N1528" s="31">
        <v>5826667</v>
      </c>
      <c r="O1528" s="31">
        <v>0</v>
      </c>
      <c r="P1528" s="31">
        <v>14106666</v>
      </c>
      <c r="T1528" s="30"/>
      <c r="U1528" s="31"/>
      <c r="V1528" s="31">
        <v>19933333</v>
      </c>
      <c r="W1528" s="28" t="s">
        <v>556</v>
      </c>
    </row>
    <row r="1529" spans="1:23" s="28" customFormat="1" ht="29" x14ac:dyDescent="0.35">
      <c r="A1529" s="20">
        <v>1692</v>
      </c>
      <c r="B1529" s="28">
        <v>2024</v>
      </c>
      <c r="C1529" s="19" t="s">
        <v>4054</v>
      </c>
      <c r="D1529" s="19" t="s">
        <v>2449</v>
      </c>
      <c r="E1529" s="19">
        <v>1020816925</v>
      </c>
      <c r="F1529" s="19" t="s">
        <v>4055</v>
      </c>
      <c r="G1529" s="19" t="s">
        <v>2899</v>
      </c>
      <c r="H1529" s="19" t="s">
        <v>555</v>
      </c>
      <c r="I1529" s="27">
        <v>45520</v>
      </c>
      <c r="J1529" s="27">
        <v>45530</v>
      </c>
      <c r="K1529" s="27">
        <v>45657</v>
      </c>
      <c r="L1529" s="29">
        <v>19933333</v>
      </c>
      <c r="M1529" s="36">
        <v>0</v>
      </c>
      <c r="N1529" s="31">
        <v>5366667</v>
      </c>
      <c r="O1529" s="31">
        <v>0</v>
      </c>
      <c r="P1529" s="31">
        <v>14566666</v>
      </c>
      <c r="T1529" s="30"/>
      <c r="U1529" s="31"/>
      <c r="V1529" s="31">
        <v>19933333</v>
      </c>
      <c r="W1529" s="28" t="s">
        <v>556</v>
      </c>
    </row>
    <row r="1530" spans="1:23" s="28" customFormat="1" ht="29" x14ac:dyDescent="0.35">
      <c r="A1530" s="20">
        <v>1693</v>
      </c>
      <c r="B1530" s="28">
        <v>2024</v>
      </c>
      <c r="C1530" s="19" t="s">
        <v>4056</v>
      </c>
      <c r="D1530" s="19" t="s">
        <v>2434</v>
      </c>
      <c r="E1530" s="19">
        <v>1059606556</v>
      </c>
      <c r="F1530" s="19" t="s">
        <v>4057</v>
      </c>
      <c r="G1530" s="19" t="s">
        <v>3046</v>
      </c>
      <c r="H1530" s="19" t="s">
        <v>476</v>
      </c>
      <c r="I1530" s="27">
        <v>45520</v>
      </c>
      <c r="J1530" s="27">
        <v>45531</v>
      </c>
      <c r="K1530" s="27">
        <v>45657</v>
      </c>
      <c r="L1530" s="29">
        <v>25891107</v>
      </c>
      <c r="M1530" s="36">
        <v>0</v>
      </c>
      <c r="N1530" s="31">
        <v>6520723</v>
      </c>
      <c r="O1530" s="31">
        <v>0</v>
      </c>
      <c r="P1530" s="31">
        <v>19370384</v>
      </c>
      <c r="T1530" s="30"/>
      <c r="U1530" s="31"/>
      <c r="V1530" s="31">
        <v>25891107</v>
      </c>
      <c r="W1530" s="28" t="s">
        <v>477</v>
      </c>
    </row>
    <row r="1531" spans="1:23" s="28" customFormat="1" ht="29" x14ac:dyDescent="0.35">
      <c r="A1531" s="20">
        <v>1694</v>
      </c>
      <c r="B1531" s="28">
        <v>2024</v>
      </c>
      <c r="C1531" s="19" t="s">
        <v>4058</v>
      </c>
      <c r="D1531" s="19" t="s">
        <v>4059</v>
      </c>
      <c r="E1531" s="19">
        <v>1013684171</v>
      </c>
      <c r="F1531" s="19" t="s">
        <v>4060</v>
      </c>
      <c r="G1531" s="19" t="s">
        <v>262</v>
      </c>
      <c r="H1531" s="19" t="s">
        <v>263</v>
      </c>
      <c r="I1531" s="27">
        <v>45520</v>
      </c>
      <c r="J1531" s="27">
        <v>45531</v>
      </c>
      <c r="K1531" s="27">
        <v>45657</v>
      </c>
      <c r="L1531" s="29">
        <v>22280000</v>
      </c>
      <c r="M1531" s="36">
        <v>0</v>
      </c>
      <c r="N1531" s="31">
        <v>5050133</v>
      </c>
      <c r="O1531" s="31">
        <v>0</v>
      </c>
      <c r="P1531" s="31">
        <v>17229867</v>
      </c>
      <c r="T1531" s="30"/>
      <c r="U1531" s="31"/>
      <c r="V1531" s="31">
        <v>22280000</v>
      </c>
      <c r="W1531" s="28" t="s">
        <v>264</v>
      </c>
    </row>
    <row r="1532" spans="1:23" s="28" customFormat="1" ht="29" x14ac:dyDescent="0.35">
      <c r="A1532" s="20">
        <v>1695</v>
      </c>
      <c r="B1532" s="28">
        <v>2024</v>
      </c>
      <c r="C1532" s="19" t="s">
        <v>4061</v>
      </c>
      <c r="D1532" s="19" t="s">
        <v>1404</v>
      </c>
      <c r="E1532" s="19">
        <v>1013669194</v>
      </c>
      <c r="F1532" s="19" t="s">
        <v>4062</v>
      </c>
      <c r="G1532" s="19" t="s">
        <v>262</v>
      </c>
      <c r="H1532" s="19" t="s">
        <v>263</v>
      </c>
      <c r="I1532" s="27">
        <v>45520</v>
      </c>
      <c r="J1532" s="27">
        <v>45527</v>
      </c>
      <c r="K1532" s="27">
        <v>45657</v>
      </c>
      <c r="L1532" s="29">
        <v>38916000</v>
      </c>
      <c r="M1532" s="36">
        <v>0</v>
      </c>
      <c r="N1532" s="31">
        <v>10954133</v>
      </c>
      <c r="O1532" s="31">
        <v>0</v>
      </c>
      <c r="P1532" s="31">
        <v>27961867</v>
      </c>
      <c r="T1532" s="30"/>
      <c r="U1532" s="31"/>
      <c r="V1532" s="31">
        <v>38916000</v>
      </c>
      <c r="W1532" s="28" t="s">
        <v>264</v>
      </c>
    </row>
    <row r="1533" spans="1:23" s="28" customFormat="1" ht="29" x14ac:dyDescent="0.35">
      <c r="A1533" s="20">
        <v>1696</v>
      </c>
      <c r="B1533" s="28">
        <v>2024</v>
      </c>
      <c r="C1533" s="19" t="s">
        <v>4063</v>
      </c>
      <c r="D1533" s="19" t="s">
        <v>1803</v>
      </c>
      <c r="E1533" s="19">
        <v>1031127072</v>
      </c>
      <c r="F1533" s="19" t="s">
        <v>4064</v>
      </c>
      <c r="G1533" s="19" t="s">
        <v>262</v>
      </c>
      <c r="H1533" s="19" t="s">
        <v>263</v>
      </c>
      <c r="I1533" s="27">
        <v>45520</v>
      </c>
      <c r="J1533" s="27">
        <v>45527</v>
      </c>
      <c r="K1533" s="27">
        <v>45657</v>
      </c>
      <c r="L1533" s="29">
        <v>26887500</v>
      </c>
      <c r="M1533" s="36">
        <v>0</v>
      </c>
      <c r="N1533" s="31">
        <v>7568333</v>
      </c>
      <c r="O1533" s="31">
        <v>0</v>
      </c>
      <c r="P1533" s="31">
        <v>19319167</v>
      </c>
      <c r="T1533" s="30"/>
      <c r="U1533" s="31"/>
      <c r="V1533" s="31">
        <v>26887500</v>
      </c>
      <c r="W1533" s="28" t="s">
        <v>264</v>
      </c>
    </row>
    <row r="1534" spans="1:23" s="28" customFormat="1" ht="29" x14ac:dyDescent="0.35">
      <c r="A1534" s="20">
        <v>1697</v>
      </c>
      <c r="B1534" s="28">
        <v>2024</v>
      </c>
      <c r="C1534" s="19" t="s">
        <v>4065</v>
      </c>
      <c r="D1534" s="19" t="s">
        <v>1623</v>
      </c>
      <c r="E1534" s="19">
        <v>1065242351</v>
      </c>
      <c r="F1534" s="19" t="s">
        <v>4066</v>
      </c>
      <c r="G1534" s="19" t="s">
        <v>262</v>
      </c>
      <c r="H1534" s="19" t="s">
        <v>263</v>
      </c>
      <c r="I1534" s="27">
        <v>45520</v>
      </c>
      <c r="J1534" s="27">
        <v>45530</v>
      </c>
      <c r="K1534" s="27">
        <v>45657</v>
      </c>
      <c r="L1534" s="29">
        <v>26887500</v>
      </c>
      <c r="M1534" s="36">
        <v>0</v>
      </c>
      <c r="N1534" s="31">
        <v>995833</v>
      </c>
      <c r="O1534" s="31">
        <v>0</v>
      </c>
      <c r="P1534" s="31">
        <v>25891667</v>
      </c>
      <c r="T1534" s="30"/>
      <c r="U1534" s="31"/>
      <c r="V1534" s="31">
        <v>26887500</v>
      </c>
      <c r="W1534" s="28" t="s">
        <v>264</v>
      </c>
    </row>
    <row r="1535" spans="1:23" s="28" customFormat="1" ht="29" x14ac:dyDescent="0.35">
      <c r="A1535" s="20">
        <v>1698</v>
      </c>
      <c r="B1535" s="28">
        <v>2024</v>
      </c>
      <c r="C1535" s="19" t="s">
        <v>4067</v>
      </c>
      <c r="D1535" s="19" t="s">
        <v>4068</v>
      </c>
      <c r="E1535" s="19">
        <v>1022421127</v>
      </c>
      <c r="F1535" s="19" t="s">
        <v>4069</v>
      </c>
      <c r="G1535" s="19" t="s">
        <v>538</v>
      </c>
      <c r="H1535" s="19" t="s">
        <v>2487</v>
      </c>
      <c r="I1535" s="27">
        <v>45520</v>
      </c>
      <c r="J1535" s="27">
        <v>45531</v>
      </c>
      <c r="K1535" s="27">
        <v>45657</v>
      </c>
      <c r="L1535" s="29">
        <v>20000000</v>
      </c>
      <c r="M1535" s="36">
        <v>0</v>
      </c>
      <c r="N1535" s="31">
        <v>4533333</v>
      </c>
      <c r="O1535" s="31">
        <v>0</v>
      </c>
      <c r="P1535" s="31">
        <v>15466667</v>
      </c>
      <c r="T1535" s="30"/>
      <c r="U1535" s="31"/>
      <c r="V1535" s="31">
        <v>20000000</v>
      </c>
      <c r="W1535" s="28" t="s">
        <v>534</v>
      </c>
    </row>
    <row r="1536" spans="1:23" s="28" customFormat="1" ht="29" x14ac:dyDescent="0.35">
      <c r="A1536" s="20">
        <v>1700</v>
      </c>
      <c r="B1536" s="28">
        <v>2024</v>
      </c>
      <c r="C1536" s="19" t="s">
        <v>4070</v>
      </c>
      <c r="D1536" s="19" t="s">
        <v>561</v>
      </c>
      <c r="E1536" s="19">
        <v>1033739124</v>
      </c>
      <c r="F1536" s="19" t="s">
        <v>4071</v>
      </c>
      <c r="G1536" s="19" t="s">
        <v>426</v>
      </c>
      <c r="H1536" s="19" t="s">
        <v>820</v>
      </c>
      <c r="I1536" s="27">
        <v>45525</v>
      </c>
      <c r="J1536" s="27">
        <v>45526</v>
      </c>
      <c r="K1536" s="27">
        <v>45647</v>
      </c>
      <c r="L1536" s="29">
        <v>28000000</v>
      </c>
      <c r="M1536" s="36">
        <v>0</v>
      </c>
      <c r="N1536" s="31">
        <v>9100000</v>
      </c>
      <c r="O1536" s="31">
        <v>0</v>
      </c>
      <c r="P1536" s="31">
        <v>18900000</v>
      </c>
      <c r="T1536" s="30"/>
      <c r="U1536" s="31"/>
      <c r="V1536" s="31">
        <v>28000000</v>
      </c>
      <c r="W1536" s="28" t="s">
        <v>428</v>
      </c>
    </row>
    <row r="1537" spans="1:23" s="28" customFormat="1" ht="29" x14ac:dyDescent="0.35">
      <c r="A1537" s="20">
        <v>1701</v>
      </c>
      <c r="B1537" s="28">
        <v>2024</v>
      </c>
      <c r="C1537" s="19" t="s">
        <v>4072</v>
      </c>
      <c r="D1537" s="19" t="s">
        <v>1596</v>
      </c>
      <c r="E1537" s="19">
        <v>1033800543</v>
      </c>
      <c r="F1537" s="19" t="s">
        <v>4073</v>
      </c>
      <c r="G1537" s="19" t="s">
        <v>2256</v>
      </c>
      <c r="H1537" s="19" t="s">
        <v>32</v>
      </c>
      <c r="I1537" s="27">
        <v>45524</v>
      </c>
      <c r="J1537" s="27">
        <v>45531</v>
      </c>
      <c r="K1537" s="27">
        <v>45652</v>
      </c>
      <c r="L1537" s="29">
        <v>18540000</v>
      </c>
      <c r="M1537" s="36">
        <v>0</v>
      </c>
      <c r="N1537" s="31">
        <v>5253000</v>
      </c>
      <c r="O1537" s="31">
        <v>0</v>
      </c>
      <c r="P1537" s="31">
        <v>13287000</v>
      </c>
      <c r="T1537" s="30"/>
      <c r="U1537" s="31"/>
      <c r="V1537" s="31">
        <v>18540000</v>
      </c>
      <c r="W1537" s="28" t="s">
        <v>33</v>
      </c>
    </row>
    <row r="1538" spans="1:23" s="28" customFormat="1" ht="29" x14ac:dyDescent="0.35">
      <c r="A1538" s="20">
        <v>1702</v>
      </c>
      <c r="B1538" s="28">
        <v>2024</v>
      </c>
      <c r="C1538" s="19" t="s">
        <v>4074</v>
      </c>
      <c r="D1538" s="19" t="s">
        <v>1329</v>
      </c>
      <c r="E1538" s="19">
        <v>52216249</v>
      </c>
      <c r="F1538" s="19" t="s">
        <v>4075</v>
      </c>
      <c r="G1538" s="19" t="s">
        <v>2256</v>
      </c>
      <c r="H1538" s="19" t="s">
        <v>32</v>
      </c>
      <c r="I1538" s="27">
        <v>45527</v>
      </c>
      <c r="J1538" s="27">
        <v>45533</v>
      </c>
      <c r="K1538" s="27">
        <v>45657</v>
      </c>
      <c r="L1538" s="29">
        <v>32590000</v>
      </c>
      <c r="M1538" s="36">
        <v>0</v>
      </c>
      <c r="N1538" s="31">
        <v>6952533</v>
      </c>
      <c r="O1538" s="31">
        <v>0</v>
      </c>
      <c r="P1538" s="31">
        <v>25637467</v>
      </c>
      <c r="T1538" s="30"/>
      <c r="U1538" s="31"/>
      <c r="V1538" s="31">
        <v>32590000</v>
      </c>
      <c r="W1538" s="28" t="s">
        <v>33</v>
      </c>
    </row>
    <row r="1539" spans="1:23" s="28" customFormat="1" ht="29" x14ac:dyDescent="0.35">
      <c r="A1539" s="20">
        <v>1707</v>
      </c>
      <c r="B1539" s="28">
        <v>2024</v>
      </c>
      <c r="C1539" s="19" t="s">
        <v>4076</v>
      </c>
      <c r="D1539" s="19" t="s">
        <v>1419</v>
      </c>
      <c r="E1539" s="19">
        <v>1032436974</v>
      </c>
      <c r="F1539" s="19" t="s">
        <v>4077</v>
      </c>
      <c r="G1539" s="19" t="s">
        <v>262</v>
      </c>
      <c r="H1539" s="19" t="s">
        <v>263</v>
      </c>
      <c r="I1539" s="27">
        <v>45524</v>
      </c>
      <c r="J1539" s="27">
        <v>45530</v>
      </c>
      <c r="K1539" s="27">
        <v>45657</v>
      </c>
      <c r="L1539" s="29">
        <v>32590000</v>
      </c>
      <c r="M1539" s="36">
        <v>0</v>
      </c>
      <c r="N1539" s="31">
        <v>1086333</v>
      </c>
      <c r="O1539" s="31">
        <v>0</v>
      </c>
      <c r="P1539" s="31">
        <v>31503667</v>
      </c>
      <c r="T1539" s="30"/>
      <c r="U1539" s="31"/>
      <c r="V1539" s="31">
        <v>32590000</v>
      </c>
      <c r="W1539" s="28" t="s">
        <v>264</v>
      </c>
    </row>
    <row r="1540" spans="1:23" s="28" customFormat="1" ht="29" x14ac:dyDescent="0.35">
      <c r="A1540" s="20">
        <v>1708</v>
      </c>
      <c r="B1540" s="28">
        <v>2024</v>
      </c>
      <c r="C1540" s="19" t="s">
        <v>4078</v>
      </c>
      <c r="D1540" s="19" t="s">
        <v>828</v>
      </c>
      <c r="E1540" s="19">
        <v>80472294</v>
      </c>
      <c r="F1540" s="19" t="s">
        <v>4079</v>
      </c>
      <c r="G1540" s="19" t="s">
        <v>298</v>
      </c>
      <c r="H1540" s="19" t="s">
        <v>299</v>
      </c>
      <c r="I1540" s="27">
        <v>45524</v>
      </c>
      <c r="J1540" s="27">
        <v>45526</v>
      </c>
      <c r="K1540" s="27">
        <v>45657</v>
      </c>
      <c r="L1540" s="29">
        <v>16500000</v>
      </c>
      <c r="M1540" s="36">
        <v>0</v>
      </c>
      <c r="N1540" s="31">
        <v>4290000</v>
      </c>
      <c r="O1540" s="31">
        <v>0</v>
      </c>
      <c r="P1540" s="31">
        <v>12210000</v>
      </c>
      <c r="T1540" s="30"/>
      <c r="U1540" s="31"/>
      <c r="V1540" s="31">
        <v>16500000</v>
      </c>
      <c r="W1540" s="28" t="s">
        <v>300</v>
      </c>
    </row>
    <row r="1541" spans="1:23" s="28" customFormat="1" ht="29" x14ac:dyDescent="0.35">
      <c r="A1541" s="20">
        <v>1709</v>
      </c>
      <c r="B1541" s="28">
        <v>2024</v>
      </c>
      <c r="C1541" s="19" t="s">
        <v>4080</v>
      </c>
      <c r="D1541" s="19" t="s">
        <v>4081</v>
      </c>
      <c r="E1541" s="19">
        <v>79966606</v>
      </c>
      <c r="F1541" s="19" t="s">
        <v>4082</v>
      </c>
      <c r="G1541" s="19" t="s">
        <v>298</v>
      </c>
      <c r="H1541" s="19" t="s">
        <v>299</v>
      </c>
      <c r="I1541" s="27">
        <v>45524</v>
      </c>
      <c r="J1541" s="27">
        <v>45526</v>
      </c>
      <c r="K1541" s="27">
        <v>45657</v>
      </c>
      <c r="L1541" s="29">
        <v>33000000</v>
      </c>
      <c r="M1541" s="36">
        <v>0</v>
      </c>
      <c r="N1541" s="31">
        <v>8580000</v>
      </c>
      <c r="O1541" s="31">
        <v>0</v>
      </c>
      <c r="P1541" s="31">
        <v>24420000</v>
      </c>
      <c r="T1541" s="30"/>
      <c r="U1541" s="31"/>
      <c r="V1541" s="31">
        <v>33000000</v>
      </c>
      <c r="W1541" s="28" t="s">
        <v>300</v>
      </c>
    </row>
    <row r="1542" spans="1:23" s="28" customFormat="1" ht="29" x14ac:dyDescent="0.35">
      <c r="A1542" s="20">
        <v>1710</v>
      </c>
      <c r="B1542" s="28">
        <v>2024</v>
      </c>
      <c r="C1542" s="19" t="s">
        <v>4083</v>
      </c>
      <c r="D1542" s="19" t="s">
        <v>4084</v>
      </c>
      <c r="E1542" s="19">
        <v>1026260567</v>
      </c>
      <c r="F1542" s="19" t="s">
        <v>4085</v>
      </c>
      <c r="G1542" s="19" t="s">
        <v>298</v>
      </c>
      <c r="H1542" s="19" t="s">
        <v>299</v>
      </c>
      <c r="I1542" s="27">
        <v>45525</v>
      </c>
      <c r="J1542" s="27">
        <v>45527</v>
      </c>
      <c r="K1542" s="27">
        <v>45657</v>
      </c>
      <c r="L1542" s="29">
        <v>29700000</v>
      </c>
      <c r="M1542" s="36">
        <v>0</v>
      </c>
      <c r="N1542" s="31">
        <v>8360000</v>
      </c>
      <c r="O1542" s="31">
        <v>0</v>
      </c>
      <c r="P1542" s="31">
        <v>21340000</v>
      </c>
      <c r="T1542" s="30"/>
      <c r="U1542" s="31"/>
      <c r="V1542" s="31">
        <v>29700000</v>
      </c>
      <c r="W1542" s="28" t="s">
        <v>300</v>
      </c>
    </row>
    <row r="1543" spans="1:23" s="28" customFormat="1" ht="29" x14ac:dyDescent="0.35">
      <c r="A1543" s="20">
        <v>1711</v>
      </c>
      <c r="B1543" s="28">
        <v>2024</v>
      </c>
      <c r="C1543" s="19" t="s">
        <v>4086</v>
      </c>
      <c r="D1543" s="19" t="s">
        <v>2353</v>
      </c>
      <c r="E1543" s="19">
        <v>65703169</v>
      </c>
      <c r="F1543" s="19" t="s">
        <v>4087</v>
      </c>
      <c r="G1543" s="19" t="s">
        <v>262</v>
      </c>
      <c r="H1543" s="19" t="s">
        <v>263</v>
      </c>
      <c r="I1543" s="27">
        <v>45525</v>
      </c>
      <c r="J1543" s="27">
        <v>45527</v>
      </c>
      <c r="K1543" s="27">
        <v>45657</v>
      </c>
      <c r="L1543" s="29">
        <v>30210000</v>
      </c>
      <c r="M1543" s="36">
        <v>0</v>
      </c>
      <c r="N1543" s="31">
        <v>7653200</v>
      </c>
      <c r="O1543" s="31">
        <v>0</v>
      </c>
      <c r="P1543" s="31">
        <v>22556800</v>
      </c>
      <c r="T1543" s="30"/>
      <c r="U1543" s="31"/>
      <c r="V1543" s="31">
        <v>30210000</v>
      </c>
      <c r="W1543" s="28" t="s">
        <v>264</v>
      </c>
    </row>
    <row r="1544" spans="1:23" s="28" customFormat="1" ht="29" x14ac:dyDescent="0.35">
      <c r="A1544" s="20">
        <v>1712</v>
      </c>
      <c r="B1544" s="28">
        <v>2024</v>
      </c>
      <c r="C1544" s="19" t="s">
        <v>4088</v>
      </c>
      <c r="D1544" s="19" t="s">
        <v>4089</v>
      </c>
      <c r="E1544" s="19">
        <v>1015412464</v>
      </c>
      <c r="F1544" s="19" t="s">
        <v>4090</v>
      </c>
      <c r="G1544" s="19" t="s">
        <v>2899</v>
      </c>
      <c r="H1544" s="19" t="s">
        <v>555</v>
      </c>
      <c r="I1544" s="27">
        <v>45525</v>
      </c>
      <c r="J1544" s="27">
        <v>45530</v>
      </c>
      <c r="K1544" s="27">
        <v>45657</v>
      </c>
      <c r="L1544" s="29">
        <v>35550000</v>
      </c>
      <c r="M1544" s="36">
        <v>0</v>
      </c>
      <c r="N1544" s="31">
        <v>9216667</v>
      </c>
      <c r="O1544" s="31">
        <v>0</v>
      </c>
      <c r="P1544" s="31">
        <v>26333333</v>
      </c>
      <c r="T1544" s="30"/>
      <c r="U1544" s="31"/>
      <c r="V1544" s="31">
        <v>35550000</v>
      </c>
      <c r="W1544" s="28" t="s">
        <v>556</v>
      </c>
    </row>
    <row r="1545" spans="1:23" s="28" customFormat="1" ht="29" x14ac:dyDescent="0.35">
      <c r="A1545" s="20">
        <v>1713</v>
      </c>
      <c r="B1545" s="28">
        <v>2024</v>
      </c>
      <c r="C1545" s="19" t="s">
        <v>4091</v>
      </c>
      <c r="D1545" s="19" t="s">
        <v>4092</v>
      </c>
      <c r="E1545" s="19">
        <v>1018407759</v>
      </c>
      <c r="F1545" s="19" t="s">
        <v>4093</v>
      </c>
      <c r="G1545" s="19" t="s">
        <v>3093</v>
      </c>
      <c r="H1545" s="19" t="s">
        <v>544</v>
      </c>
      <c r="I1545" s="27">
        <v>45525</v>
      </c>
      <c r="J1545" s="27">
        <v>45527</v>
      </c>
      <c r="K1545" s="27">
        <v>45657</v>
      </c>
      <c r="L1545" s="29">
        <v>55000000</v>
      </c>
      <c r="M1545" s="36">
        <v>0</v>
      </c>
      <c r="N1545" s="31">
        <v>0</v>
      </c>
      <c r="O1545" s="31">
        <v>0</v>
      </c>
      <c r="P1545" s="31">
        <v>55000000</v>
      </c>
      <c r="T1545" s="30"/>
      <c r="U1545" s="31"/>
      <c r="V1545" s="31">
        <v>55000000</v>
      </c>
      <c r="W1545" s="28" t="s">
        <v>534</v>
      </c>
    </row>
    <row r="1546" spans="1:23" s="28" customFormat="1" ht="29" x14ac:dyDescent="0.35">
      <c r="A1546" s="20">
        <v>1714</v>
      </c>
      <c r="B1546" s="28">
        <v>2024</v>
      </c>
      <c r="C1546" s="19" t="s">
        <v>4094</v>
      </c>
      <c r="D1546" s="19" t="s">
        <v>1923</v>
      </c>
      <c r="E1546" s="19">
        <v>53093961</v>
      </c>
      <c r="F1546" s="19" t="s">
        <v>4095</v>
      </c>
      <c r="G1546" s="19" t="s">
        <v>2899</v>
      </c>
      <c r="H1546" s="19" t="s">
        <v>555</v>
      </c>
      <c r="I1546" s="27">
        <v>45524</v>
      </c>
      <c r="J1546" s="27">
        <v>45527</v>
      </c>
      <c r="K1546" s="27">
        <v>45657</v>
      </c>
      <c r="L1546" s="29">
        <v>21000000</v>
      </c>
      <c r="M1546" s="36">
        <v>0</v>
      </c>
      <c r="N1546" s="31">
        <v>1120000</v>
      </c>
      <c r="O1546" s="31">
        <v>0</v>
      </c>
      <c r="P1546" s="31">
        <v>19880000</v>
      </c>
      <c r="T1546" s="30"/>
      <c r="U1546" s="31"/>
      <c r="V1546" s="31">
        <v>21000000</v>
      </c>
      <c r="W1546" s="28" t="s">
        <v>556</v>
      </c>
    </row>
    <row r="1547" spans="1:23" s="28" customFormat="1" ht="29" x14ac:dyDescent="0.35">
      <c r="A1547" s="20">
        <v>1715</v>
      </c>
      <c r="B1547" s="28">
        <v>2024</v>
      </c>
      <c r="C1547" s="19" t="s">
        <v>4096</v>
      </c>
      <c r="D1547" s="19" t="s">
        <v>2556</v>
      </c>
      <c r="E1547" s="19">
        <v>1032498549</v>
      </c>
      <c r="F1547" s="19" t="s">
        <v>4097</v>
      </c>
      <c r="G1547" s="19" t="s">
        <v>2899</v>
      </c>
      <c r="H1547" s="19" t="s">
        <v>555</v>
      </c>
      <c r="I1547" s="27">
        <v>45524</v>
      </c>
      <c r="J1547" s="27">
        <v>45532</v>
      </c>
      <c r="K1547" s="27">
        <v>45657</v>
      </c>
      <c r="L1547" s="29">
        <v>21000000</v>
      </c>
      <c r="M1547" s="36">
        <v>0</v>
      </c>
      <c r="N1547" s="31">
        <v>4620000</v>
      </c>
      <c r="O1547" s="31">
        <v>0</v>
      </c>
      <c r="P1547" s="31">
        <v>16380000</v>
      </c>
      <c r="T1547" s="30"/>
      <c r="U1547" s="31"/>
      <c r="V1547" s="31">
        <v>21000000</v>
      </c>
      <c r="W1547" s="28" t="s">
        <v>556</v>
      </c>
    </row>
    <row r="1548" spans="1:23" s="28" customFormat="1" ht="29" x14ac:dyDescent="0.35">
      <c r="A1548" s="20">
        <v>1716</v>
      </c>
      <c r="B1548" s="28">
        <v>2024</v>
      </c>
      <c r="C1548" s="19" t="s">
        <v>4098</v>
      </c>
      <c r="D1548" s="19" t="s">
        <v>984</v>
      </c>
      <c r="E1548" s="19">
        <v>53039141</v>
      </c>
      <c r="F1548" s="19" t="s">
        <v>4099</v>
      </c>
      <c r="G1548" s="19" t="s">
        <v>262</v>
      </c>
      <c r="H1548" s="19" t="s">
        <v>263</v>
      </c>
      <c r="I1548" s="27">
        <v>45525</v>
      </c>
      <c r="J1548" s="27">
        <v>45530</v>
      </c>
      <c r="K1548" s="27">
        <v>45657</v>
      </c>
      <c r="L1548" s="29">
        <v>32590000</v>
      </c>
      <c r="M1548" s="36">
        <v>0</v>
      </c>
      <c r="N1548" s="31">
        <v>7604333</v>
      </c>
      <c r="O1548" s="31">
        <v>0</v>
      </c>
      <c r="P1548" s="31">
        <v>24985667</v>
      </c>
      <c r="T1548" s="30"/>
      <c r="U1548" s="31"/>
      <c r="V1548" s="31">
        <v>32590000</v>
      </c>
      <c r="W1548" s="28" t="s">
        <v>264</v>
      </c>
    </row>
    <row r="1549" spans="1:23" s="28" customFormat="1" ht="29" x14ac:dyDescent="0.35">
      <c r="A1549" s="20">
        <v>1717</v>
      </c>
      <c r="B1549" s="28">
        <v>2024</v>
      </c>
      <c r="C1549" s="19" t="s">
        <v>4100</v>
      </c>
      <c r="D1549" s="19" t="s">
        <v>702</v>
      </c>
      <c r="E1549" s="19">
        <v>1049633184</v>
      </c>
      <c r="F1549" s="19" t="s">
        <v>4101</v>
      </c>
      <c r="G1549" s="19" t="s">
        <v>262</v>
      </c>
      <c r="H1549" s="19" t="s">
        <v>263</v>
      </c>
      <c r="I1549" s="27">
        <v>45524</v>
      </c>
      <c r="J1549" s="27">
        <v>45530</v>
      </c>
      <c r="K1549" s="27">
        <v>45657</v>
      </c>
      <c r="L1549" s="29">
        <v>25460000</v>
      </c>
      <c r="M1549" s="36">
        <v>0</v>
      </c>
      <c r="N1549" s="31">
        <v>5940667</v>
      </c>
      <c r="O1549" s="31">
        <v>0</v>
      </c>
      <c r="P1549" s="31">
        <v>19519333</v>
      </c>
      <c r="T1549" s="30"/>
      <c r="U1549" s="31"/>
      <c r="V1549" s="31">
        <v>25460000</v>
      </c>
      <c r="W1549" s="28" t="s">
        <v>264</v>
      </c>
    </row>
    <row r="1550" spans="1:23" s="28" customFormat="1" ht="29" x14ac:dyDescent="0.35">
      <c r="A1550" s="20">
        <v>1718</v>
      </c>
      <c r="B1550" s="28">
        <v>2024</v>
      </c>
      <c r="C1550" s="19" t="s">
        <v>4102</v>
      </c>
      <c r="D1550" s="19" t="s">
        <v>4103</v>
      </c>
      <c r="E1550" s="19">
        <v>1110496584</v>
      </c>
      <c r="F1550" s="19" t="s">
        <v>4104</v>
      </c>
      <c r="G1550" s="19" t="s">
        <v>3106</v>
      </c>
      <c r="H1550" s="19" t="s">
        <v>464</v>
      </c>
      <c r="I1550" s="27">
        <v>45524</v>
      </c>
      <c r="J1550" s="27">
        <v>45527</v>
      </c>
      <c r="K1550" s="27">
        <v>45657</v>
      </c>
      <c r="L1550" s="29">
        <v>30082500</v>
      </c>
      <c r="M1550" s="36">
        <v>0</v>
      </c>
      <c r="N1550" s="31">
        <v>8467667</v>
      </c>
      <c r="O1550" s="31">
        <v>0</v>
      </c>
      <c r="P1550" s="31">
        <v>21614833</v>
      </c>
      <c r="T1550" s="30"/>
      <c r="U1550" s="31"/>
      <c r="V1550" s="31">
        <v>30082500</v>
      </c>
      <c r="W1550" s="28" t="s">
        <v>465</v>
      </c>
    </row>
    <row r="1551" spans="1:23" s="28" customFormat="1" ht="29" x14ac:dyDescent="0.35">
      <c r="A1551" s="20">
        <v>1719</v>
      </c>
      <c r="B1551" s="28">
        <v>2024</v>
      </c>
      <c r="C1551" s="19" t="s">
        <v>4105</v>
      </c>
      <c r="D1551" s="19" t="s">
        <v>2631</v>
      </c>
      <c r="E1551" s="19">
        <v>1015441119</v>
      </c>
      <c r="F1551" s="19" t="s">
        <v>4106</v>
      </c>
      <c r="G1551" s="19" t="s">
        <v>3292</v>
      </c>
      <c r="H1551" s="19" t="s">
        <v>895</v>
      </c>
      <c r="I1551" s="27">
        <v>45525</v>
      </c>
      <c r="J1551" s="27">
        <v>45530</v>
      </c>
      <c r="K1551" s="27">
        <v>45657</v>
      </c>
      <c r="L1551" s="29">
        <v>23870250</v>
      </c>
      <c r="M1551" s="36">
        <v>0</v>
      </c>
      <c r="N1551" s="31">
        <v>884083</v>
      </c>
      <c r="O1551" s="31">
        <v>0</v>
      </c>
      <c r="P1551" s="31">
        <v>22986167</v>
      </c>
      <c r="T1551" s="30"/>
      <c r="U1551" s="31"/>
      <c r="V1551" s="31">
        <v>23870250</v>
      </c>
      <c r="W1551" s="28" t="s">
        <v>895</v>
      </c>
    </row>
    <row r="1552" spans="1:23" s="28" customFormat="1" ht="29" x14ac:dyDescent="0.35">
      <c r="A1552" s="20">
        <v>1720</v>
      </c>
      <c r="B1552" s="28">
        <v>2024</v>
      </c>
      <c r="C1552" s="19" t="s">
        <v>4107</v>
      </c>
      <c r="D1552" s="19" t="s">
        <v>1815</v>
      </c>
      <c r="E1552" s="19">
        <v>1014269721</v>
      </c>
      <c r="F1552" s="19" t="s">
        <v>4108</v>
      </c>
      <c r="G1552" s="19" t="s">
        <v>3292</v>
      </c>
      <c r="H1552" s="19" t="s">
        <v>895</v>
      </c>
      <c r="I1552" s="27">
        <v>45525</v>
      </c>
      <c r="J1552" s="27">
        <v>45530</v>
      </c>
      <c r="K1552" s="27">
        <v>45657</v>
      </c>
      <c r="L1552" s="29">
        <v>23870250</v>
      </c>
      <c r="M1552" s="36">
        <v>0</v>
      </c>
      <c r="N1552" s="31">
        <v>6188583</v>
      </c>
      <c r="O1552" s="31">
        <v>0</v>
      </c>
      <c r="P1552" s="31">
        <v>17681667</v>
      </c>
      <c r="T1552" s="30"/>
      <c r="U1552" s="31"/>
      <c r="V1552" s="31">
        <v>23870250</v>
      </c>
      <c r="W1552" s="28" t="s">
        <v>895</v>
      </c>
    </row>
    <row r="1553" spans="1:23" s="28" customFormat="1" ht="29" x14ac:dyDescent="0.35">
      <c r="A1553" s="20">
        <v>1721</v>
      </c>
      <c r="B1553" s="28">
        <v>2024</v>
      </c>
      <c r="C1553" s="19" t="s">
        <v>4109</v>
      </c>
      <c r="D1553" s="19" t="s">
        <v>2758</v>
      </c>
      <c r="E1553" s="19">
        <v>1032503576</v>
      </c>
      <c r="F1553" s="19" t="s">
        <v>4110</v>
      </c>
      <c r="G1553" s="19" t="s">
        <v>3292</v>
      </c>
      <c r="H1553" s="19" t="s">
        <v>895</v>
      </c>
      <c r="I1553" s="27">
        <v>45525</v>
      </c>
      <c r="J1553" s="27">
        <v>45537</v>
      </c>
      <c r="K1553" s="27">
        <v>45657</v>
      </c>
      <c r="L1553" s="29">
        <v>23870250</v>
      </c>
      <c r="M1553" s="36">
        <v>0</v>
      </c>
      <c r="N1553" s="31">
        <v>5127683</v>
      </c>
      <c r="O1553" s="31">
        <v>0</v>
      </c>
      <c r="P1553" s="31">
        <v>18742567</v>
      </c>
      <c r="T1553" s="30"/>
      <c r="U1553" s="31"/>
      <c r="V1553" s="31">
        <v>23870250</v>
      </c>
      <c r="W1553" s="28" t="s">
        <v>895</v>
      </c>
    </row>
    <row r="1554" spans="1:23" s="28" customFormat="1" ht="29" x14ac:dyDescent="0.35">
      <c r="A1554" s="20">
        <v>1722</v>
      </c>
      <c r="B1554" s="28">
        <v>2024</v>
      </c>
      <c r="C1554" s="19" t="s">
        <v>4111</v>
      </c>
      <c r="D1554" s="19" t="s">
        <v>4112</v>
      </c>
      <c r="E1554" s="19">
        <v>51781025</v>
      </c>
      <c r="F1554" s="19" t="s">
        <v>4113</v>
      </c>
      <c r="G1554" s="19" t="s">
        <v>854</v>
      </c>
      <c r="H1554" s="19" t="s">
        <v>345</v>
      </c>
      <c r="I1554" s="27">
        <v>45527</v>
      </c>
      <c r="J1554" s="27">
        <v>45531</v>
      </c>
      <c r="K1554" s="27">
        <v>45657</v>
      </c>
      <c r="L1554" s="29">
        <v>38016000</v>
      </c>
      <c r="M1554" s="36">
        <v>0</v>
      </c>
      <c r="N1554" s="31">
        <v>9574400</v>
      </c>
      <c r="O1554" s="31">
        <v>0</v>
      </c>
      <c r="P1554" s="31">
        <v>28441600</v>
      </c>
      <c r="T1554" s="30"/>
      <c r="U1554" s="31"/>
      <c r="V1554" s="31">
        <v>38016000</v>
      </c>
      <c r="W1554" s="28" t="s">
        <v>306</v>
      </c>
    </row>
    <row r="1555" spans="1:23" s="28" customFormat="1" ht="29" x14ac:dyDescent="0.35">
      <c r="A1555" s="20">
        <v>1723</v>
      </c>
      <c r="B1555" s="28">
        <v>2024</v>
      </c>
      <c r="C1555" s="19" t="s">
        <v>4114</v>
      </c>
      <c r="D1555" s="19" t="s">
        <v>1344</v>
      </c>
      <c r="E1555" s="19">
        <v>52855084</v>
      </c>
      <c r="F1555" s="19" t="s">
        <v>4115</v>
      </c>
      <c r="G1555" s="19" t="s">
        <v>262</v>
      </c>
      <c r="H1555" s="19" t="s">
        <v>263</v>
      </c>
      <c r="I1555" s="27">
        <v>45526</v>
      </c>
      <c r="J1555" s="27">
        <v>45537</v>
      </c>
      <c r="K1555" s="27">
        <v>45657</v>
      </c>
      <c r="L1555" s="29">
        <v>29505000</v>
      </c>
      <c r="M1555" s="36">
        <v>0</v>
      </c>
      <c r="N1555" s="31">
        <v>5704300</v>
      </c>
      <c r="O1555" s="31">
        <v>0</v>
      </c>
      <c r="P1555" s="31">
        <v>23800700</v>
      </c>
      <c r="T1555" s="30"/>
      <c r="U1555" s="31"/>
      <c r="V1555" s="31">
        <v>29505000</v>
      </c>
      <c r="W1555" s="28" t="s">
        <v>264</v>
      </c>
    </row>
    <row r="1556" spans="1:23" s="28" customFormat="1" ht="29" x14ac:dyDescent="0.35">
      <c r="A1556" s="20">
        <v>1724</v>
      </c>
      <c r="B1556" s="28">
        <v>2024</v>
      </c>
      <c r="C1556" s="19" t="s">
        <v>4116</v>
      </c>
      <c r="D1556" s="19" t="s">
        <v>1963</v>
      </c>
      <c r="E1556" s="19">
        <v>1070969716</v>
      </c>
      <c r="F1556" s="19" t="s">
        <v>4117</v>
      </c>
      <c r="G1556" s="19" t="s">
        <v>262</v>
      </c>
      <c r="H1556" s="19" t="s">
        <v>263</v>
      </c>
      <c r="I1556" s="27">
        <v>45525</v>
      </c>
      <c r="J1556" s="27">
        <v>45537</v>
      </c>
      <c r="K1556" s="27">
        <v>45657</v>
      </c>
      <c r="L1556" s="29">
        <v>26554500</v>
      </c>
      <c r="M1556" s="36">
        <v>0</v>
      </c>
      <c r="N1556" s="31">
        <v>0</v>
      </c>
      <c r="O1556" s="31">
        <v>0</v>
      </c>
      <c r="P1556" s="31">
        <v>26554500</v>
      </c>
      <c r="T1556" s="30"/>
      <c r="U1556" s="31"/>
      <c r="V1556" s="31">
        <v>26554500</v>
      </c>
      <c r="W1556" s="28" t="s">
        <v>264</v>
      </c>
    </row>
    <row r="1557" spans="1:23" s="28" customFormat="1" ht="29" x14ac:dyDescent="0.35">
      <c r="A1557" s="20">
        <v>1725</v>
      </c>
      <c r="B1557" s="28">
        <v>2024</v>
      </c>
      <c r="C1557" s="19" t="s">
        <v>4118</v>
      </c>
      <c r="D1557" s="19" t="s">
        <v>1160</v>
      </c>
      <c r="E1557" s="19">
        <v>1073173677</v>
      </c>
      <c r="F1557" s="19" t="s">
        <v>4119</v>
      </c>
      <c r="G1557" s="19" t="s">
        <v>262</v>
      </c>
      <c r="H1557" s="19" t="s">
        <v>263</v>
      </c>
      <c r="I1557" s="27">
        <v>45526</v>
      </c>
      <c r="J1557" s="27">
        <v>45537</v>
      </c>
      <c r="K1557" s="27">
        <v>45657</v>
      </c>
      <c r="L1557" s="29">
        <v>29505000</v>
      </c>
      <c r="M1557" s="36">
        <v>0</v>
      </c>
      <c r="N1557" s="31">
        <v>0</v>
      </c>
      <c r="O1557" s="31">
        <v>0</v>
      </c>
      <c r="P1557" s="31">
        <v>29505000</v>
      </c>
      <c r="T1557" s="30"/>
      <c r="U1557" s="31"/>
      <c r="V1557" s="31">
        <v>29505000</v>
      </c>
      <c r="W1557" s="28" t="s">
        <v>264</v>
      </c>
    </row>
    <row r="1558" spans="1:23" s="28" customFormat="1" ht="29" x14ac:dyDescent="0.35">
      <c r="A1558" s="20">
        <v>1726</v>
      </c>
      <c r="B1558" s="28">
        <v>2024</v>
      </c>
      <c r="C1558" s="19" t="s">
        <v>4120</v>
      </c>
      <c r="D1558" s="19" t="s">
        <v>1773</v>
      </c>
      <c r="E1558" s="19">
        <v>1098715072</v>
      </c>
      <c r="F1558" s="19" t="s">
        <v>4121</v>
      </c>
      <c r="G1558" s="19" t="s">
        <v>262</v>
      </c>
      <c r="H1558" s="19" t="s">
        <v>263</v>
      </c>
      <c r="I1558" s="27">
        <v>45530</v>
      </c>
      <c r="J1558" s="27">
        <v>45533</v>
      </c>
      <c r="K1558" s="27">
        <v>45657</v>
      </c>
      <c r="L1558" s="29">
        <v>22660000</v>
      </c>
      <c r="M1558" s="36">
        <v>0</v>
      </c>
      <c r="N1558" s="31">
        <v>4834133</v>
      </c>
      <c r="O1558" s="31">
        <v>0</v>
      </c>
      <c r="P1558" s="31">
        <v>17825867</v>
      </c>
      <c r="T1558" s="30"/>
      <c r="U1558" s="31"/>
      <c r="V1558" s="31">
        <v>22660000</v>
      </c>
      <c r="W1558" s="28" t="s">
        <v>264</v>
      </c>
    </row>
    <row r="1559" spans="1:23" s="28" customFormat="1" ht="29" x14ac:dyDescent="0.35">
      <c r="A1559" s="20">
        <v>1727</v>
      </c>
      <c r="B1559" s="28">
        <v>2024</v>
      </c>
      <c r="C1559" s="19" t="s">
        <v>4122</v>
      </c>
      <c r="D1559" s="19" t="s">
        <v>1770</v>
      </c>
      <c r="E1559" s="19">
        <v>24729493</v>
      </c>
      <c r="F1559" s="19" t="s">
        <v>4123</v>
      </c>
      <c r="G1559" s="19" t="s">
        <v>262</v>
      </c>
      <c r="H1559" s="19" t="s">
        <v>263</v>
      </c>
      <c r="I1559" s="27">
        <v>45530</v>
      </c>
      <c r="J1559" s="27">
        <v>45533</v>
      </c>
      <c r="K1559" s="27">
        <v>45657</v>
      </c>
      <c r="L1559" s="29">
        <v>22660000</v>
      </c>
      <c r="M1559" s="36">
        <v>0</v>
      </c>
      <c r="N1559" s="31">
        <v>4985200</v>
      </c>
      <c r="O1559" s="31">
        <v>0</v>
      </c>
      <c r="P1559" s="31">
        <v>17674800</v>
      </c>
      <c r="T1559" s="30"/>
      <c r="U1559" s="31"/>
      <c r="V1559" s="31">
        <v>22660000</v>
      </c>
      <c r="W1559" s="28" t="s">
        <v>264</v>
      </c>
    </row>
    <row r="1560" spans="1:23" s="28" customFormat="1" ht="29" x14ac:dyDescent="0.35">
      <c r="A1560" s="20">
        <v>1729</v>
      </c>
      <c r="B1560" s="28">
        <v>2024</v>
      </c>
      <c r="C1560" s="19" t="s">
        <v>4124</v>
      </c>
      <c r="D1560" s="19" t="s">
        <v>1407</v>
      </c>
      <c r="E1560" s="19">
        <v>1096955788</v>
      </c>
      <c r="F1560" s="19" t="s">
        <v>4125</v>
      </c>
      <c r="G1560" s="19" t="s">
        <v>262</v>
      </c>
      <c r="H1560" s="19" t="s">
        <v>263</v>
      </c>
      <c r="I1560" s="27">
        <v>45526</v>
      </c>
      <c r="J1560" s="27">
        <v>45533</v>
      </c>
      <c r="K1560" s="27">
        <v>45657</v>
      </c>
      <c r="L1560" s="29">
        <v>29505000</v>
      </c>
      <c r="M1560" s="36">
        <v>0</v>
      </c>
      <c r="N1560" s="31">
        <v>6491100</v>
      </c>
      <c r="O1560" s="31">
        <v>0</v>
      </c>
      <c r="P1560" s="31">
        <v>23013900</v>
      </c>
      <c r="T1560" s="30"/>
      <c r="U1560" s="31"/>
      <c r="V1560" s="31">
        <v>29505000</v>
      </c>
      <c r="W1560" s="28" t="s">
        <v>264</v>
      </c>
    </row>
    <row r="1561" spans="1:23" s="28" customFormat="1" ht="29" x14ac:dyDescent="0.35">
      <c r="A1561" s="20">
        <v>1730</v>
      </c>
      <c r="B1561" s="28">
        <v>2024</v>
      </c>
      <c r="C1561" s="19" t="s">
        <v>4126</v>
      </c>
      <c r="D1561" s="19" t="s">
        <v>4127</v>
      </c>
      <c r="E1561" s="19">
        <v>1031151232</v>
      </c>
      <c r="F1561" s="19" t="s">
        <v>4128</v>
      </c>
      <c r="G1561" s="19" t="s">
        <v>262</v>
      </c>
      <c r="H1561" s="19" t="s">
        <v>263</v>
      </c>
      <c r="I1561" s="27">
        <v>45526</v>
      </c>
      <c r="J1561" s="27">
        <v>45531</v>
      </c>
      <c r="K1561" s="27">
        <v>45657</v>
      </c>
      <c r="L1561" s="29">
        <v>22280000</v>
      </c>
      <c r="M1561" s="36">
        <v>0</v>
      </c>
      <c r="N1561" s="31">
        <v>5050133</v>
      </c>
      <c r="O1561" s="31">
        <v>0</v>
      </c>
      <c r="P1561" s="31">
        <v>17229867</v>
      </c>
      <c r="T1561" s="30"/>
      <c r="U1561" s="31"/>
      <c r="V1561" s="31">
        <v>22280000</v>
      </c>
      <c r="W1561" s="28" t="s">
        <v>264</v>
      </c>
    </row>
    <row r="1562" spans="1:23" s="28" customFormat="1" ht="29" x14ac:dyDescent="0.35">
      <c r="A1562" s="20">
        <v>1731</v>
      </c>
      <c r="B1562" s="28">
        <v>2024</v>
      </c>
      <c r="C1562" s="19" t="s">
        <v>4129</v>
      </c>
      <c r="D1562" s="19" t="s">
        <v>776</v>
      </c>
      <c r="E1562" s="19">
        <v>1023913947</v>
      </c>
      <c r="F1562" s="19" t="s">
        <v>4130</v>
      </c>
      <c r="G1562" s="19" t="s">
        <v>2899</v>
      </c>
      <c r="H1562" s="19" t="s">
        <v>555</v>
      </c>
      <c r="I1562" s="27">
        <v>45526</v>
      </c>
      <c r="J1562" s="27">
        <v>45531</v>
      </c>
      <c r="K1562" s="27">
        <v>45657</v>
      </c>
      <c r="L1562" s="29">
        <v>18490000</v>
      </c>
      <c r="M1562" s="36">
        <v>0</v>
      </c>
      <c r="N1562" s="31">
        <v>4191067</v>
      </c>
      <c r="O1562" s="31">
        <v>0</v>
      </c>
      <c r="P1562" s="31">
        <v>14298933</v>
      </c>
      <c r="T1562" s="30"/>
      <c r="U1562" s="31"/>
      <c r="V1562" s="31">
        <v>18490000</v>
      </c>
      <c r="W1562" s="28" t="s">
        <v>556</v>
      </c>
    </row>
    <row r="1563" spans="1:23" s="28" customFormat="1" ht="29" x14ac:dyDescent="0.35">
      <c r="A1563" s="20">
        <v>1732</v>
      </c>
      <c r="B1563" s="28">
        <v>2024</v>
      </c>
      <c r="C1563" s="19" t="s">
        <v>4131</v>
      </c>
      <c r="D1563" s="19" t="s">
        <v>1566</v>
      </c>
      <c r="E1563" s="19">
        <v>1014274579</v>
      </c>
      <c r="F1563" s="19" t="s">
        <v>4132</v>
      </c>
      <c r="G1563" s="19" t="s">
        <v>262</v>
      </c>
      <c r="H1563" s="19" t="s">
        <v>263</v>
      </c>
      <c r="I1563" s="27">
        <v>45525</v>
      </c>
      <c r="J1563" s="27">
        <v>45530</v>
      </c>
      <c r="K1563" s="27">
        <v>45657</v>
      </c>
      <c r="L1563" s="29">
        <v>26887500</v>
      </c>
      <c r="M1563" s="36">
        <v>0</v>
      </c>
      <c r="N1563" s="31">
        <v>6970833</v>
      </c>
      <c r="O1563" s="31">
        <v>0</v>
      </c>
      <c r="P1563" s="31">
        <v>19916667</v>
      </c>
      <c r="T1563" s="30"/>
      <c r="U1563" s="31"/>
      <c r="V1563" s="31">
        <v>26887500</v>
      </c>
      <c r="W1563" s="28" t="s">
        <v>264</v>
      </c>
    </row>
    <row r="1564" spans="1:23" s="28" customFormat="1" ht="29" x14ac:dyDescent="0.35">
      <c r="A1564" s="20">
        <v>1733</v>
      </c>
      <c r="B1564" s="28">
        <v>2024</v>
      </c>
      <c r="C1564" s="19" t="s">
        <v>4133</v>
      </c>
      <c r="D1564" s="19" t="s">
        <v>2131</v>
      </c>
      <c r="E1564" s="19">
        <v>1022970464</v>
      </c>
      <c r="F1564" s="19" t="s">
        <v>4134</v>
      </c>
      <c r="G1564" s="19" t="s">
        <v>3046</v>
      </c>
      <c r="H1564" s="19" t="s">
        <v>476</v>
      </c>
      <c r="I1564" s="27">
        <v>45526</v>
      </c>
      <c r="J1564" s="27">
        <v>45538</v>
      </c>
      <c r="K1564" s="27">
        <v>45657</v>
      </c>
      <c r="L1564" s="29">
        <v>14792000</v>
      </c>
      <c r="M1564" s="36">
        <v>0</v>
      </c>
      <c r="N1564" s="31">
        <v>3451467</v>
      </c>
      <c r="O1564" s="31">
        <v>0</v>
      </c>
      <c r="P1564" s="31">
        <v>11340533</v>
      </c>
      <c r="T1564" s="30"/>
      <c r="U1564" s="31"/>
      <c r="V1564" s="31">
        <v>14792000</v>
      </c>
      <c r="W1564" s="28" t="s">
        <v>477</v>
      </c>
    </row>
    <row r="1565" spans="1:23" s="28" customFormat="1" ht="29" x14ac:dyDescent="0.35">
      <c r="A1565" s="20">
        <v>1734</v>
      </c>
      <c r="B1565" s="28">
        <v>2024</v>
      </c>
      <c r="C1565" s="19" t="s">
        <v>4135</v>
      </c>
      <c r="D1565" s="19" t="s">
        <v>2329</v>
      </c>
      <c r="E1565" s="19">
        <v>1032426133</v>
      </c>
      <c r="F1565" s="19" t="s">
        <v>4136</v>
      </c>
      <c r="G1565" s="19" t="s">
        <v>262</v>
      </c>
      <c r="H1565" s="19" t="s">
        <v>263</v>
      </c>
      <c r="I1565" s="27">
        <v>45526</v>
      </c>
      <c r="J1565" s="27">
        <v>45531</v>
      </c>
      <c r="K1565" s="27">
        <v>45657</v>
      </c>
      <c r="L1565" s="29">
        <v>41990000</v>
      </c>
      <c r="M1565" s="36">
        <v>0</v>
      </c>
      <c r="N1565" s="31">
        <v>1119733</v>
      </c>
      <c r="O1565" s="31">
        <v>0</v>
      </c>
      <c r="P1565" s="31">
        <v>40870267</v>
      </c>
      <c r="T1565" s="30"/>
      <c r="U1565" s="31"/>
      <c r="V1565" s="31">
        <v>41990000</v>
      </c>
      <c r="W1565" s="28" t="s">
        <v>264</v>
      </c>
    </row>
    <row r="1566" spans="1:23" s="28" customFormat="1" ht="29" x14ac:dyDescent="0.35">
      <c r="A1566" s="20">
        <v>1735</v>
      </c>
      <c r="B1566" s="28">
        <v>2024</v>
      </c>
      <c r="C1566" s="19" t="s">
        <v>4137</v>
      </c>
      <c r="D1566" s="19" t="s">
        <v>1578</v>
      </c>
      <c r="E1566" s="19">
        <v>52815152</v>
      </c>
      <c r="F1566" s="19" t="s">
        <v>4138</v>
      </c>
      <c r="G1566" s="19" t="s">
        <v>2899</v>
      </c>
      <c r="H1566" s="19" t="s">
        <v>555</v>
      </c>
      <c r="I1566" s="27">
        <v>45526</v>
      </c>
      <c r="J1566" s="27">
        <v>45533</v>
      </c>
      <c r="K1566" s="27">
        <v>45657</v>
      </c>
      <c r="L1566" s="29">
        <v>23870250</v>
      </c>
      <c r="M1566" s="36">
        <v>0</v>
      </c>
      <c r="N1566" s="31">
        <v>5658133</v>
      </c>
      <c r="O1566" s="31">
        <v>0</v>
      </c>
      <c r="P1566" s="31">
        <v>18212117</v>
      </c>
      <c r="T1566" s="30"/>
      <c r="U1566" s="31"/>
      <c r="V1566" s="31">
        <v>23870250</v>
      </c>
      <c r="W1566" s="28" t="s">
        <v>556</v>
      </c>
    </row>
    <row r="1567" spans="1:23" s="28" customFormat="1" ht="29" x14ac:dyDescent="0.35">
      <c r="A1567" s="20">
        <v>1736</v>
      </c>
      <c r="B1567" s="28">
        <v>2024</v>
      </c>
      <c r="C1567" s="19" t="s">
        <v>4139</v>
      </c>
      <c r="D1567" s="19" t="s">
        <v>2461</v>
      </c>
      <c r="E1567" s="19">
        <v>1004993529</v>
      </c>
      <c r="F1567" s="19" t="s">
        <v>4140</v>
      </c>
      <c r="G1567" s="19" t="s">
        <v>2899</v>
      </c>
      <c r="H1567" s="19" t="s">
        <v>555</v>
      </c>
      <c r="I1567" s="27">
        <v>45529</v>
      </c>
      <c r="J1567" s="27">
        <v>45533</v>
      </c>
      <c r="K1567" s="27">
        <v>45657</v>
      </c>
      <c r="L1567" s="29">
        <v>23870250</v>
      </c>
      <c r="M1567" s="36">
        <v>0</v>
      </c>
      <c r="N1567" s="31">
        <v>5658133</v>
      </c>
      <c r="O1567" s="31">
        <v>0</v>
      </c>
      <c r="P1567" s="31">
        <v>18212117</v>
      </c>
      <c r="T1567" s="30"/>
      <c r="U1567" s="31"/>
      <c r="V1567" s="31">
        <v>23870250</v>
      </c>
      <c r="W1567" s="28" t="s">
        <v>556</v>
      </c>
    </row>
    <row r="1568" spans="1:23" s="28" customFormat="1" ht="29" x14ac:dyDescent="0.35">
      <c r="A1568" s="20">
        <v>1737</v>
      </c>
      <c r="B1568" s="28">
        <v>2024</v>
      </c>
      <c r="C1568" s="19" t="s">
        <v>4141</v>
      </c>
      <c r="D1568" s="19" t="s">
        <v>4142</v>
      </c>
      <c r="E1568" s="19">
        <v>1013602944</v>
      </c>
      <c r="F1568" s="19" t="s">
        <v>4143</v>
      </c>
      <c r="G1568" s="19" t="s">
        <v>538</v>
      </c>
      <c r="H1568" s="58" t="s">
        <v>2487</v>
      </c>
      <c r="I1568" s="27">
        <v>45527</v>
      </c>
      <c r="J1568" s="55">
        <v>45546</v>
      </c>
      <c r="K1568" s="27">
        <v>45657</v>
      </c>
      <c r="L1568" s="29">
        <v>20000000</v>
      </c>
      <c r="M1568" s="36">
        <v>0</v>
      </c>
      <c r="N1568" s="31">
        <v>2666667</v>
      </c>
      <c r="O1568" s="31">
        <v>0</v>
      </c>
      <c r="P1568" s="31">
        <v>17333333</v>
      </c>
      <c r="T1568" s="30"/>
      <c r="U1568" s="31"/>
      <c r="V1568" s="31">
        <v>20000000</v>
      </c>
      <c r="W1568" s="28" t="s">
        <v>534</v>
      </c>
    </row>
    <row r="1569" spans="1:23" s="28" customFormat="1" ht="29" x14ac:dyDescent="0.35">
      <c r="A1569" s="20">
        <v>1738</v>
      </c>
      <c r="B1569" s="28">
        <v>2024</v>
      </c>
      <c r="C1569" s="19" t="s">
        <v>4144</v>
      </c>
      <c r="D1569" s="19" t="s">
        <v>1788</v>
      </c>
      <c r="E1569" s="19">
        <v>1014229104</v>
      </c>
      <c r="F1569" s="19" t="s">
        <v>4145</v>
      </c>
      <c r="G1569" s="19" t="s">
        <v>262</v>
      </c>
      <c r="H1569" s="19" t="s">
        <v>263</v>
      </c>
      <c r="I1569" s="27">
        <v>45525</v>
      </c>
      <c r="J1569" s="27">
        <v>45532</v>
      </c>
      <c r="K1569" s="27">
        <v>45657</v>
      </c>
      <c r="L1569" s="29">
        <v>29505000</v>
      </c>
      <c r="M1569" s="36">
        <v>0</v>
      </c>
      <c r="N1569" s="31">
        <v>590100</v>
      </c>
      <c r="O1569" s="31">
        <v>0</v>
      </c>
      <c r="P1569" s="31">
        <v>28914900</v>
      </c>
      <c r="T1569" s="30"/>
      <c r="U1569" s="31"/>
      <c r="V1569" s="31">
        <v>29505000</v>
      </c>
      <c r="W1569" s="28" t="s">
        <v>264</v>
      </c>
    </row>
    <row r="1570" spans="1:23" s="28" customFormat="1" ht="29" x14ac:dyDescent="0.35">
      <c r="A1570" s="20">
        <v>1739</v>
      </c>
      <c r="B1570" s="28">
        <v>2024</v>
      </c>
      <c r="C1570" s="19" t="s">
        <v>4146</v>
      </c>
      <c r="D1570" s="19" t="s">
        <v>1608</v>
      </c>
      <c r="E1570" s="19">
        <v>1015430439</v>
      </c>
      <c r="F1570" s="19" t="s">
        <v>4147</v>
      </c>
      <c r="G1570" s="19" t="s">
        <v>3292</v>
      </c>
      <c r="H1570" s="19" t="s">
        <v>895</v>
      </c>
      <c r="I1570" s="27">
        <v>45527</v>
      </c>
      <c r="J1570" s="27">
        <v>45537</v>
      </c>
      <c r="K1570" s="27">
        <v>45657</v>
      </c>
      <c r="L1570" s="29">
        <v>23870250</v>
      </c>
      <c r="M1570" s="36">
        <v>0</v>
      </c>
      <c r="N1570" s="31">
        <v>5127683</v>
      </c>
      <c r="O1570" s="31">
        <v>0</v>
      </c>
      <c r="P1570" s="31">
        <v>18742567</v>
      </c>
      <c r="T1570" s="30"/>
      <c r="U1570" s="31"/>
      <c r="V1570" s="31">
        <v>23870250</v>
      </c>
      <c r="W1570" s="28" t="s">
        <v>895</v>
      </c>
    </row>
    <row r="1571" spans="1:23" s="28" customFormat="1" ht="29" x14ac:dyDescent="0.35">
      <c r="A1571" s="20">
        <v>1740</v>
      </c>
      <c r="B1571" s="28">
        <v>2024</v>
      </c>
      <c r="C1571" s="19" t="s">
        <v>4148</v>
      </c>
      <c r="D1571" s="19" t="s">
        <v>1611</v>
      </c>
      <c r="E1571" s="19">
        <v>1014244390</v>
      </c>
      <c r="F1571" s="19" t="s">
        <v>4149</v>
      </c>
      <c r="G1571" s="19" t="s">
        <v>2899</v>
      </c>
      <c r="H1571" s="19" t="s">
        <v>555</v>
      </c>
      <c r="I1571" s="27">
        <v>45527</v>
      </c>
      <c r="J1571" s="27">
        <v>45502</v>
      </c>
      <c r="K1571" s="27">
        <v>45657</v>
      </c>
      <c r="L1571" s="29">
        <v>23870250</v>
      </c>
      <c r="M1571" s="36">
        <v>0</v>
      </c>
      <c r="N1571" s="31">
        <v>353633</v>
      </c>
      <c r="O1571" s="31">
        <v>0</v>
      </c>
      <c r="P1571" s="31">
        <v>23516617</v>
      </c>
      <c r="T1571" s="30"/>
      <c r="U1571" s="31"/>
      <c r="V1571" s="31">
        <v>23870250</v>
      </c>
      <c r="W1571" s="28" t="s">
        <v>556</v>
      </c>
    </row>
    <row r="1572" spans="1:23" s="28" customFormat="1" ht="29" x14ac:dyDescent="0.35">
      <c r="A1572" s="20">
        <v>1741</v>
      </c>
      <c r="B1572" s="28">
        <v>2024</v>
      </c>
      <c r="C1572" s="19" t="s">
        <v>4150</v>
      </c>
      <c r="D1572" s="19" t="s">
        <v>4151</v>
      </c>
      <c r="E1572" s="19">
        <v>35196913</v>
      </c>
      <c r="F1572" s="19" t="s">
        <v>4152</v>
      </c>
      <c r="G1572" s="19" t="s">
        <v>854</v>
      </c>
      <c r="H1572" s="19" t="s">
        <v>345</v>
      </c>
      <c r="I1572" s="27">
        <v>45527</v>
      </c>
      <c r="J1572" s="27">
        <v>45533</v>
      </c>
      <c r="K1572" s="27">
        <v>45657</v>
      </c>
      <c r="L1572" s="29">
        <v>29400000</v>
      </c>
      <c r="M1572" s="36">
        <v>0</v>
      </c>
      <c r="N1572" s="31">
        <v>466667</v>
      </c>
      <c r="O1572" s="31">
        <v>0</v>
      </c>
      <c r="P1572" s="31">
        <v>28933333</v>
      </c>
      <c r="T1572" s="30"/>
      <c r="U1572" s="31"/>
      <c r="V1572" s="31">
        <v>29400000</v>
      </c>
      <c r="W1572" s="28" t="s">
        <v>306</v>
      </c>
    </row>
    <row r="1573" spans="1:23" s="28" customFormat="1" ht="29" x14ac:dyDescent="0.35">
      <c r="A1573" s="20">
        <v>1742</v>
      </c>
      <c r="B1573" s="28">
        <v>2024</v>
      </c>
      <c r="C1573" s="19" t="s">
        <v>4153</v>
      </c>
      <c r="D1573" s="19" t="s">
        <v>2054</v>
      </c>
      <c r="E1573" s="19">
        <v>51982279</v>
      </c>
      <c r="F1573" s="19" t="s">
        <v>4154</v>
      </c>
      <c r="G1573" s="19" t="s">
        <v>3046</v>
      </c>
      <c r="H1573" s="19" t="s">
        <v>476</v>
      </c>
      <c r="I1573" s="27">
        <v>45526</v>
      </c>
      <c r="J1573" s="27">
        <v>45538</v>
      </c>
      <c r="K1573" s="27">
        <v>45657</v>
      </c>
      <c r="L1573" s="29">
        <v>12400000</v>
      </c>
      <c r="M1573" s="36">
        <v>0</v>
      </c>
      <c r="N1573" s="31">
        <v>0</v>
      </c>
      <c r="O1573" s="31">
        <v>0</v>
      </c>
      <c r="P1573" s="31">
        <v>12400000</v>
      </c>
      <c r="T1573" s="30"/>
      <c r="U1573" s="31"/>
      <c r="V1573" s="31">
        <v>12400000</v>
      </c>
      <c r="W1573" s="28" t="s">
        <v>477</v>
      </c>
    </row>
    <row r="1574" spans="1:23" s="28" customFormat="1" ht="29" x14ac:dyDescent="0.35">
      <c r="A1574" s="20">
        <v>1744</v>
      </c>
      <c r="B1574" s="28">
        <v>2024</v>
      </c>
      <c r="C1574" s="19" t="s">
        <v>4155</v>
      </c>
      <c r="D1574" s="19" t="s">
        <v>4156</v>
      </c>
      <c r="E1574" s="19">
        <v>1098773491</v>
      </c>
      <c r="F1574" s="19" t="s">
        <v>4157</v>
      </c>
      <c r="G1574" s="19" t="s">
        <v>3046</v>
      </c>
      <c r="H1574" s="19" t="s">
        <v>476</v>
      </c>
      <c r="I1574" s="27">
        <v>45527</v>
      </c>
      <c r="J1574" s="27">
        <v>45534</v>
      </c>
      <c r="K1574" s="27">
        <v>45657</v>
      </c>
      <c r="L1574" s="29">
        <v>23870250</v>
      </c>
      <c r="M1574" s="36">
        <v>0</v>
      </c>
      <c r="N1574" s="31">
        <v>5481317</v>
      </c>
      <c r="O1574" s="31">
        <v>0</v>
      </c>
      <c r="P1574" s="31">
        <v>18388933</v>
      </c>
      <c r="T1574" s="30"/>
      <c r="U1574" s="31"/>
      <c r="V1574" s="31">
        <v>23870250</v>
      </c>
      <c r="W1574" s="28" t="s">
        <v>477</v>
      </c>
    </row>
    <row r="1575" spans="1:23" s="28" customFormat="1" ht="29" x14ac:dyDescent="0.35">
      <c r="A1575" s="20">
        <v>1745</v>
      </c>
      <c r="B1575" s="28">
        <v>2024</v>
      </c>
      <c r="C1575" s="19" t="s">
        <v>4158</v>
      </c>
      <c r="D1575" s="19" t="s">
        <v>1686</v>
      </c>
      <c r="E1575" s="19">
        <v>1032357681</v>
      </c>
      <c r="F1575" s="19" t="s">
        <v>4159</v>
      </c>
      <c r="G1575" s="19" t="s">
        <v>262</v>
      </c>
      <c r="H1575" s="19" t="s">
        <v>263</v>
      </c>
      <c r="I1575" s="27">
        <v>45532</v>
      </c>
      <c r="J1575" s="27">
        <v>45537</v>
      </c>
      <c r="K1575" s="27">
        <v>45657</v>
      </c>
      <c r="L1575" s="29">
        <v>26554500</v>
      </c>
      <c r="M1575" s="36">
        <v>0</v>
      </c>
      <c r="N1575" s="31">
        <v>0</v>
      </c>
      <c r="O1575" s="31">
        <v>0</v>
      </c>
      <c r="P1575" s="31">
        <v>26554500</v>
      </c>
      <c r="T1575" s="30"/>
      <c r="U1575" s="31"/>
      <c r="V1575" s="31">
        <v>26554500</v>
      </c>
      <c r="W1575" s="28" t="s">
        <v>264</v>
      </c>
    </row>
    <row r="1576" spans="1:23" s="28" customFormat="1" ht="29" x14ac:dyDescent="0.35">
      <c r="A1576" s="20">
        <v>1746</v>
      </c>
      <c r="B1576" s="28">
        <v>2024</v>
      </c>
      <c r="C1576" s="19" t="s">
        <v>4160</v>
      </c>
      <c r="D1576" s="19" t="s">
        <v>4161</v>
      </c>
      <c r="E1576" s="19">
        <v>1030701130</v>
      </c>
      <c r="F1576" s="19" t="s">
        <v>4162</v>
      </c>
      <c r="G1576" s="19" t="s">
        <v>538</v>
      </c>
      <c r="H1576" s="19" t="s">
        <v>2487</v>
      </c>
      <c r="I1576" s="27">
        <v>45529</v>
      </c>
      <c r="J1576" s="27">
        <v>45533</v>
      </c>
      <c r="K1576" s="27">
        <v>45657</v>
      </c>
      <c r="L1576" s="29">
        <v>20000000</v>
      </c>
      <c r="M1576" s="36">
        <v>0</v>
      </c>
      <c r="N1576" s="31">
        <v>4266667</v>
      </c>
      <c r="O1576" s="31">
        <v>0</v>
      </c>
      <c r="P1576" s="31">
        <v>15733333</v>
      </c>
      <c r="T1576" s="30"/>
      <c r="U1576" s="31"/>
      <c r="V1576" s="31">
        <v>20000000</v>
      </c>
      <c r="W1576" s="28" t="s">
        <v>534</v>
      </c>
    </row>
    <row r="1577" spans="1:23" s="28" customFormat="1" ht="29" x14ac:dyDescent="0.35">
      <c r="A1577" s="20">
        <v>1747</v>
      </c>
      <c r="B1577" s="28">
        <v>2024</v>
      </c>
      <c r="C1577" s="19" t="s">
        <v>4163</v>
      </c>
      <c r="D1577" s="19" t="s">
        <v>44</v>
      </c>
      <c r="E1577" s="19">
        <v>42140222</v>
      </c>
      <c r="F1577" s="19" t="s">
        <v>4164</v>
      </c>
      <c r="G1577" s="19" t="s">
        <v>2256</v>
      </c>
      <c r="H1577" s="19" t="s">
        <v>32</v>
      </c>
      <c r="I1577" s="27">
        <v>45527</v>
      </c>
      <c r="J1577" s="27">
        <v>45530</v>
      </c>
      <c r="K1577" s="27">
        <v>45590</v>
      </c>
      <c r="L1577" s="29">
        <v>9400000</v>
      </c>
      <c r="M1577" s="36">
        <v>0</v>
      </c>
      <c r="N1577" s="31">
        <v>0</v>
      </c>
      <c r="O1577" s="31">
        <v>0</v>
      </c>
      <c r="P1577" s="31">
        <v>9400000</v>
      </c>
      <c r="T1577" s="30"/>
      <c r="U1577" s="31"/>
      <c r="V1577" s="31">
        <v>9400000</v>
      </c>
      <c r="W1577" s="28" t="s">
        <v>33</v>
      </c>
    </row>
    <row r="1578" spans="1:23" s="28" customFormat="1" ht="29" x14ac:dyDescent="0.35">
      <c r="A1578" s="20">
        <v>1748</v>
      </c>
      <c r="B1578" s="28">
        <v>2024</v>
      </c>
      <c r="C1578" s="19" t="s">
        <v>4165</v>
      </c>
      <c r="D1578" s="19" t="s">
        <v>1392</v>
      </c>
      <c r="E1578" s="19">
        <v>1014220634</v>
      </c>
      <c r="F1578" s="19" t="s">
        <v>4166</v>
      </c>
      <c r="G1578" s="19" t="s">
        <v>2256</v>
      </c>
      <c r="H1578" s="19" t="s">
        <v>32</v>
      </c>
      <c r="I1578" s="27">
        <v>45529</v>
      </c>
      <c r="J1578" s="27">
        <v>45533</v>
      </c>
      <c r="K1578" s="27">
        <v>45657</v>
      </c>
      <c r="L1578" s="29">
        <v>32590000</v>
      </c>
      <c r="M1578" s="36">
        <v>0</v>
      </c>
      <c r="N1578" s="31">
        <v>6952533</v>
      </c>
      <c r="O1578" s="31">
        <v>0</v>
      </c>
      <c r="P1578" s="31">
        <v>25637467</v>
      </c>
      <c r="T1578" s="30"/>
      <c r="U1578" s="31"/>
      <c r="V1578" s="31">
        <v>32590000</v>
      </c>
      <c r="W1578" s="28" t="s">
        <v>33</v>
      </c>
    </row>
    <row r="1579" spans="1:23" s="28" customFormat="1" ht="29" x14ac:dyDescent="0.35">
      <c r="A1579" s="20">
        <v>1749</v>
      </c>
      <c r="B1579" s="28">
        <v>2024</v>
      </c>
      <c r="C1579" s="19" t="s">
        <v>4167</v>
      </c>
      <c r="D1579" s="19" t="s">
        <v>4168</v>
      </c>
      <c r="E1579" s="19">
        <v>1010230455</v>
      </c>
      <c r="F1579" s="19" t="s">
        <v>4169</v>
      </c>
      <c r="G1579" s="19" t="s">
        <v>2256</v>
      </c>
      <c r="H1579" s="19" t="s">
        <v>32</v>
      </c>
      <c r="I1579" s="27">
        <v>45529</v>
      </c>
      <c r="J1579" s="27">
        <v>45533</v>
      </c>
      <c r="K1579" s="27">
        <v>45657</v>
      </c>
      <c r="L1579" s="29">
        <v>15755000</v>
      </c>
      <c r="M1579" s="36">
        <v>0</v>
      </c>
      <c r="N1579" s="31">
        <v>3361067</v>
      </c>
      <c r="O1579" s="31">
        <v>0</v>
      </c>
      <c r="P1579" s="31">
        <v>12393933</v>
      </c>
      <c r="T1579" s="30"/>
      <c r="U1579" s="31"/>
      <c r="V1579" s="31">
        <v>15755000</v>
      </c>
      <c r="W1579" s="28" t="s">
        <v>33</v>
      </c>
    </row>
    <row r="1580" spans="1:23" s="28" customFormat="1" ht="29" x14ac:dyDescent="0.35">
      <c r="A1580" s="20">
        <v>1750</v>
      </c>
      <c r="B1580" s="28">
        <v>2024</v>
      </c>
      <c r="C1580" s="19" t="s">
        <v>4170</v>
      </c>
      <c r="D1580" s="19" t="s">
        <v>1836</v>
      </c>
      <c r="E1580" s="19">
        <v>1026295417</v>
      </c>
      <c r="F1580" s="19" t="s">
        <v>4171</v>
      </c>
      <c r="G1580" s="19" t="s">
        <v>2256</v>
      </c>
      <c r="H1580" s="19" t="s">
        <v>32</v>
      </c>
      <c r="I1580" s="27">
        <v>45530</v>
      </c>
      <c r="J1580" s="27">
        <v>45537</v>
      </c>
      <c r="K1580" s="27">
        <v>45657</v>
      </c>
      <c r="L1580" s="29">
        <v>33675000</v>
      </c>
      <c r="M1580" s="36">
        <v>0</v>
      </c>
      <c r="N1580" s="31">
        <v>6510500</v>
      </c>
      <c r="O1580" s="31">
        <v>0</v>
      </c>
      <c r="P1580" s="31">
        <v>27164500</v>
      </c>
      <c r="T1580" s="30"/>
      <c r="U1580" s="31"/>
      <c r="V1580" s="31">
        <v>33675000</v>
      </c>
      <c r="W1580" s="28" t="s">
        <v>33</v>
      </c>
    </row>
    <row r="1581" spans="1:23" s="28" customFormat="1" ht="29" x14ac:dyDescent="0.35">
      <c r="A1581" s="20">
        <v>1751</v>
      </c>
      <c r="B1581" s="28">
        <v>2024</v>
      </c>
      <c r="C1581" s="19" t="s">
        <v>4172</v>
      </c>
      <c r="D1581" s="19" t="s">
        <v>4173</v>
      </c>
      <c r="E1581" s="19">
        <v>53072865</v>
      </c>
      <c r="F1581" s="19" t="s">
        <v>4174</v>
      </c>
      <c r="G1581" s="19" t="s">
        <v>2256</v>
      </c>
      <c r="H1581" s="19" t="s">
        <v>32</v>
      </c>
      <c r="I1581" s="27">
        <v>45530</v>
      </c>
      <c r="J1581" s="27">
        <v>45533</v>
      </c>
      <c r="K1581" s="27">
        <v>45657</v>
      </c>
      <c r="L1581" s="29">
        <v>32590000</v>
      </c>
      <c r="M1581" s="36">
        <v>0</v>
      </c>
      <c r="N1581" s="31">
        <v>434533</v>
      </c>
      <c r="O1581" s="31">
        <v>0</v>
      </c>
      <c r="P1581" s="31">
        <v>32155467</v>
      </c>
      <c r="T1581" s="30"/>
      <c r="U1581" s="31"/>
      <c r="V1581" s="31">
        <v>32590000</v>
      </c>
      <c r="W1581" s="28" t="s">
        <v>33</v>
      </c>
    </row>
    <row r="1582" spans="1:23" s="28" customFormat="1" ht="29" x14ac:dyDescent="0.35">
      <c r="A1582" s="20">
        <v>1752</v>
      </c>
      <c r="B1582" s="28">
        <v>2024</v>
      </c>
      <c r="C1582" s="19" t="s">
        <v>4175</v>
      </c>
      <c r="D1582" s="19" t="s">
        <v>287</v>
      </c>
      <c r="E1582" s="19">
        <v>51770881</v>
      </c>
      <c r="F1582" s="19" t="s">
        <v>4176</v>
      </c>
      <c r="G1582" s="19" t="s">
        <v>2256</v>
      </c>
      <c r="H1582" s="19" t="s">
        <v>32</v>
      </c>
      <c r="I1582" s="27">
        <v>45527</v>
      </c>
      <c r="J1582" s="27">
        <v>45531</v>
      </c>
      <c r="K1582" s="27">
        <v>45657</v>
      </c>
      <c r="L1582" s="29">
        <v>32590000</v>
      </c>
      <c r="M1582" s="36">
        <v>0</v>
      </c>
      <c r="N1582" s="31">
        <v>7387067</v>
      </c>
      <c r="O1582" s="31">
        <v>0</v>
      </c>
      <c r="P1582" s="31">
        <v>25202933</v>
      </c>
      <c r="T1582" s="30"/>
      <c r="U1582" s="31"/>
      <c r="V1582" s="31">
        <v>32590000</v>
      </c>
      <c r="W1582" s="28" t="s">
        <v>33</v>
      </c>
    </row>
    <row r="1583" spans="1:23" s="28" customFormat="1" ht="29" x14ac:dyDescent="0.35">
      <c r="A1583" s="20">
        <v>1753</v>
      </c>
      <c r="B1583" s="28">
        <v>2024</v>
      </c>
      <c r="C1583" s="19" t="s">
        <v>4177</v>
      </c>
      <c r="D1583" s="19" t="s">
        <v>1317</v>
      </c>
      <c r="E1583" s="19">
        <v>1014203787</v>
      </c>
      <c r="F1583" s="19" t="s">
        <v>4178</v>
      </c>
      <c r="G1583" s="19" t="s">
        <v>2899</v>
      </c>
      <c r="H1583" s="19" t="s">
        <v>555</v>
      </c>
      <c r="I1583" s="27">
        <v>45529</v>
      </c>
      <c r="J1583" s="27">
        <v>45531</v>
      </c>
      <c r="K1583" s="27">
        <v>45657</v>
      </c>
      <c r="L1583" s="29">
        <v>32400000</v>
      </c>
      <c r="M1583" s="36">
        <v>0</v>
      </c>
      <c r="N1583" s="31">
        <v>8160000</v>
      </c>
      <c r="O1583" s="31">
        <v>0</v>
      </c>
      <c r="P1583" s="31">
        <v>24240000</v>
      </c>
      <c r="T1583" s="30"/>
      <c r="U1583" s="31"/>
      <c r="V1583" s="31">
        <v>32400000</v>
      </c>
      <c r="W1583" s="28" t="s">
        <v>556</v>
      </c>
    </row>
    <row r="1584" spans="1:23" s="28" customFormat="1" ht="29" x14ac:dyDescent="0.35">
      <c r="A1584" s="20">
        <v>1754</v>
      </c>
      <c r="B1584" s="28">
        <v>2024</v>
      </c>
      <c r="C1584" s="19" t="s">
        <v>4179</v>
      </c>
      <c r="D1584" s="19" t="s">
        <v>2080</v>
      </c>
      <c r="E1584" s="19">
        <v>1019010320</v>
      </c>
      <c r="F1584" s="19" t="s">
        <v>4180</v>
      </c>
      <c r="G1584" s="19" t="s">
        <v>538</v>
      </c>
      <c r="H1584" s="19" t="s">
        <v>2487</v>
      </c>
      <c r="I1584" s="27">
        <v>45527</v>
      </c>
      <c r="J1584" s="27">
        <v>45531</v>
      </c>
      <c r="K1584" s="27">
        <v>45657</v>
      </c>
      <c r="L1584" s="29">
        <v>26522500</v>
      </c>
      <c r="M1584" s="36">
        <v>0</v>
      </c>
      <c r="N1584" s="31">
        <v>707267</v>
      </c>
      <c r="O1584" s="31">
        <v>0</v>
      </c>
      <c r="P1584" s="31">
        <v>25815233</v>
      </c>
      <c r="T1584" s="30"/>
      <c r="U1584" s="31"/>
      <c r="V1584" s="31">
        <v>26522500</v>
      </c>
      <c r="W1584" s="28" t="s">
        <v>534</v>
      </c>
    </row>
    <row r="1585" spans="1:23" s="28" customFormat="1" ht="29" x14ac:dyDescent="0.35">
      <c r="A1585" s="20">
        <v>1755</v>
      </c>
      <c r="B1585" s="28">
        <v>2024</v>
      </c>
      <c r="C1585" s="19" t="s">
        <v>4181</v>
      </c>
      <c r="D1585" s="19" t="s">
        <v>4182</v>
      </c>
      <c r="E1585" s="19">
        <v>1013622260</v>
      </c>
      <c r="F1585" s="19" t="s">
        <v>4183</v>
      </c>
      <c r="G1585" s="19" t="s">
        <v>538</v>
      </c>
      <c r="H1585" s="19" t="s">
        <v>2487</v>
      </c>
      <c r="I1585" s="27">
        <v>45527</v>
      </c>
      <c r="J1585" s="27">
        <v>45532</v>
      </c>
      <c r="K1585" s="27">
        <v>45657</v>
      </c>
      <c r="L1585" s="29">
        <v>18000000</v>
      </c>
      <c r="M1585" s="36">
        <v>0</v>
      </c>
      <c r="N1585" s="31">
        <v>4400000</v>
      </c>
      <c r="O1585" s="31">
        <v>0</v>
      </c>
      <c r="P1585" s="31">
        <v>13600000</v>
      </c>
      <c r="T1585" s="30"/>
      <c r="U1585" s="31"/>
      <c r="V1585" s="31">
        <v>18000000</v>
      </c>
      <c r="W1585" s="28" t="s">
        <v>534</v>
      </c>
    </row>
    <row r="1586" spans="1:23" s="28" customFormat="1" ht="29" x14ac:dyDescent="0.35">
      <c r="A1586" s="20">
        <v>1756</v>
      </c>
      <c r="B1586" s="28">
        <v>2024</v>
      </c>
      <c r="C1586" s="19" t="s">
        <v>4184</v>
      </c>
      <c r="D1586" s="19" t="s">
        <v>4185</v>
      </c>
      <c r="E1586" s="19">
        <v>52929911</v>
      </c>
      <c r="F1586" s="19" t="s">
        <v>4186</v>
      </c>
      <c r="G1586" s="19" t="s">
        <v>3093</v>
      </c>
      <c r="H1586" s="19" t="s">
        <v>544</v>
      </c>
      <c r="I1586" s="27">
        <v>45527</v>
      </c>
      <c r="J1586" s="27">
        <v>45531</v>
      </c>
      <c r="K1586" s="27">
        <v>45657</v>
      </c>
      <c r="L1586" s="29">
        <v>52500000</v>
      </c>
      <c r="M1586" s="36">
        <v>0</v>
      </c>
      <c r="N1586" s="31">
        <v>11900000</v>
      </c>
      <c r="O1586" s="31">
        <v>0</v>
      </c>
      <c r="P1586" s="31">
        <v>40600000</v>
      </c>
      <c r="T1586" s="30"/>
      <c r="U1586" s="31"/>
      <c r="V1586" s="31">
        <v>52500000</v>
      </c>
      <c r="W1586" s="28" t="s">
        <v>534</v>
      </c>
    </row>
    <row r="1587" spans="1:23" s="28" customFormat="1" ht="29" x14ac:dyDescent="0.35">
      <c r="A1587" s="20">
        <v>1757</v>
      </c>
      <c r="B1587" s="28">
        <v>2024</v>
      </c>
      <c r="C1587" s="19" t="s">
        <v>4187</v>
      </c>
      <c r="D1587" s="19" t="s">
        <v>1794</v>
      </c>
      <c r="E1587" s="19">
        <v>52810740</v>
      </c>
      <c r="F1587" s="19" t="s">
        <v>4188</v>
      </c>
      <c r="G1587" s="19" t="s">
        <v>3292</v>
      </c>
      <c r="H1587" s="19" t="s">
        <v>895</v>
      </c>
      <c r="I1587" s="27">
        <v>45532</v>
      </c>
      <c r="J1587" s="27">
        <v>45537</v>
      </c>
      <c r="K1587" s="27">
        <v>45657</v>
      </c>
      <c r="L1587" s="29">
        <v>23870250</v>
      </c>
      <c r="M1587" s="36">
        <v>0</v>
      </c>
      <c r="N1587" s="31">
        <v>0</v>
      </c>
      <c r="O1587" s="31">
        <v>0</v>
      </c>
      <c r="P1587" s="31">
        <v>23870250</v>
      </c>
      <c r="T1587" s="30"/>
      <c r="U1587" s="31"/>
      <c r="V1587" s="31">
        <v>23870250</v>
      </c>
      <c r="W1587" s="28" t="s">
        <v>895</v>
      </c>
    </row>
    <row r="1588" spans="1:23" s="28" customFormat="1" ht="29" x14ac:dyDescent="0.35">
      <c r="A1588" s="20">
        <v>1758</v>
      </c>
      <c r="B1588" s="28">
        <v>2024</v>
      </c>
      <c r="C1588" s="19" t="s">
        <v>4189</v>
      </c>
      <c r="D1588" s="19" t="s">
        <v>1797</v>
      </c>
      <c r="E1588" s="19">
        <v>1015404486</v>
      </c>
      <c r="F1588" s="19" t="s">
        <v>4190</v>
      </c>
      <c r="G1588" s="19" t="s">
        <v>2899</v>
      </c>
      <c r="H1588" s="19" t="s">
        <v>895</v>
      </c>
      <c r="I1588" s="27">
        <v>45532</v>
      </c>
      <c r="J1588" s="27">
        <v>45533</v>
      </c>
      <c r="K1588" s="27">
        <v>45657</v>
      </c>
      <c r="L1588" s="29">
        <v>23870250</v>
      </c>
      <c r="M1588" s="36">
        <v>0</v>
      </c>
      <c r="N1588" s="31">
        <v>5658133</v>
      </c>
      <c r="O1588" s="31">
        <v>0</v>
      </c>
      <c r="P1588" s="31">
        <v>18212117</v>
      </c>
      <c r="T1588" s="30"/>
      <c r="U1588" s="31"/>
      <c r="V1588" s="31">
        <v>23870250</v>
      </c>
      <c r="W1588" s="28" t="s">
        <v>895</v>
      </c>
    </row>
    <row r="1589" spans="1:23" s="28" customFormat="1" ht="29" x14ac:dyDescent="0.35">
      <c r="A1589" s="20">
        <v>1759</v>
      </c>
      <c r="B1589" s="28">
        <v>2024</v>
      </c>
      <c r="C1589" s="19" t="s">
        <v>4191</v>
      </c>
      <c r="D1589" s="19" t="s">
        <v>2375</v>
      </c>
      <c r="E1589" s="19">
        <v>1152218940</v>
      </c>
      <c r="F1589" s="19" t="s">
        <v>4192</v>
      </c>
      <c r="G1589" s="19" t="s">
        <v>3292</v>
      </c>
      <c r="H1589" s="19" t="s">
        <v>895</v>
      </c>
      <c r="I1589" s="27">
        <v>45532</v>
      </c>
      <c r="J1589" s="27">
        <v>45537</v>
      </c>
      <c r="K1589" s="27">
        <v>45657</v>
      </c>
      <c r="L1589" s="29">
        <v>23870250</v>
      </c>
      <c r="M1589" s="36">
        <v>0</v>
      </c>
      <c r="N1589" s="31">
        <v>5127683</v>
      </c>
      <c r="O1589" s="31">
        <v>0</v>
      </c>
      <c r="P1589" s="31">
        <v>18742567</v>
      </c>
      <c r="T1589" s="30"/>
      <c r="U1589" s="31"/>
      <c r="V1589" s="31">
        <v>23870250</v>
      </c>
      <c r="W1589" s="28" t="s">
        <v>895</v>
      </c>
    </row>
    <row r="1590" spans="1:23" s="28" customFormat="1" ht="29" x14ac:dyDescent="0.35">
      <c r="A1590" s="20">
        <v>1760</v>
      </c>
      <c r="B1590" s="28">
        <v>2024</v>
      </c>
      <c r="C1590" s="19" t="s">
        <v>4193</v>
      </c>
      <c r="D1590" s="19" t="s">
        <v>1689</v>
      </c>
      <c r="E1590" s="19">
        <v>1022956531</v>
      </c>
      <c r="F1590" s="19" t="s">
        <v>4194</v>
      </c>
      <c r="G1590" s="19" t="s">
        <v>262</v>
      </c>
      <c r="H1590" s="19" t="s">
        <v>263</v>
      </c>
      <c r="I1590" s="27">
        <v>45529</v>
      </c>
      <c r="J1590" s="27">
        <v>45532</v>
      </c>
      <c r="K1590" s="27">
        <v>45657</v>
      </c>
      <c r="L1590" s="29">
        <v>26887500</v>
      </c>
      <c r="M1590" s="36">
        <v>0</v>
      </c>
      <c r="N1590" s="31">
        <v>597500</v>
      </c>
      <c r="O1590" s="31">
        <v>0</v>
      </c>
      <c r="P1590" s="31">
        <v>26290000</v>
      </c>
      <c r="T1590" s="30"/>
      <c r="U1590" s="31"/>
      <c r="V1590" s="31">
        <v>26887500</v>
      </c>
      <c r="W1590" s="28" t="s">
        <v>264</v>
      </c>
    </row>
    <row r="1591" spans="1:23" s="28" customFormat="1" ht="29" x14ac:dyDescent="0.35">
      <c r="A1591" s="20">
        <v>1761</v>
      </c>
      <c r="B1591" s="28">
        <v>2024</v>
      </c>
      <c r="C1591" s="19" t="s">
        <v>4195</v>
      </c>
      <c r="D1591" s="19" t="s">
        <v>4196</v>
      </c>
      <c r="E1591" s="19">
        <v>1030526651</v>
      </c>
      <c r="F1591" s="19" t="s">
        <v>4197</v>
      </c>
      <c r="G1591" s="19" t="s">
        <v>538</v>
      </c>
      <c r="H1591" s="19" t="s">
        <v>2487</v>
      </c>
      <c r="I1591" s="27">
        <v>45530</v>
      </c>
      <c r="J1591" s="27">
        <v>45533</v>
      </c>
      <c r="K1591" s="27">
        <v>45657</v>
      </c>
      <c r="L1591" s="29">
        <v>26522500</v>
      </c>
      <c r="M1591" s="36">
        <v>0</v>
      </c>
      <c r="N1591" s="31">
        <v>353633</v>
      </c>
      <c r="O1591" s="31">
        <v>0</v>
      </c>
      <c r="P1591" s="31">
        <v>26168867</v>
      </c>
      <c r="T1591" s="30"/>
      <c r="U1591" s="31"/>
      <c r="V1591" s="31">
        <v>26522500</v>
      </c>
      <c r="W1591" s="28" t="s">
        <v>534</v>
      </c>
    </row>
    <row r="1592" spans="1:23" s="28" customFormat="1" ht="29" x14ac:dyDescent="0.35">
      <c r="A1592" s="20">
        <v>1762</v>
      </c>
      <c r="B1592" s="28">
        <v>2024</v>
      </c>
      <c r="C1592" s="19" t="s">
        <v>4198</v>
      </c>
      <c r="D1592" s="19" t="s">
        <v>530</v>
      </c>
      <c r="E1592" s="19">
        <v>1144077318</v>
      </c>
      <c r="F1592" s="19" t="s">
        <v>4199</v>
      </c>
      <c r="G1592" s="19" t="s">
        <v>3093</v>
      </c>
      <c r="H1592" s="19" t="s">
        <v>544</v>
      </c>
      <c r="I1592" s="27">
        <v>45530</v>
      </c>
      <c r="J1592" s="27">
        <v>45533</v>
      </c>
      <c r="K1592" s="27">
        <v>45657</v>
      </c>
      <c r="L1592" s="29">
        <v>37130000</v>
      </c>
      <c r="M1592" s="36">
        <v>0</v>
      </c>
      <c r="N1592" s="31">
        <v>7921067</v>
      </c>
      <c r="O1592" s="31">
        <v>0</v>
      </c>
      <c r="P1592" s="31">
        <v>29208933</v>
      </c>
      <c r="T1592" s="30"/>
      <c r="U1592" s="31"/>
      <c r="V1592" s="31">
        <v>37130000</v>
      </c>
      <c r="W1592" s="28" t="s">
        <v>534</v>
      </c>
    </row>
    <row r="1593" spans="1:23" s="28" customFormat="1" ht="43.5" x14ac:dyDescent="0.35">
      <c r="A1593" s="20">
        <v>1763</v>
      </c>
      <c r="B1593" s="28">
        <v>2024</v>
      </c>
      <c r="C1593" s="19" t="s">
        <v>4200</v>
      </c>
      <c r="D1593" s="19" t="s">
        <v>1830</v>
      </c>
      <c r="E1593" s="19">
        <v>52823115</v>
      </c>
      <c r="F1593" s="19" t="s">
        <v>4201</v>
      </c>
      <c r="G1593" s="53" t="s">
        <v>154</v>
      </c>
      <c r="H1593" s="19" t="s">
        <v>155</v>
      </c>
      <c r="I1593" s="27">
        <v>45530</v>
      </c>
      <c r="J1593" s="55">
        <v>45545</v>
      </c>
      <c r="K1593" s="27">
        <v>45657</v>
      </c>
      <c r="L1593" s="29">
        <v>29849400</v>
      </c>
      <c r="M1593" s="36">
        <v>0</v>
      </c>
      <c r="N1593" s="31">
        <v>4643100</v>
      </c>
      <c r="O1593" s="31">
        <v>0</v>
      </c>
      <c r="P1593" s="31">
        <v>25206300</v>
      </c>
      <c r="T1593" s="30"/>
      <c r="U1593" s="31"/>
      <c r="V1593" s="31">
        <v>29849400</v>
      </c>
      <c r="W1593" s="28" t="s">
        <v>156</v>
      </c>
    </row>
    <row r="1594" spans="1:23" s="28" customFormat="1" ht="29" x14ac:dyDescent="0.35">
      <c r="A1594" s="20">
        <v>1764</v>
      </c>
      <c r="B1594" s="28">
        <v>2024</v>
      </c>
      <c r="C1594" s="19" t="s">
        <v>4202</v>
      </c>
      <c r="D1594" s="19" t="s">
        <v>4203</v>
      </c>
      <c r="E1594" s="19">
        <v>1014216206</v>
      </c>
      <c r="F1594" s="19" t="s">
        <v>4204</v>
      </c>
      <c r="G1594" s="19" t="s">
        <v>2899</v>
      </c>
      <c r="H1594" s="19" t="s">
        <v>555</v>
      </c>
      <c r="I1594" s="27">
        <v>45532</v>
      </c>
      <c r="J1594" s="27">
        <v>45539</v>
      </c>
      <c r="K1594" s="27">
        <v>45657</v>
      </c>
      <c r="L1594" s="29">
        <v>32400000</v>
      </c>
      <c r="M1594" s="36">
        <v>0</v>
      </c>
      <c r="N1594" s="31">
        <v>0</v>
      </c>
      <c r="O1594" s="31">
        <v>0</v>
      </c>
      <c r="P1594" s="31">
        <v>32400000</v>
      </c>
      <c r="T1594" s="30"/>
      <c r="U1594" s="31"/>
      <c r="V1594" s="31">
        <v>32400000</v>
      </c>
      <c r="W1594" s="28" t="s">
        <v>556</v>
      </c>
    </row>
    <row r="1595" spans="1:23" s="28" customFormat="1" ht="29" x14ac:dyDescent="0.35">
      <c r="A1595" s="20">
        <v>1765</v>
      </c>
      <c r="B1595" s="28">
        <v>2024</v>
      </c>
      <c r="C1595" s="19" t="s">
        <v>4205</v>
      </c>
      <c r="D1595" s="19" t="s">
        <v>1782</v>
      </c>
      <c r="E1595" s="19">
        <v>1032412161</v>
      </c>
      <c r="F1595" s="19" t="s">
        <v>4206</v>
      </c>
      <c r="G1595" s="19" t="s">
        <v>262</v>
      </c>
      <c r="H1595" s="19" t="s">
        <v>263</v>
      </c>
      <c r="I1595" s="27">
        <v>45532</v>
      </c>
      <c r="J1595" s="27">
        <v>45538</v>
      </c>
      <c r="K1595" s="27">
        <v>45657</v>
      </c>
      <c r="L1595" s="29">
        <v>18490000</v>
      </c>
      <c r="M1595" s="36">
        <v>0</v>
      </c>
      <c r="N1595" s="31">
        <v>3451467</v>
      </c>
      <c r="O1595" s="31">
        <v>0</v>
      </c>
      <c r="P1595" s="31">
        <v>15038533</v>
      </c>
      <c r="T1595" s="30"/>
      <c r="U1595" s="31"/>
      <c r="V1595" s="31">
        <v>18490000</v>
      </c>
      <c r="W1595" s="28" t="s">
        <v>264</v>
      </c>
    </row>
    <row r="1596" spans="1:23" s="28" customFormat="1" ht="29" x14ac:dyDescent="0.35">
      <c r="A1596" s="20">
        <v>1766</v>
      </c>
      <c r="B1596" s="28">
        <v>2024</v>
      </c>
      <c r="C1596" s="19" t="s">
        <v>4207</v>
      </c>
      <c r="D1596" s="19" t="s">
        <v>4208</v>
      </c>
      <c r="E1596" s="19">
        <v>26038464</v>
      </c>
      <c r="F1596" s="19" t="s">
        <v>4209</v>
      </c>
      <c r="G1596" s="19" t="s">
        <v>2256</v>
      </c>
      <c r="H1596" s="19" t="s">
        <v>32</v>
      </c>
      <c r="I1596" s="27">
        <v>45534</v>
      </c>
      <c r="J1596" s="54">
        <v>45547</v>
      </c>
      <c r="K1596" s="27">
        <v>45657</v>
      </c>
      <c r="L1596" s="29">
        <v>32372733</v>
      </c>
      <c r="M1596" s="36">
        <v>0</v>
      </c>
      <c r="N1596" s="31">
        <v>0</v>
      </c>
      <c r="O1596" s="31">
        <v>0</v>
      </c>
      <c r="P1596" s="31">
        <v>32372733</v>
      </c>
      <c r="T1596" s="30"/>
      <c r="U1596" s="31"/>
      <c r="V1596" s="31">
        <v>32372733</v>
      </c>
      <c r="W1596" s="28" t="s">
        <v>33</v>
      </c>
    </row>
    <row r="1597" spans="1:23" s="28" customFormat="1" ht="29" x14ac:dyDescent="0.35">
      <c r="A1597" s="20">
        <v>1767</v>
      </c>
      <c r="B1597" s="28">
        <v>2024</v>
      </c>
      <c r="C1597" s="19" t="s">
        <v>4210</v>
      </c>
      <c r="D1597" s="19" t="s">
        <v>1970</v>
      </c>
      <c r="E1597" s="19">
        <v>1023973190</v>
      </c>
      <c r="F1597" s="19" t="s">
        <v>4211</v>
      </c>
      <c r="G1597" s="19" t="s">
        <v>538</v>
      </c>
      <c r="H1597" s="19" t="s">
        <v>2487</v>
      </c>
      <c r="I1597" s="27">
        <v>45534</v>
      </c>
      <c r="J1597" s="27">
        <v>45538</v>
      </c>
      <c r="K1597" s="27">
        <v>45657</v>
      </c>
      <c r="L1597" s="29">
        <v>26522500</v>
      </c>
      <c r="M1597" s="36">
        <v>0</v>
      </c>
      <c r="N1597" s="31">
        <v>4950867</v>
      </c>
      <c r="O1597" s="31">
        <v>0</v>
      </c>
      <c r="P1597" s="31">
        <v>21571633</v>
      </c>
      <c r="T1597" s="30"/>
      <c r="U1597" s="31"/>
      <c r="V1597" s="31">
        <v>26522500</v>
      </c>
      <c r="W1597" s="28" t="s">
        <v>534</v>
      </c>
    </row>
    <row r="1598" spans="1:23" s="28" customFormat="1" ht="29" x14ac:dyDescent="0.35">
      <c r="A1598" s="20">
        <v>1768</v>
      </c>
      <c r="B1598" s="28">
        <v>2024</v>
      </c>
      <c r="C1598" s="19" t="s">
        <v>4212</v>
      </c>
      <c r="D1598" s="19" t="s">
        <v>1065</v>
      </c>
      <c r="E1598" s="19">
        <v>1032474240</v>
      </c>
      <c r="F1598" s="19" t="s">
        <v>4213</v>
      </c>
      <c r="G1598" s="19" t="s">
        <v>3093</v>
      </c>
      <c r="H1598" s="19" t="s">
        <v>544</v>
      </c>
      <c r="I1598" s="27">
        <v>45533</v>
      </c>
      <c r="J1598" s="27">
        <v>45537</v>
      </c>
      <c r="K1598" s="27">
        <v>45657</v>
      </c>
      <c r="L1598" s="29">
        <v>26522500</v>
      </c>
      <c r="M1598" s="36">
        <v>0</v>
      </c>
      <c r="N1598" s="31">
        <v>0</v>
      </c>
      <c r="O1598" s="31">
        <v>0</v>
      </c>
      <c r="P1598" s="31">
        <v>26522500</v>
      </c>
      <c r="T1598" s="30"/>
      <c r="U1598" s="31"/>
      <c r="V1598" s="31">
        <v>26522500</v>
      </c>
      <c r="W1598" s="28" t="s">
        <v>534</v>
      </c>
    </row>
    <row r="1599" spans="1:23" s="28" customFormat="1" ht="29" x14ac:dyDescent="0.35">
      <c r="A1599" s="20">
        <v>1770</v>
      </c>
      <c r="B1599" s="28">
        <v>2024</v>
      </c>
      <c r="C1599" s="19" t="s">
        <v>4214</v>
      </c>
      <c r="D1599" s="19" t="s">
        <v>729</v>
      </c>
      <c r="E1599" s="19">
        <v>52546928</v>
      </c>
      <c r="F1599" s="19" t="s">
        <v>4215</v>
      </c>
      <c r="G1599" s="19" t="s">
        <v>3093</v>
      </c>
      <c r="H1599" s="19" t="s">
        <v>544</v>
      </c>
      <c r="I1599" s="27">
        <v>45533</v>
      </c>
      <c r="J1599" s="27">
        <v>45539</v>
      </c>
      <c r="K1599" s="27">
        <v>45657</v>
      </c>
      <c r="L1599" s="29">
        <v>26522500</v>
      </c>
      <c r="M1599" s="36">
        <v>0</v>
      </c>
      <c r="N1599" s="31">
        <v>4774050</v>
      </c>
      <c r="O1599" s="31">
        <v>0</v>
      </c>
      <c r="P1599" s="31">
        <v>21748450</v>
      </c>
      <c r="T1599" s="30"/>
      <c r="U1599" s="31"/>
      <c r="V1599" s="31">
        <v>26522500</v>
      </c>
      <c r="W1599" s="28" t="s">
        <v>534</v>
      </c>
    </row>
    <row r="1600" spans="1:23" s="28" customFormat="1" ht="29" x14ac:dyDescent="0.35">
      <c r="A1600" s="20">
        <v>1771</v>
      </c>
      <c r="B1600" s="28">
        <v>2024</v>
      </c>
      <c r="C1600" s="19" t="s">
        <v>4216</v>
      </c>
      <c r="D1600" s="19" t="s">
        <v>518</v>
      </c>
      <c r="E1600" s="19">
        <v>1022402107</v>
      </c>
      <c r="F1600" s="19" t="s">
        <v>4217</v>
      </c>
      <c r="G1600" s="19" t="s">
        <v>2256</v>
      </c>
      <c r="H1600" s="19" t="s">
        <v>32</v>
      </c>
      <c r="I1600" s="27">
        <v>45533</v>
      </c>
      <c r="J1600" s="54">
        <v>45539</v>
      </c>
      <c r="K1600" s="27">
        <v>45657</v>
      </c>
      <c r="L1600" s="29">
        <v>29765533</v>
      </c>
      <c r="M1600" s="36">
        <v>0</v>
      </c>
      <c r="N1600" s="31">
        <v>5866200</v>
      </c>
      <c r="O1600" s="31">
        <v>0</v>
      </c>
      <c r="P1600" s="31">
        <v>23899333</v>
      </c>
      <c r="T1600" s="30"/>
      <c r="U1600" s="31"/>
      <c r="V1600" s="31">
        <v>29765533</v>
      </c>
      <c r="W1600" s="28" t="s">
        <v>33</v>
      </c>
    </row>
    <row r="1601" spans="1:23" s="28" customFormat="1" ht="29" x14ac:dyDescent="0.35">
      <c r="A1601" s="20">
        <v>1772</v>
      </c>
      <c r="B1601" s="28">
        <v>2024</v>
      </c>
      <c r="C1601" s="19" t="s">
        <v>4218</v>
      </c>
      <c r="D1601" s="19" t="s">
        <v>1647</v>
      </c>
      <c r="E1601" s="19">
        <v>1013606107</v>
      </c>
      <c r="F1601" s="19" t="s">
        <v>4219</v>
      </c>
      <c r="G1601" s="19" t="s">
        <v>262</v>
      </c>
      <c r="H1601" s="19" t="s">
        <v>263</v>
      </c>
      <c r="I1601" s="27">
        <v>45532</v>
      </c>
      <c r="J1601" s="27">
        <v>45539</v>
      </c>
      <c r="K1601" s="27">
        <v>45657</v>
      </c>
      <c r="L1601" s="29">
        <v>26887500</v>
      </c>
      <c r="M1601" s="36">
        <v>0</v>
      </c>
      <c r="N1601" s="31">
        <v>0</v>
      </c>
      <c r="O1601" s="31">
        <v>0</v>
      </c>
      <c r="P1601" s="31">
        <v>26887500</v>
      </c>
      <c r="T1601" s="30"/>
      <c r="U1601" s="31"/>
      <c r="V1601" s="31">
        <v>26887500</v>
      </c>
      <c r="W1601" s="28" t="s">
        <v>264</v>
      </c>
    </row>
    <row r="1602" spans="1:23" s="28" customFormat="1" ht="29" x14ac:dyDescent="0.35">
      <c r="A1602" s="20">
        <v>1773</v>
      </c>
      <c r="B1602" s="28">
        <v>2024</v>
      </c>
      <c r="C1602" s="19" t="s">
        <v>4220</v>
      </c>
      <c r="D1602" s="19" t="s">
        <v>368</v>
      </c>
      <c r="E1602" s="19">
        <v>1010205417</v>
      </c>
      <c r="F1602" s="19" t="s">
        <v>4221</v>
      </c>
      <c r="G1602" s="19" t="s">
        <v>370</v>
      </c>
      <c r="H1602" s="19" t="s">
        <v>371</v>
      </c>
      <c r="I1602" s="27">
        <v>45532</v>
      </c>
      <c r="J1602" s="27">
        <v>45533</v>
      </c>
      <c r="K1602" s="27">
        <v>45657</v>
      </c>
      <c r="L1602" s="29">
        <v>31500000</v>
      </c>
      <c r="M1602" s="36">
        <v>0</v>
      </c>
      <c r="N1602" s="31">
        <v>466667</v>
      </c>
      <c r="O1602" s="31">
        <v>0</v>
      </c>
      <c r="P1602" s="31">
        <v>31033333</v>
      </c>
      <c r="T1602" s="30"/>
      <c r="U1602" s="31"/>
      <c r="V1602" s="31">
        <v>31500000</v>
      </c>
      <c r="W1602" s="28" t="s">
        <v>366</v>
      </c>
    </row>
    <row r="1603" spans="1:23" s="28" customFormat="1" ht="29" x14ac:dyDescent="0.35">
      <c r="A1603" s="20">
        <v>1774</v>
      </c>
      <c r="B1603" s="28">
        <v>2024</v>
      </c>
      <c r="C1603" s="19" t="s">
        <v>4222</v>
      </c>
      <c r="D1603" s="19" t="s">
        <v>430</v>
      </c>
      <c r="E1603" s="19">
        <v>1010186035</v>
      </c>
      <c r="F1603" s="19" t="s">
        <v>4223</v>
      </c>
      <c r="G1603" s="19" t="s">
        <v>370</v>
      </c>
      <c r="H1603" s="19" t="s">
        <v>371</v>
      </c>
      <c r="I1603" s="27">
        <v>45532</v>
      </c>
      <c r="J1603" s="27">
        <v>45533</v>
      </c>
      <c r="K1603" s="27">
        <v>45657</v>
      </c>
      <c r="L1603" s="29">
        <v>31500000</v>
      </c>
      <c r="M1603" s="36">
        <v>0</v>
      </c>
      <c r="N1603" s="31">
        <v>7466667</v>
      </c>
      <c r="O1603" s="31">
        <v>0</v>
      </c>
      <c r="P1603" s="31">
        <v>24033333</v>
      </c>
      <c r="T1603" s="30"/>
      <c r="U1603" s="31"/>
      <c r="V1603" s="31">
        <v>31500000</v>
      </c>
      <c r="W1603" s="28" t="s">
        <v>366</v>
      </c>
    </row>
    <row r="1604" spans="1:23" s="28" customFormat="1" ht="29" x14ac:dyDescent="0.35">
      <c r="A1604" s="20">
        <v>1775</v>
      </c>
      <c r="B1604" s="28">
        <v>2024</v>
      </c>
      <c r="C1604" s="19" t="s">
        <v>4224</v>
      </c>
      <c r="D1604" s="19" t="s">
        <v>4225</v>
      </c>
      <c r="E1604" s="19">
        <v>41778770</v>
      </c>
      <c r="F1604" s="19" t="s">
        <v>4226</v>
      </c>
      <c r="G1604" s="19" t="s">
        <v>538</v>
      </c>
      <c r="H1604" s="19" t="s">
        <v>2487</v>
      </c>
      <c r="I1604" s="27">
        <v>45532</v>
      </c>
      <c r="J1604" s="27">
        <v>45534</v>
      </c>
      <c r="K1604" s="27">
        <v>45657</v>
      </c>
      <c r="L1604" s="29">
        <v>26522500</v>
      </c>
      <c r="M1604" s="36">
        <v>0</v>
      </c>
      <c r="N1604" s="31">
        <v>176817</v>
      </c>
      <c r="O1604" s="31">
        <v>0</v>
      </c>
      <c r="P1604" s="31">
        <v>26345683</v>
      </c>
      <c r="T1604" s="30"/>
      <c r="U1604" s="31"/>
      <c r="V1604" s="31">
        <v>26522500</v>
      </c>
      <c r="W1604" s="28" t="s">
        <v>534</v>
      </c>
    </row>
    <row r="1605" spans="1:23" s="28" customFormat="1" ht="29" x14ac:dyDescent="0.35">
      <c r="A1605" s="20">
        <v>1776</v>
      </c>
      <c r="B1605" s="28">
        <v>2024</v>
      </c>
      <c r="C1605" s="19" t="s">
        <v>4227</v>
      </c>
      <c r="D1605" s="19" t="s">
        <v>1893</v>
      </c>
      <c r="E1605" s="19">
        <v>1032393353</v>
      </c>
      <c r="F1605" s="19" t="s">
        <v>4228</v>
      </c>
      <c r="G1605" s="19" t="s">
        <v>3093</v>
      </c>
      <c r="H1605" s="19" t="s">
        <v>544</v>
      </c>
      <c r="I1605" s="27">
        <v>45532</v>
      </c>
      <c r="J1605" s="27">
        <v>45534</v>
      </c>
      <c r="K1605" s="27">
        <v>45657</v>
      </c>
      <c r="L1605" s="29">
        <v>26522500</v>
      </c>
      <c r="M1605" s="36">
        <v>0</v>
      </c>
      <c r="N1605" s="31">
        <v>176817</v>
      </c>
      <c r="O1605" s="31">
        <v>0</v>
      </c>
      <c r="P1605" s="31">
        <v>26345683</v>
      </c>
      <c r="T1605" s="30"/>
      <c r="U1605" s="31"/>
      <c r="V1605" s="31">
        <v>26522500</v>
      </c>
      <c r="W1605" s="28" t="s">
        <v>534</v>
      </c>
    </row>
    <row r="1606" spans="1:23" s="28" customFormat="1" ht="29" x14ac:dyDescent="0.35">
      <c r="A1606" s="20">
        <v>1777</v>
      </c>
      <c r="B1606" s="28">
        <v>2024</v>
      </c>
      <c r="C1606" s="19" t="s">
        <v>4229</v>
      </c>
      <c r="D1606" s="19" t="s">
        <v>939</v>
      </c>
      <c r="E1606" s="19">
        <v>1018463736</v>
      </c>
      <c r="F1606" s="19" t="s">
        <v>4230</v>
      </c>
      <c r="G1606" s="19" t="s">
        <v>262</v>
      </c>
      <c r="H1606" s="19" t="s">
        <v>263</v>
      </c>
      <c r="I1606" s="27">
        <v>45532</v>
      </c>
      <c r="J1606" s="27">
        <v>45544</v>
      </c>
      <c r="K1606" s="27">
        <v>45657</v>
      </c>
      <c r="L1606" s="29">
        <v>19575000</v>
      </c>
      <c r="M1606" s="36">
        <v>0</v>
      </c>
      <c r="N1606" s="31">
        <v>0</v>
      </c>
      <c r="O1606" s="31">
        <v>0</v>
      </c>
      <c r="P1606" s="31">
        <v>19575000</v>
      </c>
      <c r="T1606" s="30"/>
      <c r="U1606" s="31"/>
      <c r="V1606" s="31">
        <v>19575000</v>
      </c>
      <c r="W1606" s="28" t="s">
        <v>264</v>
      </c>
    </row>
    <row r="1607" spans="1:23" s="28" customFormat="1" ht="29" x14ac:dyDescent="0.35">
      <c r="A1607" s="20">
        <v>1778</v>
      </c>
      <c r="B1607" s="28">
        <v>2024</v>
      </c>
      <c r="C1607" s="19" t="s">
        <v>4231</v>
      </c>
      <c r="D1607" s="19" t="s">
        <v>2287</v>
      </c>
      <c r="E1607" s="19">
        <v>1032467525</v>
      </c>
      <c r="F1607" s="19" t="s">
        <v>4232</v>
      </c>
      <c r="G1607" s="19" t="s">
        <v>262</v>
      </c>
      <c r="H1607" s="19" t="s">
        <v>263</v>
      </c>
      <c r="I1607" s="27">
        <v>45534</v>
      </c>
      <c r="J1607" s="27">
        <v>45539</v>
      </c>
      <c r="K1607" s="27">
        <v>45657</v>
      </c>
      <c r="L1607" s="29">
        <v>18490000</v>
      </c>
      <c r="M1607" s="36">
        <v>0</v>
      </c>
      <c r="N1607" s="31">
        <v>3328200</v>
      </c>
      <c r="O1607" s="31">
        <v>0</v>
      </c>
      <c r="P1607" s="31">
        <v>15161800</v>
      </c>
      <c r="T1607" s="30"/>
      <c r="U1607" s="31"/>
      <c r="V1607" s="31">
        <v>18490000</v>
      </c>
      <c r="W1607" s="28" t="s">
        <v>264</v>
      </c>
    </row>
    <row r="1608" spans="1:23" s="28" customFormat="1" ht="29" x14ac:dyDescent="0.35">
      <c r="A1608" s="20">
        <v>1779</v>
      </c>
      <c r="B1608" s="28">
        <v>2024</v>
      </c>
      <c r="C1608" s="19" t="s">
        <v>4233</v>
      </c>
      <c r="D1608" s="19" t="s">
        <v>4234</v>
      </c>
      <c r="E1608" s="19">
        <v>1000469594</v>
      </c>
      <c r="F1608" s="19" t="s">
        <v>4235</v>
      </c>
      <c r="G1608" s="19" t="s">
        <v>338</v>
      </c>
      <c r="H1608" s="19" t="s">
        <v>339</v>
      </c>
      <c r="I1608" s="27">
        <v>45533</v>
      </c>
      <c r="J1608" s="55">
        <v>45539</v>
      </c>
      <c r="K1608" s="27">
        <v>45657</v>
      </c>
      <c r="L1608" s="29">
        <v>10651239</v>
      </c>
      <c r="M1608" s="36">
        <v>0</v>
      </c>
      <c r="N1608" s="31">
        <v>2130248</v>
      </c>
      <c r="O1608" s="31">
        <v>0</v>
      </c>
      <c r="P1608" s="31">
        <v>8520991</v>
      </c>
      <c r="T1608" s="30"/>
      <c r="U1608" s="31"/>
      <c r="V1608" s="31">
        <v>10651239</v>
      </c>
      <c r="W1608" s="52" t="s">
        <v>4236</v>
      </c>
    </row>
    <row r="1609" spans="1:23" s="28" customFormat="1" ht="29" x14ac:dyDescent="0.35">
      <c r="A1609" s="20">
        <v>1780</v>
      </c>
      <c r="B1609" s="28">
        <v>2024</v>
      </c>
      <c r="C1609" s="19" t="s">
        <v>4237</v>
      </c>
      <c r="D1609" s="19" t="s">
        <v>4238</v>
      </c>
      <c r="E1609" s="19">
        <v>1112149608</v>
      </c>
      <c r="F1609" s="19" t="s">
        <v>4239</v>
      </c>
      <c r="G1609" s="19" t="s">
        <v>338</v>
      </c>
      <c r="H1609" s="19" t="s">
        <v>339</v>
      </c>
      <c r="I1609" s="27">
        <v>45532</v>
      </c>
      <c r="J1609" s="27">
        <v>45537</v>
      </c>
      <c r="K1609" s="27">
        <v>45657</v>
      </c>
      <c r="L1609" s="29">
        <v>10651239</v>
      </c>
      <c r="M1609" s="36">
        <v>0</v>
      </c>
      <c r="N1609" s="31">
        <v>2288044</v>
      </c>
      <c r="O1609" s="31">
        <v>0</v>
      </c>
      <c r="P1609" s="31">
        <v>8363195</v>
      </c>
      <c r="T1609" s="30"/>
      <c r="U1609" s="31"/>
      <c r="V1609" s="31">
        <v>10651239</v>
      </c>
      <c r="W1609" s="28" t="s">
        <v>340</v>
      </c>
    </row>
    <row r="1610" spans="1:23" s="28" customFormat="1" ht="29" x14ac:dyDescent="0.35">
      <c r="A1610" s="20">
        <v>1781</v>
      </c>
      <c r="B1610" s="28">
        <v>2024</v>
      </c>
      <c r="C1610" s="19" t="s">
        <v>4240</v>
      </c>
      <c r="D1610" s="19" t="s">
        <v>4241</v>
      </c>
      <c r="E1610" s="19">
        <v>899999063</v>
      </c>
      <c r="F1610" s="19" t="s">
        <v>4242</v>
      </c>
      <c r="G1610" s="19" t="s">
        <v>426</v>
      </c>
      <c r="H1610" s="53" t="s">
        <v>820</v>
      </c>
      <c r="I1610" s="27">
        <v>45534</v>
      </c>
      <c r="J1610" s="55">
        <v>45544</v>
      </c>
      <c r="K1610" s="27">
        <v>45626</v>
      </c>
      <c r="L1610" s="29">
        <v>104466206</v>
      </c>
      <c r="M1610" s="36">
        <v>0</v>
      </c>
      <c r="N1610" s="31">
        <v>0</v>
      </c>
      <c r="O1610" s="31">
        <v>0</v>
      </c>
      <c r="P1610" s="31">
        <v>104466206</v>
      </c>
      <c r="T1610" s="30"/>
      <c r="U1610" s="31"/>
      <c r="V1610" s="31">
        <v>104466206</v>
      </c>
      <c r="W1610" s="52" t="s">
        <v>428</v>
      </c>
    </row>
    <row r="1611" spans="1:23" s="28" customFormat="1" ht="29" x14ac:dyDescent="0.35">
      <c r="A1611" s="20">
        <v>1782</v>
      </c>
      <c r="B1611" s="28">
        <v>2024</v>
      </c>
      <c r="C1611" s="19" t="s">
        <v>4243</v>
      </c>
      <c r="D1611" s="19" t="s">
        <v>4244</v>
      </c>
      <c r="E1611" s="19">
        <v>80818311</v>
      </c>
      <c r="F1611" s="19" t="s">
        <v>4245</v>
      </c>
      <c r="G1611" s="53" t="s">
        <v>2071</v>
      </c>
      <c r="H1611" s="19" t="s">
        <v>1976</v>
      </c>
      <c r="I1611" s="27">
        <v>45532</v>
      </c>
      <c r="J1611" s="55">
        <v>45539</v>
      </c>
      <c r="K1611" s="27">
        <v>45657</v>
      </c>
      <c r="L1611" s="29">
        <v>14793392</v>
      </c>
      <c r="M1611" s="36">
        <v>0</v>
      </c>
      <c r="N1611" s="31">
        <v>3328513</v>
      </c>
      <c r="O1611" s="31">
        <v>0</v>
      </c>
      <c r="P1611" s="31">
        <v>11464879</v>
      </c>
      <c r="T1611" s="30"/>
      <c r="U1611" s="31"/>
      <c r="V1611" s="31">
        <v>14793392</v>
      </c>
      <c r="W1611" s="28" t="s">
        <v>2072</v>
      </c>
    </row>
    <row r="1612" spans="1:23" s="28" customFormat="1" ht="29" x14ac:dyDescent="0.35">
      <c r="A1612" s="20">
        <v>1783</v>
      </c>
      <c r="B1612" s="28">
        <v>2024</v>
      </c>
      <c r="C1612" s="19" t="s">
        <v>4246</v>
      </c>
      <c r="D1612" s="19" t="s">
        <v>4247</v>
      </c>
      <c r="E1612" s="19">
        <v>1026292982</v>
      </c>
      <c r="F1612" s="19" t="s">
        <v>4248</v>
      </c>
      <c r="G1612" s="19" t="s">
        <v>538</v>
      </c>
      <c r="H1612" s="53" t="s">
        <v>2487</v>
      </c>
      <c r="I1612" s="27">
        <v>45533</v>
      </c>
      <c r="J1612" s="55">
        <v>45546</v>
      </c>
      <c r="K1612" s="27">
        <v>45657</v>
      </c>
      <c r="L1612" s="29">
        <v>26522500</v>
      </c>
      <c r="M1612" s="36">
        <v>0</v>
      </c>
      <c r="N1612" s="31">
        <v>0</v>
      </c>
      <c r="O1612" s="31">
        <v>0</v>
      </c>
      <c r="P1612" s="31">
        <v>26522500</v>
      </c>
      <c r="T1612" s="30"/>
      <c r="U1612" s="31"/>
      <c r="V1612" s="31">
        <v>26522500</v>
      </c>
      <c r="W1612" s="28" t="s">
        <v>534</v>
      </c>
    </row>
    <row r="1613" spans="1:23" s="28" customFormat="1" ht="29" x14ac:dyDescent="0.35">
      <c r="A1613" s="20">
        <v>1784</v>
      </c>
      <c r="B1613" s="28">
        <v>2024</v>
      </c>
      <c r="C1613" s="19" t="s">
        <v>4249</v>
      </c>
      <c r="D1613" s="19" t="s">
        <v>900</v>
      </c>
      <c r="E1613" s="19">
        <v>1024485427</v>
      </c>
      <c r="F1613" s="19" t="s">
        <v>4250</v>
      </c>
      <c r="G1613" s="19" t="s">
        <v>3093</v>
      </c>
      <c r="H1613" s="19" t="s">
        <v>544</v>
      </c>
      <c r="I1613" s="27">
        <v>45534</v>
      </c>
      <c r="J1613" s="27">
        <v>45537</v>
      </c>
      <c r="K1613" s="27">
        <v>45657</v>
      </c>
      <c r="L1613" s="29">
        <v>26522500</v>
      </c>
      <c r="M1613" s="36">
        <v>0</v>
      </c>
      <c r="N1613" s="31">
        <v>0</v>
      </c>
      <c r="O1613" s="31">
        <v>0</v>
      </c>
      <c r="P1613" s="31">
        <v>26522500</v>
      </c>
      <c r="T1613" s="30"/>
      <c r="U1613" s="31"/>
      <c r="V1613" s="31">
        <v>26522500</v>
      </c>
      <c r="W1613" s="28" t="s">
        <v>534</v>
      </c>
    </row>
    <row r="1614" spans="1:23" s="28" customFormat="1" ht="29" x14ac:dyDescent="0.35">
      <c r="A1614" s="20">
        <v>1785</v>
      </c>
      <c r="B1614" s="28">
        <v>2024</v>
      </c>
      <c r="C1614" s="19" t="s">
        <v>4251</v>
      </c>
      <c r="D1614" s="19" t="s">
        <v>2182</v>
      </c>
      <c r="E1614" s="19">
        <v>1018405717</v>
      </c>
      <c r="F1614" s="19" t="s">
        <v>4252</v>
      </c>
      <c r="G1614" s="53" t="s">
        <v>2071</v>
      </c>
      <c r="H1614" s="19" t="s">
        <v>1976</v>
      </c>
      <c r="I1614" s="27">
        <v>45532</v>
      </c>
      <c r="J1614" s="55">
        <v>45537</v>
      </c>
      <c r="K1614" s="27">
        <v>45642</v>
      </c>
      <c r="L1614" s="29">
        <v>15750000</v>
      </c>
      <c r="M1614" s="36">
        <v>0</v>
      </c>
      <c r="N1614" s="31">
        <v>4350000</v>
      </c>
      <c r="O1614" s="31">
        <v>0</v>
      </c>
      <c r="P1614" s="31">
        <v>11400000</v>
      </c>
      <c r="T1614" s="30"/>
      <c r="U1614" s="31"/>
      <c r="V1614" s="31">
        <v>15750000</v>
      </c>
      <c r="W1614" s="28" t="s">
        <v>2072</v>
      </c>
    </row>
    <row r="1615" spans="1:23" s="28" customFormat="1" ht="29" x14ac:dyDescent="0.35">
      <c r="A1615" s="20">
        <v>1787</v>
      </c>
      <c r="B1615" s="28">
        <v>2024</v>
      </c>
      <c r="C1615" s="19" t="s">
        <v>4253</v>
      </c>
      <c r="D1615" s="19" t="s">
        <v>4254</v>
      </c>
      <c r="E1615" s="19">
        <v>1030554041</v>
      </c>
      <c r="F1615" s="19" t="s">
        <v>4255</v>
      </c>
      <c r="G1615" s="19" t="s">
        <v>262</v>
      </c>
      <c r="H1615" s="19" t="s">
        <v>263</v>
      </c>
      <c r="I1615" s="27">
        <v>45534</v>
      </c>
      <c r="J1615" s="27">
        <v>45539</v>
      </c>
      <c r="K1615" s="27">
        <v>45657</v>
      </c>
      <c r="L1615" s="29">
        <v>32590000</v>
      </c>
      <c r="M1615" s="36">
        <v>0</v>
      </c>
      <c r="N1615" s="31">
        <v>0</v>
      </c>
      <c r="O1615" s="31">
        <v>0</v>
      </c>
      <c r="P1615" s="31">
        <v>32590000</v>
      </c>
      <c r="T1615" s="30"/>
      <c r="U1615" s="31"/>
      <c r="V1615" s="31">
        <v>32590000</v>
      </c>
      <c r="W1615" s="28" t="s">
        <v>264</v>
      </c>
    </row>
    <row r="1616" spans="1:23" s="28" customFormat="1" ht="29" x14ac:dyDescent="0.35">
      <c r="A1616" s="20">
        <v>1788</v>
      </c>
      <c r="B1616" s="28">
        <v>2024</v>
      </c>
      <c r="C1616" s="19" t="s">
        <v>4256</v>
      </c>
      <c r="D1616" s="19" t="s">
        <v>4257</v>
      </c>
      <c r="E1616" s="19">
        <v>1022418457</v>
      </c>
      <c r="F1616" s="19" t="s">
        <v>4258</v>
      </c>
      <c r="G1616" s="19" t="s">
        <v>262</v>
      </c>
      <c r="H1616" s="19" t="s">
        <v>263</v>
      </c>
      <c r="I1616" s="27">
        <v>45534</v>
      </c>
      <c r="J1616" s="27">
        <v>45540</v>
      </c>
      <c r="K1616" s="27">
        <v>45657</v>
      </c>
      <c r="L1616" s="29">
        <v>26887500</v>
      </c>
      <c r="M1616" s="36">
        <v>0</v>
      </c>
      <c r="N1616" s="31">
        <v>0</v>
      </c>
      <c r="O1616" s="31">
        <v>0</v>
      </c>
      <c r="P1616" s="31">
        <v>26887500</v>
      </c>
      <c r="T1616" s="30"/>
      <c r="U1616" s="31"/>
      <c r="V1616" s="31">
        <v>26887500</v>
      </c>
      <c r="W1616" s="28" t="s">
        <v>264</v>
      </c>
    </row>
    <row r="1617" spans="1:23" s="28" customFormat="1" ht="43.5" x14ac:dyDescent="0.35">
      <c r="A1617" s="20">
        <v>1789</v>
      </c>
      <c r="B1617" s="28">
        <v>2024</v>
      </c>
      <c r="C1617" s="19" t="s">
        <v>4259</v>
      </c>
      <c r="D1617" s="19" t="s">
        <v>4260</v>
      </c>
      <c r="E1617" s="19">
        <v>1022353797</v>
      </c>
      <c r="F1617" s="19" t="s">
        <v>4261</v>
      </c>
      <c r="G1617" s="19" t="s">
        <v>154</v>
      </c>
      <c r="H1617" s="19" t="s">
        <v>155</v>
      </c>
      <c r="I1617" s="27">
        <v>45534</v>
      </c>
      <c r="J1617" s="27">
        <v>45540</v>
      </c>
      <c r="K1617" s="27">
        <v>45657</v>
      </c>
      <c r="L1617" s="29">
        <v>31779000</v>
      </c>
      <c r="M1617" s="36">
        <v>0</v>
      </c>
      <c r="N1617" s="31">
        <v>6120400</v>
      </c>
      <c r="O1617" s="31">
        <v>0</v>
      </c>
      <c r="P1617" s="31">
        <v>25658600</v>
      </c>
      <c r="T1617" s="30"/>
      <c r="U1617" s="31"/>
      <c r="V1617" s="31">
        <v>31779000</v>
      </c>
      <c r="W1617" s="28" t="s">
        <v>156</v>
      </c>
    </row>
    <row r="1618" spans="1:23" s="28" customFormat="1" ht="29" x14ac:dyDescent="0.35">
      <c r="A1618" s="20">
        <v>1790</v>
      </c>
      <c r="B1618" s="28">
        <v>2024</v>
      </c>
      <c r="C1618" s="19" t="s">
        <v>4262</v>
      </c>
      <c r="D1618" s="19" t="s">
        <v>2170</v>
      </c>
      <c r="E1618" s="19">
        <v>35507616</v>
      </c>
      <c r="F1618" s="19" t="s">
        <v>4263</v>
      </c>
      <c r="G1618" s="19" t="s">
        <v>2256</v>
      </c>
      <c r="H1618" s="19" t="s">
        <v>32</v>
      </c>
      <c r="I1618" s="27">
        <v>45534</v>
      </c>
      <c r="J1618" s="55">
        <v>45547</v>
      </c>
      <c r="K1618" s="27">
        <v>45657</v>
      </c>
      <c r="L1618" s="29">
        <v>32590000</v>
      </c>
      <c r="M1618" s="36">
        <v>0</v>
      </c>
      <c r="N1618" s="31">
        <v>0</v>
      </c>
      <c r="O1618" s="31">
        <v>0</v>
      </c>
      <c r="P1618" s="31">
        <v>32590000</v>
      </c>
      <c r="T1618" s="30"/>
      <c r="U1618" s="31"/>
      <c r="V1618" s="31">
        <v>32590000</v>
      </c>
      <c r="W1618" s="28" t="s">
        <v>33</v>
      </c>
    </row>
    <row r="1619" spans="1:23" s="28" customFormat="1" ht="29" x14ac:dyDescent="0.35">
      <c r="A1619" s="20">
        <v>1791</v>
      </c>
      <c r="B1619" s="28">
        <v>2024</v>
      </c>
      <c r="C1619" s="19" t="s">
        <v>4264</v>
      </c>
      <c r="D1619" s="19" t="s">
        <v>4265</v>
      </c>
      <c r="E1619" s="19">
        <v>80101124</v>
      </c>
      <c r="F1619" s="19" t="s">
        <v>4266</v>
      </c>
      <c r="G1619" s="19" t="s">
        <v>4267</v>
      </c>
      <c r="H1619" s="19" t="s">
        <v>4268</v>
      </c>
      <c r="I1619" s="27">
        <v>45534</v>
      </c>
      <c r="J1619" s="27">
        <v>45538</v>
      </c>
      <c r="K1619" s="27">
        <v>45657</v>
      </c>
      <c r="L1619" s="29">
        <v>37357600</v>
      </c>
      <c r="M1619" s="36">
        <v>0</v>
      </c>
      <c r="N1619" s="31">
        <v>0</v>
      </c>
      <c r="O1619" s="31">
        <v>0</v>
      </c>
      <c r="P1619" s="31">
        <v>37357600</v>
      </c>
      <c r="T1619" s="30"/>
      <c r="U1619" s="31"/>
      <c r="V1619" s="31">
        <v>37357600</v>
      </c>
      <c r="W1619" s="28" t="s">
        <v>4269</v>
      </c>
    </row>
    <row r="1620" spans="1:23" s="28" customFormat="1" ht="29" x14ac:dyDescent="0.35">
      <c r="A1620" s="20">
        <v>1792</v>
      </c>
      <c r="B1620" s="28">
        <v>2024</v>
      </c>
      <c r="C1620" s="19" t="s">
        <v>4270</v>
      </c>
      <c r="D1620" s="19" t="s">
        <v>4271</v>
      </c>
      <c r="E1620" s="19">
        <v>900335488</v>
      </c>
      <c r="F1620" s="19" t="s">
        <v>4272</v>
      </c>
      <c r="G1620" s="53" t="s">
        <v>4273</v>
      </c>
      <c r="H1620" s="53" t="s">
        <v>4274</v>
      </c>
      <c r="I1620" s="27">
        <v>45534</v>
      </c>
      <c r="J1620" s="55">
        <v>45545</v>
      </c>
      <c r="K1620" s="27">
        <v>45605</v>
      </c>
      <c r="L1620" s="29">
        <v>8880000</v>
      </c>
      <c r="M1620" s="36">
        <v>0</v>
      </c>
      <c r="N1620" s="31">
        <v>0</v>
      </c>
      <c r="O1620" s="31">
        <v>0</v>
      </c>
      <c r="P1620" s="31">
        <v>8880000</v>
      </c>
      <c r="T1620" s="30"/>
      <c r="U1620" s="31"/>
      <c r="V1620" s="31">
        <v>8880000</v>
      </c>
      <c r="W1620" s="52" t="s">
        <v>4236</v>
      </c>
    </row>
    <row r="1621" spans="1:23" s="28" customFormat="1" ht="29" x14ac:dyDescent="0.35">
      <c r="A1621" s="20">
        <v>1793</v>
      </c>
      <c r="B1621" s="28">
        <v>2024</v>
      </c>
      <c r="C1621" s="19" t="s">
        <v>4275</v>
      </c>
      <c r="D1621" s="19" t="s">
        <v>4276</v>
      </c>
      <c r="E1621" s="19">
        <v>800103052</v>
      </c>
      <c r="F1621" s="19" t="s">
        <v>4277</v>
      </c>
      <c r="G1621" s="53" t="s">
        <v>4273</v>
      </c>
      <c r="H1621" s="53" t="s">
        <v>4274</v>
      </c>
      <c r="I1621" s="27">
        <v>45534</v>
      </c>
      <c r="J1621" s="55">
        <v>45545</v>
      </c>
      <c r="K1621" s="27">
        <v>45605</v>
      </c>
      <c r="L1621" s="29">
        <v>26638205</v>
      </c>
      <c r="M1621" s="36">
        <v>0</v>
      </c>
      <c r="N1621" s="31">
        <v>0</v>
      </c>
      <c r="O1621" s="31">
        <v>0</v>
      </c>
      <c r="P1621" s="31">
        <v>26638205</v>
      </c>
      <c r="T1621" s="30"/>
      <c r="U1621" s="31"/>
      <c r="V1621" s="31">
        <v>26638205</v>
      </c>
      <c r="W1621" s="52" t="s">
        <v>4236</v>
      </c>
    </row>
    <row r="1622" spans="1:23" s="28" customFormat="1" ht="29" x14ac:dyDescent="0.35">
      <c r="A1622" s="20">
        <v>1786</v>
      </c>
      <c r="B1622" s="28">
        <v>2024</v>
      </c>
      <c r="C1622" s="19" t="s">
        <v>4278</v>
      </c>
      <c r="D1622" s="19" t="s">
        <v>2764</v>
      </c>
      <c r="E1622" s="19">
        <v>1013690179</v>
      </c>
      <c r="F1622" s="19" t="s">
        <v>4279</v>
      </c>
      <c r="G1622" s="19" t="s">
        <v>262</v>
      </c>
      <c r="H1622" s="19" t="s">
        <v>263</v>
      </c>
      <c r="I1622" s="27">
        <v>45538</v>
      </c>
      <c r="J1622" s="27">
        <v>45540</v>
      </c>
      <c r="K1622" s="27">
        <v>45657</v>
      </c>
      <c r="L1622" s="29">
        <v>32590000</v>
      </c>
      <c r="M1622" s="36">
        <v>0</v>
      </c>
      <c r="N1622" s="31">
        <v>0</v>
      </c>
      <c r="O1622" s="31">
        <v>0</v>
      </c>
      <c r="P1622" s="31">
        <v>32590000</v>
      </c>
      <c r="T1622" s="30"/>
      <c r="U1622" s="31"/>
      <c r="V1622" s="31">
        <v>32590000</v>
      </c>
      <c r="W1622" s="28" t="s">
        <v>264</v>
      </c>
    </row>
    <row r="1623" spans="1:23" s="28" customFormat="1" ht="43.5" x14ac:dyDescent="0.35">
      <c r="A1623" s="20">
        <v>1794</v>
      </c>
      <c r="B1623" s="28">
        <v>2024</v>
      </c>
      <c r="C1623" s="19" t="s">
        <v>4280</v>
      </c>
      <c r="D1623" s="19" t="s">
        <v>4281</v>
      </c>
      <c r="E1623" s="19">
        <v>1013667810</v>
      </c>
      <c r="F1623" s="19" t="s">
        <v>4282</v>
      </c>
      <c r="G1623" s="19" t="s">
        <v>154</v>
      </c>
      <c r="H1623" s="19" t="s">
        <v>155</v>
      </c>
      <c r="I1623" s="27">
        <v>45538</v>
      </c>
      <c r="J1623" s="27">
        <v>45544</v>
      </c>
      <c r="K1623" s="27">
        <v>45696</v>
      </c>
      <c r="L1623" s="29">
        <v>27160000</v>
      </c>
      <c r="M1623" s="36">
        <v>0</v>
      </c>
      <c r="N1623" s="31">
        <v>3983467</v>
      </c>
      <c r="O1623" s="31">
        <v>0</v>
      </c>
      <c r="P1623" s="31">
        <v>23176533</v>
      </c>
      <c r="T1623" s="30"/>
      <c r="U1623" s="31"/>
      <c r="V1623" s="31">
        <v>27160000</v>
      </c>
      <c r="W1623" s="28" t="s">
        <v>156</v>
      </c>
    </row>
    <row r="1624" spans="1:23" s="28" customFormat="1" ht="43.5" x14ac:dyDescent="0.35">
      <c r="A1624" s="20">
        <v>1795</v>
      </c>
      <c r="B1624" s="28">
        <v>2024</v>
      </c>
      <c r="C1624" s="19" t="s">
        <v>4283</v>
      </c>
      <c r="D1624" s="19" t="s">
        <v>4284</v>
      </c>
      <c r="E1624" s="19">
        <v>53106444</v>
      </c>
      <c r="F1624" s="19" t="s">
        <v>4285</v>
      </c>
      <c r="G1624" s="19" t="s">
        <v>154</v>
      </c>
      <c r="H1624" s="19" t="s">
        <v>155</v>
      </c>
      <c r="I1624" s="27">
        <v>45538</v>
      </c>
      <c r="J1624" s="27">
        <v>45544</v>
      </c>
      <c r="K1624" s="27">
        <v>45657</v>
      </c>
      <c r="L1624" s="29">
        <v>21483000</v>
      </c>
      <c r="M1624" s="36">
        <v>0</v>
      </c>
      <c r="N1624" s="31">
        <v>0</v>
      </c>
      <c r="O1624" s="31">
        <v>0</v>
      </c>
      <c r="P1624" s="31">
        <v>21483000</v>
      </c>
      <c r="T1624" s="30"/>
      <c r="U1624" s="31"/>
      <c r="V1624" s="31">
        <v>21483000</v>
      </c>
      <c r="W1624" s="28" t="s">
        <v>156</v>
      </c>
    </row>
    <row r="1625" spans="1:23" s="28" customFormat="1" ht="29" x14ac:dyDescent="0.35">
      <c r="A1625" s="20">
        <v>1797</v>
      </c>
      <c r="B1625" s="28">
        <v>2024</v>
      </c>
      <c r="C1625" s="19" t="s">
        <v>4286</v>
      </c>
      <c r="D1625" s="19" t="s">
        <v>1626</v>
      </c>
      <c r="E1625" s="19">
        <v>1026561760</v>
      </c>
      <c r="F1625" s="19" t="s">
        <v>4287</v>
      </c>
      <c r="G1625" s="19" t="s">
        <v>262</v>
      </c>
      <c r="H1625" s="19" t="s">
        <v>263</v>
      </c>
      <c r="I1625" s="27">
        <v>45538</v>
      </c>
      <c r="J1625" s="27">
        <v>45539</v>
      </c>
      <c r="K1625" s="27">
        <v>45657</v>
      </c>
      <c r="L1625" s="29">
        <v>35310000</v>
      </c>
      <c r="M1625" s="36">
        <v>0</v>
      </c>
      <c r="N1625" s="31">
        <v>6355800</v>
      </c>
      <c r="O1625" s="31">
        <v>0</v>
      </c>
      <c r="P1625" s="31">
        <v>28954200</v>
      </c>
      <c r="T1625" s="30"/>
      <c r="U1625" s="31"/>
      <c r="V1625" s="31">
        <v>35310000</v>
      </c>
      <c r="W1625" s="28" t="s">
        <v>264</v>
      </c>
    </row>
    <row r="1626" spans="1:23" s="28" customFormat="1" ht="29" x14ac:dyDescent="0.35">
      <c r="A1626" s="20">
        <v>1798</v>
      </c>
      <c r="B1626" s="28">
        <v>2024</v>
      </c>
      <c r="C1626" s="19" t="s">
        <v>4288</v>
      </c>
      <c r="D1626" s="19" t="s">
        <v>1935</v>
      </c>
      <c r="E1626" s="19">
        <v>1022398563</v>
      </c>
      <c r="F1626" s="19" t="s">
        <v>4289</v>
      </c>
      <c r="G1626" s="19" t="s">
        <v>262</v>
      </c>
      <c r="H1626" s="19" t="s">
        <v>263</v>
      </c>
      <c r="I1626" s="27">
        <v>45538</v>
      </c>
      <c r="J1626" s="27">
        <v>45539</v>
      </c>
      <c r="K1626" s="27">
        <v>45657</v>
      </c>
      <c r="L1626" s="29">
        <v>23604000</v>
      </c>
      <c r="M1626" s="36">
        <v>0</v>
      </c>
      <c r="N1626" s="31">
        <v>5310900</v>
      </c>
      <c r="O1626" s="31">
        <v>0</v>
      </c>
      <c r="P1626" s="31">
        <v>18293100</v>
      </c>
      <c r="T1626" s="30"/>
      <c r="U1626" s="31"/>
      <c r="V1626" s="31">
        <v>23604000</v>
      </c>
      <c r="W1626" s="28" t="s">
        <v>264</v>
      </c>
    </row>
    <row r="1627" spans="1:23" s="28" customFormat="1" ht="29" x14ac:dyDescent="0.35">
      <c r="A1627" s="20">
        <v>1799</v>
      </c>
      <c r="B1627" s="28">
        <v>2024</v>
      </c>
      <c r="C1627" s="19" t="s">
        <v>4290</v>
      </c>
      <c r="D1627" s="19" t="s">
        <v>4291</v>
      </c>
      <c r="E1627" s="19">
        <v>1030640794</v>
      </c>
      <c r="F1627" s="19" t="s">
        <v>4292</v>
      </c>
      <c r="G1627" s="19" t="s">
        <v>262</v>
      </c>
      <c r="H1627" s="19" t="s">
        <v>263</v>
      </c>
      <c r="I1627" s="27">
        <v>45538</v>
      </c>
      <c r="J1627" s="27">
        <v>45540</v>
      </c>
      <c r="K1627" s="27">
        <v>45657</v>
      </c>
      <c r="L1627" s="29">
        <v>26887500</v>
      </c>
      <c r="M1627" s="36">
        <v>0</v>
      </c>
      <c r="N1627" s="31">
        <v>0</v>
      </c>
      <c r="O1627" s="31">
        <v>0</v>
      </c>
      <c r="P1627" s="31">
        <v>26887500</v>
      </c>
      <c r="T1627" s="30"/>
      <c r="U1627" s="31"/>
      <c r="V1627" s="31">
        <v>26887500</v>
      </c>
      <c r="W1627" s="28" t="s">
        <v>264</v>
      </c>
    </row>
    <row r="1628" spans="1:23" s="28" customFormat="1" ht="29" x14ac:dyDescent="0.35">
      <c r="A1628" s="20">
        <v>1800</v>
      </c>
      <c r="B1628" s="28">
        <v>2024</v>
      </c>
      <c r="C1628" s="19" t="s">
        <v>4293</v>
      </c>
      <c r="D1628" s="19" t="s">
        <v>4294</v>
      </c>
      <c r="E1628" s="19">
        <v>1075269177</v>
      </c>
      <c r="F1628" s="19" t="s">
        <v>4295</v>
      </c>
      <c r="G1628" s="19" t="s">
        <v>538</v>
      </c>
      <c r="H1628" s="19" t="s">
        <v>2487</v>
      </c>
      <c r="I1628" s="27">
        <v>45539</v>
      </c>
      <c r="J1628" s="27">
        <v>45546</v>
      </c>
      <c r="K1628" s="27">
        <v>45657</v>
      </c>
      <c r="L1628" s="29">
        <v>20000000</v>
      </c>
      <c r="M1628" s="36">
        <v>0</v>
      </c>
      <c r="N1628" s="31">
        <v>2666667</v>
      </c>
      <c r="O1628" s="31">
        <v>0</v>
      </c>
      <c r="P1628" s="31">
        <v>17333333</v>
      </c>
      <c r="T1628" s="30"/>
      <c r="U1628" s="31"/>
      <c r="V1628" s="31">
        <v>20000000</v>
      </c>
      <c r="W1628" s="28" t="s">
        <v>534</v>
      </c>
    </row>
    <row r="1629" spans="1:23" s="28" customFormat="1" ht="29" x14ac:dyDescent="0.35">
      <c r="A1629" s="20">
        <v>1801</v>
      </c>
      <c r="B1629" s="28">
        <v>2024</v>
      </c>
      <c r="C1629" s="19" t="s">
        <v>4296</v>
      </c>
      <c r="D1629" s="19" t="s">
        <v>4297</v>
      </c>
      <c r="E1629" s="19">
        <v>1032380101</v>
      </c>
      <c r="F1629" s="19" t="s">
        <v>4298</v>
      </c>
      <c r="G1629" s="19" t="s">
        <v>538</v>
      </c>
      <c r="H1629" s="19" t="s">
        <v>2487</v>
      </c>
      <c r="I1629" s="27">
        <v>45539</v>
      </c>
      <c r="J1629" s="27">
        <v>45544</v>
      </c>
      <c r="K1629" s="27">
        <v>45657</v>
      </c>
      <c r="L1629" s="29">
        <v>20000000</v>
      </c>
      <c r="M1629" s="36">
        <v>0</v>
      </c>
      <c r="N1629" s="31">
        <v>2933333</v>
      </c>
      <c r="O1629" s="31">
        <v>0</v>
      </c>
      <c r="P1629" s="31">
        <v>17066667</v>
      </c>
      <c r="T1629" s="30"/>
      <c r="U1629" s="31"/>
      <c r="V1629" s="31">
        <v>20000000</v>
      </c>
      <c r="W1629" s="28" t="s">
        <v>534</v>
      </c>
    </row>
    <row r="1630" spans="1:23" s="28" customFormat="1" ht="29" x14ac:dyDescent="0.35">
      <c r="A1630" s="20">
        <v>1802</v>
      </c>
      <c r="B1630" s="28">
        <v>2024</v>
      </c>
      <c r="C1630" s="19" t="s">
        <v>4299</v>
      </c>
      <c r="D1630" s="19" t="s">
        <v>4300</v>
      </c>
      <c r="E1630" s="19">
        <v>1031147958</v>
      </c>
      <c r="F1630" s="19" t="s">
        <v>4301</v>
      </c>
      <c r="G1630" s="19" t="s">
        <v>538</v>
      </c>
      <c r="H1630" s="19" t="s">
        <v>2487</v>
      </c>
      <c r="I1630" s="27">
        <v>45539</v>
      </c>
      <c r="J1630" s="27">
        <v>45546</v>
      </c>
      <c r="K1630" s="27">
        <v>45657</v>
      </c>
      <c r="L1630" s="29">
        <v>26522500</v>
      </c>
      <c r="M1630" s="36">
        <v>0</v>
      </c>
      <c r="N1630" s="31">
        <v>0</v>
      </c>
      <c r="O1630" s="31">
        <v>0</v>
      </c>
      <c r="P1630" s="31">
        <v>26522500</v>
      </c>
      <c r="T1630" s="30"/>
      <c r="U1630" s="31"/>
      <c r="V1630" s="31">
        <v>26522500</v>
      </c>
      <c r="W1630" s="28" t="s">
        <v>534</v>
      </c>
    </row>
    <row r="1631" spans="1:23" s="28" customFormat="1" ht="29" x14ac:dyDescent="0.35">
      <c r="A1631" s="20">
        <v>1803</v>
      </c>
      <c r="B1631" s="28">
        <v>2024</v>
      </c>
      <c r="C1631" s="19" t="s">
        <v>4302</v>
      </c>
      <c r="D1631" s="19" t="s">
        <v>1572</v>
      </c>
      <c r="E1631" s="19">
        <v>1032368119</v>
      </c>
      <c r="F1631" s="19" t="s">
        <v>4303</v>
      </c>
      <c r="G1631" s="19" t="s">
        <v>262</v>
      </c>
      <c r="H1631" s="19" t="s">
        <v>263</v>
      </c>
      <c r="I1631" s="27">
        <v>45538</v>
      </c>
      <c r="J1631" s="27">
        <v>45540</v>
      </c>
      <c r="K1631" s="27">
        <v>45657</v>
      </c>
      <c r="L1631" s="29">
        <v>23900000</v>
      </c>
      <c r="M1631" s="36">
        <v>0</v>
      </c>
      <c r="N1631" s="31">
        <v>0</v>
      </c>
      <c r="O1631" s="31">
        <v>0</v>
      </c>
      <c r="P1631" s="31">
        <v>23900000</v>
      </c>
      <c r="T1631" s="30"/>
      <c r="U1631" s="31"/>
      <c r="V1631" s="31">
        <v>23900000</v>
      </c>
      <c r="W1631" s="28" t="s">
        <v>264</v>
      </c>
    </row>
    <row r="1632" spans="1:23" s="28" customFormat="1" ht="29" x14ac:dyDescent="0.35">
      <c r="A1632" s="20">
        <v>1804</v>
      </c>
      <c r="B1632" s="28">
        <v>2024</v>
      </c>
      <c r="C1632" s="19" t="s">
        <v>4304</v>
      </c>
      <c r="D1632" s="19" t="s">
        <v>2003</v>
      </c>
      <c r="E1632" s="19">
        <v>1037609962</v>
      </c>
      <c r="F1632" s="19" t="s">
        <v>4305</v>
      </c>
      <c r="G1632" s="19" t="s">
        <v>262</v>
      </c>
      <c r="H1632" s="19" t="s">
        <v>263</v>
      </c>
      <c r="I1632" s="27">
        <v>45538</v>
      </c>
      <c r="J1632" s="27">
        <v>45541</v>
      </c>
      <c r="K1632" s="27">
        <v>45657</v>
      </c>
      <c r="L1632" s="29">
        <v>29505000</v>
      </c>
      <c r="M1632" s="36">
        <v>0</v>
      </c>
      <c r="N1632" s="31">
        <v>4917500</v>
      </c>
      <c r="O1632" s="31">
        <v>0</v>
      </c>
      <c r="P1632" s="31">
        <v>24587500</v>
      </c>
      <c r="T1632" s="30"/>
      <c r="U1632" s="31"/>
      <c r="V1632" s="31">
        <v>29505000</v>
      </c>
      <c r="W1632" s="28" t="s">
        <v>264</v>
      </c>
    </row>
    <row r="1633" spans="1:23" s="28" customFormat="1" ht="29" x14ac:dyDescent="0.35">
      <c r="A1633" s="20">
        <v>1805</v>
      </c>
      <c r="B1633" s="28">
        <v>2024</v>
      </c>
      <c r="C1633" s="19" t="s">
        <v>4306</v>
      </c>
      <c r="D1633" s="19" t="s">
        <v>1821</v>
      </c>
      <c r="E1633" s="19">
        <v>1016081223</v>
      </c>
      <c r="F1633" s="19" t="s">
        <v>4307</v>
      </c>
      <c r="G1633" s="19" t="s">
        <v>262</v>
      </c>
      <c r="H1633" s="19" t="s">
        <v>263</v>
      </c>
      <c r="I1633" s="27">
        <v>45540</v>
      </c>
      <c r="J1633" s="27">
        <v>45544</v>
      </c>
      <c r="K1633" s="27">
        <v>45657</v>
      </c>
      <c r="L1633" s="29">
        <v>23604000</v>
      </c>
      <c r="M1633" s="36">
        <v>0</v>
      </c>
      <c r="N1633" s="31">
        <v>0</v>
      </c>
      <c r="O1633" s="31">
        <v>0</v>
      </c>
      <c r="P1633" s="31">
        <v>23604000</v>
      </c>
      <c r="T1633" s="30"/>
      <c r="U1633" s="31"/>
      <c r="V1633" s="31">
        <v>23604000</v>
      </c>
      <c r="W1633" s="28" t="s">
        <v>264</v>
      </c>
    </row>
    <row r="1634" spans="1:23" s="28" customFormat="1" ht="29" x14ac:dyDescent="0.35">
      <c r="A1634" s="20">
        <v>1806</v>
      </c>
      <c r="B1634" s="28">
        <v>2024</v>
      </c>
      <c r="C1634" s="19" t="s">
        <v>4308</v>
      </c>
      <c r="D1634" s="19" t="s">
        <v>1884</v>
      </c>
      <c r="E1634" s="19">
        <v>1032374674</v>
      </c>
      <c r="F1634" s="19" t="s">
        <v>4309</v>
      </c>
      <c r="G1634" s="19" t="s">
        <v>262</v>
      </c>
      <c r="H1634" s="19" t="s">
        <v>263</v>
      </c>
      <c r="I1634" s="27">
        <v>45540</v>
      </c>
      <c r="J1634" s="27">
        <v>45546</v>
      </c>
      <c r="K1634" s="27">
        <v>45657</v>
      </c>
      <c r="L1634" s="29">
        <v>23604000</v>
      </c>
      <c r="M1634" s="36">
        <v>0</v>
      </c>
      <c r="N1634" s="31">
        <v>0</v>
      </c>
      <c r="O1634" s="31">
        <v>0</v>
      </c>
      <c r="P1634" s="31">
        <v>23604000</v>
      </c>
      <c r="T1634" s="30"/>
      <c r="U1634" s="31"/>
      <c r="V1634" s="31">
        <v>23604000</v>
      </c>
      <c r="W1634" s="28" t="s">
        <v>264</v>
      </c>
    </row>
    <row r="1635" spans="1:23" s="28" customFormat="1" ht="29" x14ac:dyDescent="0.35">
      <c r="A1635" s="20">
        <v>1807</v>
      </c>
      <c r="B1635" s="28">
        <v>2024</v>
      </c>
      <c r="C1635" s="19" t="s">
        <v>4310</v>
      </c>
      <c r="D1635" s="19" t="s">
        <v>2443</v>
      </c>
      <c r="E1635" s="19">
        <v>1034656627</v>
      </c>
      <c r="F1635" s="19" t="s">
        <v>4311</v>
      </c>
      <c r="G1635" s="19" t="s">
        <v>37</v>
      </c>
      <c r="H1635" s="19" t="s">
        <v>2886</v>
      </c>
      <c r="I1635" s="27">
        <v>45541</v>
      </c>
      <c r="J1635" s="27">
        <v>45545</v>
      </c>
      <c r="K1635" s="27">
        <v>45657</v>
      </c>
      <c r="L1635" s="29">
        <v>12000000</v>
      </c>
      <c r="M1635" s="36">
        <v>0</v>
      </c>
      <c r="N1635" s="31">
        <v>1680000</v>
      </c>
      <c r="O1635" s="31">
        <v>0</v>
      </c>
      <c r="P1635" s="31">
        <v>10320000</v>
      </c>
      <c r="T1635" s="30"/>
      <c r="U1635" s="31"/>
      <c r="V1635" s="31">
        <v>12000000</v>
      </c>
      <c r="W1635" s="28" t="s">
        <v>300</v>
      </c>
    </row>
    <row r="1636" spans="1:23" s="28" customFormat="1" ht="29" x14ac:dyDescent="0.35">
      <c r="A1636" s="20">
        <v>1808</v>
      </c>
      <c r="B1636" s="28">
        <v>2024</v>
      </c>
      <c r="C1636" s="19" t="s">
        <v>4312</v>
      </c>
      <c r="D1636" s="19" t="s">
        <v>4313</v>
      </c>
      <c r="E1636" s="19">
        <v>52844058</v>
      </c>
      <c r="F1636" s="19" t="s">
        <v>4314</v>
      </c>
      <c r="G1636" s="19" t="s">
        <v>37</v>
      </c>
      <c r="H1636" s="19" t="s">
        <v>2886</v>
      </c>
      <c r="I1636" s="27">
        <v>45541</v>
      </c>
      <c r="J1636" s="27">
        <v>45545</v>
      </c>
      <c r="K1636" s="27">
        <v>45657</v>
      </c>
      <c r="L1636" s="29">
        <v>12000000</v>
      </c>
      <c r="M1636" s="36">
        <v>0</v>
      </c>
      <c r="N1636" s="31">
        <v>1680000</v>
      </c>
      <c r="O1636" s="31">
        <v>0</v>
      </c>
      <c r="P1636" s="31">
        <v>10320000</v>
      </c>
      <c r="T1636" s="30"/>
      <c r="U1636" s="31"/>
      <c r="V1636" s="31">
        <v>12000000</v>
      </c>
      <c r="W1636" s="28" t="s">
        <v>300</v>
      </c>
    </row>
    <row r="1637" spans="1:23" s="28" customFormat="1" ht="29" x14ac:dyDescent="0.35">
      <c r="A1637" s="20">
        <v>1809</v>
      </c>
      <c r="B1637" s="28">
        <v>2024</v>
      </c>
      <c r="C1637" s="19" t="s">
        <v>4315</v>
      </c>
      <c r="D1637" s="19" t="s">
        <v>4316</v>
      </c>
      <c r="E1637" s="19">
        <v>1019009402</v>
      </c>
      <c r="F1637" s="19" t="s">
        <v>4317</v>
      </c>
      <c r="G1637" s="19" t="s">
        <v>37</v>
      </c>
      <c r="H1637" s="19" t="s">
        <v>2886</v>
      </c>
      <c r="I1637" s="27">
        <v>45543</v>
      </c>
      <c r="J1637" s="27">
        <v>45546</v>
      </c>
      <c r="K1637" s="27">
        <v>45657</v>
      </c>
      <c r="L1637" s="29">
        <v>25000000</v>
      </c>
      <c r="M1637" s="36">
        <v>0</v>
      </c>
      <c r="N1637" s="31">
        <v>3333333</v>
      </c>
      <c r="O1637" s="31">
        <v>0</v>
      </c>
      <c r="P1637" s="31">
        <v>21666667</v>
      </c>
      <c r="T1637" s="30"/>
      <c r="U1637" s="31"/>
      <c r="V1637" s="31">
        <v>25000000</v>
      </c>
      <c r="W1637" s="28" t="s">
        <v>300</v>
      </c>
    </row>
    <row r="1638" spans="1:23" s="28" customFormat="1" ht="29" x14ac:dyDescent="0.35">
      <c r="A1638" s="20">
        <v>1810</v>
      </c>
      <c r="B1638" s="28">
        <v>2024</v>
      </c>
      <c r="C1638" s="19" t="s">
        <v>4318</v>
      </c>
      <c r="D1638" s="19" t="s">
        <v>1026</v>
      </c>
      <c r="E1638" s="19">
        <v>1024548568</v>
      </c>
      <c r="F1638" s="19" t="s">
        <v>4319</v>
      </c>
      <c r="G1638" s="19" t="s">
        <v>3093</v>
      </c>
      <c r="H1638" s="19" t="s">
        <v>544</v>
      </c>
      <c r="I1638" s="27">
        <v>45540</v>
      </c>
      <c r="J1638" s="27">
        <v>45544</v>
      </c>
      <c r="K1638" s="27">
        <v>45657</v>
      </c>
      <c r="L1638" s="29">
        <v>7000000</v>
      </c>
      <c r="M1638" s="36">
        <v>0</v>
      </c>
      <c r="N1638" s="31">
        <v>0</v>
      </c>
      <c r="O1638" s="31">
        <v>0</v>
      </c>
      <c r="P1638" s="31">
        <v>7000000</v>
      </c>
      <c r="T1638" s="30"/>
      <c r="U1638" s="31"/>
      <c r="V1638" s="31">
        <v>7000000</v>
      </c>
      <c r="W1638" s="28" t="s">
        <v>534</v>
      </c>
    </row>
    <row r="1639" spans="1:23" s="28" customFormat="1" ht="29" x14ac:dyDescent="0.35">
      <c r="A1639" s="20">
        <v>1811</v>
      </c>
      <c r="B1639" s="28">
        <v>2024</v>
      </c>
      <c r="C1639" s="19" t="s">
        <v>4320</v>
      </c>
      <c r="D1639" s="19" t="s">
        <v>2155</v>
      </c>
      <c r="E1639" s="19">
        <v>1018469145</v>
      </c>
      <c r="F1639" s="19" t="s">
        <v>4321</v>
      </c>
      <c r="G1639" s="19" t="s">
        <v>2256</v>
      </c>
      <c r="H1639" s="19" t="s">
        <v>32</v>
      </c>
      <c r="I1639" s="27">
        <v>45543</v>
      </c>
      <c r="J1639" s="27">
        <v>45559</v>
      </c>
      <c r="K1639" s="27">
        <v>45657</v>
      </c>
      <c r="L1639" s="29">
        <v>33675000</v>
      </c>
      <c r="M1639" s="36">
        <v>0</v>
      </c>
      <c r="N1639" s="31">
        <v>0</v>
      </c>
      <c r="O1639" s="31">
        <v>0</v>
      </c>
      <c r="P1639" s="31">
        <v>33675000</v>
      </c>
      <c r="T1639" s="30"/>
      <c r="U1639" s="31"/>
      <c r="V1639" s="31">
        <v>33675000</v>
      </c>
      <c r="W1639" s="28" t="s">
        <v>33</v>
      </c>
    </row>
    <row r="1640" spans="1:23" s="28" customFormat="1" ht="29" x14ac:dyDescent="0.35">
      <c r="A1640" s="20">
        <v>1812</v>
      </c>
      <c r="B1640" s="28">
        <v>2024</v>
      </c>
      <c r="C1640" s="19" t="s">
        <v>4322</v>
      </c>
      <c r="D1640" s="19" t="s">
        <v>2063</v>
      </c>
      <c r="E1640" s="19">
        <v>1032476661</v>
      </c>
      <c r="F1640" s="19" t="s">
        <v>4323</v>
      </c>
      <c r="G1640" s="59"/>
      <c r="H1640" s="59"/>
      <c r="I1640" s="27">
        <v>45543</v>
      </c>
      <c r="J1640" s="27" t="s">
        <v>4324</v>
      </c>
      <c r="K1640" s="27"/>
      <c r="L1640" s="29">
        <v>26072000</v>
      </c>
      <c r="M1640" s="36">
        <v>0</v>
      </c>
      <c r="N1640" s="31">
        <v>0</v>
      </c>
      <c r="O1640" s="31">
        <v>0</v>
      </c>
      <c r="P1640" s="31">
        <v>26072000</v>
      </c>
      <c r="T1640" s="30"/>
      <c r="U1640" s="31"/>
      <c r="V1640" s="31">
        <v>26072000</v>
      </c>
      <c r="W1640" s="28" t="s">
        <v>33</v>
      </c>
    </row>
    <row r="1641" spans="1:23" s="28" customFormat="1" ht="29" x14ac:dyDescent="0.35">
      <c r="A1641" s="20">
        <v>1813</v>
      </c>
      <c r="B1641" s="28">
        <v>2024</v>
      </c>
      <c r="C1641" s="19" t="s">
        <v>4325</v>
      </c>
      <c r="D1641" s="19" t="s">
        <v>4326</v>
      </c>
      <c r="E1641" s="19">
        <v>1127208707</v>
      </c>
      <c r="F1641" s="19" t="s">
        <v>4327</v>
      </c>
      <c r="G1641" s="19" t="s">
        <v>262</v>
      </c>
      <c r="H1641" s="19" t="s">
        <v>263</v>
      </c>
      <c r="I1641" s="27">
        <v>45545</v>
      </c>
      <c r="J1641" s="27">
        <v>45548</v>
      </c>
      <c r="K1641" s="27">
        <v>45657</v>
      </c>
      <c r="L1641" s="29">
        <v>17400000</v>
      </c>
      <c r="M1641" s="36">
        <v>0</v>
      </c>
      <c r="N1641" s="31">
        <v>0</v>
      </c>
      <c r="O1641" s="31">
        <v>0</v>
      </c>
      <c r="P1641" s="31">
        <v>17400000</v>
      </c>
      <c r="T1641" s="30"/>
      <c r="U1641" s="31"/>
      <c r="V1641" s="31">
        <v>17400000</v>
      </c>
      <c r="W1641" s="28" t="s">
        <v>264</v>
      </c>
    </row>
    <row r="1642" spans="1:23" s="28" customFormat="1" ht="29" x14ac:dyDescent="0.35">
      <c r="A1642" s="20">
        <v>1814</v>
      </c>
      <c r="B1642" s="28">
        <v>2024</v>
      </c>
      <c r="C1642" s="19" t="s">
        <v>4328</v>
      </c>
      <c r="D1642" s="19" t="s">
        <v>2482</v>
      </c>
      <c r="E1642" s="19">
        <v>52098127</v>
      </c>
      <c r="F1642" s="19" t="s">
        <v>4329</v>
      </c>
      <c r="G1642" s="19" t="s">
        <v>262</v>
      </c>
      <c r="H1642" s="19" t="s">
        <v>263</v>
      </c>
      <c r="I1642" s="27">
        <v>45540</v>
      </c>
      <c r="J1642" s="27">
        <v>45544</v>
      </c>
      <c r="K1642" s="27">
        <v>45657</v>
      </c>
      <c r="L1642" s="29">
        <v>14792000</v>
      </c>
      <c r="M1642" s="36">
        <v>0</v>
      </c>
      <c r="N1642" s="31">
        <v>0</v>
      </c>
      <c r="O1642" s="31">
        <v>0</v>
      </c>
      <c r="P1642" s="31">
        <v>14792000</v>
      </c>
      <c r="T1642" s="30"/>
      <c r="U1642" s="31"/>
      <c r="V1642" s="31">
        <v>14792000</v>
      </c>
      <c r="W1642" s="28" t="s">
        <v>264</v>
      </c>
    </row>
    <row r="1643" spans="1:23" s="28" customFormat="1" ht="29" x14ac:dyDescent="0.35">
      <c r="A1643" s="20">
        <v>1815</v>
      </c>
      <c r="B1643" s="28">
        <v>2024</v>
      </c>
      <c r="C1643" s="19" t="s">
        <v>4330</v>
      </c>
      <c r="D1643" s="19" t="s">
        <v>4331</v>
      </c>
      <c r="E1643" s="19">
        <v>1075665869</v>
      </c>
      <c r="F1643" s="19" t="s">
        <v>4332</v>
      </c>
      <c r="G1643" s="19" t="s">
        <v>262</v>
      </c>
      <c r="H1643" s="19" t="s">
        <v>263</v>
      </c>
      <c r="I1643" s="27">
        <v>45540</v>
      </c>
      <c r="J1643" s="27">
        <v>45544</v>
      </c>
      <c r="K1643" s="27">
        <v>45657</v>
      </c>
      <c r="L1643" s="29">
        <v>23900000</v>
      </c>
      <c r="M1643" s="36">
        <v>0</v>
      </c>
      <c r="N1643" s="31">
        <v>0</v>
      </c>
      <c r="O1643" s="31">
        <v>0</v>
      </c>
      <c r="P1643" s="31">
        <v>23900000</v>
      </c>
      <c r="T1643" s="30"/>
      <c r="U1643" s="31"/>
      <c r="V1643" s="31">
        <v>23900000</v>
      </c>
      <c r="W1643" s="28" t="s">
        <v>264</v>
      </c>
    </row>
    <row r="1644" spans="1:23" s="28" customFormat="1" ht="29" x14ac:dyDescent="0.35">
      <c r="A1644" s="20">
        <v>1816</v>
      </c>
      <c r="B1644" s="28">
        <v>2024</v>
      </c>
      <c r="C1644" s="19" t="s">
        <v>4333</v>
      </c>
      <c r="D1644" s="19" t="s">
        <v>1185</v>
      </c>
      <c r="E1644" s="19">
        <v>1026286906</v>
      </c>
      <c r="F1644" s="19" t="s">
        <v>4334</v>
      </c>
      <c r="G1644" s="19" t="s">
        <v>3093</v>
      </c>
      <c r="H1644" s="19" t="s">
        <v>544</v>
      </c>
      <c r="I1644" s="27">
        <v>45540</v>
      </c>
      <c r="J1644" s="27">
        <v>45546</v>
      </c>
      <c r="K1644" s="27">
        <v>45657</v>
      </c>
      <c r="L1644" s="29">
        <v>21218000</v>
      </c>
      <c r="M1644" s="36">
        <v>0</v>
      </c>
      <c r="N1644" s="31">
        <v>3536333</v>
      </c>
      <c r="O1644" s="31">
        <v>0</v>
      </c>
      <c r="P1644" s="31">
        <v>17681667</v>
      </c>
      <c r="T1644" s="30"/>
      <c r="U1644" s="31"/>
      <c r="V1644" s="31">
        <v>21218000</v>
      </c>
      <c r="W1644" s="28" t="s">
        <v>534</v>
      </c>
    </row>
    <row r="1645" spans="1:23" s="28" customFormat="1" ht="29" x14ac:dyDescent="0.35">
      <c r="A1645" s="20">
        <v>1817</v>
      </c>
      <c r="B1645" s="28">
        <v>2024</v>
      </c>
      <c r="C1645" s="19" t="s">
        <v>4335</v>
      </c>
      <c r="D1645" s="19" t="s">
        <v>2655</v>
      </c>
      <c r="E1645" s="19">
        <v>1077971087</v>
      </c>
      <c r="F1645" s="19" t="s">
        <v>4336</v>
      </c>
      <c r="G1645" s="19" t="s">
        <v>37</v>
      </c>
      <c r="H1645" s="19" t="s">
        <v>2886</v>
      </c>
      <c r="I1645" s="27">
        <v>45543</v>
      </c>
      <c r="J1645" s="27">
        <v>45546</v>
      </c>
      <c r="K1645" s="27">
        <v>45657</v>
      </c>
      <c r="L1645" s="29">
        <v>16000000</v>
      </c>
      <c r="M1645" s="36">
        <v>0</v>
      </c>
      <c r="N1645" s="31">
        <v>2666667</v>
      </c>
      <c r="O1645" s="31">
        <v>0</v>
      </c>
      <c r="P1645" s="31">
        <v>13333333</v>
      </c>
      <c r="T1645" s="30"/>
      <c r="U1645" s="31"/>
      <c r="V1645" s="31">
        <v>16000000</v>
      </c>
      <c r="W1645" s="28" t="s">
        <v>300</v>
      </c>
    </row>
    <row r="1646" spans="1:23" s="28" customFormat="1" ht="29" x14ac:dyDescent="0.35">
      <c r="A1646" s="20">
        <v>1818</v>
      </c>
      <c r="B1646" s="28">
        <v>2024</v>
      </c>
      <c r="C1646" s="19" t="s">
        <v>4337</v>
      </c>
      <c r="D1646" s="19" t="s">
        <v>394</v>
      </c>
      <c r="E1646" s="19">
        <v>52295798</v>
      </c>
      <c r="F1646" s="19" t="s">
        <v>4338</v>
      </c>
      <c r="G1646" s="19" t="s">
        <v>262</v>
      </c>
      <c r="H1646" s="19" t="s">
        <v>263</v>
      </c>
      <c r="I1646" s="27">
        <v>45543</v>
      </c>
      <c r="J1646" s="27">
        <v>45545</v>
      </c>
      <c r="K1646" s="27">
        <v>45657</v>
      </c>
      <c r="L1646" s="29">
        <v>17400000</v>
      </c>
      <c r="M1646" s="36">
        <v>0</v>
      </c>
      <c r="N1646" s="31">
        <v>3045000</v>
      </c>
      <c r="O1646" s="31">
        <v>0</v>
      </c>
      <c r="P1646" s="31">
        <v>14355000</v>
      </c>
      <c r="T1646" s="30"/>
      <c r="U1646" s="31"/>
      <c r="V1646" s="31">
        <v>17400000</v>
      </c>
      <c r="W1646" s="28" t="s">
        <v>264</v>
      </c>
    </row>
    <row r="1647" spans="1:23" s="28" customFormat="1" ht="29" x14ac:dyDescent="0.35">
      <c r="A1647" s="20">
        <v>1819</v>
      </c>
      <c r="B1647" s="28">
        <v>2024</v>
      </c>
      <c r="C1647" s="19" t="s">
        <v>4339</v>
      </c>
      <c r="D1647" s="19" t="s">
        <v>2033</v>
      </c>
      <c r="E1647" s="19">
        <v>1018416687</v>
      </c>
      <c r="F1647" s="19" t="s">
        <v>4340</v>
      </c>
      <c r="G1647" s="19" t="s">
        <v>262</v>
      </c>
      <c r="H1647" s="19" t="s">
        <v>263</v>
      </c>
      <c r="I1647" s="27">
        <v>45543</v>
      </c>
      <c r="J1647" s="27">
        <v>45545</v>
      </c>
      <c r="K1647" s="27">
        <v>45657</v>
      </c>
      <c r="L1647" s="29">
        <v>23604000</v>
      </c>
      <c r="M1647" s="36">
        <v>0</v>
      </c>
      <c r="N1647" s="31">
        <v>0</v>
      </c>
      <c r="O1647" s="31">
        <v>0</v>
      </c>
      <c r="P1647" s="31">
        <v>23604000</v>
      </c>
      <c r="T1647" s="30"/>
      <c r="U1647" s="31"/>
      <c r="V1647" s="31">
        <v>23604000</v>
      </c>
      <c r="W1647" s="28" t="s">
        <v>264</v>
      </c>
    </row>
    <row r="1648" spans="1:23" s="28" customFormat="1" ht="29" x14ac:dyDescent="0.35">
      <c r="A1648" s="20">
        <v>1820</v>
      </c>
      <c r="B1648" s="28">
        <v>2024</v>
      </c>
      <c r="C1648" s="19" t="s">
        <v>4341</v>
      </c>
      <c r="D1648" s="19" t="s">
        <v>1960</v>
      </c>
      <c r="E1648" s="19">
        <v>1019077800</v>
      </c>
      <c r="F1648" s="19" t="s">
        <v>4342</v>
      </c>
      <c r="G1648" s="19" t="s">
        <v>262</v>
      </c>
      <c r="H1648" s="19" t="s">
        <v>263</v>
      </c>
      <c r="I1648" s="27">
        <v>45543</v>
      </c>
      <c r="J1648" s="27">
        <v>45545</v>
      </c>
      <c r="K1648" s="27">
        <v>45657</v>
      </c>
      <c r="L1648" s="29">
        <v>23604000</v>
      </c>
      <c r="M1648" s="36">
        <v>0</v>
      </c>
      <c r="N1648" s="31">
        <v>0</v>
      </c>
      <c r="O1648" s="31">
        <v>0</v>
      </c>
      <c r="P1648" s="31">
        <v>23604000</v>
      </c>
      <c r="T1648" s="30"/>
      <c r="U1648" s="31"/>
      <c r="V1648" s="31">
        <v>23604000</v>
      </c>
      <c r="W1648" s="28" t="s">
        <v>264</v>
      </c>
    </row>
    <row r="1649" spans="1:23" s="28" customFormat="1" ht="29" x14ac:dyDescent="0.35">
      <c r="A1649" s="20">
        <v>1822</v>
      </c>
      <c r="B1649" s="28">
        <v>2024</v>
      </c>
      <c r="C1649" s="19" t="s">
        <v>4343</v>
      </c>
      <c r="D1649" s="19" t="s">
        <v>831</v>
      </c>
      <c r="E1649" s="19">
        <v>25273125</v>
      </c>
      <c r="F1649" s="19" t="s">
        <v>4344</v>
      </c>
      <c r="G1649" s="19" t="s">
        <v>4345</v>
      </c>
      <c r="H1649" s="19" t="s">
        <v>299</v>
      </c>
      <c r="I1649" s="27">
        <v>45548</v>
      </c>
      <c r="J1649" s="27">
        <v>45558</v>
      </c>
      <c r="K1649" s="27">
        <v>45657</v>
      </c>
      <c r="L1649" s="29">
        <v>27000000</v>
      </c>
      <c r="M1649" s="36">
        <v>0</v>
      </c>
      <c r="N1649" s="31">
        <v>0</v>
      </c>
      <c r="O1649" s="31">
        <v>0</v>
      </c>
      <c r="P1649" s="31">
        <v>27000000</v>
      </c>
      <c r="T1649" s="30"/>
      <c r="U1649" s="31"/>
      <c r="V1649" s="31">
        <v>27000000</v>
      </c>
      <c r="W1649" s="28" t="s">
        <v>300</v>
      </c>
    </row>
    <row r="1650" spans="1:23" s="28" customFormat="1" ht="29" x14ac:dyDescent="0.35">
      <c r="A1650" s="20">
        <v>1825</v>
      </c>
      <c r="B1650" s="28">
        <v>2024</v>
      </c>
      <c r="C1650" s="19" t="s">
        <v>4346</v>
      </c>
      <c r="D1650" s="19" t="s">
        <v>2598</v>
      </c>
      <c r="E1650" s="19">
        <v>52391316</v>
      </c>
      <c r="F1650" s="19" t="s">
        <v>4347</v>
      </c>
      <c r="G1650" s="19" t="s">
        <v>4345</v>
      </c>
      <c r="H1650" s="19" t="s">
        <v>299</v>
      </c>
      <c r="I1650" s="27">
        <v>45553</v>
      </c>
      <c r="J1650" s="27">
        <v>45558</v>
      </c>
      <c r="K1650" s="27">
        <v>45657</v>
      </c>
      <c r="L1650" s="29">
        <v>9600000</v>
      </c>
      <c r="M1650" s="36">
        <v>0</v>
      </c>
      <c r="N1650" s="31">
        <v>640000</v>
      </c>
      <c r="O1650" s="31">
        <v>0</v>
      </c>
      <c r="P1650" s="31">
        <v>8960000</v>
      </c>
      <c r="T1650" s="30"/>
      <c r="U1650" s="31"/>
      <c r="V1650" s="31">
        <v>9600000</v>
      </c>
      <c r="W1650" s="28" t="s">
        <v>300</v>
      </c>
    </row>
    <row r="1651" spans="1:23" s="28" customFormat="1" ht="29" x14ac:dyDescent="0.35">
      <c r="A1651" s="20">
        <v>1826</v>
      </c>
      <c r="B1651" s="28">
        <v>2024</v>
      </c>
      <c r="C1651" s="19" t="s">
        <v>4348</v>
      </c>
      <c r="D1651" s="19" t="s">
        <v>4349</v>
      </c>
      <c r="E1651" s="19">
        <v>1054565602</v>
      </c>
      <c r="F1651" s="19" t="s">
        <v>4350</v>
      </c>
      <c r="G1651" s="19" t="s">
        <v>4345</v>
      </c>
      <c r="H1651" s="19" t="s">
        <v>299</v>
      </c>
      <c r="I1651" s="27">
        <v>45548</v>
      </c>
      <c r="J1651" s="27">
        <v>45558</v>
      </c>
      <c r="K1651" s="27">
        <v>45657</v>
      </c>
      <c r="L1651" s="29">
        <v>14000000</v>
      </c>
      <c r="M1651" s="36">
        <v>0</v>
      </c>
      <c r="N1651" s="31">
        <v>0</v>
      </c>
      <c r="O1651" s="31">
        <v>0</v>
      </c>
      <c r="P1651" s="31">
        <v>14000000</v>
      </c>
      <c r="T1651" s="30"/>
      <c r="U1651" s="31"/>
      <c r="V1651" s="31">
        <v>14000000</v>
      </c>
      <c r="W1651" s="28" t="s">
        <v>300</v>
      </c>
    </row>
    <row r="1652" spans="1:23" s="28" customFormat="1" ht="29" x14ac:dyDescent="0.35">
      <c r="A1652" s="20">
        <v>1827</v>
      </c>
      <c r="B1652" s="28">
        <v>2024</v>
      </c>
      <c r="C1652" s="19" t="s">
        <v>4351</v>
      </c>
      <c r="D1652" s="19" t="s">
        <v>1982</v>
      </c>
      <c r="E1652" s="19">
        <v>1030591394</v>
      </c>
      <c r="F1652" s="19" t="s">
        <v>4352</v>
      </c>
      <c r="G1652" s="19" t="s">
        <v>262</v>
      </c>
      <c r="H1652" s="19" t="s">
        <v>263</v>
      </c>
      <c r="I1652" s="27">
        <v>45543</v>
      </c>
      <c r="J1652" s="27">
        <v>45545</v>
      </c>
      <c r="K1652" s="27">
        <v>45657</v>
      </c>
      <c r="L1652" s="29">
        <v>23604000</v>
      </c>
      <c r="M1652" s="36">
        <v>0</v>
      </c>
      <c r="N1652" s="31">
        <v>0</v>
      </c>
      <c r="O1652" s="31">
        <v>0</v>
      </c>
      <c r="P1652" s="31">
        <v>23604000</v>
      </c>
      <c r="T1652" s="30"/>
      <c r="U1652" s="31"/>
      <c r="V1652" s="31">
        <v>23604000</v>
      </c>
      <c r="W1652" s="28" t="s">
        <v>264</v>
      </c>
    </row>
    <row r="1653" spans="1:23" s="28" customFormat="1" ht="29" x14ac:dyDescent="0.35">
      <c r="A1653" s="20">
        <v>1829</v>
      </c>
      <c r="B1653" s="28">
        <v>2024</v>
      </c>
      <c r="C1653" s="19" t="s">
        <v>4353</v>
      </c>
      <c r="D1653" s="19" t="s">
        <v>2821</v>
      </c>
      <c r="E1653" s="19">
        <v>79779906</v>
      </c>
      <c r="F1653" s="19" t="s">
        <v>4354</v>
      </c>
      <c r="G1653" s="19" t="s">
        <v>2256</v>
      </c>
      <c r="H1653" s="19" t="s">
        <v>32</v>
      </c>
      <c r="I1653" s="27">
        <v>45541</v>
      </c>
      <c r="J1653" s="27">
        <v>45554</v>
      </c>
      <c r="K1653" s="27">
        <v>45657</v>
      </c>
      <c r="L1653" s="29">
        <v>36000000</v>
      </c>
      <c r="M1653" s="36">
        <v>0</v>
      </c>
      <c r="N1653" s="31">
        <v>3600000</v>
      </c>
      <c r="O1653" s="31">
        <v>0</v>
      </c>
      <c r="P1653" s="31">
        <v>32400000</v>
      </c>
      <c r="T1653" s="30"/>
      <c r="U1653" s="31"/>
      <c r="V1653" s="31">
        <v>36000000</v>
      </c>
      <c r="W1653" s="28" t="s">
        <v>33</v>
      </c>
    </row>
    <row r="1654" spans="1:23" s="28" customFormat="1" ht="29" x14ac:dyDescent="0.35">
      <c r="A1654" s="20">
        <v>1830</v>
      </c>
      <c r="B1654" s="28">
        <v>2024</v>
      </c>
      <c r="C1654" s="19" t="s">
        <v>4355</v>
      </c>
      <c r="D1654" s="19" t="s">
        <v>275</v>
      </c>
      <c r="E1654" s="19">
        <v>52156017</v>
      </c>
      <c r="F1654" s="19" t="s">
        <v>4356</v>
      </c>
      <c r="G1654" s="19" t="s">
        <v>2256</v>
      </c>
      <c r="H1654" s="19" t="s">
        <v>32</v>
      </c>
      <c r="I1654" s="27">
        <v>45544</v>
      </c>
      <c r="J1654" s="27">
        <v>45490</v>
      </c>
      <c r="K1654" s="27">
        <v>45657</v>
      </c>
      <c r="L1654" s="29">
        <v>28106667</v>
      </c>
      <c r="M1654" s="36">
        <v>0</v>
      </c>
      <c r="N1654" s="31">
        <v>3173333</v>
      </c>
      <c r="O1654" s="31">
        <v>0</v>
      </c>
      <c r="P1654" s="31">
        <v>24933334</v>
      </c>
      <c r="T1654" s="30"/>
      <c r="U1654" s="31"/>
      <c r="V1654" s="31">
        <v>28106667</v>
      </c>
      <c r="W1654" s="28" t="s">
        <v>33</v>
      </c>
    </row>
    <row r="1655" spans="1:23" s="28" customFormat="1" ht="29" x14ac:dyDescent="0.35">
      <c r="A1655" s="20">
        <v>1831</v>
      </c>
      <c r="B1655" s="28">
        <v>2024</v>
      </c>
      <c r="C1655" s="19" t="s">
        <v>4357</v>
      </c>
      <c r="D1655" s="19" t="s">
        <v>2012</v>
      </c>
      <c r="E1655" s="19">
        <v>1019133448</v>
      </c>
      <c r="F1655" s="19" t="s">
        <v>4358</v>
      </c>
      <c r="G1655" s="19" t="s">
        <v>2256</v>
      </c>
      <c r="H1655" s="19" t="s">
        <v>32</v>
      </c>
      <c r="I1655" s="27">
        <v>45544</v>
      </c>
      <c r="J1655" s="27">
        <v>45547</v>
      </c>
      <c r="K1655" s="27">
        <v>45657</v>
      </c>
      <c r="L1655" s="29">
        <v>26042000</v>
      </c>
      <c r="M1655" s="36">
        <v>0</v>
      </c>
      <c r="N1655" s="31">
        <v>0</v>
      </c>
      <c r="O1655" s="31">
        <v>0</v>
      </c>
      <c r="P1655" s="31">
        <v>26042000</v>
      </c>
      <c r="T1655" s="30"/>
      <c r="U1655" s="31"/>
      <c r="V1655" s="31">
        <v>26042000</v>
      </c>
      <c r="W1655" s="28" t="s">
        <v>33</v>
      </c>
    </row>
    <row r="1656" spans="1:23" s="28" customFormat="1" ht="29" x14ac:dyDescent="0.35">
      <c r="A1656" s="20">
        <v>1832</v>
      </c>
      <c r="B1656" s="28">
        <v>2024</v>
      </c>
      <c r="C1656" s="19" t="s">
        <v>4359</v>
      </c>
      <c r="D1656" s="19" t="s">
        <v>4360</v>
      </c>
      <c r="E1656" s="19">
        <v>53907456</v>
      </c>
      <c r="F1656" s="19" t="s">
        <v>4361</v>
      </c>
      <c r="G1656" s="19" t="s">
        <v>1082</v>
      </c>
      <c r="H1656" s="19" t="s">
        <v>3455</v>
      </c>
      <c r="I1656" s="27">
        <v>45545</v>
      </c>
      <c r="J1656" s="27">
        <v>45548</v>
      </c>
      <c r="K1656" s="27">
        <v>45657</v>
      </c>
      <c r="L1656" s="29">
        <v>31500000</v>
      </c>
      <c r="M1656" s="36">
        <v>0</v>
      </c>
      <c r="N1656" s="31">
        <v>0</v>
      </c>
      <c r="O1656" s="31">
        <v>0</v>
      </c>
      <c r="P1656" s="31">
        <v>31500000</v>
      </c>
      <c r="T1656" s="30"/>
      <c r="U1656" s="31"/>
      <c r="V1656" s="31">
        <v>31500000</v>
      </c>
      <c r="W1656" s="28" t="s">
        <v>3456</v>
      </c>
    </row>
    <row r="1657" spans="1:23" s="28" customFormat="1" ht="29" x14ac:dyDescent="0.35">
      <c r="A1657" s="20">
        <v>1833</v>
      </c>
      <c r="B1657" s="28">
        <v>2024</v>
      </c>
      <c r="C1657" s="19" t="s">
        <v>4362</v>
      </c>
      <c r="D1657" s="19" t="s">
        <v>693</v>
      </c>
      <c r="E1657" s="19">
        <v>1070968907</v>
      </c>
      <c r="F1657" s="19" t="s">
        <v>4363</v>
      </c>
      <c r="G1657" s="19" t="s">
        <v>4345</v>
      </c>
      <c r="H1657" s="19" t="s">
        <v>299</v>
      </c>
      <c r="I1657" s="27">
        <v>45545</v>
      </c>
      <c r="J1657" s="27">
        <v>45545</v>
      </c>
      <c r="K1657" s="27">
        <v>45657</v>
      </c>
      <c r="L1657" s="29">
        <v>22800000</v>
      </c>
      <c r="M1657" s="36">
        <v>0</v>
      </c>
      <c r="N1657" s="31">
        <v>3990000</v>
      </c>
      <c r="O1657" s="31">
        <v>0</v>
      </c>
      <c r="P1657" s="31">
        <v>18810000</v>
      </c>
      <c r="T1657" s="30"/>
      <c r="U1657" s="31"/>
      <c r="V1657" s="31">
        <v>22800000</v>
      </c>
      <c r="W1657" s="28" t="s">
        <v>300</v>
      </c>
    </row>
    <row r="1658" spans="1:23" s="28" customFormat="1" ht="29" x14ac:dyDescent="0.35">
      <c r="A1658" s="20">
        <v>1834</v>
      </c>
      <c r="B1658" s="28">
        <v>2024</v>
      </c>
      <c r="C1658" s="19" t="s">
        <v>4364</v>
      </c>
      <c r="D1658" s="19" t="s">
        <v>4365</v>
      </c>
      <c r="E1658" s="19">
        <v>1026259180</v>
      </c>
      <c r="F1658" s="19" t="s">
        <v>4366</v>
      </c>
      <c r="G1658" s="19" t="s">
        <v>37</v>
      </c>
      <c r="H1658" s="19" t="s">
        <v>2886</v>
      </c>
      <c r="I1658" s="27">
        <v>45545</v>
      </c>
      <c r="J1658" s="27">
        <v>45545</v>
      </c>
      <c r="K1658" s="27">
        <v>45657</v>
      </c>
      <c r="L1658" s="29">
        <v>22800000</v>
      </c>
      <c r="M1658" s="36">
        <v>0</v>
      </c>
      <c r="N1658" s="31">
        <v>3990000</v>
      </c>
      <c r="O1658" s="31">
        <v>0</v>
      </c>
      <c r="P1658" s="31">
        <v>18810000</v>
      </c>
      <c r="T1658" s="30"/>
      <c r="U1658" s="31"/>
      <c r="V1658" s="31">
        <v>22800000</v>
      </c>
      <c r="W1658" s="28" t="s">
        <v>300</v>
      </c>
    </row>
    <row r="1659" spans="1:23" s="28" customFormat="1" ht="29" x14ac:dyDescent="0.35">
      <c r="A1659" s="20">
        <v>1836</v>
      </c>
      <c r="B1659" s="28">
        <v>2024</v>
      </c>
      <c r="C1659" s="19" t="s">
        <v>4367</v>
      </c>
      <c r="D1659" s="19" t="s">
        <v>1527</v>
      </c>
      <c r="E1659" s="19">
        <v>1094895758</v>
      </c>
      <c r="F1659" s="19" t="s">
        <v>4368</v>
      </c>
      <c r="G1659" s="19" t="s">
        <v>37</v>
      </c>
      <c r="H1659" s="19" t="s">
        <v>2886</v>
      </c>
      <c r="I1659" s="27">
        <v>45545</v>
      </c>
      <c r="J1659" s="27">
        <v>45545</v>
      </c>
      <c r="K1659" s="27">
        <v>45657</v>
      </c>
      <c r="L1659" s="29">
        <v>22800000</v>
      </c>
      <c r="M1659" s="36">
        <v>0</v>
      </c>
      <c r="N1659" s="31">
        <v>3990000</v>
      </c>
      <c r="O1659" s="31">
        <v>0</v>
      </c>
      <c r="P1659" s="31">
        <v>18810000</v>
      </c>
      <c r="T1659" s="30"/>
      <c r="U1659" s="31"/>
      <c r="V1659" s="31">
        <v>22800000</v>
      </c>
      <c r="W1659" s="28" t="s">
        <v>300</v>
      </c>
    </row>
    <row r="1660" spans="1:23" s="28" customFormat="1" ht="29" x14ac:dyDescent="0.35">
      <c r="A1660" s="20">
        <v>1837</v>
      </c>
      <c r="B1660" s="28">
        <v>2024</v>
      </c>
      <c r="C1660" s="19" t="s">
        <v>4369</v>
      </c>
      <c r="D1660" s="19" t="s">
        <v>2066</v>
      </c>
      <c r="E1660" s="19">
        <v>1023002959</v>
      </c>
      <c r="F1660" s="19" t="s">
        <v>4370</v>
      </c>
      <c r="G1660" s="59"/>
      <c r="H1660" s="59"/>
      <c r="I1660" s="27">
        <v>45547</v>
      </c>
      <c r="J1660" s="27" t="s">
        <v>4324</v>
      </c>
      <c r="K1660" s="27"/>
      <c r="L1660" s="29">
        <v>25202933</v>
      </c>
      <c r="M1660" s="36">
        <v>0</v>
      </c>
      <c r="N1660" s="31">
        <v>0</v>
      </c>
      <c r="O1660" s="31">
        <v>0</v>
      </c>
      <c r="P1660" s="31">
        <v>25202933</v>
      </c>
      <c r="T1660" s="30"/>
      <c r="U1660" s="31"/>
      <c r="V1660" s="31">
        <v>25202933</v>
      </c>
      <c r="W1660" s="28" t="s">
        <v>33</v>
      </c>
    </row>
    <row r="1661" spans="1:23" s="28" customFormat="1" ht="29" x14ac:dyDescent="0.35">
      <c r="A1661" s="20">
        <v>1838</v>
      </c>
      <c r="B1661" s="28">
        <v>2024</v>
      </c>
      <c r="C1661" s="19" t="s">
        <v>4371</v>
      </c>
      <c r="D1661" s="19" t="s">
        <v>1911</v>
      </c>
      <c r="E1661" s="19">
        <v>52736932</v>
      </c>
      <c r="F1661" s="19" t="s">
        <v>4372</v>
      </c>
      <c r="G1661" s="19" t="s">
        <v>262</v>
      </c>
      <c r="H1661" s="19" t="s">
        <v>263</v>
      </c>
      <c r="I1661" s="27">
        <v>45547</v>
      </c>
      <c r="J1661" s="27">
        <v>45548</v>
      </c>
      <c r="K1661" s="27">
        <v>45657</v>
      </c>
      <c r="L1661" s="29">
        <v>23900000</v>
      </c>
      <c r="M1661" s="36">
        <v>0</v>
      </c>
      <c r="N1661" s="31">
        <v>0</v>
      </c>
      <c r="O1661" s="31">
        <v>0</v>
      </c>
      <c r="P1661" s="31">
        <v>23900000</v>
      </c>
      <c r="T1661" s="30"/>
      <c r="U1661" s="31"/>
      <c r="V1661" s="31">
        <v>23900000</v>
      </c>
      <c r="W1661" s="28" t="s">
        <v>264</v>
      </c>
    </row>
    <row r="1662" spans="1:23" s="28" customFormat="1" ht="29" x14ac:dyDescent="0.35">
      <c r="A1662" s="20">
        <v>1839</v>
      </c>
      <c r="B1662" s="28">
        <v>2024</v>
      </c>
      <c r="C1662" s="19" t="s">
        <v>4373</v>
      </c>
      <c r="D1662" s="19" t="s">
        <v>1293</v>
      </c>
      <c r="E1662" s="19">
        <v>53051124</v>
      </c>
      <c r="F1662" s="19" t="s">
        <v>4374</v>
      </c>
      <c r="G1662" s="19" t="s">
        <v>262</v>
      </c>
      <c r="H1662" s="19" t="s">
        <v>263</v>
      </c>
      <c r="I1662" s="27">
        <v>45546</v>
      </c>
      <c r="J1662" s="27">
        <v>45551</v>
      </c>
      <c r="K1662" s="27">
        <v>45657</v>
      </c>
      <c r="L1662" s="29">
        <v>24168000</v>
      </c>
      <c r="M1662" s="36">
        <v>0</v>
      </c>
      <c r="N1662" s="31">
        <v>3021000</v>
      </c>
      <c r="O1662" s="31">
        <v>0</v>
      </c>
      <c r="P1662" s="31">
        <v>21147000</v>
      </c>
      <c r="T1662" s="30"/>
      <c r="U1662" s="31"/>
      <c r="V1662" s="31">
        <v>24168000</v>
      </c>
      <c r="W1662" s="28" t="s">
        <v>264</v>
      </c>
    </row>
    <row r="1663" spans="1:23" s="28" customFormat="1" ht="29" x14ac:dyDescent="0.35">
      <c r="A1663" s="20">
        <v>1840</v>
      </c>
      <c r="B1663" s="28">
        <v>2024</v>
      </c>
      <c r="C1663" s="19" t="s">
        <v>4375</v>
      </c>
      <c r="D1663" s="19" t="s">
        <v>1347</v>
      </c>
      <c r="E1663" s="19">
        <v>53080693</v>
      </c>
      <c r="F1663" s="19" t="s">
        <v>4376</v>
      </c>
      <c r="G1663" s="19" t="s">
        <v>262</v>
      </c>
      <c r="H1663" s="19" t="s">
        <v>263</v>
      </c>
      <c r="I1663" s="27">
        <v>45551</v>
      </c>
      <c r="J1663" s="27">
        <v>45554</v>
      </c>
      <c r="K1663" s="27">
        <v>45657</v>
      </c>
      <c r="L1663" s="29">
        <v>23604000</v>
      </c>
      <c r="M1663" s="36">
        <v>0</v>
      </c>
      <c r="N1663" s="31">
        <v>2360400</v>
      </c>
      <c r="O1663" s="31">
        <v>0</v>
      </c>
      <c r="P1663" s="31">
        <v>21243600</v>
      </c>
      <c r="T1663" s="30"/>
      <c r="U1663" s="31"/>
      <c r="V1663" s="31">
        <v>23604000</v>
      </c>
      <c r="W1663" s="28" t="s">
        <v>264</v>
      </c>
    </row>
    <row r="1664" spans="1:23" s="28" customFormat="1" ht="29" x14ac:dyDescent="0.35">
      <c r="A1664" s="20">
        <v>1842</v>
      </c>
      <c r="B1664" s="28">
        <v>2024</v>
      </c>
      <c r="C1664" s="19" t="s">
        <v>4377</v>
      </c>
      <c r="D1664" s="19" t="s">
        <v>1056</v>
      </c>
      <c r="E1664" s="19">
        <v>1016097081</v>
      </c>
      <c r="F1664" s="19" t="s">
        <v>4378</v>
      </c>
      <c r="G1664" s="19" t="s">
        <v>2256</v>
      </c>
      <c r="H1664" s="19" t="s">
        <v>32</v>
      </c>
      <c r="I1664" s="27">
        <v>45552</v>
      </c>
      <c r="J1664" s="27">
        <v>45554</v>
      </c>
      <c r="K1664" s="27">
        <v>45657</v>
      </c>
      <c r="L1664" s="29">
        <v>29200000</v>
      </c>
      <c r="M1664" s="36">
        <v>0</v>
      </c>
      <c r="N1664" s="31">
        <v>2920000</v>
      </c>
      <c r="O1664" s="31">
        <v>0</v>
      </c>
      <c r="P1664" s="31">
        <v>26280000</v>
      </c>
      <c r="T1664" s="30"/>
      <c r="U1664" s="31"/>
      <c r="V1664" s="31">
        <v>29200000</v>
      </c>
      <c r="W1664" s="28" t="s">
        <v>33</v>
      </c>
    </row>
    <row r="1665" spans="1:23" s="28" customFormat="1" ht="29" x14ac:dyDescent="0.35">
      <c r="A1665" s="20">
        <v>1843</v>
      </c>
      <c r="B1665" s="28">
        <v>2024</v>
      </c>
      <c r="C1665" s="19" t="s">
        <v>4379</v>
      </c>
      <c r="D1665" s="19" t="s">
        <v>4380</v>
      </c>
      <c r="E1665" s="19">
        <v>1094956894</v>
      </c>
      <c r="F1665" s="19" t="s">
        <v>4381</v>
      </c>
      <c r="G1665" s="19" t="s">
        <v>2256</v>
      </c>
      <c r="H1665" s="19" t="s">
        <v>32</v>
      </c>
      <c r="I1665" s="27">
        <v>45551</v>
      </c>
      <c r="J1665" s="27">
        <v>45558</v>
      </c>
      <c r="K1665" s="27">
        <v>45657</v>
      </c>
      <c r="L1665" s="29">
        <v>23900000</v>
      </c>
      <c r="M1665" s="36">
        <v>0</v>
      </c>
      <c r="N1665" s="31">
        <v>0</v>
      </c>
      <c r="O1665" s="31">
        <v>0</v>
      </c>
      <c r="P1665" s="31">
        <v>23900000</v>
      </c>
      <c r="T1665" s="30"/>
      <c r="U1665" s="31"/>
      <c r="V1665" s="31">
        <v>23900000</v>
      </c>
      <c r="W1665" s="28" t="s">
        <v>33</v>
      </c>
    </row>
    <row r="1666" spans="1:23" s="28" customFormat="1" ht="29" x14ac:dyDescent="0.35">
      <c r="A1666" s="20">
        <v>1844</v>
      </c>
      <c r="B1666" s="28">
        <v>2024</v>
      </c>
      <c r="C1666" s="19" t="s">
        <v>4382</v>
      </c>
      <c r="D1666" s="19" t="s">
        <v>1878</v>
      </c>
      <c r="E1666" s="19">
        <v>1071167372</v>
      </c>
      <c r="F1666" s="19" t="s">
        <v>4383</v>
      </c>
      <c r="G1666" s="19" t="s">
        <v>262</v>
      </c>
      <c r="H1666" s="19" t="s">
        <v>263</v>
      </c>
      <c r="I1666" s="27">
        <v>45548</v>
      </c>
      <c r="J1666" s="27">
        <v>45554</v>
      </c>
      <c r="K1666" s="27">
        <v>45657</v>
      </c>
      <c r="L1666" s="29">
        <v>23900000</v>
      </c>
      <c r="M1666" s="36">
        <v>0</v>
      </c>
      <c r="N1666" s="31">
        <v>0</v>
      </c>
      <c r="O1666" s="31">
        <v>0</v>
      </c>
      <c r="P1666" s="31">
        <v>23900000</v>
      </c>
      <c r="T1666" s="30"/>
      <c r="U1666" s="31"/>
      <c r="V1666" s="31">
        <v>23900000</v>
      </c>
      <c r="W1666" s="28" t="s">
        <v>264</v>
      </c>
    </row>
    <row r="1667" spans="1:23" s="28" customFormat="1" ht="29" x14ac:dyDescent="0.35">
      <c r="A1667" s="20">
        <v>1845</v>
      </c>
      <c r="B1667" s="28">
        <v>2024</v>
      </c>
      <c r="C1667" s="19" t="s">
        <v>4384</v>
      </c>
      <c r="D1667" s="19" t="s">
        <v>1734</v>
      </c>
      <c r="E1667" s="19">
        <v>1032393159</v>
      </c>
      <c r="F1667" s="19" t="s">
        <v>4385</v>
      </c>
      <c r="G1667" s="19" t="s">
        <v>262</v>
      </c>
      <c r="H1667" s="19" t="s">
        <v>263</v>
      </c>
      <c r="I1667" s="27">
        <v>45551</v>
      </c>
      <c r="J1667" s="27">
        <v>45554</v>
      </c>
      <c r="K1667" s="27">
        <v>45657</v>
      </c>
      <c r="L1667" s="29">
        <v>23900000</v>
      </c>
      <c r="M1667" s="36">
        <v>0</v>
      </c>
      <c r="N1667" s="31">
        <v>0</v>
      </c>
      <c r="O1667" s="31">
        <v>0</v>
      </c>
      <c r="P1667" s="31">
        <v>23900000</v>
      </c>
      <c r="T1667" s="30"/>
      <c r="U1667" s="31"/>
      <c r="V1667" s="31">
        <v>23900000</v>
      </c>
      <c r="W1667" s="28" t="s">
        <v>264</v>
      </c>
    </row>
    <row r="1668" spans="1:23" s="28" customFormat="1" ht="29" x14ac:dyDescent="0.35">
      <c r="A1668" s="20">
        <v>1846</v>
      </c>
      <c r="B1668" s="28">
        <v>2024</v>
      </c>
      <c r="C1668" s="19" t="s">
        <v>4386</v>
      </c>
      <c r="D1668" s="19" t="s">
        <v>4387</v>
      </c>
      <c r="E1668" s="19">
        <v>1023898263</v>
      </c>
      <c r="F1668" s="19" t="s">
        <v>4388</v>
      </c>
      <c r="G1668" s="19" t="s">
        <v>2256</v>
      </c>
      <c r="H1668" s="19" t="s">
        <v>32</v>
      </c>
      <c r="I1668" s="27">
        <v>45551</v>
      </c>
      <c r="J1668" s="55">
        <v>45554</v>
      </c>
      <c r="K1668" s="27">
        <v>45657</v>
      </c>
      <c r="L1668" s="29">
        <v>26072000</v>
      </c>
      <c r="M1668" s="36">
        <v>0</v>
      </c>
      <c r="N1668" s="31">
        <v>0</v>
      </c>
      <c r="O1668" s="31">
        <v>0</v>
      </c>
      <c r="P1668" s="31">
        <v>26072000</v>
      </c>
      <c r="T1668" s="30"/>
      <c r="U1668" s="31"/>
      <c r="V1668" s="31">
        <v>26072000</v>
      </c>
      <c r="W1668" s="28" t="s">
        <v>33</v>
      </c>
    </row>
    <row r="1669" spans="1:23" s="28" customFormat="1" ht="29" x14ac:dyDescent="0.35">
      <c r="A1669" s="20">
        <v>1847</v>
      </c>
      <c r="B1669" s="28">
        <v>2024</v>
      </c>
      <c r="C1669" s="19" t="s">
        <v>4389</v>
      </c>
      <c r="D1669" s="19" t="s">
        <v>1737</v>
      </c>
      <c r="E1669" s="19">
        <v>1122123341</v>
      </c>
      <c r="F1669" s="19" t="s">
        <v>4390</v>
      </c>
      <c r="G1669" s="19" t="s">
        <v>262</v>
      </c>
      <c r="H1669" s="19" t="s">
        <v>263</v>
      </c>
      <c r="I1669" s="27">
        <v>45552</v>
      </c>
      <c r="J1669" s="27">
        <v>45554</v>
      </c>
      <c r="K1669" s="27">
        <v>45657</v>
      </c>
      <c r="L1669" s="29">
        <v>23604000</v>
      </c>
      <c r="M1669" s="36">
        <v>0</v>
      </c>
      <c r="N1669" s="31">
        <v>0</v>
      </c>
      <c r="O1669" s="31">
        <v>0</v>
      </c>
      <c r="P1669" s="31">
        <v>23604000</v>
      </c>
      <c r="T1669" s="30"/>
      <c r="U1669" s="31"/>
      <c r="V1669" s="31">
        <v>23604000</v>
      </c>
      <c r="W1669" s="28" t="s">
        <v>264</v>
      </c>
    </row>
    <row r="1670" spans="1:23" s="28" customFormat="1" ht="29" x14ac:dyDescent="0.35">
      <c r="A1670" s="20">
        <v>1848</v>
      </c>
      <c r="B1670" s="28">
        <v>2024</v>
      </c>
      <c r="C1670" s="19" t="s">
        <v>4391</v>
      </c>
      <c r="D1670" s="19" t="s">
        <v>1881</v>
      </c>
      <c r="E1670" s="19">
        <v>60371694</v>
      </c>
      <c r="F1670" s="19" t="s">
        <v>4392</v>
      </c>
      <c r="G1670" s="19" t="s">
        <v>262</v>
      </c>
      <c r="H1670" s="19" t="s">
        <v>263</v>
      </c>
      <c r="I1670" s="27">
        <v>45554</v>
      </c>
      <c r="J1670" s="27">
        <v>45558</v>
      </c>
      <c r="K1670" s="27">
        <v>45657</v>
      </c>
      <c r="L1670" s="29">
        <v>23604000</v>
      </c>
      <c r="M1670" s="36">
        <v>0</v>
      </c>
      <c r="N1670" s="31">
        <v>1573600</v>
      </c>
      <c r="O1670" s="31">
        <v>0</v>
      </c>
      <c r="P1670" s="31">
        <v>22030400</v>
      </c>
      <c r="T1670" s="30"/>
      <c r="U1670" s="31"/>
      <c r="V1670" s="31">
        <v>23604000</v>
      </c>
      <c r="W1670" s="28" t="s">
        <v>264</v>
      </c>
    </row>
    <row r="1671" spans="1:23" s="28" customFormat="1" ht="29" x14ac:dyDescent="0.35">
      <c r="A1671" s="20">
        <v>1850</v>
      </c>
      <c r="B1671" s="28">
        <v>2024</v>
      </c>
      <c r="C1671" s="19" t="s">
        <v>4393</v>
      </c>
      <c r="D1671" s="19" t="s">
        <v>2164</v>
      </c>
      <c r="E1671" s="19">
        <v>1018478219</v>
      </c>
      <c r="F1671" s="19" t="s">
        <v>4394</v>
      </c>
      <c r="G1671" s="59"/>
      <c r="H1671" s="59"/>
      <c r="I1671" s="27">
        <v>45552</v>
      </c>
      <c r="J1671" s="27" t="s">
        <v>4324</v>
      </c>
      <c r="K1671" s="27"/>
      <c r="L1671" s="29">
        <v>21726667</v>
      </c>
      <c r="M1671" s="36">
        <v>0</v>
      </c>
      <c r="N1671" s="31">
        <v>0</v>
      </c>
      <c r="O1671" s="31">
        <v>0</v>
      </c>
      <c r="P1671" s="31">
        <v>21726667</v>
      </c>
      <c r="T1671" s="30"/>
      <c r="U1671" s="31"/>
      <c r="V1671" s="31">
        <v>21726667</v>
      </c>
      <c r="W1671" s="28" t="s">
        <v>33</v>
      </c>
    </row>
    <row r="1672" spans="1:23" s="28" customFormat="1" ht="29" x14ac:dyDescent="0.35">
      <c r="A1672" s="20">
        <v>1851</v>
      </c>
      <c r="B1672" s="28">
        <v>2024</v>
      </c>
      <c r="C1672" s="19" t="s">
        <v>4395</v>
      </c>
      <c r="D1672" s="19" t="s">
        <v>2275</v>
      </c>
      <c r="E1672" s="19">
        <v>1049640390</v>
      </c>
      <c r="F1672" s="19" t="s">
        <v>4396</v>
      </c>
      <c r="G1672" s="19" t="s">
        <v>3093</v>
      </c>
      <c r="H1672" s="19" t="s">
        <v>544</v>
      </c>
      <c r="I1672" s="27">
        <v>45555</v>
      </c>
      <c r="J1672" s="27">
        <v>45559</v>
      </c>
      <c r="K1672" s="27">
        <v>45657</v>
      </c>
      <c r="L1672" s="29">
        <v>29705200</v>
      </c>
      <c r="M1672" s="36">
        <v>0</v>
      </c>
      <c r="N1672" s="31">
        <v>0</v>
      </c>
      <c r="O1672" s="31">
        <v>0</v>
      </c>
      <c r="P1672" s="31">
        <v>29705200</v>
      </c>
      <c r="T1672" s="30"/>
      <c r="U1672" s="31"/>
      <c r="V1672" s="31">
        <v>29705200</v>
      </c>
      <c r="W1672" s="28" t="s">
        <v>534</v>
      </c>
    </row>
    <row r="1673" spans="1:23" s="28" customFormat="1" ht="43.5" x14ac:dyDescent="0.35">
      <c r="A1673" s="20">
        <v>1852</v>
      </c>
      <c r="B1673" s="28">
        <v>2024</v>
      </c>
      <c r="C1673" s="19" t="s">
        <v>4397</v>
      </c>
      <c r="D1673" s="19" t="s">
        <v>4398</v>
      </c>
      <c r="E1673" s="19">
        <v>1015417032</v>
      </c>
      <c r="F1673" s="19" t="s">
        <v>4399</v>
      </c>
      <c r="G1673" s="19" t="s">
        <v>154</v>
      </c>
      <c r="H1673" s="19" t="s">
        <v>155</v>
      </c>
      <c r="I1673" s="27">
        <v>45552</v>
      </c>
      <c r="J1673" s="27">
        <v>45561</v>
      </c>
      <c r="K1673" s="27">
        <v>45651</v>
      </c>
      <c r="L1673" s="29">
        <v>22342554</v>
      </c>
      <c r="M1673" s="36">
        <v>0</v>
      </c>
      <c r="N1673" s="31">
        <v>0</v>
      </c>
      <c r="O1673" s="31">
        <v>0</v>
      </c>
      <c r="P1673" s="31">
        <v>22342554</v>
      </c>
      <c r="T1673" s="30"/>
      <c r="U1673" s="31"/>
      <c r="V1673" s="31">
        <v>22342554</v>
      </c>
      <c r="W1673" s="28" t="s">
        <v>156</v>
      </c>
    </row>
    <row r="1674" spans="1:23" s="28" customFormat="1" ht="29" x14ac:dyDescent="0.35">
      <c r="A1674" s="20">
        <v>1853</v>
      </c>
      <c r="B1674" s="28">
        <v>2024</v>
      </c>
      <c r="C1674" s="19" t="s">
        <v>4400</v>
      </c>
      <c r="D1674" s="19" t="s">
        <v>1386</v>
      </c>
      <c r="E1674" s="19">
        <v>1026271628</v>
      </c>
      <c r="F1674" s="19" t="s">
        <v>4401</v>
      </c>
      <c r="G1674" s="19" t="s">
        <v>262</v>
      </c>
      <c r="H1674" s="19" t="s">
        <v>263</v>
      </c>
      <c r="I1674" s="27">
        <v>45552</v>
      </c>
      <c r="J1674" s="27">
        <v>45554</v>
      </c>
      <c r="K1674" s="27">
        <v>45657</v>
      </c>
      <c r="L1674" s="29">
        <v>23604000</v>
      </c>
      <c r="M1674" s="36">
        <v>0</v>
      </c>
      <c r="N1674" s="31">
        <v>2360400</v>
      </c>
      <c r="O1674" s="31">
        <v>0</v>
      </c>
      <c r="P1674" s="31">
        <v>21243600</v>
      </c>
      <c r="T1674" s="30"/>
      <c r="U1674" s="31"/>
      <c r="V1674" s="31">
        <v>23604000</v>
      </c>
      <c r="W1674" s="28" t="s">
        <v>264</v>
      </c>
    </row>
    <row r="1675" spans="1:23" s="28" customFormat="1" ht="29" x14ac:dyDescent="0.35">
      <c r="A1675" s="20">
        <v>1854</v>
      </c>
      <c r="B1675" s="28">
        <v>2024</v>
      </c>
      <c r="C1675" s="19" t="s">
        <v>4402</v>
      </c>
      <c r="D1675" s="19" t="s">
        <v>4403</v>
      </c>
      <c r="E1675" s="19">
        <v>53119117</v>
      </c>
      <c r="F1675" s="19" t="s">
        <v>4404</v>
      </c>
      <c r="G1675" s="19" t="s">
        <v>262</v>
      </c>
      <c r="H1675" s="19" t="s">
        <v>263</v>
      </c>
      <c r="I1675" s="27">
        <v>45552</v>
      </c>
      <c r="J1675" s="27">
        <v>45558</v>
      </c>
      <c r="K1675" s="27">
        <v>45657</v>
      </c>
      <c r="L1675" s="29">
        <v>20653500</v>
      </c>
      <c r="M1675" s="36">
        <v>0</v>
      </c>
      <c r="N1675" s="31">
        <v>0</v>
      </c>
      <c r="O1675" s="31">
        <v>0</v>
      </c>
      <c r="P1675" s="31">
        <v>20653500</v>
      </c>
      <c r="T1675" s="30"/>
      <c r="U1675" s="31"/>
      <c r="V1675" s="31">
        <v>20653500</v>
      </c>
      <c r="W1675" s="28" t="s">
        <v>264</v>
      </c>
    </row>
    <row r="1676" spans="1:23" s="28" customFormat="1" ht="29" x14ac:dyDescent="0.35">
      <c r="A1676" s="20">
        <v>1855</v>
      </c>
      <c r="B1676" s="28">
        <v>2024</v>
      </c>
      <c r="C1676" s="19" t="s">
        <v>4405</v>
      </c>
      <c r="D1676" s="19" t="s">
        <v>642</v>
      </c>
      <c r="E1676" s="19">
        <v>1022361607</v>
      </c>
      <c r="F1676" s="19" t="s">
        <v>4406</v>
      </c>
      <c r="G1676" s="19" t="s">
        <v>538</v>
      </c>
      <c r="H1676" s="19" t="s">
        <v>2487</v>
      </c>
      <c r="I1676" s="27">
        <v>45553</v>
      </c>
      <c r="J1676" s="27">
        <v>45559</v>
      </c>
      <c r="K1676" s="27">
        <v>45657</v>
      </c>
      <c r="L1676" s="29">
        <v>21218000</v>
      </c>
      <c r="M1676" s="36">
        <v>0</v>
      </c>
      <c r="N1676" s="31">
        <v>1237717</v>
      </c>
      <c r="O1676" s="31">
        <v>0</v>
      </c>
      <c r="P1676" s="31">
        <v>19980283</v>
      </c>
      <c r="T1676" s="30"/>
      <c r="U1676" s="31"/>
      <c r="V1676" s="31">
        <v>21218000</v>
      </c>
      <c r="W1676" s="28" t="s">
        <v>534</v>
      </c>
    </row>
    <row r="1677" spans="1:23" s="28" customFormat="1" ht="29" x14ac:dyDescent="0.35">
      <c r="A1677" s="20">
        <v>1856</v>
      </c>
      <c r="B1677" s="28">
        <v>2024</v>
      </c>
      <c r="C1677" s="19" t="s">
        <v>4407</v>
      </c>
      <c r="D1677" s="19" t="s">
        <v>4408</v>
      </c>
      <c r="E1677" s="19">
        <v>1022986676</v>
      </c>
      <c r="F1677" s="19" t="s">
        <v>4409</v>
      </c>
      <c r="G1677" s="19" t="s">
        <v>538</v>
      </c>
      <c r="H1677" s="19" t="s">
        <v>2487</v>
      </c>
      <c r="I1677" s="27">
        <v>45553</v>
      </c>
      <c r="J1677" s="27">
        <v>45558</v>
      </c>
      <c r="K1677" s="27">
        <v>45657</v>
      </c>
      <c r="L1677" s="29">
        <v>21218000</v>
      </c>
      <c r="M1677" s="36">
        <v>0</v>
      </c>
      <c r="N1677" s="31">
        <v>0</v>
      </c>
      <c r="O1677" s="31">
        <v>0</v>
      </c>
      <c r="P1677" s="31">
        <v>21218000</v>
      </c>
      <c r="T1677" s="30"/>
      <c r="U1677" s="31"/>
      <c r="V1677" s="31">
        <v>21218000</v>
      </c>
      <c r="W1677" s="28" t="s">
        <v>534</v>
      </c>
    </row>
    <row r="1678" spans="1:23" s="28" customFormat="1" ht="29" x14ac:dyDescent="0.35">
      <c r="A1678" s="20">
        <v>1857</v>
      </c>
      <c r="B1678" s="28">
        <v>2024</v>
      </c>
      <c r="C1678" s="19" t="s">
        <v>4410</v>
      </c>
      <c r="D1678" s="19" t="s">
        <v>1203</v>
      </c>
      <c r="E1678" s="19">
        <v>1033707435</v>
      </c>
      <c r="F1678" s="19" t="s">
        <v>4411</v>
      </c>
      <c r="G1678" s="19" t="s">
        <v>2256</v>
      </c>
      <c r="H1678" s="19" t="s">
        <v>32</v>
      </c>
      <c r="I1678" s="27">
        <v>45554</v>
      </c>
      <c r="J1678" s="27">
        <v>45559</v>
      </c>
      <c r="K1678" s="27">
        <v>45657</v>
      </c>
      <c r="L1678" s="29">
        <v>24253333</v>
      </c>
      <c r="M1678" s="36">
        <v>0</v>
      </c>
      <c r="N1678" s="31">
        <v>0</v>
      </c>
      <c r="O1678" s="31">
        <v>0</v>
      </c>
      <c r="P1678" s="31">
        <v>24253333</v>
      </c>
      <c r="T1678" s="30"/>
      <c r="U1678" s="31"/>
      <c r="V1678" s="31">
        <v>24253333</v>
      </c>
      <c r="W1678" s="28" t="s">
        <v>33</v>
      </c>
    </row>
    <row r="1679" spans="1:23" s="28" customFormat="1" ht="29" x14ac:dyDescent="0.35">
      <c r="A1679" s="20">
        <v>1858</v>
      </c>
      <c r="B1679" s="28">
        <v>2024</v>
      </c>
      <c r="C1679" s="19" t="s">
        <v>4412</v>
      </c>
      <c r="D1679" s="19" t="s">
        <v>4413</v>
      </c>
      <c r="E1679" s="19">
        <v>52787385</v>
      </c>
      <c r="F1679" s="19" t="s">
        <v>4414</v>
      </c>
      <c r="G1679" s="59"/>
      <c r="H1679" s="59"/>
      <c r="I1679" s="27">
        <v>45553</v>
      </c>
      <c r="J1679" s="27" t="s">
        <v>4324</v>
      </c>
      <c r="K1679" s="27"/>
      <c r="L1679" s="29">
        <v>23899333</v>
      </c>
      <c r="M1679" s="36">
        <v>0</v>
      </c>
      <c r="N1679" s="31">
        <v>0</v>
      </c>
      <c r="O1679" s="31">
        <v>0</v>
      </c>
      <c r="P1679" s="31">
        <v>23899333</v>
      </c>
      <c r="T1679" s="30"/>
      <c r="U1679" s="31"/>
      <c r="V1679" s="31">
        <v>23899333</v>
      </c>
      <c r="W1679" s="28" t="s">
        <v>33</v>
      </c>
    </row>
    <row r="1680" spans="1:23" s="28" customFormat="1" ht="29" x14ac:dyDescent="0.35">
      <c r="A1680" s="20">
        <v>1859</v>
      </c>
      <c r="B1680" s="28">
        <v>2024</v>
      </c>
      <c r="C1680" s="19" t="s">
        <v>4415</v>
      </c>
      <c r="D1680" s="19" t="s">
        <v>2119</v>
      </c>
      <c r="E1680" s="19">
        <v>1010164383</v>
      </c>
      <c r="F1680" s="19" t="s">
        <v>4416</v>
      </c>
      <c r="G1680" s="59"/>
      <c r="H1680" s="59"/>
      <c r="I1680" s="27">
        <v>45555</v>
      </c>
      <c r="J1680" s="27" t="s">
        <v>4324</v>
      </c>
      <c r="K1680" s="27"/>
      <c r="L1680" s="29">
        <v>27993333</v>
      </c>
      <c r="M1680" s="36">
        <v>0</v>
      </c>
      <c r="N1680" s="31">
        <v>0</v>
      </c>
      <c r="O1680" s="31">
        <v>0</v>
      </c>
      <c r="P1680" s="31">
        <v>27993333</v>
      </c>
      <c r="T1680" s="30"/>
      <c r="U1680" s="31"/>
      <c r="V1680" s="31">
        <v>27993333</v>
      </c>
      <c r="W1680" s="28" t="s">
        <v>33</v>
      </c>
    </row>
    <row r="1681" spans="1:23" s="28" customFormat="1" ht="29" x14ac:dyDescent="0.35">
      <c r="A1681" s="20">
        <v>1860</v>
      </c>
      <c r="B1681" s="28">
        <v>2024</v>
      </c>
      <c r="C1681" s="19" t="s">
        <v>4417</v>
      </c>
      <c r="D1681" s="19" t="s">
        <v>4418</v>
      </c>
      <c r="E1681" s="19">
        <v>1070006822</v>
      </c>
      <c r="F1681" s="19" t="s">
        <v>4419</v>
      </c>
      <c r="G1681" s="59"/>
      <c r="H1681" s="59"/>
      <c r="I1681" s="27">
        <v>45554</v>
      </c>
      <c r="J1681" s="27" t="s">
        <v>4324</v>
      </c>
      <c r="K1681" s="27"/>
      <c r="L1681" s="29">
        <v>19548000</v>
      </c>
      <c r="M1681" s="36">
        <v>0</v>
      </c>
      <c r="N1681" s="31">
        <v>0</v>
      </c>
      <c r="O1681" s="31">
        <v>0</v>
      </c>
      <c r="P1681" s="31">
        <v>19548000</v>
      </c>
      <c r="T1681" s="30"/>
      <c r="U1681" s="31"/>
      <c r="V1681" s="31">
        <v>19548000</v>
      </c>
      <c r="W1681" s="28" t="s">
        <v>33</v>
      </c>
    </row>
    <row r="1682" spans="1:23" s="28" customFormat="1" ht="29" x14ac:dyDescent="0.35">
      <c r="A1682" s="20">
        <v>1861</v>
      </c>
      <c r="B1682" s="28">
        <v>2024</v>
      </c>
      <c r="C1682" s="19" t="s">
        <v>4420</v>
      </c>
      <c r="D1682" s="19" t="s">
        <v>2640</v>
      </c>
      <c r="E1682" s="19">
        <v>1018462362</v>
      </c>
      <c r="F1682" s="19" t="s">
        <v>4421</v>
      </c>
      <c r="G1682" s="19" t="s">
        <v>4345</v>
      </c>
      <c r="H1682" s="19" t="s">
        <v>299</v>
      </c>
      <c r="I1682" s="27">
        <v>45553</v>
      </c>
      <c r="J1682" s="27">
        <v>45558</v>
      </c>
      <c r="K1682" s="27">
        <v>45657</v>
      </c>
      <c r="L1682" s="29">
        <v>16000000</v>
      </c>
      <c r="M1682" s="36">
        <v>0</v>
      </c>
      <c r="N1682" s="31">
        <v>1066667</v>
      </c>
      <c r="O1682" s="31">
        <v>0</v>
      </c>
      <c r="P1682" s="31">
        <v>14933333</v>
      </c>
      <c r="T1682" s="30"/>
      <c r="U1682" s="31"/>
      <c r="V1682" s="31">
        <v>16000000</v>
      </c>
      <c r="W1682" s="28" t="s">
        <v>300</v>
      </c>
    </row>
    <row r="1683" spans="1:23" s="28" customFormat="1" ht="29" x14ac:dyDescent="0.35">
      <c r="A1683" s="20">
        <v>1862</v>
      </c>
      <c r="B1683" s="28">
        <v>2024</v>
      </c>
      <c r="C1683" s="19" t="s">
        <v>4422</v>
      </c>
      <c r="D1683" s="19" t="s">
        <v>4423</v>
      </c>
      <c r="E1683" s="19">
        <v>1075877250</v>
      </c>
      <c r="F1683" s="19" t="s">
        <v>4424</v>
      </c>
      <c r="G1683" s="19" t="s">
        <v>538</v>
      </c>
      <c r="H1683" s="19" t="s">
        <v>2487</v>
      </c>
      <c r="I1683" s="27">
        <v>45553</v>
      </c>
      <c r="J1683" s="27">
        <v>45558</v>
      </c>
      <c r="K1683" s="27">
        <v>45657</v>
      </c>
      <c r="L1683" s="29">
        <v>21218000</v>
      </c>
      <c r="M1683" s="36">
        <v>0</v>
      </c>
      <c r="N1683" s="31">
        <v>0</v>
      </c>
      <c r="O1683" s="31">
        <v>0</v>
      </c>
      <c r="P1683" s="31">
        <v>21218000</v>
      </c>
      <c r="T1683" s="30"/>
      <c r="U1683" s="31"/>
      <c r="V1683" s="31">
        <v>21218000</v>
      </c>
      <c r="W1683" s="28" t="s">
        <v>534</v>
      </c>
    </row>
    <row r="1684" spans="1:23" s="28" customFormat="1" ht="29" x14ac:dyDescent="0.35">
      <c r="A1684" s="20">
        <v>1866</v>
      </c>
      <c r="B1684" s="28">
        <v>2024</v>
      </c>
      <c r="C1684" s="19" t="s">
        <v>4425</v>
      </c>
      <c r="D1684" s="19" t="s">
        <v>4426</v>
      </c>
      <c r="E1684" s="19">
        <v>1020829571</v>
      </c>
      <c r="F1684" s="19" t="s">
        <v>4427</v>
      </c>
      <c r="G1684" s="19" t="s">
        <v>262</v>
      </c>
      <c r="H1684" s="19" t="s">
        <v>263</v>
      </c>
      <c r="I1684" s="27">
        <v>45555</v>
      </c>
      <c r="J1684" s="27">
        <v>45560</v>
      </c>
      <c r="K1684" s="27">
        <v>45657</v>
      </c>
      <c r="L1684" s="29">
        <v>18753000</v>
      </c>
      <c r="M1684" s="36">
        <v>0</v>
      </c>
      <c r="N1684" s="31">
        <v>1071600</v>
      </c>
      <c r="O1684" s="31">
        <v>0</v>
      </c>
      <c r="P1684" s="31">
        <v>17681400</v>
      </c>
      <c r="T1684" s="30"/>
      <c r="U1684" s="31"/>
      <c r="V1684" s="31">
        <v>18753000</v>
      </c>
      <c r="W1684" s="28" t="s">
        <v>264</v>
      </c>
    </row>
    <row r="1685" spans="1:23" s="28" customFormat="1" ht="29" x14ac:dyDescent="0.35">
      <c r="A1685" s="20">
        <v>1868</v>
      </c>
      <c r="B1685" s="28">
        <v>2024</v>
      </c>
      <c r="C1685" s="19" t="s">
        <v>4428</v>
      </c>
      <c r="D1685" s="19" t="s">
        <v>2507</v>
      </c>
      <c r="E1685" s="19">
        <v>1019112551</v>
      </c>
      <c r="F1685" s="19" t="s">
        <v>4429</v>
      </c>
      <c r="G1685" s="19" t="s">
        <v>538</v>
      </c>
      <c r="H1685" s="19" t="s">
        <v>2487</v>
      </c>
      <c r="I1685" s="27">
        <v>45554</v>
      </c>
      <c r="J1685" s="27">
        <v>45559</v>
      </c>
      <c r="K1685" s="27">
        <v>45657</v>
      </c>
      <c r="L1685" s="29">
        <v>18565750</v>
      </c>
      <c r="M1685" s="36">
        <v>0</v>
      </c>
      <c r="N1685" s="31">
        <v>0</v>
      </c>
      <c r="O1685" s="31">
        <v>0</v>
      </c>
      <c r="P1685" s="31">
        <v>18565750</v>
      </c>
      <c r="T1685" s="30"/>
      <c r="U1685" s="31"/>
      <c r="V1685" s="31">
        <v>18565750</v>
      </c>
      <c r="W1685" s="28" t="s">
        <v>534</v>
      </c>
    </row>
    <row r="1686" spans="1:23" s="28" customFormat="1" ht="29" x14ac:dyDescent="0.35">
      <c r="A1686" s="20">
        <v>1869</v>
      </c>
      <c r="B1686" s="28">
        <v>2024</v>
      </c>
      <c r="C1686" s="19" t="s">
        <v>4430</v>
      </c>
      <c r="D1686" s="19" t="s">
        <v>2221</v>
      </c>
      <c r="E1686" s="19">
        <v>1018420718</v>
      </c>
      <c r="F1686" s="19" t="s">
        <v>4431</v>
      </c>
      <c r="G1686" s="59"/>
      <c r="H1686" s="59"/>
      <c r="I1686" s="27">
        <v>45560</v>
      </c>
      <c r="J1686" s="27" t="s">
        <v>4324</v>
      </c>
      <c r="K1686" s="27"/>
      <c r="L1686" s="29">
        <v>19548000</v>
      </c>
      <c r="M1686" s="36">
        <v>0</v>
      </c>
      <c r="N1686" s="31">
        <v>0</v>
      </c>
      <c r="O1686" s="31">
        <v>0</v>
      </c>
      <c r="P1686" s="31">
        <v>19548000</v>
      </c>
      <c r="T1686" s="30"/>
      <c r="U1686" s="31"/>
      <c r="V1686" s="31">
        <v>19548000</v>
      </c>
      <c r="W1686" s="28" t="s">
        <v>33</v>
      </c>
    </row>
    <row r="1687" spans="1:23" s="28" customFormat="1" ht="29" x14ac:dyDescent="0.35">
      <c r="A1687" s="20">
        <v>1870</v>
      </c>
      <c r="B1687" s="28">
        <v>2024</v>
      </c>
      <c r="C1687" s="19" t="s">
        <v>4432</v>
      </c>
      <c r="D1687" s="19" t="s">
        <v>4433</v>
      </c>
      <c r="E1687" s="19">
        <v>900155107</v>
      </c>
      <c r="F1687" s="19" t="s">
        <v>4434</v>
      </c>
      <c r="G1687" s="19" t="s">
        <v>426</v>
      </c>
      <c r="H1687" s="19" t="s">
        <v>820</v>
      </c>
      <c r="I1687" s="27">
        <v>45554</v>
      </c>
      <c r="J1687" s="27">
        <v>45555</v>
      </c>
      <c r="K1687" s="27">
        <v>45575</v>
      </c>
      <c r="L1687" s="29">
        <v>5376000</v>
      </c>
      <c r="M1687" s="36">
        <v>0</v>
      </c>
      <c r="N1687" s="31">
        <v>0</v>
      </c>
      <c r="O1687" s="31">
        <v>0</v>
      </c>
      <c r="P1687" s="31">
        <v>5376000</v>
      </c>
      <c r="T1687" s="30"/>
      <c r="U1687" s="31"/>
      <c r="V1687" s="31">
        <v>5376000</v>
      </c>
      <c r="W1687" s="28" t="s">
        <v>428</v>
      </c>
    </row>
    <row r="1688" spans="1:23" s="28" customFormat="1" ht="29" x14ac:dyDescent="0.35">
      <c r="A1688" s="20">
        <v>1871</v>
      </c>
      <c r="B1688" s="28">
        <v>2024</v>
      </c>
      <c r="C1688" s="19" t="s">
        <v>4435</v>
      </c>
      <c r="D1688" s="19" t="s">
        <v>4436</v>
      </c>
      <c r="E1688" s="19">
        <v>900365660</v>
      </c>
      <c r="F1688" s="19" t="s">
        <v>4437</v>
      </c>
      <c r="G1688" s="19" t="s">
        <v>426</v>
      </c>
      <c r="H1688" s="19" t="s">
        <v>820</v>
      </c>
      <c r="I1688" s="27">
        <v>45554</v>
      </c>
      <c r="J1688" s="27">
        <v>45555</v>
      </c>
      <c r="K1688" s="27">
        <v>45575</v>
      </c>
      <c r="L1688" s="29">
        <v>4460722</v>
      </c>
      <c r="M1688" s="36">
        <v>0</v>
      </c>
      <c r="N1688" s="31">
        <v>0</v>
      </c>
      <c r="O1688" s="31">
        <v>0</v>
      </c>
      <c r="P1688" s="31">
        <v>4460722</v>
      </c>
      <c r="T1688" s="30"/>
      <c r="U1688" s="31"/>
      <c r="V1688" s="31">
        <v>4460722</v>
      </c>
      <c r="W1688" s="28" t="s">
        <v>428</v>
      </c>
    </row>
    <row r="1689" spans="1:23" s="28" customFormat="1" ht="29" x14ac:dyDescent="0.35">
      <c r="A1689" s="20">
        <v>1872</v>
      </c>
      <c r="B1689" s="28">
        <v>2024</v>
      </c>
      <c r="C1689" s="19" t="s">
        <v>4438</v>
      </c>
      <c r="D1689" s="19" t="s">
        <v>4439</v>
      </c>
      <c r="E1689" s="19">
        <v>804000673</v>
      </c>
      <c r="F1689" s="19" t="s">
        <v>4440</v>
      </c>
      <c r="G1689" s="19" t="s">
        <v>426</v>
      </c>
      <c r="H1689" s="19" t="s">
        <v>820</v>
      </c>
      <c r="I1689" s="27">
        <v>45554</v>
      </c>
      <c r="J1689" s="27">
        <v>45555</v>
      </c>
      <c r="K1689" s="27">
        <v>45575</v>
      </c>
      <c r="L1689" s="29">
        <v>26465000</v>
      </c>
      <c r="M1689" s="36">
        <v>0</v>
      </c>
      <c r="N1689" s="31">
        <v>0</v>
      </c>
      <c r="O1689" s="31">
        <v>0</v>
      </c>
      <c r="P1689" s="31">
        <v>26465000</v>
      </c>
      <c r="T1689" s="30"/>
      <c r="U1689" s="31"/>
      <c r="V1689" s="31">
        <v>26465000</v>
      </c>
      <c r="W1689" s="28" t="s">
        <v>428</v>
      </c>
    </row>
    <row r="1690" spans="1:23" s="28" customFormat="1" ht="29" x14ac:dyDescent="0.35">
      <c r="A1690" s="20">
        <v>1875</v>
      </c>
      <c r="B1690" s="28">
        <v>2024</v>
      </c>
      <c r="C1690" s="19" t="s">
        <v>4441</v>
      </c>
      <c r="D1690" s="19" t="s">
        <v>4442</v>
      </c>
      <c r="E1690" s="19">
        <v>1083035222</v>
      </c>
      <c r="F1690" s="19" t="s">
        <v>4443</v>
      </c>
      <c r="G1690" s="19" t="s">
        <v>262</v>
      </c>
      <c r="H1690" s="19" t="s">
        <v>263</v>
      </c>
      <c r="I1690" s="27">
        <v>45558</v>
      </c>
      <c r="J1690" s="27">
        <v>45560</v>
      </c>
      <c r="K1690" s="27">
        <v>45657</v>
      </c>
      <c r="L1690" s="29">
        <v>17811500</v>
      </c>
      <c r="M1690" s="36">
        <v>0</v>
      </c>
      <c r="N1690" s="31">
        <v>0</v>
      </c>
      <c r="O1690" s="31">
        <v>0</v>
      </c>
      <c r="P1690" s="31">
        <v>17811500</v>
      </c>
      <c r="T1690" s="30"/>
      <c r="U1690" s="31"/>
      <c r="V1690" s="31">
        <v>17811500</v>
      </c>
      <c r="W1690" s="28" t="s">
        <v>264</v>
      </c>
    </row>
    <row r="1691" spans="1:23" s="28" customFormat="1" ht="29" x14ac:dyDescent="0.35">
      <c r="A1691" s="20">
        <v>1876</v>
      </c>
      <c r="B1691" s="28">
        <v>2024</v>
      </c>
      <c r="C1691" s="19" t="s">
        <v>4444</v>
      </c>
      <c r="D1691" s="19" t="s">
        <v>4445</v>
      </c>
      <c r="E1691" s="19">
        <v>1020831791</v>
      </c>
      <c r="F1691" s="19" t="s">
        <v>4446</v>
      </c>
      <c r="G1691" s="19" t="s">
        <v>262</v>
      </c>
      <c r="H1691" s="19" t="s">
        <v>263</v>
      </c>
      <c r="I1691" s="27">
        <v>45558</v>
      </c>
      <c r="J1691" s="27">
        <v>45560</v>
      </c>
      <c r="K1691" s="27">
        <v>45657</v>
      </c>
      <c r="L1691" s="29">
        <v>20912500</v>
      </c>
      <c r="M1691" s="36">
        <v>0</v>
      </c>
      <c r="N1691" s="31">
        <v>0</v>
      </c>
      <c r="O1691" s="31">
        <v>0</v>
      </c>
      <c r="P1691" s="31">
        <v>20912500</v>
      </c>
      <c r="T1691" s="30"/>
      <c r="U1691" s="31"/>
      <c r="V1691" s="31">
        <v>20912500</v>
      </c>
      <c r="W1691" s="28" t="s">
        <v>264</v>
      </c>
    </row>
    <row r="1692" spans="1:23" s="28" customFormat="1" ht="43.5" x14ac:dyDescent="0.35">
      <c r="A1692" s="20">
        <v>1877</v>
      </c>
      <c r="B1692" s="28">
        <v>2024</v>
      </c>
      <c r="C1692" s="19" t="s">
        <v>4447</v>
      </c>
      <c r="D1692" s="19" t="s">
        <v>4448</v>
      </c>
      <c r="E1692" s="19">
        <v>45550889</v>
      </c>
      <c r="F1692" s="19" t="s">
        <v>4449</v>
      </c>
      <c r="G1692" s="19" t="s">
        <v>154</v>
      </c>
      <c r="H1692" s="19" t="s">
        <v>155</v>
      </c>
      <c r="I1692" s="27">
        <v>45555</v>
      </c>
      <c r="J1692" s="27">
        <v>45560</v>
      </c>
      <c r="K1692" s="27">
        <v>45712</v>
      </c>
      <c r="L1692" s="29">
        <v>27160000</v>
      </c>
      <c r="M1692" s="36">
        <v>0</v>
      </c>
      <c r="N1692" s="31">
        <v>0</v>
      </c>
      <c r="O1692" s="31">
        <v>0</v>
      </c>
      <c r="P1692" s="31">
        <v>27160000</v>
      </c>
      <c r="T1692" s="30"/>
      <c r="U1692" s="31"/>
      <c r="V1692" s="31">
        <v>27160000</v>
      </c>
      <c r="W1692" s="28" t="s">
        <v>156</v>
      </c>
    </row>
    <row r="1693" spans="1:23" s="28" customFormat="1" ht="29" x14ac:dyDescent="0.35">
      <c r="A1693" s="20">
        <v>1878</v>
      </c>
      <c r="B1693" s="28">
        <v>2024</v>
      </c>
      <c r="C1693" s="19" t="s">
        <v>4450</v>
      </c>
      <c r="D1693" s="19" t="s">
        <v>4451</v>
      </c>
      <c r="E1693" s="19">
        <v>52411671</v>
      </c>
      <c r="F1693" s="19" t="s">
        <v>4452</v>
      </c>
      <c r="G1693" s="19" t="s">
        <v>262</v>
      </c>
      <c r="H1693" s="19" t="s">
        <v>263</v>
      </c>
      <c r="I1693" s="27">
        <v>45560</v>
      </c>
      <c r="J1693" s="27">
        <v>45565</v>
      </c>
      <c r="K1693" s="27">
        <v>45657</v>
      </c>
      <c r="L1693" s="29">
        <v>17811500</v>
      </c>
      <c r="M1693" s="36">
        <v>0</v>
      </c>
      <c r="N1693" s="31">
        <v>0</v>
      </c>
      <c r="O1693" s="31">
        <v>0</v>
      </c>
      <c r="P1693" s="31">
        <v>17811500</v>
      </c>
      <c r="T1693" s="30"/>
      <c r="U1693" s="31"/>
      <c r="V1693" s="31">
        <v>17811500</v>
      </c>
      <c r="W1693" s="28" t="s">
        <v>264</v>
      </c>
    </row>
    <row r="1694" spans="1:23" s="28" customFormat="1" ht="29" x14ac:dyDescent="0.35">
      <c r="A1694" s="20">
        <v>1879</v>
      </c>
      <c r="B1694" s="28">
        <v>2024</v>
      </c>
      <c r="C1694" s="19" t="s">
        <v>4453</v>
      </c>
      <c r="D1694" s="19" t="s">
        <v>4454</v>
      </c>
      <c r="E1694" s="19">
        <v>1013630340</v>
      </c>
      <c r="F1694" s="19" t="s">
        <v>4455</v>
      </c>
      <c r="G1694" s="19" t="s">
        <v>262</v>
      </c>
      <c r="H1694" s="19" t="s">
        <v>263</v>
      </c>
      <c r="I1694" s="27">
        <v>45559</v>
      </c>
      <c r="J1694" s="27">
        <v>45561</v>
      </c>
      <c r="K1694" s="27">
        <v>45657</v>
      </c>
      <c r="L1694" s="29">
        <v>22813000</v>
      </c>
      <c r="M1694" s="36">
        <v>0</v>
      </c>
      <c r="N1694" s="31">
        <v>1086333</v>
      </c>
      <c r="O1694" s="31">
        <v>0</v>
      </c>
      <c r="P1694" s="31">
        <v>21726667</v>
      </c>
      <c r="T1694" s="30"/>
      <c r="U1694" s="31"/>
      <c r="V1694" s="31">
        <v>22813000</v>
      </c>
      <c r="W1694" s="28" t="s">
        <v>264</v>
      </c>
    </row>
    <row r="1695" spans="1:23" s="28" customFormat="1" ht="29" x14ac:dyDescent="0.35">
      <c r="A1695" s="20">
        <v>1880</v>
      </c>
      <c r="B1695" s="28">
        <v>2024</v>
      </c>
      <c r="C1695" s="19" t="s">
        <v>4456</v>
      </c>
      <c r="D1695" s="19" t="s">
        <v>4457</v>
      </c>
      <c r="E1695" s="19">
        <v>39621014</v>
      </c>
      <c r="F1695" s="19" t="s">
        <v>4458</v>
      </c>
      <c r="G1695" s="19" t="s">
        <v>3093</v>
      </c>
      <c r="H1695" s="19" t="s">
        <v>544</v>
      </c>
      <c r="I1695" s="27">
        <v>45558</v>
      </c>
      <c r="J1695" s="27">
        <v>45560</v>
      </c>
      <c r="K1695" s="27">
        <v>45650</v>
      </c>
      <c r="L1695" s="29">
        <v>21000000</v>
      </c>
      <c r="M1695" s="36">
        <v>0</v>
      </c>
      <c r="N1695" s="31">
        <v>1400000</v>
      </c>
      <c r="O1695" s="31">
        <v>0</v>
      </c>
      <c r="P1695" s="31">
        <v>19600000</v>
      </c>
      <c r="T1695" s="30"/>
      <c r="U1695" s="31"/>
      <c r="V1695" s="31">
        <v>21000000</v>
      </c>
      <c r="W1695" s="28" t="s">
        <v>534</v>
      </c>
    </row>
    <row r="1696" spans="1:23" s="28" customFormat="1" ht="29" x14ac:dyDescent="0.35">
      <c r="A1696" s="20">
        <v>1881</v>
      </c>
      <c r="B1696" s="28">
        <v>2024</v>
      </c>
      <c r="C1696" s="19" t="s">
        <v>4459</v>
      </c>
      <c r="D1696" s="19" t="s">
        <v>2422</v>
      </c>
      <c r="E1696" s="19">
        <v>1022990583</v>
      </c>
      <c r="F1696" s="19" t="s">
        <v>4460</v>
      </c>
      <c r="G1696" s="19" t="s">
        <v>3093</v>
      </c>
      <c r="H1696" s="19" t="s">
        <v>544</v>
      </c>
      <c r="I1696" s="27">
        <v>45558</v>
      </c>
      <c r="J1696" s="27">
        <v>45566</v>
      </c>
      <c r="K1696" s="27">
        <v>45657</v>
      </c>
      <c r="L1696" s="29">
        <v>4200000</v>
      </c>
      <c r="M1696" s="36">
        <v>0</v>
      </c>
      <c r="N1696" s="31">
        <v>0</v>
      </c>
      <c r="O1696" s="31">
        <v>0</v>
      </c>
      <c r="P1696" s="31">
        <v>4200000</v>
      </c>
      <c r="T1696" s="30"/>
      <c r="U1696" s="31"/>
      <c r="V1696" s="31">
        <v>4200000</v>
      </c>
      <c r="W1696" s="28" t="s">
        <v>534</v>
      </c>
    </row>
    <row r="1697" spans="1:23" s="28" customFormat="1" ht="29" x14ac:dyDescent="0.35">
      <c r="A1697" s="20">
        <v>1882</v>
      </c>
      <c r="B1697" s="28">
        <v>2024</v>
      </c>
      <c r="C1697" s="19" t="s">
        <v>4461</v>
      </c>
      <c r="D1697" s="19" t="s">
        <v>4462</v>
      </c>
      <c r="E1697" s="19">
        <v>1065652529</v>
      </c>
      <c r="F1697" s="19" t="s">
        <v>4463</v>
      </c>
      <c r="G1697" s="59"/>
      <c r="H1697" s="59"/>
      <c r="I1697" s="27">
        <v>45562</v>
      </c>
      <c r="J1697" s="27" t="s">
        <v>4324</v>
      </c>
      <c r="K1697" s="27"/>
      <c r="L1697" s="29">
        <v>23800000</v>
      </c>
      <c r="M1697" s="36">
        <v>0</v>
      </c>
      <c r="N1697" s="31">
        <v>0</v>
      </c>
      <c r="O1697" s="31">
        <v>0</v>
      </c>
      <c r="P1697" s="31">
        <v>23800000</v>
      </c>
      <c r="T1697" s="30"/>
      <c r="U1697" s="31"/>
      <c r="V1697" s="31">
        <v>23800000</v>
      </c>
      <c r="W1697" s="28" t="s">
        <v>33</v>
      </c>
    </row>
    <row r="1698" spans="1:23" s="28" customFormat="1" ht="29" x14ac:dyDescent="0.35">
      <c r="A1698" s="20">
        <v>1883</v>
      </c>
      <c r="B1698" s="28">
        <v>2024</v>
      </c>
      <c r="C1698" s="19" t="s">
        <v>4464</v>
      </c>
      <c r="D1698" s="19" t="s">
        <v>1973</v>
      </c>
      <c r="E1698" s="19">
        <v>35472341</v>
      </c>
      <c r="F1698" s="19" t="s">
        <v>4465</v>
      </c>
      <c r="G1698" s="19" t="s">
        <v>262</v>
      </c>
      <c r="H1698" s="19" t="s">
        <v>263</v>
      </c>
      <c r="I1698" s="27">
        <v>45558</v>
      </c>
      <c r="J1698" s="27">
        <v>45566</v>
      </c>
      <c r="K1698" s="27">
        <v>45657</v>
      </c>
      <c r="L1698" s="29">
        <v>9270000</v>
      </c>
      <c r="M1698" s="36">
        <v>0</v>
      </c>
      <c r="N1698" s="31">
        <v>0</v>
      </c>
      <c r="O1698" s="31">
        <v>0</v>
      </c>
      <c r="P1698" s="31">
        <v>9270000</v>
      </c>
      <c r="T1698" s="30"/>
      <c r="U1698" s="31"/>
      <c r="V1698" s="31">
        <v>9270000</v>
      </c>
      <c r="W1698" s="28" t="s">
        <v>264</v>
      </c>
    </row>
    <row r="1699" spans="1:23" s="28" customFormat="1" ht="29" x14ac:dyDescent="0.35">
      <c r="A1699" s="20">
        <v>1884</v>
      </c>
      <c r="B1699" s="28">
        <v>2024</v>
      </c>
      <c r="C1699" s="19" t="s">
        <v>4466</v>
      </c>
      <c r="D1699" s="19" t="s">
        <v>4467</v>
      </c>
      <c r="E1699" s="19">
        <v>1013616752</v>
      </c>
      <c r="F1699" s="19" t="s">
        <v>4468</v>
      </c>
      <c r="G1699" s="19" t="s">
        <v>4345</v>
      </c>
      <c r="H1699" s="19" t="s">
        <v>299</v>
      </c>
      <c r="I1699" s="27">
        <v>45559</v>
      </c>
      <c r="J1699" s="27">
        <v>45565</v>
      </c>
      <c r="K1699" s="27">
        <v>45657</v>
      </c>
      <c r="L1699" s="29">
        <v>26400000</v>
      </c>
      <c r="M1699" s="36">
        <v>0</v>
      </c>
      <c r="N1699" s="31">
        <v>0</v>
      </c>
      <c r="O1699" s="31">
        <v>0</v>
      </c>
      <c r="P1699" s="31">
        <v>26400000</v>
      </c>
      <c r="T1699" s="30"/>
      <c r="U1699" s="31"/>
      <c r="V1699" s="31">
        <v>26400000</v>
      </c>
      <c r="W1699" s="28" t="s">
        <v>300</v>
      </c>
    </row>
    <row r="1700" spans="1:23" s="28" customFormat="1" ht="29" x14ac:dyDescent="0.35">
      <c r="A1700" s="20">
        <v>1885</v>
      </c>
      <c r="B1700" s="28">
        <v>2024</v>
      </c>
      <c r="C1700" s="19" t="s">
        <v>4469</v>
      </c>
      <c r="D1700" s="19" t="s">
        <v>2224</v>
      </c>
      <c r="E1700" s="19">
        <v>52866026</v>
      </c>
      <c r="F1700" s="19" t="s">
        <v>4470</v>
      </c>
      <c r="G1700" s="59"/>
      <c r="H1700" s="59"/>
      <c r="I1700" s="27">
        <v>45558</v>
      </c>
      <c r="J1700" s="27" t="s">
        <v>4324</v>
      </c>
      <c r="K1700" s="27"/>
      <c r="L1700" s="29">
        <v>25550000</v>
      </c>
      <c r="M1700" s="36">
        <v>0</v>
      </c>
      <c r="N1700" s="31">
        <v>0</v>
      </c>
      <c r="O1700" s="31">
        <v>0</v>
      </c>
      <c r="P1700" s="31">
        <v>25550000</v>
      </c>
      <c r="T1700" s="30"/>
      <c r="U1700" s="31"/>
      <c r="V1700" s="31">
        <v>25550000</v>
      </c>
      <c r="W1700" s="28" t="s">
        <v>33</v>
      </c>
    </row>
    <row r="1701" spans="1:23" s="28" customFormat="1" ht="29" x14ac:dyDescent="0.35">
      <c r="A1701" s="20">
        <v>1886</v>
      </c>
      <c r="B1701" s="28">
        <v>2024</v>
      </c>
      <c r="C1701" s="19" t="s">
        <v>4471</v>
      </c>
      <c r="D1701" s="19" t="s">
        <v>1380</v>
      </c>
      <c r="E1701" s="19">
        <v>1018430470</v>
      </c>
      <c r="F1701" s="19" t="s">
        <v>4472</v>
      </c>
      <c r="G1701" s="19" t="s">
        <v>3093</v>
      </c>
      <c r="H1701" s="19" t="s">
        <v>544</v>
      </c>
      <c r="I1701" s="27">
        <v>45558</v>
      </c>
      <c r="J1701" s="27">
        <v>45560</v>
      </c>
      <c r="K1701" s="27">
        <v>45657</v>
      </c>
      <c r="L1701" s="29">
        <v>33600000</v>
      </c>
      <c r="M1701" s="36">
        <v>0</v>
      </c>
      <c r="N1701" s="31">
        <v>1800000</v>
      </c>
      <c r="O1701" s="31">
        <v>0</v>
      </c>
      <c r="P1701" s="31">
        <v>31800000</v>
      </c>
      <c r="T1701" s="30"/>
      <c r="U1701" s="31"/>
      <c r="V1701" s="31">
        <v>33600000</v>
      </c>
      <c r="W1701" s="28" t="s">
        <v>534</v>
      </c>
    </row>
    <row r="1702" spans="1:23" s="28" customFormat="1" ht="29" x14ac:dyDescent="0.35">
      <c r="A1702" s="20">
        <v>1888</v>
      </c>
      <c r="B1702" s="28">
        <v>2024</v>
      </c>
      <c r="C1702" s="19" t="s">
        <v>4473</v>
      </c>
      <c r="D1702" s="19" t="s">
        <v>2658</v>
      </c>
      <c r="E1702" s="19">
        <v>1018474496</v>
      </c>
      <c r="F1702" s="19" t="s">
        <v>4474</v>
      </c>
      <c r="G1702" s="19" t="s">
        <v>262</v>
      </c>
      <c r="H1702" s="19" t="s">
        <v>263</v>
      </c>
      <c r="I1702" s="27">
        <v>45561</v>
      </c>
      <c r="J1702" s="27">
        <v>45565</v>
      </c>
      <c r="K1702" s="27">
        <v>45657</v>
      </c>
      <c r="L1702" s="29">
        <v>20653500</v>
      </c>
      <c r="M1702" s="36">
        <v>0</v>
      </c>
      <c r="N1702" s="31">
        <v>0</v>
      </c>
      <c r="O1702" s="31">
        <v>0</v>
      </c>
      <c r="P1702" s="31">
        <v>20653500</v>
      </c>
      <c r="T1702" s="30"/>
      <c r="U1702" s="31"/>
      <c r="V1702" s="31">
        <v>20653500</v>
      </c>
      <c r="W1702" s="28" t="s">
        <v>264</v>
      </c>
    </row>
    <row r="1703" spans="1:23" s="28" customFormat="1" ht="29" x14ac:dyDescent="0.35">
      <c r="A1703" s="20">
        <v>1889</v>
      </c>
      <c r="B1703" s="28">
        <v>2024</v>
      </c>
      <c r="C1703" s="19" t="s">
        <v>4475</v>
      </c>
      <c r="D1703" s="19" t="s">
        <v>2540</v>
      </c>
      <c r="E1703" s="19">
        <v>55180213</v>
      </c>
      <c r="F1703" s="19" t="s">
        <v>4476</v>
      </c>
      <c r="G1703" s="19" t="s">
        <v>3093</v>
      </c>
      <c r="H1703" s="19" t="s">
        <v>544</v>
      </c>
      <c r="I1703" s="27">
        <v>45559</v>
      </c>
      <c r="J1703" s="27">
        <v>45562</v>
      </c>
      <c r="K1703" s="27">
        <v>45652</v>
      </c>
      <c r="L1703" s="29">
        <v>14000000</v>
      </c>
      <c r="M1703" s="36">
        <v>0</v>
      </c>
      <c r="N1703" s="31">
        <v>0</v>
      </c>
      <c r="O1703" s="31">
        <v>0</v>
      </c>
      <c r="P1703" s="31">
        <v>14000000</v>
      </c>
      <c r="T1703" s="30"/>
      <c r="U1703" s="31"/>
      <c r="V1703" s="31">
        <v>14000000</v>
      </c>
      <c r="W1703" s="28" t="s">
        <v>534</v>
      </c>
    </row>
    <row r="1704" spans="1:23" s="28" customFormat="1" ht="29" x14ac:dyDescent="0.35">
      <c r="A1704" s="20">
        <v>1890</v>
      </c>
      <c r="B1704" s="28">
        <v>2024</v>
      </c>
      <c r="C1704" s="19" t="s">
        <v>4477</v>
      </c>
      <c r="D1704" s="19" t="s">
        <v>2060</v>
      </c>
      <c r="E1704" s="19">
        <v>53080974</v>
      </c>
      <c r="F1704" s="19" t="s">
        <v>4478</v>
      </c>
      <c r="G1704" s="19" t="s">
        <v>262</v>
      </c>
      <c r="H1704" s="19" t="s">
        <v>263</v>
      </c>
      <c r="I1704" s="27">
        <v>45558</v>
      </c>
      <c r="J1704" s="27">
        <v>45560</v>
      </c>
      <c r="K1704" s="27">
        <v>45657</v>
      </c>
      <c r="L1704" s="29">
        <v>23604000</v>
      </c>
      <c r="M1704" s="36">
        <v>0</v>
      </c>
      <c r="N1704" s="31">
        <v>0</v>
      </c>
      <c r="O1704" s="31">
        <v>0</v>
      </c>
      <c r="P1704" s="31">
        <v>23604000</v>
      </c>
      <c r="T1704" s="30"/>
      <c r="U1704" s="31"/>
      <c r="V1704" s="31">
        <v>23604000</v>
      </c>
      <c r="W1704" s="28" t="s">
        <v>264</v>
      </c>
    </row>
    <row r="1705" spans="1:23" s="28" customFormat="1" ht="29" x14ac:dyDescent="0.35">
      <c r="A1705" s="20">
        <v>1891</v>
      </c>
      <c r="B1705" s="28">
        <v>2024</v>
      </c>
      <c r="C1705" s="19" t="s">
        <v>4479</v>
      </c>
      <c r="D1705" s="19" t="s">
        <v>2534</v>
      </c>
      <c r="E1705" s="19">
        <v>53047955</v>
      </c>
      <c r="F1705" s="19" t="s">
        <v>4480</v>
      </c>
      <c r="G1705" s="19" t="s">
        <v>3093</v>
      </c>
      <c r="H1705" s="19" t="s">
        <v>544</v>
      </c>
      <c r="I1705" s="27">
        <v>45559</v>
      </c>
      <c r="J1705" s="27">
        <v>45566</v>
      </c>
      <c r="K1705" s="27">
        <v>45657</v>
      </c>
      <c r="L1705" s="29">
        <v>4200000</v>
      </c>
      <c r="M1705" s="36">
        <v>0</v>
      </c>
      <c r="N1705" s="31">
        <v>0</v>
      </c>
      <c r="O1705" s="31">
        <v>0</v>
      </c>
      <c r="P1705" s="31">
        <v>4200000</v>
      </c>
      <c r="T1705" s="30"/>
      <c r="U1705" s="31"/>
      <c r="V1705" s="31">
        <v>4200000</v>
      </c>
      <c r="W1705" s="28" t="s">
        <v>534</v>
      </c>
    </row>
    <row r="1706" spans="1:23" s="28" customFormat="1" ht="29" x14ac:dyDescent="0.35">
      <c r="A1706" s="20">
        <v>1892</v>
      </c>
      <c r="B1706" s="28">
        <v>2024</v>
      </c>
      <c r="C1706" s="19" t="s">
        <v>4481</v>
      </c>
      <c r="D1706" s="19" t="s">
        <v>4482</v>
      </c>
      <c r="E1706" s="19">
        <v>1098756679</v>
      </c>
      <c r="F1706" s="19" t="s">
        <v>4483</v>
      </c>
      <c r="G1706" s="19" t="s">
        <v>262</v>
      </c>
      <c r="H1706" s="19" t="s">
        <v>263</v>
      </c>
      <c r="I1706" s="27">
        <v>45559</v>
      </c>
      <c r="J1706" s="27">
        <v>45566</v>
      </c>
      <c r="K1706" s="27">
        <v>45657</v>
      </c>
      <c r="L1706" s="29">
        <v>17811500</v>
      </c>
      <c r="M1706" s="36">
        <v>0</v>
      </c>
      <c r="N1706" s="31">
        <v>0</v>
      </c>
      <c r="O1706" s="31">
        <v>0</v>
      </c>
      <c r="P1706" s="31">
        <v>17811500</v>
      </c>
      <c r="T1706" s="30"/>
      <c r="U1706" s="31"/>
      <c r="V1706" s="31">
        <v>17811500</v>
      </c>
      <c r="W1706" s="28" t="s">
        <v>264</v>
      </c>
    </row>
    <row r="1707" spans="1:23" s="28" customFormat="1" ht="29" x14ac:dyDescent="0.35">
      <c r="A1707" s="20">
        <v>1894</v>
      </c>
      <c r="B1707" s="28">
        <v>2024</v>
      </c>
      <c r="C1707" s="19" t="s">
        <v>4484</v>
      </c>
      <c r="D1707" s="19" t="s">
        <v>2510</v>
      </c>
      <c r="E1707" s="19">
        <v>1077149996</v>
      </c>
      <c r="F1707" s="19" t="s">
        <v>4485</v>
      </c>
      <c r="G1707" s="19" t="s">
        <v>3093</v>
      </c>
      <c r="H1707" s="19" t="s">
        <v>544</v>
      </c>
      <c r="I1707" s="27">
        <v>45559</v>
      </c>
      <c r="J1707" s="27">
        <v>45561</v>
      </c>
      <c r="K1707" s="27">
        <v>45657</v>
      </c>
      <c r="L1707" s="29">
        <v>18200000</v>
      </c>
      <c r="M1707" s="36">
        <v>0</v>
      </c>
      <c r="N1707" s="31">
        <v>0</v>
      </c>
      <c r="O1707" s="31">
        <v>0</v>
      </c>
      <c r="P1707" s="31">
        <v>18200000</v>
      </c>
      <c r="T1707" s="30"/>
      <c r="U1707" s="31"/>
      <c r="V1707" s="31">
        <v>18200000</v>
      </c>
      <c r="W1707" s="28" t="s">
        <v>534</v>
      </c>
    </row>
    <row r="1708" spans="1:23" s="28" customFormat="1" ht="29" x14ac:dyDescent="0.35">
      <c r="A1708" s="20">
        <v>1895</v>
      </c>
      <c r="B1708" s="28">
        <v>2024</v>
      </c>
      <c r="C1708" s="19" t="s">
        <v>4486</v>
      </c>
      <c r="D1708" s="19" t="s">
        <v>1221</v>
      </c>
      <c r="E1708" s="19">
        <v>52455371</v>
      </c>
      <c r="F1708" s="19" t="s">
        <v>4487</v>
      </c>
      <c r="G1708" s="19" t="s">
        <v>3093</v>
      </c>
      <c r="H1708" s="19" t="s">
        <v>544</v>
      </c>
      <c r="I1708" s="27">
        <v>45559</v>
      </c>
      <c r="J1708" s="27">
        <v>45562</v>
      </c>
      <c r="K1708" s="27">
        <v>45657</v>
      </c>
      <c r="L1708" s="29">
        <v>33600000</v>
      </c>
      <c r="M1708" s="36">
        <v>0</v>
      </c>
      <c r="N1708" s="31">
        <v>0</v>
      </c>
      <c r="O1708" s="31">
        <v>0</v>
      </c>
      <c r="P1708" s="31">
        <v>33600000</v>
      </c>
      <c r="T1708" s="30"/>
      <c r="U1708" s="31"/>
      <c r="V1708" s="31">
        <v>33600000</v>
      </c>
      <c r="W1708" s="28" t="s">
        <v>534</v>
      </c>
    </row>
    <row r="1709" spans="1:23" s="28" customFormat="1" ht="29" x14ac:dyDescent="0.35">
      <c r="A1709" s="20">
        <v>1897</v>
      </c>
      <c r="B1709" s="28">
        <v>2024</v>
      </c>
      <c r="C1709" s="19" t="s">
        <v>4488</v>
      </c>
      <c r="D1709" s="19" t="s">
        <v>2362</v>
      </c>
      <c r="E1709" s="19">
        <v>1022986971</v>
      </c>
      <c r="F1709" s="19" t="s">
        <v>4489</v>
      </c>
      <c r="G1709" s="19" t="s">
        <v>3093</v>
      </c>
      <c r="H1709" s="19" t="s">
        <v>544</v>
      </c>
      <c r="I1709" s="27">
        <v>45559</v>
      </c>
      <c r="J1709" s="27">
        <v>45562</v>
      </c>
      <c r="K1709" s="27">
        <v>45657</v>
      </c>
      <c r="L1709" s="29">
        <v>21218000</v>
      </c>
      <c r="M1709" s="36">
        <v>0</v>
      </c>
      <c r="N1709" s="31">
        <v>0</v>
      </c>
      <c r="O1709" s="31">
        <v>0</v>
      </c>
      <c r="P1709" s="31">
        <v>21218000</v>
      </c>
      <c r="T1709" s="30"/>
      <c r="U1709" s="31"/>
      <c r="V1709" s="31">
        <v>21218000</v>
      </c>
      <c r="W1709" s="28" t="s">
        <v>534</v>
      </c>
    </row>
    <row r="1710" spans="1:23" s="28" customFormat="1" ht="29" x14ac:dyDescent="0.35">
      <c r="A1710" s="20">
        <v>1898</v>
      </c>
      <c r="B1710" s="28">
        <v>2024</v>
      </c>
      <c r="C1710" s="19" t="s">
        <v>4490</v>
      </c>
      <c r="D1710" s="19" t="s">
        <v>4491</v>
      </c>
      <c r="E1710" s="19">
        <v>1020768491</v>
      </c>
      <c r="F1710" s="19" t="s">
        <v>4492</v>
      </c>
      <c r="G1710" s="19" t="s">
        <v>2899</v>
      </c>
      <c r="H1710" s="19" t="s">
        <v>555</v>
      </c>
      <c r="I1710" s="27">
        <v>45560</v>
      </c>
      <c r="J1710" s="27">
        <v>45566</v>
      </c>
      <c r="K1710" s="27">
        <v>45657</v>
      </c>
      <c r="L1710" s="29">
        <v>32400000</v>
      </c>
      <c r="M1710" s="36">
        <v>0</v>
      </c>
      <c r="N1710" s="31">
        <v>0</v>
      </c>
      <c r="O1710" s="31">
        <v>0</v>
      </c>
      <c r="P1710" s="31">
        <v>32400000</v>
      </c>
      <c r="T1710" s="30"/>
      <c r="U1710" s="31"/>
      <c r="V1710" s="31">
        <v>32400000</v>
      </c>
      <c r="W1710" s="28" t="s">
        <v>556</v>
      </c>
    </row>
    <row r="1711" spans="1:23" s="28" customFormat="1" ht="29" x14ac:dyDescent="0.35">
      <c r="A1711" s="20">
        <v>1899</v>
      </c>
      <c r="B1711" s="28">
        <v>2024</v>
      </c>
      <c r="C1711" s="19" t="s">
        <v>4493</v>
      </c>
      <c r="D1711" s="19" t="s">
        <v>4494</v>
      </c>
      <c r="E1711" s="19">
        <v>1018434990</v>
      </c>
      <c r="F1711" s="19" t="s">
        <v>4495</v>
      </c>
      <c r="G1711" s="59"/>
      <c r="H1711" s="59"/>
      <c r="I1711" s="27">
        <v>45559</v>
      </c>
      <c r="J1711" s="27" t="s">
        <v>4324</v>
      </c>
      <c r="K1711" s="27"/>
      <c r="L1711" s="29">
        <v>19200000</v>
      </c>
      <c r="M1711" s="36">
        <v>0</v>
      </c>
      <c r="N1711" s="31">
        <v>0</v>
      </c>
      <c r="O1711" s="31">
        <v>0</v>
      </c>
      <c r="P1711" s="31">
        <v>19200000</v>
      </c>
      <c r="T1711" s="30"/>
      <c r="U1711" s="31"/>
      <c r="V1711" s="31">
        <v>19200000</v>
      </c>
      <c r="W1711" s="28" t="s">
        <v>2072</v>
      </c>
    </row>
    <row r="1712" spans="1:23" s="28" customFormat="1" ht="29" x14ac:dyDescent="0.35">
      <c r="A1712" s="20">
        <v>1900</v>
      </c>
      <c r="B1712" s="28">
        <v>2024</v>
      </c>
      <c r="C1712" s="19" t="s">
        <v>4496</v>
      </c>
      <c r="D1712" s="19" t="s">
        <v>4497</v>
      </c>
      <c r="E1712" s="19">
        <v>38211835</v>
      </c>
      <c r="F1712" s="19" t="s">
        <v>4498</v>
      </c>
      <c r="G1712" s="59"/>
      <c r="H1712" s="59"/>
      <c r="I1712" s="27">
        <v>45562</v>
      </c>
      <c r="J1712" s="27" t="s">
        <v>4324</v>
      </c>
      <c r="K1712" s="27"/>
      <c r="L1712" s="29">
        <v>14000000</v>
      </c>
      <c r="M1712" s="36">
        <v>0</v>
      </c>
      <c r="N1712" s="31">
        <v>0</v>
      </c>
      <c r="O1712" s="31">
        <v>0</v>
      </c>
      <c r="P1712" s="31">
        <v>14000000</v>
      </c>
      <c r="T1712" s="30"/>
      <c r="U1712" s="31"/>
      <c r="V1712" s="31">
        <v>14000000</v>
      </c>
      <c r="W1712" s="28" t="s">
        <v>33</v>
      </c>
    </row>
    <row r="1713" spans="1:23" s="28" customFormat="1" ht="29" x14ac:dyDescent="0.35">
      <c r="A1713" s="20">
        <v>1901</v>
      </c>
      <c r="B1713" s="28">
        <v>2024</v>
      </c>
      <c r="C1713" s="19" t="s">
        <v>4499</v>
      </c>
      <c r="D1713" s="19" t="s">
        <v>1869</v>
      </c>
      <c r="E1713" s="19">
        <v>1030553805</v>
      </c>
      <c r="F1713" s="19" t="s">
        <v>4500</v>
      </c>
      <c r="G1713" s="19" t="s">
        <v>262</v>
      </c>
      <c r="H1713" s="19" t="s">
        <v>263</v>
      </c>
      <c r="I1713" s="27">
        <v>45561</v>
      </c>
      <c r="J1713" s="27">
        <v>45568</v>
      </c>
      <c r="K1713" s="27">
        <v>45657</v>
      </c>
      <c r="L1713" s="29">
        <v>20653500</v>
      </c>
      <c r="M1713" s="36">
        <v>0</v>
      </c>
      <c r="N1713" s="31">
        <v>0</v>
      </c>
      <c r="O1713" s="31">
        <v>0</v>
      </c>
      <c r="P1713" s="31">
        <v>20653500</v>
      </c>
      <c r="T1713" s="30"/>
      <c r="U1713" s="31"/>
      <c r="V1713" s="31">
        <v>20653500</v>
      </c>
      <c r="W1713" s="28" t="s">
        <v>264</v>
      </c>
    </row>
    <row r="1714" spans="1:23" s="28" customFormat="1" ht="29" x14ac:dyDescent="0.35">
      <c r="A1714" s="20">
        <v>1903</v>
      </c>
      <c r="B1714" s="28">
        <v>2024</v>
      </c>
      <c r="C1714" s="19" t="s">
        <v>4501</v>
      </c>
      <c r="D1714" s="19" t="s">
        <v>2543</v>
      </c>
      <c r="E1714" s="19">
        <v>53071278</v>
      </c>
      <c r="F1714" s="19" t="s">
        <v>4502</v>
      </c>
      <c r="G1714" s="19" t="s">
        <v>3093</v>
      </c>
      <c r="H1714" s="19" t="s">
        <v>544</v>
      </c>
      <c r="I1714" s="27">
        <v>45562</v>
      </c>
      <c r="J1714" s="27">
        <v>45567</v>
      </c>
      <c r="K1714" s="27">
        <v>45657</v>
      </c>
      <c r="L1714" s="29">
        <v>14000000</v>
      </c>
      <c r="M1714" s="36">
        <v>0</v>
      </c>
      <c r="N1714" s="31">
        <v>0</v>
      </c>
      <c r="O1714" s="31">
        <v>0</v>
      </c>
      <c r="P1714" s="31">
        <v>14000000</v>
      </c>
      <c r="T1714" s="30"/>
      <c r="U1714" s="31"/>
      <c r="V1714" s="31">
        <v>14000000</v>
      </c>
      <c r="W1714" s="28" t="s">
        <v>534</v>
      </c>
    </row>
    <row r="1715" spans="1:23" s="28" customFormat="1" ht="29" x14ac:dyDescent="0.35">
      <c r="A1715" s="20">
        <v>1904</v>
      </c>
      <c r="B1715" s="28">
        <v>2024</v>
      </c>
      <c r="C1715" s="19" t="s">
        <v>4503</v>
      </c>
      <c r="D1715" s="19" t="s">
        <v>4504</v>
      </c>
      <c r="E1715" s="19">
        <v>1000220720</v>
      </c>
      <c r="F1715" s="19" t="s">
        <v>4505</v>
      </c>
      <c r="G1715" s="59"/>
      <c r="H1715" s="59"/>
      <c r="I1715" s="27">
        <v>45562</v>
      </c>
      <c r="J1715" s="27" t="s">
        <v>4324</v>
      </c>
      <c r="K1715" s="27"/>
      <c r="L1715" s="29">
        <v>19172160</v>
      </c>
      <c r="M1715" s="36">
        <v>0</v>
      </c>
      <c r="N1715" s="31">
        <v>0</v>
      </c>
      <c r="O1715" s="31">
        <v>0</v>
      </c>
      <c r="P1715" s="31">
        <v>19172160</v>
      </c>
      <c r="T1715" s="30"/>
      <c r="U1715" s="31"/>
      <c r="V1715" s="31">
        <v>19172160</v>
      </c>
      <c r="W1715" s="52" t="s">
        <v>4236</v>
      </c>
    </row>
    <row r="1716" spans="1:23" s="28" customFormat="1" ht="29" x14ac:dyDescent="0.35">
      <c r="A1716" s="20">
        <v>1906</v>
      </c>
      <c r="B1716" s="28">
        <v>2024</v>
      </c>
      <c r="C1716" s="19" t="s">
        <v>4506</v>
      </c>
      <c r="D1716" s="19" t="s">
        <v>4507</v>
      </c>
      <c r="E1716" s="19">
        <v>1019141793</v>
      </c>
      <c r="F1716" s="19" t="s">
        <v>4508</v>
      </c>
      <c r="G1716" s="19" t="s">
        <v>262</v>
      </c>
      <c r="H1716" s="19" t="s">
        <v>263</v>
      </c>
      <c r="I1716" s="27">
        <v>45562</v>
      </c>
      <c r="J1716" s="27">
        <v>45568</v>
      </c>
      <c r="K1716" s="27">
        <v>45657</v>
      </c>
      <c r="L1716" s="29">
        <v>15596000</v>
      </c>
      <c r="M1716" s="36">
        <v>0</v>
      </c>
      <c r="N1716" s="31">
        <v>0</v>
      </c>
      <c r="O1716" s="31">
        <v>0</v>
      </c>
      <c r="P1716" s="31">
        <v>15596000</v>
      </c>
      <c r="T1716" s="30"/>
      <c r="U1716" s="31"/>
      <c r="V1716" s="31">
        <v>15596000</v>
      </c>
      <c r="W1716" s="28" t="s">
        <v>264</v>
      </c>
    </row>
    <row r="1717" spans="1:23" s="28" customFormat="1" ht="29" x14ac:dyDescent="0.35">
      <c r="A1717" s="20">
        <v>1907</v>
      </c>
      <c r="B1717" s="28">
        <v>2024</v>
      </c>
      <c r="C1717" s="19" t="s">
        <v>4509</v>
      </c>
      <c r="D1717" s="19" t="s">
        <v>2513</v>
      </c>
      <c r="E1717" s="19">
        <v>53071087</v>
      </c>
      <c r="F1717" s="19" t="s">
        <v>4510</v>
      </c>
      <c r="G1717" s="19" t="s">
        <v>3093</v>
      </c>
      <c r="H1717" s="19" t="s">
        <v>544</v>
      </c>
      <c r="I1717" s="27">
        <v>45562</v>
      </c>
      <c r="J1717" s="27">
        <v>45569</v>
      </c>
      <c r="K1717" s="27">
        <v>45652</v>
      </c>
      <c r="L1717" s="29">
        <v>14000000</v>
      </c>
      <c r="M1717" s="36">
        <v>0</v>
      </c>
      <c r="N1717" s="31">
        <v>0</v>
      </c>
      <c r="O1717" s="31">
        <v>0</v>
      </c>
      <c r="P1717" s="31">
        <v>14000000</v>
      </c>
      <c r="T1717" s="30"/>
      <c r="U1717" s="31"/>
      <c r="V1717" s="31">
        <v>14000000</v>
      </c>
      <c r="W1717" s="28" t="s">
        <v>534</v>
      </c>
    </row>
    <row r="1718" spans="1:23" s="28" customFormat="1" ht="29" x14ac:dyDescent="0.35">
      <c r="A1718" s="20">
        <v>1908</v>
      </c>
      <c r="B1718" s="28">
        <v>2024</v>
      </c>
      <c r="C1718" s="19" t="s">
        <v>4511</v>
      </c>
      <c r="D1718" s="19" t="s">
        <v>4512</v>
      </c>
      <c r="E1718" s="19">
        <v>63539301</v>
      </c>
      <c r="F1718" s="19" t="s">
        <v>4513</v>
      </c>
      <c r="G1718" s="19" t="s">
        <v>262</v>
      </c>
      <c r="H1718" s="19" t="s">
        <v>263</v>
      </c>
      <c r="I1718" s="27">
        <v>45565</v>
      </c>
      <c r="J1718" s="27">
        <v>45568</v>
      </c>
      <c r="K1718" s="27">
        <v>45657</v>
      </c>
      <c r="L1718" s="29">
        <v>20653500</v>
      </c>
      <c r="M1718" s="36">
        <v>0</v>
      </c>
      <c r="N1718" s="31">
        <v>0</v>
      </c>
      <c r="O1718" s="31">
        <v>0</v>
      </c>
      <c r="P1718" s="31">
        <v>20653500</v>
      </c>
      <c r="T1718" s="30"/>
      <c r="U1718" s="31"/>
      <c r="V1718" s="31">
        <v>20653500</v>
      </c>
      <c r="W1718" s="28" t="s">
        <v>264</v>
      </c>
    </row>
    <row r="1719" spans="1:23" s="28" customFormat="1" ht="29" x14ac:dyDescent="0.35">
      <c r="A1719" s="20">
        <v>1909</v>
      </c>
      <c r="B1719" s="28">
        <v>2024</v>
      </c>
      <c r="C1719" s="19" t="s">
        <v>4514</v>
      </c>
      <c r="D1719" s="19" t="s">
        <v>4515</v>
      </c>
      <c r="E1719" s="19">
        <v>33646611</v>
      </c>
      <c r="F1719" s="19" t="s">
        <v>4516</v>
      </c>
      <c r="G1719" s="19" t="s">
        <v>262</v>
      </c>
      <c r="H1719" s="19" t="s">
        <v>263</v>
      </c>
      <c r="I1719" s="27">
        <v>45562</v>
      </c>
      <c r="J1719" s="27">
        <v>45574</v>
      </c>
      <c r="K1719" s="27">
        <v>45657</v>
      </c>
      <c r="L1719" s="29">
        <v>17811500</v>
      </c>
      <c r="M1719" s="36">
        <v>0</v>
      </c>
      <c r="N1719" s="31">
        <v>0</v>
      </c>
      <c r="O1719" s="31">
        <v>0</v>
      </c>
      <c r="P1719" s="31">
        <v>17811500</v>
      </c>
      <c r="T1719" s="30"/>
      <c r="U1719" s="31"/>
      <c r="V1719" s="31">
        <v>17811500</v>
      </c>
      <c r="W1719" s="28" t="s">
        <v>264</v>
      </c>
    </row>
    <row r="1720" spans="1:23" s="28" customFormat="1" ht="29" x14ac:dyDescent="0.35">
      <c r="A1720" s="20">
        <v>1915</v>
      </c>
      <c r="B1720" s="28">
        <v>2024</v>
      </c>
      <c r="C1720" s="19" t="s">
        <v>4517</v>
      </c>
      <c r="D1720" s="19" t="s">
        <v>2537</v>
      </c>
      <c r="E1720" s="19">
        <v>1022385101</v>
      </c>
      <c r="F1720" s="19" t="s">
        <v>4518</v>
      </c>
      <c r="G1720" s="19" t="s">
        <v>3093</v>
      </c>
      <c r="H1720" s="19" t="s">
        <v>544</v>
      </c>
      <c r="I1720" s="27">
        <v>45565</v>
      </c>
      <c r="J1720" s="27">
        <v>45569</v>
      </c>
      <c r="K1720" s="27">
        <v>45657</v>
      </c>
      <c r="L1720" s="29">
        <v>15600000</v>
      </c>
      <c r="M1720" s="36">
        <v>0</v>
      </c>
      <c r="N1720" s="31">
        <v>0</v>
      </c>
      <c r="O1720" s="31">
        <v>0</v>
      </c>
      <c r="P1720" s="31">
        <v>15600000</v>
      </c>
      <c r="T1720" s="30"/>
      <c r="U1720" s="31"/>
      <c r="V1720" s="31">
        <v>15600000</v>
      </c>
      <c r="W1720" s="28" t="s">
        <v>534</v>
      </c>
    </row>
    <row r="1721" spans="1:23" s="28" customFormat="1" ht="29" x14ac:dyDescent="0.35">
      <c r="A1721" s="20">
        <v>1916</v>
      </c>
      <c r="B1721" s="28">
        <v>2024</v>
      </c>
      <c r="C1721" s="19" t="s">
        <v>4519</v>
      </c>
      <c r="D1721" s="19" t="s">
        <v>4520</v>
      </c>
      <c r="E1721" s="19">
        <v>1026594936</v>
      </c>
      <c r="F1721" s="19" t="s">
        <v>4521</v>
      </c>
      <c r="G1721" s="59"/>
      <c r="H1721" s="59"/>
      <c r="I1721" s="27">
        <v>45565</v>
      </c>
      <c r="J1721" s="27" t="s">
        <v>4324</v>
      </c>
      <c r="K1721" s="27"/>
      <c r="L1721" s="29">
        <v>19554000</v>
      </c>
      <c r="M1721" s="36">
        <v>0</v>
      </c>
      <c r="N1721" s="31">
        <v>0</v>
      </c>
      <c r="O1721" s="31">
        <v>0</v>
      </c>
      <c r="P1721" s="31">
        <v>19554000</v>
      </c>
      <c r="T1721" s="30"/>
      <c r="U1721" s="31"/>
      <c r="V1721" s="31">
        <v>19554000</v>
      </c>
      <c r="W1721" s="28" t="s">
        <v>33</v>
      </c>
    </row>
  </sheetData>
  <autoFilter ref="A6:W6" xr:uid="{BB3C2479-B5F1-468D-99A2-AB4CFB1EFD54}"/>
  <mergeCells count="5">
    <mergeCell ref="A1:H1"/>
    <mergeCell ref="A2:H2"/>
    <mergeCell ref="A3:H3"/>
    <mergeCell ref="A5:L5"/>
    <mergeCell ref="M5:P5"/>
  </mergeCells>
  <conditionalFormatting sqref="A1:A5">
    <cfRule type="duplicateValues" dxfId="45" priority="11"/>
    <cfRule type="duplicateValues" dxfId="44" priority="12"/>
  </conditionalFormatting>
  <conditionalFormatting sqref="A7:A1721">
    <cfRule type="duplicateValues" dxfId="43" priority="132"/>
  </conditionalFormatting>
  <conditionalFormatting sqref="D6">
    <cfRule type="duplicateValues" dxfId="42" priority="20"/>
  </conditionalFormatting>
  <conditionalFormatting sqref="D6:E6">
    <cfRule type="duplicateValues" dxfId="41" priority="18"/>
    <cfRule type="duplicateValues" dxfId="40" priority="21"/>
  </conditionalFormatting>
  <conditionalFormatting sqref="E6">
    <cfRule type="duplicateValues" dxfId="39" priority="19"/>
  </conditionalFormatting>
  <conditionalFormatting sqref="F6">
    <cfRule type="duplicateValues" dxfId="38" priority="16"/>
    <cfRule type="duplicateValues" dxfId="37" priority="17"/>
  </conditionalFormatting>
  <conditionalFormatting sqref="G6">
    <cfRule type="duplicateValues" dxfId="36" priority="15"/>
  </conditionalFormatting>
  <conditionalFormatting sqref="G6:H6">
    <cfRule type="duplicateValues" dxfId="35" priority="13"/>
  </conditionalFormatting>
  <conditionalFormatting sqref="H6">
    <cfRule type="duplicateValues" dxfId="34" priority="14"/>
  </conditionalFormatting>
  <conditionalFormatting sqref="W6">
    <cfRule type="duplicateValues" dxfId="33" priority="4"/>
    <cfRule type="duplicateValues" dxfId="32" priority="5"/>
    <cfRule type="duplicateValues" dxfId="31" priority="6"/>
  </conditionalFormatting>
  <conditionalFormatting sqref="XER1398">
    <cfRule type="duplicateValues" dxfId="30" priority="1"/>
  </conditionalFormatting>
  <hyperlinks>
    <hyperlink ref="F13" r:id="rId1" xr:uid="{6F2F831F-7B49-41AA-85C1-992270C43481}"/>
    <hyperlink ref="F22" r:id="rId2" xr:uid="{43E82B55-CA22-4D26-B92F-BCBFB4A67D54}"/>
    <hyperlink ref="F69" r:id="rId3" xr:uid="{27856E3F-22CF-43DB-B23B-418730EBC650}"/>
    <hyperlink ref="F222" r:id="rId4" xr:uid="{78676FDD-8348-44FA-8835-48AC63310B5D}"/>
    <hyperlink ref="F358" r:id="rId5" xr:uid="{CC0D5227-E312-4DFF-AB78-075FF68DAAF1}"/>
    <hyperlink ref="F932" r:id="rId6" xr:uid="{87052B86-7AAE-49C8-9C5C-DEE29314BAA1}"/>
  </hyperlinks>
  <pageMargins left="0.7" right="0.7" top="0.75" bottom="0.75" header="0.3" footer="0.3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6328-CE61-4A66-A558-4BF92A990AC4}">
  <dimension ref="A1:AA1582"/>
  <sheetViews>
    <sheetView zoomScale="70" zoomScaleNormal="70" workbookViewId="0">
      <pane xSplit="6" ySplit="7" topLeftCell="O1581" activePane="bottomRight" state="frozen"/>
      <selection pane="topRight" activeCell="F1" sqref="F1"/>
      <selection pane="bottomLeft" activeCell="A8" sqref="A8"/>
      <selection pane="bottomRight" activeCell="N7" sqref="N7:Q1584"/>
    </sheetView>
  </sheetViews>
  <sheetFormatPr baseColWidth="10" defaultColWidth="10.81640625" defaultRowHeight="14" x14ac:dyDescent="0.35"/>
  <cols>
    <col min="1" max="1" width="18.453125" style="22" customWidth="1"/>
    <col min="2" max="2" width="13.26953125" style="22" customWidth="1"/>
    <col min="3" max="3" width="15" style="22" customWidth="1"/>
    <col min="4" max="4" width="20.54296875" style="22" bestFit="1" customWidth="1"/>
    <col min="5" max="5" width="46.453125" style="22" customWidth="1"/>
    <col min="6" max="6" width="23.1796875" style="23" customWidth="1"/>
    <col min="7" max="7" width="69.1796875" style="22" customWidth="1"/>
    <col min="8" max="8" width="29.453125" style="22" customWidth="1"/>
    <col min="9" max="9" width="33.1796875" style="24" customWidth="1"/>
    <col min="10" max="10" width="16.453125" style="22" customWidth="1"/>
    <col min="11" max="11" width="15.453125" style="22" customWidth="1"/>
    <col min="12" max="12" width="18.81640625" style="22" customWidth="1"/>
    <col min="13" max="13" width="18.81640625" style="25" customWidth="1"/>
    <col min="14" max="20" width="22.1796875" style="22" customWidth="1"/>
    <col min="21" max="23" width="16.26953125" style="22" customWidth="1"/>
    <col min="24" max="24" width="20.453125" style="26" customWidth="1"/>
    <col min="25" max="26" width="16.26953125" style="25" customWidth="1"/>
    <col min="27" max="27" width="50" style="22" customWidth="1"/>
    <col min="28" max="16384" width="10.81640625" style="22"/>
  </cols>
  <sheetData>
    <row r="1" spans="1:27" s="1" customFormat="1" x14ac:dyDescent="0.35">
      <c r="B1" s="63" t="s">
        <v>4522</v>
      </c>
      <c r="C1" s="63"/>
      <c r="D1" s="63"/>
      <c r="E1" s="63"/>
      <c r="F1" s="63"/>
      <c r="G1" s="63"/>
      <c r="H1" s="63"/>
      <c r="I1" s="63"/>
      <c r="M1" s="2"/>
      <c r="U1" s="3"/>
      <c r="V1" s="3"/>
      <c r="W1" s="4"/>
      <c r="X1" s="3"/>
      <c r="Y1" s="2"/>
      <c r="Z1" s="2"/>
      <c r="AA1" s="5"/>
    </row>
    <row r="2" spans="1:27" s="1" customFormat="1" ht="15.5" x14ac:dyDescent="0.35">
      <c r="B2" s="65" t="s">
        <v>1</v>
      </c>
      <c r="C2" s="65"/>
      <c r="D2" s="65"/>
      <c r="E2" s="65"/>
      <c r="F2" s="65"/>
      <c r="G2" s="65"/>
      <c r="H2" s="65"/>
      <c r="I2" s="65"/>
      <c r="J2" s="6"/>
      <c r="K2" s="7"/>
      <c r="L2" s="7"/>
      <c r="M2" s="8"/>
      <c r="U2" s="3"/>
      <c r="V2" s="3"/>
      <c r="W2" s="4"/>
      <c r="X2" s="3"/>
      <c r="Y2" s="2"/>
      <c r="Z2" s="2"/>
      <c r="AA2" s="5"/>
    </row>
    <row r="3" spans="1:27" s="1" customFormat="1" ht="15.5" x14ac:dyDescent="0.35">
      <c r="B3" s="65" t="s">
        <v>2</v>
      </c>
      <c r="C3" s="65"/>
      <c r="D3" s="65"/>
      <c r="E3" s="65"/>
      <c r="F3" s="65"/>
      <c r="G3" s="65"/>
      <c r="H3" s="65"/>
      <c r="I3" s="65"/>
      <c r="J3" s="6"/>
      <c r="K3" s="7"/>
      <c r="L3" s="7"/>
      <c r="M3" s="8"/>
      <c r="U3" s="3"/>
      <c r="V3" s="3"/>
      <c r="W3" s="4"/>
      <c r="X3" s="3"/>
      <c r="Y3" s="2"/>
      <c r="Z3" s="2"/>
      <c r="AA3" s="5"/>
    </row>
    <row r="4" spans="1:27" s="1" customFormat="1" ht="15.5" x14ac:dyDescent="0.35">
      <c r="B4" s="7"/>
      <c r="C4" s="8"/>
      <c r="D4" s="7"/>
      <c r="E4" s="6"/>
      <c r="F4" s="21"/>
      <c r="G4" s="6"/>
      <c r="H4" s="6"/>
      <c r="I4" s="6"/>
      <c r="J4" s="6"/>
      <c r="K4" s="7"/>
      <c r="L4" s="7"/>
      <c r="M4" s="8"/>
      <c r="U4" s="3"/>
      <c r="V4" s="3"/>
      <c r="W4" s="4"/>
      <c r="X4" s="3"/>
      <c r="Y4" s="14"/>
      <c r="Z4" s="14"/>
      <c r="AA4" s="5"/>
    </row>
    <row r="5" spans="1:27" s="1" customFormat="1" ht="15.5" x14ac:dyDescent="0.35">
      <c r="B5" s="67" t="s">
        <v>3</v>
      </c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9" t="s">
        <v>4</v>
      </c>
      <c r="O5" s="69"/>
      <c r="P5" s="69"/>
      <c r="Q5" s="69"/>
      <c r="R5" s="43"/>
      <c r="S5" s="43"/>
      <c r="T5" s="43"/>
      <c r="U5" s="9"/>
      <c r="V5" s="9"/>
      <c r="W5" s="10"/>
      <c r="X5" s="13"/>
      <c r="Y5" s="15"/>
      <c r="Z5" s="15"/>
      <c r="AA5" s="5"/>
    </row>
    <row r="6" spans="1:27" s="18" customFormat="1" ht="95.25" customHeight="1" x14ac:dyDescent="0.35">
      <c r="B6" s="32" t="s">
        <v>5</v>
      </c>
      <c r="C6" s="32" t="s">
        <v>6</v>
      </c>
      <c r="D6" s="32" t="s">
        <v>7</v>
      </c>
      <c r="E6" s="33" t="s">
        <v>8</v>
      </c>
      <c r="F6" s="34" t="s">
        <v>9</v>
      </c>
      <c r="G6" s="33" t="s">
        <v>10</v>
      </c>
      <c r="H6" s="33" t="s">
        <v>11</v>
      </c>
      <c r="I6" s="33" t="s">
        <v>12</v>
      </c>
      <c r="J6" s="32" t="s">
        <v>13</v>
      </c>
      <c r="K6" s="32" t="s">
        <v>14</v>
      </c>
      <c r="L6" s="32" t="s">
        <v>15</v>
      </c>
      <c r="M6" s="35" t="s">
        <v>16</v>
      </c>
      <c r="N6" s="17" t="s">
        <v>17</v>
      </c>
      <c r="O6" s="17" t="s">
        <v>18</v>
      </c>
      <c r="P6" s="17" t="s">
        <v>19</v>
      </c>
      <c r="Q6" s="17" t="s">
        <v>20</v>
      </c>
      <c r="R6" s="17"/>
      <c r="S6" s="17"/>
      <c r="T6" s="17"/>
      <c r="U6" s="11" t="s">
        <v>21</v>
      </c>
      <c r="V6" s="11" t="s">
        <v>22</v>
      </c>
      <c r="W6" s="12" t="s">
        <v>23</v>
      </c>
      <c r="X6" s="11" t="s">
        <v>24</v>
      </c>
      <c r="Y6" s="16" t="s">
        <v>25</v>
      </c>
      <c r="Z6" s="16" t="s">
        <v>26</v>
      </c>
      <c r="AA6" s="37" t="s">
        <v>27</v>
      </c>
    </row>
    <row r="7" spans="1:27" s="28" customFormat="1" ht="43.5" x14ac:dyDescent="0.35">
      <c r="A7" s="19" t="s">
        <v>4523</v>
      </c>
      <c r="B7" s="20">
        <v>1</v>
      </c>
      <c r="C7" s="28">
        <v>2024</v>
      </c>
      <c r="D7" s="19" t="s">
        <v>28</v>
      </c>
      <c r="E7" s="19" t="s">
        <v>29</v>
      </c>
      <c r="F7" s="19">
        <v>1022370407</v>
      </c>
      <c r="G7" s="19" t="s">
        <v>30</v>
      </c>
      <c r="H7" s="19" t="s">
        <v>31</v>
      </c>
      <c r="I7" s="19" t="s">
        <v>32</v>
      </c>
      <c r="J7" s="27">
        <v>45303</v>
      </c>
      <c r="K7" s="27">
        <v>45306</v>
      </c>
      <c r="L7" s="27">
        <v>45502</v>
      </c>
      <c r="M7" s="29">
        <v>42367000</v>
      </c>
      <c r="N7" s="36">
        <f>O7/(M7-P7)</f>
        <v>1</v>
      </c>
      <c r="O7" s="31">
        <f>VLOOKUP(A7,[1]Hoja3!$A$1:$D$1647,2,0)</f>
        <v>42367000</v>
      </c>
      <c r="P7" s="31">
        <f>VLOOKUP(A7,[1]Hoja3!$A$1:$D$1647,4,0)</f>
        <v>0</v>
      </c>
      <c r="Q7" s="31">
        <f>VLOOKUP(A7,[1]Hoja3!$A$1:$D$1647,3,0)</f>
        <v>0</v>
      </c>
      <c r="R7" s="31">
        <f>+O7-P7+Q7</f>
        <v>42367000</v>
      </c>
      <c r="S7" s="31">
        <f>+O7-P7</f>
        <v>42367000</v>
      </c>
      <c r="T7" s="31">
        <f>+O7+P7</f>
        <v>42367000</v>
      </c>
      <c r="X7" s="30">
        <f t="shared" ref="X7:X70" si="0">+W7+L7</f>
        <v>45502</v>
      </c>
      <c r="Y7" s="31"/>
      <c r="Z7" s="31">
        <f>+Y7+M7</f>
        <v>42367000</v>
      </c>
      <c r="AA7" s="28" t="s">
        <v>33</v>
      </c>
    </row>
    <row r="8" spans="1:27" s="28" customFormat="1" ht="43.5" x14ac:dyDescent="0.35">
      <c r="A8" s="19" t="s">
        <v>4524</v>
      </c>
      <c r="B8" s="20">
        <v>2</v>
      </c>
      <c r="C8" s="28">
        <v>2024</v>
      </c>
      <c r="D8" s="19" t="s">
        <v>34</v>
      </c>
      <c r="E8" s="19" t="s">
        <v>35</v>
      </c>
      <c r="F8" s="19">
        <v>1100542273</v>
      </c>
      <c r="G8" s="19" t="s">
        <v>36</v>
      </c>
      <c r="H8" s="19" t="s">
        <v>37</v>
      </c>
      <c r="I8" s="19" t="s">
        <v>38</v>
      </c>
      <c r="J8" s="27">
        <v>45303</v>
      </c>
      <c r="K8" s="27">
        <v>45306</v>
      </c>
      <c r="L8" s="27">
        <v>45504</v>
      </c>
      <c r="M8" s="29">
        <v>54109333</v>
      </c>
      <c r="N8" s="36">
        <f t="shared" ref="N8:N71" si="1">O8/(M8-P8)</f>
        <v>1</v>
      </c>
      <c r="O8" s="31">
        <f>VLOOKUP(A8,[1]Hoja3!$A$1:$D$1647,2,0)</f>
        <v>53834667</v>
      </c>
      <c r="P8" s="31">
        <f>VLOOKUP(A8,[1]Hoja3!$A$1:$D$1647,4,0)</f>
        <v>274666</v>
      </c>
      <c r="Q8" s="31">
        <f>VLOOKUP(A8,[1]Hoja3!$A$1:$D$1647,3,0)</f>
        <v>0</v>
      </c>
      <c r="R8" s="31">
        <f>+O8+P8+Q8</f>
        <v>54109333</v>
      </c>
      <c r="S8" s="31">
        <f t="shared" ref="S8:S71" si="2">+O8-P8</f>
        <v>53560001</v>
      </c>
      <c r="T8" s="31">
        <f t="shared" ref="T8:T71" si="3">+O8+P8</f>
        <v>54109333</v>
      </c>
      <c r="X8" s="30">
        <f t="shared" si="0"/>
        <v>45504</v>
      </c>
      <c r="Y8" s="31"/>
      <c r="Z8" s="31">
        <f t="shared" ref="Z8:Z71" si="4">+Y8+M8</f>
        <v>54109333</v>
      </c>
      <c r="AA8" s="28" t="s">
        <v>39</v>
      </c>
    </row>
    <row r="9" spans="1:27" s="28" customFormat="1" ht="43.5" x14ac:dyDescent="0.35">
      <c r="A9" s="19" t="s">
        <v>4525</v>
      </c>
      <c r="B9" s="20">
        <v>3</v>
      </c>
      <c r="C9" s="28">
        <v>2024</v>
      </c>
      <c r="D9" s="19" t="s">
        <v>40</v>
      </c>
      <c r="E9" s="19" t="s">
        <v>41</v>
      </c>
      <c r="F9" s="19">
        <v>1026252836</v>
      </c>
      <c r="G9" s="19" t="s">
        <v>42</v>
      </c>
      <c r="H9" s="19" t="s">
        <v>37</v>
      </c>
      <c r="I9" s="19" t="s">
        <v>38</v>
      </c>
      <c r="J9" s="27">
        <v>45303</v>
      </c>
      <c r="K9" s="27">
        <v>45306</v>
      </c>
      <c r="L9" s="27">
        <v>45504</v>
      </c>
      <c r="M9" s="29">
        <v>54109333</v>
      </c>
      <c r="N9" s="36">
        <f t="shared" si="1"/>
        <v>1</v>
      </c>
      <c r="O9" s="31">
        <f>VLOOKUP(A9,[1]Hoja3!$A$1:$D$1647,2,0)</f>
        <v>53834667</v>
      </c>
      <c r="P9" s="31">
        <f>VLOOKUP(A9,[1]Hoja3!$A$1:$D$1647,4,0)</f>
        <v>274666</v>
      </c>
      <c r="Q9" s="31">
        <f>VLOOKUP(A9,[1]Hoja3!$A$1:$D$1647,3,0)</f>
        <v>0</v>
      </c>
      <c r="R9" s="31">
        <f t="shared" ref="R9:R72" si="5">+O9+P9+Q9</f>
        <v>54109333</v>
      </c>
      <c r="S9" s="31">
        <f t="shared" si="2"/>
        <v>53560001</v>
      </c>
      <c r="T9" s="31">
        <f t="shared" si="3"/>
        <v>54109333</v>
      </c>
      <c r="X9" s="30">
        <f t="shared" si="0"/>
        <v>45504</v>
      </c>
      <c r="Y9" s="31"/>
      <c r="Z9" s="31">
        <f t="shared" si="4"/>
        <v>54109333</v>
      </c>
      <c r="AA9" s="28" t="s">
        <v>39</v>
      </c>
    </row>
    <row r="10" spans="1:27" s="28" customFormat="1" ht="43.5" x14ac:dyDescent="0.35">
      <c r="A10" s="19" t="s">
        <v>4526</v>
      </c>
      <c r="B10" s="20">
        <v>4</v>
      </c>
      <c r="C10" s="28">
        <v>2024</v>
      </c>
      <c r="D10" s="19" t="s">
        <v>43</v>
      </c>
      <c r="E10" s="19" t="s">
        <v>44</v>
      </c>
      <c r="F10" s="19">
        <v>42140222</v>
      </c>
      <c r="G10" s="19" t="s">
        <v>45</v>
      </c>
      <c r="H10" s="19" t="s">
        <v>31</v>
      </c>
      <c r="I10" s="19" t="s">
        <v>32</v>
      </c>
      <c r="J10" s="27">
        <v>45303</v>
      </c>
      <c r="K10" s="27">
        <v>45307</v>
      </c>
      <c r="L10" s="27">
        <v>45503</v>
      </c>
      <c r="M10" s="29">
        <v>62400000</v>
      </c>
      <c r="N10" s="36">
        <f t="shared" si="1"/>
        <v>1</v>
      </c>
      <c r="O10" s="31">
        <f>VLOOKUP(A10,[1]Hoja3!$A$1:$D$1647,2,0)</f>
        <v>62400000</v>
      </c>
      <c r="P10" s="31">
        <f>VLOOKUP(A10,[1]Hoja3!$A$1:$D$1647,4,0)</f>
        <v>0</v>
      </c>
      <c r="Q10" s="31">
        <f>VLOOKUP(A10,[1]Hoja3!$A$1:$D$1647,3,0)</f>
        <v>0</v>
      </c>
      <c r="R10" s="31">
        <f t="shared" si="5"/>
        <v>62400000</v>
      </c>
      <c r="S10" s="31">
        <f t="shared" si="2"/>
        <v>62400000</v>
      </c>
      <c r="T10" s="31">
        <f t="shared" si="3"/>
        <v>62400000</v>
      </c>
      <c r="X10" s="30">
        <f t="shared" si="0"/>
        <v>45503</v>
      </c>
      <c r="Y10" s="31"/>
      <c r="Z10" s="31">
        <f t="shared" si="4"/>
        <v>62400000</v>
      </c>
      <c r="AA10" s="28" t="s">
        <v>33</v>
      </c>
    </row>
    <row r="11" spans="1:27" s="28" customFormat="1" ht="43.5" x14ac:dyDescent="0.35">
      <c r="A11" s="19" t="s">
        <v>4527</v>
      </c>
      <c r="B11" s="20">
        <v>5</v>
      </c>
      <c r="C11" s="28">
        <v>2024</v>
      </c>
      <c r="D11" s="19" t="s">
        <v>46</v>
      </c>
      <c r="E11" s="19" t="s">
        <v>47</v>
      </c>
      <c r="F11" s="19">
        <v>53007260</v>
      </c>
      <c r="G11" s="19" t="s">
        <v>48</v>
      </c>
      <c r="H11" s="19" t="s">
        <v>31</v>
      </c>
      <c r="I11" s="19" t="s">
        <v>32</v>
      </c>
      <c r="J11" s="27">
        <v>45303</v>
      </c>
      <c r="K11" s="27">
        <v>45306</v>
      </c>
      <c r="L11" s="27">
        <v>45502</v>
      </c>
      <c r="M11" s="29">
        <v>42367000</v>
      </c>
      <c r="N11" s="36">
        <f t="shared" si="1"/>
        <v>1</v>
      </c>
      <c r="O11" s="31">
        <f>VLOOKUP(A11,[1]Hoja3!$A$1:$D$1647,2,0)</f>
        <v>42367000</v>
      </c>
      <c r="P11" s="31">
        <f>VLOOKUP(A11,[1]Hoja3!$A$1:$D$1647,4,0)</f>
        <v>0</v>
      </c>
      <c r="Q11" s="31">
        <f>VLOOKUP(A11,[1]Hoja3!$A$1:$D$1647,3,0)</f>
        <v>0</v>
      </c>
      <c r="R11" s="31">
        <f t="shared" si="5"/>
        <v>42367000</v>
      </c>
      <c r="S11" s="31">
        <f t="shared" si="2"/>
        <v>42367000</v>
      </c>
      <c r="T11" s="31">
        <f t="shared" si="3"/>
        <v>42367000</v>
      </c>
      <c r="X11" s="30">
        <f t="shared" si="0"/>
        <v>45502</v>
      </c>
      <c r="Y11" s="31"/>
      <c r="Z11" s="31">
        <f t="shared" si="4"/>
        <v>42367000</v>
      </c>
      <c r="AA11" s="28" t="s">
        <v>33</v>
      </c>
    </row>
    <row r="12" spans="1:27" s="28" customFormat="1" ht="43.5" x14ac:dyDescent="0.35">
      <c r="A12" s="19" t="s">
        <v>4528</v>
      </c>
      <c r="B12" s="20">
        <v>6</v>
      </c>
      <c r="C12" s="28">
        <v>2024</v>
      </c>
      <c r="D12" s="19" t="s">
        <v>49</v>
      </c>
      <c r="E12" s="19" t="s">
        <v>50</v>
      </c>
      <c r="F12" s="19">
        <v>37729988</v>
      </c>
      <c r="G12" s="19" t="s">
        <v>51</v>
      </c>
      <c r="H12" s="19" t="s">
        <v>31</v>
      </c>
      <c r="I12" s="19" t="s">
        <v>32</v>
      </c>
      <c r="J12" s="27">
        <v>45303</v>
      </c>
      <c r="K12" s="27">
        <v>45306</v>
      </c>
      <c r="L12" s="27">
        <v>45502</v>
      </c>
      <c r="M12" s="29">
        <v>42367000</v>
      </c>
      <c r="N12" s="36">
        <f t="shared" si="1"/>
        <v>1</v>
      </c>
      <c r="O12" s="31">
        <f>VLOOKUP(A12,[1]Hoja3!$A$1:$D$1647,2,0)</f>
        <v>42367000</v>
      </c>
      <c r="P12" s="31">
        <f>VLOOKUP(A12,[1]Hoja3!$A$1:$D$1647,4,0)</f>
        <v>0</v>
      </c>
      <c r="Q12" s="31">
        <f>VLOOKUP(A12,[1]Hoja3!$A$1:$D$1647,3,0)</f>
        <v>0</v>
      </c>
      <c r="R12" s="31">
        <f t="shared" si="5"/>
        <v>42367000</v>
      </c>
      <c r="S12" s="31">
        <f t="shared" si="2"/>
        <v>42367000</v>
      </c>
      <c r="T12" s="31">
        <f t="shared" si="3"/>
        <v>42367000</v>
      </c>
      <c r="X12" s="30">
        <f t="shared" si="0"/>
        <v>45502</v>
      </c>
      <c r="Y12" s="31"/>
      <c r="Z12" s="31">
        <f t="shared" si="4"/>
        <v>42367000</v>
      </c>
      <c r="AA12" s="28" t="s">
        <v>33</v>
      </c>
    </row>
    <row r="13" spans="1:27" s="28" customFormat="1" ht="29" x14ac:dyDescent="0.35">
      <c r="A13" s="19" t="s">
        <v>4529</v>
      </c>
      <c r="B13" s="20">
        <v>7</v>
      </c>
      <c r="C13" s="28">
        <v>2024</v>
      </c>
      <c r="D13" s="19" t="s">
        <v>52</v>
      </c>
      <c r="E13" s="19" t="s">
        <v>53</v>
      </c>
      <c r="F13" s="19">
        <v>1012458653</v>
      </c>
      <c r="G13" s="19" t="s">
        <v>54</v>
      </c>
      <c r="H13" s="19" t="s">
        <v>31</v>
      </c>
      <c r="I13" s="19" t="s">
        <v>32</v>
      </c>
      <c r="J13" s="27">
        <v>45303</v>
      </c>
      <c r="K13" s="27">
        <v>45306</v>
      </c>
      <c r="L13" s="27">
        <v>45502</v>
      </c>
      <c r="M13" s="29">
        <v>42367000</v>
      </c>
      <c r="N13" s="36">
        <f t="shared" si="1"/>
        <v>1</v>
      </c>
      <c r="O13" s="31">
        <f>VLOOKUP(A13,[1]Hoja3!$A$1:$D$1647,2,0)</f>
        <v>42367000</v>
      </c>
      <c r="P13" s="31">
        <f>VLOOKUP(A13,[1]Hoja3!$A$1:$D$1647,4,0)</f>
        <v>0</v>
      </c>
      <c r="Q13" s="31">
        <f>VLOOKUP(A13,[1]Hoja3!$A$1:$D$1647,3,0)</f>
        <v>0</v>
      </c>
      <c r="R13" s="31">
        <f t="shared" si="5"/>
        <v>42367000</v>
      </c>
      <c r="S13" s="31">
        <f t="shared" si="2"/>
        <v>42367000</v>
      </c>
      <c r="T13" s="31">
        <f t="shared" si="3"/>
        <v>42367000</v>
      </c>
      <c r="X13" s="30">
        <f t="shared" si="0"/>
        <v>45502</v>
      </c>
      <c r="Y13" s="31"/>
      <c r="Z13" s="31">
        <f t="shared" si="4"/>
        <v>42367000</v>
      </c>
      <c r="AA13" s="28" t="s">
        <v>33</v>
      </c>
    </row>
    <row r="14" spans="1:27" s="28" customFormat="1" ht="43.5" x14ac:dyDescent="0.35">
      <c r="A14" s="19" t="s">
        <v>4530</v>
      </c>
      <c r="B14" s="20">
        <v>8</v>
      </c>
      <c r="C14" s="28">
        <v>2024</v>
      </c>
      <c r="D14" s="19" t="s">
        <v>55</v>
      </c>
      <c r="E14" s="19" t="s">
        <v>56</v>
      </c>
      <c r="F14" s="19">
        <v>1094267829</v>
      </c>
      <c r="G14" s="19" t="s">
        <v>57</v>
      </c>
      <c r="H14" s="19" t="s">
        <v>31</v>
      </c>
      <c r="I14" s="19" t="s">
        <v>32</v>
      </c>
      <c r="J14" s="27">
        <v>45303</v>
      </c>
      <c r="K14" s="27">
        <v>45307</v>
      </c>
      <c r="L14" s="27">
        <v>45503</v>
      </c>
      <c r="M14" s="29">
        <v>42367000</v>
      </c>
      <c r="N14" s="36">
        <f t="shared" si="1"/>
        <v>1</v>
      </c>
      <c r="O14" s="31">
        <f>VLOOKUP(A14,[1]Hoja3!$A$1:$D$1647,2,0)</f>
        <v>42367000</v>
      </c>
      <c r="P14" s="31">
        <f>VLOOKUP(A14,[1]Hoja3!$A$1:$D$1647,4,0)</f>
        <v>0</v>
      </c>
      <c r="Q14" s="31">
        <f>VLOOKUP(A14,[1]Hoja3!$A$1:$D$1647,3,0)</f>
        <v>0</v>
      </c>
      <c r="R14" s="31">
        <f t="shared" si="5"/>
        <v>42367000</v>
      </c>
      <c r="S14" s="31">
        <f t="shared" si="2"/>
        <v>42367000</v>
      </c>
      <c r="T14" s="31">
        <f t="shared" si="3"/>
        <v>42367000</v>
      </c>
      <c r="X14" s="30">
        <f t="shared" si="0"/>
        <v>45503</v>
      </c>
      <c r="Y14" s="31"/>
      <c r="Z14" s="31">
        <f t="shared" si="4"/>
        <v>42367000</v>
      </c>
      <c r="AA14" s="28" t="s">
        <v>33</v>
      </c>
    </row>
    <row r="15" spans="1:27" s="28" customFormat="1" ht="43.5" x14ac:dyDescent="0.35">
      <c r="A15" s="19" t="s">
        <v>4531</v>
      </c>
      <c r="B15" s="20">
        <v>9</v>
      </c>
      <c r="C15" s="28">
        <v>2024</v>
      </c>
      <c r="D15" s="19" t="s">
        <v>58</v>
      </c>
      <c r="E15" s="19" t="s">
        <v>59</v>
      </c>
      <c r="F15" s="19">
        <v>22581570</v>
      </c>
      <c r="G15" s="19" t="s">
        <v>60</v>
      </c>
      <c r="H15" s="19" t="s">
        <v>31</v>
      </c>
      <c r="I15" s="19" t="s">
        <v>32</v>
      </c>
      <c r="J15" s="27">
        <v>45303</v>
      </c>
      <c r="K15" s="27">
        <v>45306</v>
      </c>
      <c r="L15" s="27">
        <v>45502</v>
      </c>
      <c r="M15" s="29">
        <v>42367000</v>
      </c>
      <c r="N15" s="36">
        <f t="shared" si="1"/>
        <v>1</v>
      </c>
      <c r="O15" s="31">
        <f>VLOOKUP(A15,[1]Hoja3!$A$1:$D$1647,2,0)</f>
        <v>42367000</v>
      </c>
      <c r="P15" s="31">
        <f>VLOOKUP(A15,[1]Hoja3!$A$1:$D$1647,4,0)</f>
        <v>0</v>
      </c>
      <c r="Q15" s="31">
        <f>VLOOKUP(A15,[1]Hoja3!$A$1:$D$1647,3,0)</f>
        <v>0</v>
      </c>
      <c r="R15" s="31">
        <f t="shared" si="5"/>
        <v>42367000</v>
      </c>
      <c r="S15" s="31">
        <f t="shared" si="2"/>
        <v>42367000</v>
      </c>
      <c r="T15" s="31">
        <f t="shared" si="3"/>
        <v>42367000</v>
      </c>
      <c r="X15" s="30">
        <f t="shared" si="0"/>
        <v>45502</v>
      </c>
      <c r="Y15" s="31"/>
      <c r="Z15" s="31">
        <f t="shared" si="4"/>
        <v>42367000</v>
      </c>
      <c r="AA15" s="28" t="s">
        <v>33</v>
      </c>
    </row>
    <row r="16" spans="1:27" s="28" customFormat="1" ht="43.5" x14ac:dyDescent="0.35">
      <c r="A16" s="19" t="s">
        <v>4532</v>
      </c>
      <c r="B16" s="20">
        <v>10</v>
      </c>
      <c r="C16" s="28">
        <v>2024</v>
      </c>
      <c r="D16" s="19" t="s">
        <v>61</v>
      </c>
      <c r="E16" s="19" t="s">
        <v>62</v>
      </c>
      <c r="F16" s="19">
        <v>37942949</v>
      </c>
      <c r="G16" s="19" t="s">
        <v>63</v>
      </c>
      <c r="H16" s="19" t="s">
        <v>31</v>
      </c>
      <c r="I16" s="19" t="s">
        <v>32</v>
      </c>
      <c r="J16" s="27">
        <v>45303</v>
      </c>
      <c r="K16" s="27">
        <v>45306</v>
      </c>
      <c r="L16" s="27">
        <v>45502</v>
      </c>
      <c r="M16" s="29">
        <v>54574000</v>
      </c>
      <c r="N16" s="36">
        <f t="shared" si="1"/>
        <v>1</v>
      </c>
      <c r="O16" s="31">
        <f>VLOOKUP(A16,[1]Hoja3!$A$1:$D$1647,2,0)</f>
        <v>54574000</v>
      </c>
      <c r="P16" s="31">
        <f>VLOOKUP(A16,[1]Hoja3!$A$1:$D$1647,4,0)</f>
        <v>0</v>
      </c>
      <c r="Q16" s="31">
        <f>VLOOKUP(A16,[1]Hoja3!$A$1:$D$1647,3,0)</f>
        <v>0</v>
      </c>
      <c r="R16" s="31">
        <f t="shared" si="5"/>
        <v>54574000</v>
      </c>
      <c r="S16" s="31">
        <f t="shared" si="2"/>
        <v>54574000</v>
      </c>
      <c r="T16" s="31">
        <f t="shared" si="3"/>
        <v>54574000</v>
      </c>
      <c r="X16" s="30">
        <f t="shared" si="0"/>
        <v>45502</v>
      </c>
      <c r="Y16" s="31"/>
      <c r="Z16" s="31">
        <f t="shared" si="4"/>
        <v>54574000</v>
      </c>
      <c r="AA16" s="28" t="s">
        <v>33</v>
      </c>
    </row>
    <row r="17" spans="1:27" s="28" customFormat="1" ht="29" x14ac:dyDescent="0.35">
      <c r="A17" s="19" t="s">
        <v>4533</v>
      </c>
      <c r="B17" s="20">
        <v>11</v>
      </c>
      <c r="C17" s="28">
        <v>2024</v>
      </c>
      <c r="D17" s="19" t="s">
        <v>64</v>
      </c>
      <c r="E17" s="19" t="s">
        <v>65</v>
      </c>
      <c r="F17" s="19">
        <v>1010192442</v>
      </c>
      <c r="G17" s="19" t="s">
        <v>66</v>
      </c>
      <c r="H17" s="19" t="s">
        <v>31</v>
      </c>
      <c r="I17" s="19" t="s">
        <v>32</v>
      </c>
      <c r="J17" s="27">
        <v>45303</v>
      </c>
      <c r="K17" s="27">
        <v>45306</v>
      </c>
      <c r="L17" s="27">
        <v>45502</v>
      </c>
      <c r="M17" s="29">
        <v>42367000</v>
      </c>
      <c r="N17" s="36">
        <f t="shared" si="1"/>
        <v>1</v>
      </c>
      <c r="O17" s="31">
        <f>VLOOKUP(A17,[1]Hoja3!$A$1:$D$1647,2,0)</f>
        <v>42367000</v>
      </c>
      <c r="P17" s="31">
        <f>VLOOKUP(A17,[1]Hoja3!$A$1:$D$1647,4,0)</f>
        <v>0</v>
      </c>
      <c r="Q17" s="31">
        <f>VLOOKUP(A17,[1]Hoja3!$A$1:$D$1647,3,0)</f>
        <v>0</v>
      </c>
      <c r="R17" s="31">
        <f t="shared" si="5"/>
        <v>42367000</v>
      </c>
      <c r="S17" s="31">
        <f t="shared" si="2"/>
        <v>42367000</v>
      </c>
      <c r="T17" s="31">
        <f t="shared" si="3"/>
        <v>42367000</v>
      </c>
      <c r="X17" s="30">
        <f t="shared" si="0"/>
        <v>45502</v>
      </c>
      <c r="Y17" s="31"/>
      <c r="Z17" s="31">
        <f t="shared" si="4"/>
        <v>42367000</v>
      </c>
      <c r="AA17" s="28" t="s">
        <v>33</v>
      </c>
    </row>
    <row r="18" spans="1:27" s="28" customFormat="1" ht="43.5" x14ac:dyDescent="0.35">
      <c r="A18" s="19" t="s">
        <v>4534</v>
      </c>
      <c r="B18" s="20">
        <v>12</v>
      </c>
      <c r="C18" s="28">
        <v>2024</v>
      </c>
      <c r="D18" s="19" t="s">
        <v>67</v>
      </c>
      <c r="E18" s="19" t="s">
        <v>68</v>
      </c>
      <c r="F18" s="19">
        <v>1057515441</v>
      </c>
      <c r="G18" s="19" t="s">
        <v>69</v>
      </c>
      <c r="H18" s="19" t="s">
        <v>31</v>
      </c>
      <c r="I18" s="19" t="s">
        <v>32</v>
      </c>
      <c r="J18" s="27">
        <v>45303</v>
      </c>
      <c r="K18" s="27">
        <v>45306</v>
      </c>
      <c r="L18" s="27">
        <v>45502</v>
      </c>
      <c r="M18" s="29">
        <v>35308000</v>
      </c>
      <c r="N18" s="36">
        <f t="shared" si="1"/>
        <v>0.85128206072278234</v>
      </c>
      <c r="O18" s="31">
        <f>VLOOKUP(A18,[1]Hoja3!$A$1:$D$1647,2,0)</f>
        <v>30057067</v>
      </c>
      <c r="P18" s="31">
        <f>VLOOKUP(A18,[1]Hoja3!$A$1:$D$1647,4,0)</f>
        <v>0</v>
      </c>
      <c r="Q18" s="31">
        <f>VLOOKUP(A18,[1]Hoja3!$A$1:$D$1647,3,0)</f>
        <v>5250933</v>
      </c>
      <c r="R18" s="31">
        <f t="shared" si="5"/>
        <v>35308000</v>
      </c>
      <c r="S18" s="31">
        <f t="shared" si="2"/>
        <v>30057067</v>
      </c>
      <c r="T18" s="31">
        <f t="shared" si="3"/>
        <v>30057067</v>
      </c>
      <c r="X18" s="30">
        <f t="shared" si="0"/>
        <v>45502</v>
      </c>
      <c r="Y18" s="31"/>
      <c r="Z18" s="31">
        <f t="shared" si="4"/>
        <v>35308000</v>
      </c>
      <c r="AA18" s="28" t="s">
        <v>33</v>
      </c>
    </row>
    <row r="19" spans="1:27" s="28" customFormat="1" ht="29" x14ac:dyDescent="0.35">
      <c r="A19" s="19" t="s">
        <v>4535</v>
      </c>
      <c r="B19" s="20">
        <v>14</v>
      </c>
      <c r="C19" s="28">
        <v>2024</v>
      </c>
      <c r="D19" s="19" t="s">
        <v>70</v>
      </c>
      <c r="E19" s="19" t="s">
        <v>71</v>
      </c>
      <c r="F19" s="19">
        <v>1018472399</v>
      </c>
      <c r="G19" s="19" t="s">
        <v>72</v>
      </c>
      <c r="H19" s="19" t="s">
        <v>31</v>
      </c>
      <c r="I19" s="19" t="s">
        <v>32</v>
      </c>
      <c r="J19" s="27">
        <v>45303</v>
      </c>
      <c r="K19" s="27">
        <v>45306</v>
      </c>
      <c r="L19" s="27">
        <v>45502</v>
      </c>
      <c r="M19" s="29">
        <v>35308000</v>
      </c>
      <c r="N19" s="36">
        <f t="shared" si="1"/>
        <v>1</v>
      </c>
      <c r="O19" s="31">
        <f>VLOOKUP(A19,[1]Hoja3!$A$1:$D$1647,2,0)</f>
        <v>35308000</v>
      </c>
      <c r="P19" s="31">
        <f>VLOOKUP(A19,[1]Hoja3!$A$1:$D$1647,4,0)</f>
        <v>0</v>
      </c>
      <c r="Q19" s="31">
        <f>VLOOKUP(A19,[1]Hoja3!$A$1:$D$1647,3,0)</f>
        <v>0</v>
      </c>
      <c r="R19" s="31">
        <f t="shared" si="5"/>
        <v>35308000</v>
      </c>
      <c r="S19" s="31">
        <f t="shared" si="2"/>
        <v>35308000</v>
      </c>
      <c r="T19" s="31">
        <f t="shared" si="3"/>
        <v>35308000</v>
      </c>
      <c r="X19" s="30">
        <f t="shared" si="0"/>
        <v>45502</v>
      </c>
      <c r="Y19" s="31"/>
      <c r="Z19" s="31">
        <f t="shared" si="4"/>
        <v>35308000</v>
      </c>
      <c r="AA19" s="28" t="s">
        <v>33</v>
      </c>
    </row>
    <row r="20" spans="1:27" s="28" customFormat="1" ht="43.5" x14ac:dyDescent="0.35">
      <c r="A20" s="19" t="s">
        <v>4536</v>
      </c>
      <c r="B20" s="20">
        <v>15</v>
      </c>
      <c r="C20" s="28">
        <v>2024</v>
      </c>
      <c r="D20" s="19" t="s">
        <v>73</v>
      </c>
      <c r="E20" s="19" t="s">
        <v>74</v>
      </c>
      <c r="F20" s="19">
        <v>1117546634</v>
      </c>
      <c r="G20" s="19" t="s">
        <v>75</v>
      </c>
      <c r="H20" s="19" t="s">
        <v>31</v>
      </c>
      <c r="I20" s="19" t="s">
        <v>32</v>
      </c>
      <c r="J20" s="27">
        <v>45303</v>
      </c>
      <c r="K20" s="27">
        <v>45306</v>
      </c>
      <c r="L20" s="27">
        <v>45502</v>
      </c>
      <c r="M20" s="29">
        <v>42367000</v>
      </c>
      <c r="N20" s="36">
        <f t="shared" si="1"/>
        <v>1</v>
      </c>
      <c r="O20" s="31">
        <f>VLOOKUP(A20,[1]Hoja3!$A$1:$D$1647,2,0)</f>
        <v>42367000</v>
      </c>
      <c r="P20" s="31">
        <f>VLOOKUP(A20,[1]Hoja3!$A$1:$D$1647,4,0)</f>
        <v>0</v>
      </c>
      <c r="Q20" s="31">
        <f>VLOOKUP(A20,[1]Hoja3!$A$1:$D$1647,3,0)</f>
        <v>0</v>
      </c>
      <c r="R20" s="31">
        <f t="shared" si="5"/>
        <v>42367000</v>
      </c>
      <c r="S20" s="31">
        <f t="shared" si="2"/>
        <v>42367000</v>
      </c>
      <c r="T20" s="31">
        <f t="shared" si="3"/>
        <v>42367000</v>
      </c>
      <c r="X20" s="30">
        <f t="shared" si="0"/>
        <v>45502</v>
      </c>
      <c r="Y20" s="31"/>
      <c r="Z20" s="31">
        <f t="shared" si="4"/>
        <v>42367000</v>
      </c>
      <c r="AA20" s="28" t="s">
        <v>33</v>
      </c>
    </row>
    <row r="21" spans="1:27" s="28" customFormat="1" ht="29" x14ac:dyDescent="0.35">
      <c r="A21" s="19" t="s">
        <v>4537</v>
      </c>
      <c r="B21" s="20">
        <v>16</v>
      </c>
      <c r="C21" s="28">
        <v>2024</v>
      </c>
      <c r="D21" s="19" t="s">
        <v>76</v>
      </c>
      <c r="E21" s="19" t="s">
        <v>77</v>
      </c>
      <c r="F21" s="19">
        <v>65589582</v>
      </c>
      <c r="G21" s="19" t="s">
        <v>78</v>
      </c>
      <c r="H21" s="19" t="s">
        <v>37</v>
      </c>
      <c r="I21" s="19" t="s">
        <v>38</v>
      </c>
      <c r="J21" s="27">
        <v>45306</v>
      </c>
      <c r="K21" s="27">
        <v>45307</v>
      </c>
      <c r="L21" s="27">
        <v>45504</v>
      </c>
      <c r="M21" s="29">
        <v>50212500</v>
      </c>
      <c r="N21" s="36">
        <f t="shared" si="1"/>
        <v>1</v>
      </c>
      <c r="O21" s="31">
        <f>VLOOKUP(A21,[1]Hoja3!$A$1:$D$1647,2,0)</f>
        <v>50212500</v>
      </c>
      <c r="P21" s="31">
        <f>VLOOKUP(A21,[1]Hoja3!$A$1:$D$1647,4,0)</f>
        <v>0</v>
      </c>
      <c r="Q21" s="31">
        <f>VLOOKUP(A21,[1]Hoja3!$A$1:$D$1647,3,0)</f>
        <v>0</v>
      </c>
      <c r="R21" s="31">
        <f t="shared" si="5"/>
        <v>50212500</v>
      </c>
      <c r="S21" s="31">
        <f t="shared" si="2"/>
        <v>50212500</v>
      </c>
      <c r="T21" s="31">
        <f t="shared" si="3"/>
        <v>50212500</v>
      </c>
      <c r="X21" s="30">
        <f t="shared" si="0"/>
        <v>45504</v>
      </c>
      <c r="Y21" s="31"/>
      <c r="Z21" s="31">
        <f t="shared" si="4"/>
        <v>50212500</v>
      </c>
      <c r="AA21" s="28" t="s">
        <v>39</v>
      </c>
    </row>
    <row r="22" spans="1:27" s="28" customFormat="1" ht="29" x14ac:dyDescent="0.35">
      <c r="A22" s="19" t="s">
        <v>4538</v>
      </c>
      <c r="B22" s="20">
        <v>17</v>
      </c>
      <c r="C22" s="28">
        <v>2024</v>
      </c>
      <c r="D22" s="19" t="s">
        <v>79</v>
      </c>
      <c r="E22" s="19" t="s">
        <v>80</v>
      </c>
      <c r="F22" s="19">
        <v>33377852</v>
      </c>
      <c r="G22" s="19" t="s">
        <v>81</v>
      </c>
      <c r="H22" s="19" t="s">
        <v>37</v>
      </c>
      <c r="I22" s="19" t="s">
        <v>38</v>
      </c>
      <c r="J22" s="27">
        <v>45306</v>
      </c>
      <c r="K22" s="27">
        <v>45307</v>
      </c>
      <c r="L22" s="27">
        <v>45504</v>
      </c>
      <c r="M22" s="29">
        <v>58916000</v>
      </c>
      <c r="N22" s="36">
        <f t="shared" si="1"/>
        <v>1</v>
      </c>
      <c r="O22" s="31">
        <f>VLOOKUP(A22,[1]Hoja3!$A$1:$D$1647,2,0)</f>
        <v>58916000</v>
      </c>
      <c r="P22" s="31">
        <f>VLOOKUP(A22,[1]Hoja3!$A$1:$D$1647,4,0)</f>
        <v>0</v>
      </c>
      <c r="Q22" s="31">
        <f>VLOOKUP(A22,[1]Hoja3!$A$1:$D$1647,3,0)</f>
        <v>0</v>
      </c>
      <c r="R22" s="31">
        <f t="shared" si="5"/>
        <v>58916000</v>
      </c>
      <c r="S22" s="31">
        <f t="shared" si="2"/>
        <v>58916000</v>
      </c>
      <c r="T22" s="31">
        <f t="shared" si="3"/>
        <v>58916000</v>
      </c>
      <c r="X22" s="30">
        <f t="shared" si="0"/>
        <v>45504</v>
      </c>
      <c r="Y22" s="31"/>
      <c r="Z22" s="31">
        <f t="shared" si="4"/>
        <v>58916000</v>
      </c>
      <c r="AA22" s="28" t="s">
        <v>39</v>
      </c>
    </row>
    <row r="23" spans="1:27" s="28" customFormat="1" ht="43.5" x14ac:dyDescent="0.35">
      <c r="A23" s="19" t="s">
        <v>4539</v>
      </c>
      <c r="B23" s="20">
        <v>18</v>
      </c>
      <c r="C23" s="28">
        <v>2024</v>
      </c>
      <c r="D23" s="19" t="s">
        <v>82</v>
      </c>
      <c r="E23" s="19" t="s">
        <v>83</v>
      </c>
      <c r="F23" s="19">
        <v>1020762400</v>
      </c>
      <c r="G23" s="19" t="s">
        <v>84</v>
      </c>
      <c r="H23" s="19" t="s">
        <v>31</v>
      </c>
      <c r="I23" s="19" t="s">
        <v>32</v>
      </c>
      <c r="J23" s="27">
        <v>45306</v>
      </c>
      <c r="K23" s="27">
        <v>45307</v>
      </c>
      <c r="L23" s="27">
        <v>45503</v>
      </c>
      <c r="M23" s="29">
        <v>42367000</v>
      </c>
      <c r="N23" s="36">
        <f t="shared" si="1"/>
        <v>0.84615384615384615</v>
      </c>
      <c r="O23" s="31">
        <f>VLOOKUP(A23,[1]Hoja3!$A$1:$D$1647,2,0)</f>
        <v>35849000</v>
      </c>
      <c r="P23" s="31">
        <f>VLOOKUP(A23,[1]Hoja3!$A$1:$D$1647,4,0)</f>
        <v>0</v>
      </c>
      <c r="Q23" s="31">
        <f>VLOOKUP(A23,[1]Hoja3!$A$1:$D$1647,3,0)</f>
        <v>6518000</v>
      </c>
      <c r="R23" s="31">
        <f t="shared" si="5"/>
        <v>42367000</v>
      </c>
      <c r="S23" s="31">
        <f t="shared" si="2"/>
        <v>35849000</v>
      </c>
      <c r="T23" s="31">
        <f t="shared" si="3"/>
        <v>35849000</v>
      </c>
      <c r="X23" s="30">
        <f t="shared" si="0"/>
        <v>45503</v>
      </c>
      <c r="Y23" s="31"/>
      <c r="Z23" s="31">
        <f t="shared" si="4"/>
        <v>42367000</v>
      </c>
      <c r="AA23" s="28" t="s">
        <v>33</v>
      </c>
    </row>
    <row r="24" spans="1:27" s="28" customFormat="1" ht="43.5" x14ac:dyDescent="0.35">
      <c r="A24" s="19" t="s">
        <v>4540</v>
      </c>
      <c r="B24" s="20">
        <v>19</v>
      </c>
      <c r="C24" s="28">
        <v>2024</v>
      </c>
      <c r="D24" s="19" t="s">
        <v>85</v>
      </c>
      <c r="E24" s="19" t="s">
        <v>86</v>
      </c>
      <c r="F24" s="19">
        <v>51838267</v>
      </c>
      <c r="G24" s="19" t="s">
        <v>87</v>
      </c>
      <c r="H24" s="19" t="s">
        <v>31</v>
      </c>
      <c r="I24" s="19" t="s">
        <v>32</v>
      </c>
      <c r="J24" s="27">
        <v>45306</v>
      </c>
      <c r="K24" s="27">
        <v>45315</v>
      </c>
      <c r="L24" s="27">
        <v>45504</v>
      </c>
      <c r="M24" s="29">
        <v>42367000</v>
      </c>
      <c r="N24" s="36">
        <f t="shared" si="1"/>
        <v>1</v>
      </c>
      <c r="O24" s="31">
        <f>VLOOKUP(A24,[1]Hoja3!$A$1:$D$1647,2,0)</f>
        <v>40628867</v>
      </c>
      <c r="P24" s="31">
        <f>VLOOKUP(A24,[1]Hoja3!$A$1:$D$1647,4,0)</f>
        <v>1738133</v>
      </c>
      <c r="Q24" s="31">
        <f>VLOOKUP(A24,[1]Hoja3!$A$1:$D$1647,3,0)</f>
        <v>0</v>
      </c>
      <c r="R24" s="31">
        <f t="shared" si="5"/>
        <v>42367000</v>
      </c>
      <c r="S24" s="31">
        <f t="shared" si="2"/>
        <v>38890734</v>
      </c>
      <c r="T24" s="31">
        <f t="shared" si="3"/>
        <v>42367000</v>
      </c>
      <c r="X24" s="30">
        <f t="shared" si="0"/>
        <v>45504</v>
      </c>
      <c r="Y24" s="31"/>
      <c r="Z24" s="31">
        <f t="shared" si="4"/>
        <v>42367000</v>
      </c>
      <c r="AA24" s="28" t="s">
        <v>33</v>
      </c>
    </row>
    <row r="25" spans="1:27" s="28" customFormat="1" ht="29" x14ac:dyDescent="0.35">
      <c r="A25" s="19" t="s">
        <v>4541</v>
      </c>
      <c r="B25" s="20">
        <v>20</v>
      </c>
      <c r="C25" s="28">
        <v>2024</v>
      </c>
      <c r="D25" s="19" t="s">
        <v>88</v>
      </c>
      <c r="E25" s="19" t="s">
        <v>89</v>
      </c>
      <c r="F25" s="19">
        <v>1032505182</v>
      </c>
      <c r="G25" s="19" t="s">
        <v>90</v>
      </c>
      <c r="H25" s="19" t="s">
        <v>31</v>
      </c>
      <c r="I25" s="19" t="s">
        <v>32</v>
      </c>
      <c r="J25" s="27">
        <v>45306</v>
      </c>
      <c r="K25" s="27">
        <v>45307</v>
      </c>
      <c r="L25" s="27">
        <v>45503</v>
      </c>
      <c r="M25" s="29">
        <v>20488000</v>
      </c>
      <c r="N25" s="36">
        <f t="shared" si="1"/>
        <v>1</v>
      </c>
      <c r="O25" s="31">
        <f>VLOOKUP(A25,[1]Hoja3!$A$1:$D$1647,2,0)</f>
        <v>20488000</v>
      </c>
      <c r="P25" s="31">
        <f>VLOOKUP(A25,[1]Hoja3!$A$1:$D$1647,4,0)</f>
        <v>0</v>
      </c>
      <c r="Q25" s="31">
        <f>VLOOKUP(A25,[1]Hoja3!$A$1:$D$1647,3,0)</f>
        <v>0</v>
      </c>
      <c r="R25" s="31">
        <f t="shared" si="5"/>
        <v>20488000</v>
      </c>
      <c r="S25" s="31">
        <f t="shared" si="2"/>
        <v>20488000</v>
      </c>
      <c r="T25" s="31">
        <f t="shared" si="3"/>
        <v>20488000</v>
      </c>
      <c r="X25" s="30">
        <f t="shared" si="0"/>
        <v>45503</v>
      </c>
      <c r="Y25" s="31"/>
      <c r="Z25" s="31">
        <f t="shared" si="4"/>
        <v>20488000</v>
      </c>
      <c r="AA25" s="28" t="s">
        <v>33</v>
      </c>
    </row>
    <row r="26" spans="1:27" s="28" customFormat="1" ht="43.5" x14ac:dyDescent="0.35">
      <c r="A26" s="19" t="s">
        <v>4542</v>
      </c>
      <c r="B26" s="20">
        <v>21</v>
      </c>
      <c r="C26" s="28">
        <v>2024</v>
      </c>
      <c r="D26" s="19" t="s">
        <v>91</v>
      </c>
      <c r="E26" s="19" t="s">
        <v>92</v>
      </c>
      <c r="F26" s="19">
        <v>1018445491</v>
      </c>
      <c r="G26" s="19" t="s">
        <v>93</v>
      </c>
      <c r="H26" s="19" t="s">
        <v>37</v>
      </c>
      <c r="I26" s="19" t="s">
        <v>38</v>
      </c>
      <c r="J26" s="27">
        <v>45306</v>
      </c>
      <c r="K26" s="27">
        <v>45308</v>
      </c>
      <c r="L26" s="27">
        <v>45504</v>
      </c>
      <c r="M26" s="29">
        <v>54109333</v>
      </c>
      <c r="N26" s="36">
        <f t="shared" si="1"/>
        <v>1</v>
      </c>
      <c r="O26" s="31">
        <f>VLOOKUP(A26,[1]Hoja3!$A$1:$D$1647,2,0)</f>
        <v>53285333</v>
      </c>
      <c r="P26" s="31">
        <f>VLOOKUP(A26,[1]Hoja3!$A$1:$D$1647,4,0)</f>
        <v>824000</v>
      </c>
      <c r="Q26" s="31">
        <f>VLOOKUP(A26,[1]Hoja3!$A$1:$D$1647,3,0)</f>
        <v>0</v>
      </c>
      <c r="R26" s="31">
        <f t="shared" si="5"/>
        <v>54109333</v>
      </c>
      <c r="S26" s="31">
        <f t="shared" si="2"/>
        <v>52461333</v>
      </c>
      <c r="T26" s="31">
        <f t="shared" si="3"/>
        <v>54109333</v>
      </c>
      <c r="X26" s="30">
        <f t="shared" si="0"/>
        <v>45504</v>
      </c>
      <c r="Y26" s="31"/>
      <c r="Z26" s="31">
        <f t="shared" si="4"/>
        <v>54109333</v>
      </c>
      <c r="AA26" s="28" t="s">
        <v>39</v>
      </c>
    </row>
    <row r="27" spans="1:27" s="28" customFormat="1" ht="43.5" x14ac:dyDescent="0.35">
      <c r="A27" s="19" t="s">
        <v>4543</v>
      </c>
      <c r="B27" s="20">
        <v>22</v>
      </c>
      <c r="C27" s="28">
        <v>2024</v>
      </c>
      <c r="D27" s="19" t="s">
        <v>94</v>
      </c>
      <c r="E27" s="19" t="s">
        <v>95</v>
      </c>
      <c r="F27" s="19">
        <v>1020749871</v>
      </c>
      <c r="G27" s="19" t="s">
        <v>96</v>
      </c>
      <c r="H27" s="19" t="s">
        <v>37</v>
      </c>
      <c r="I27" s="19" t="s">
        <v>38</v>
      </c>
      <c r="J27" s="27">
        <v>45306</v>
      </c>
      <c r="K27" s="27">
        <v>45307</v>
      </c>
      <c r="L27" s="27">
        <v>45504</v>
      </c>
      <c r="M27" s="29">
        <v>21324090</v>
      </c>
      <c r="N27" s="36">
        <f t="shared" si="1"/>
        <v>1</v>
      </c>
      <c r="O27" s="31">
        <f>VLOOKUP(A27,[1]Hoja3!$A$1:$D$1647,2,0)</f>
        <v>20687550</v>
      </c>
      <c r="P27" s="31">
        <f>VLOOKUP(A27,[1]Hoja3!$A$1:$D$1647,4,0)</f>
        <v>636540</v>
      </c>
      <c r="Q27" s="31">
        <f>VLOOKUP(A27,[1]Hoja3!$A$1:$D$1647,3,0)</f>
        <v>0</v>
      </c>
      <c r="R27" s="31">
        <f t="shared" si="5"/>
        <v>21324090</v>
      </c>
      <c r="S27" s="31">
        <f t="shared" si="2"/>
        <v>20051010</v>
      </c>
      <c r="T27" s="31">
        <f t="shared" si="3"/>
        <v>21324090</v>
      </c>
      <c r="X27" s="30">
        <f t="shared" si="0"/>
        <v>45504</v>
      </c>
      <c r="Y27" s="31"/>
      <c r="Z27" s="31">
        <f t="shared" si="4"/>
        <v>21324090</v>
      </c>
      <c r="AA27" s="28" t="s">
        <v>39</v>
      </c>
    </row>
    <row r="28" spans="1:27" s="28" customFormat="1" ht="43.5" x14ac:dyDescent="0.35">
      <c r="A28" s="19" t="s">
        <v>4544</v>
      </c>
      <c r="B28" s="20">
        <v>23</v>
      </c>
      <c r="C28" s="28">
        <v>2024</v>
      </c>
      <c r="D28" s="19" t="s">
        <v>97</v>
      </c>
      <c r="E28" s="19" t="s">
        <v>98</v>
      </c>
      <c r="F28" s="19">
        <v>50972364</v>
      </c>
      <c r="G28" s="19" t="s">
        <v>99</v>
      </c>
      <c r="H28" s="19" t="s">
        <v>37</v>
      </c>
      <c r="I28" s="19" t="s">
        <v>38</v>
      </c>
      <c r="J28" s="27">
        <v>45306</v>
      </c>
      <c r="K28" s="27">
        <v>45308</v>
      </c>
      <c r="L28" s="27">
        <v>45504</v>
      </c>
      <c r="M28" s="29">
        <v>63700000</v>
      </c>
      <c r="N28" s="36">
        <f t="shared" si="1"/>
        <v>1</v>
      </c>
      <c r="O28" s="31">
        <f>VLOOKUP(A28,[1]Hoja3!$A$1:$D$1647,2,0)</f>
        <v>63373333</v>
      </c>
      <c r="P28" s="31">
        <f>VLOOKUP(A28,[1]Hoja3!$A$1:$D$1647,4,0)</f>
        <v>326667</v>
      </c>
      <c r="Q28" s="31">
        <f>VLOOKUP(A28,[1]Hoja3!$A$1:$D$1647,3,0)</f>
        <v>0</v>
      </c>
      <c r="R28" s="31">
        <f t="shared" si="5"/>
        <v>63700000</v>
      </c>
      <c r="S28" s="31">
        <f t="shared" si="2"/>
        <v>63046666</v>
      </c>
      <c r="T28" s="31">
        <f t="shared" si="3"/>
        <v>63700000</v>
      </c>
      <c r="X28" s="30">
        <f t="shared" si="0"/>
        <v>45504</v>
      </c>
      <c r="Y28" s="31"/>
      <c r="Z28" s="31">
        <f t="shared" si="4"/>
        <v>63700000</v>
      </c>
      <c r="AA28" s="28" t="s">
        <v>39</v>
      </c>
    </row>
    <row r="29" spans="1:27" s="28" customFormat="1" ht="43.5" x14ac:dyDescent="0.35">
      <c r="A29" s="19" t="s">
        <v>4545</v>
      </c>
      <c r="B29" s="20">
        <v>24</v>
      </c>
      <c r="C29" s="28">
        <v>2024</v>
      </c>
      <c r="D29" s="19" t="s">
        <v>100</v>
      </c>
      <c r="E29" s="19" t="s">
        <v>101</v>
      </c>
      <c r="F29" s="19">
        <v>53009230</v>
      </c>
      <c r="G29" s="19" t="s">
        <v>102</v>
      </c>
      <c r="H29" s="19" t="s">
        <v>37</v>
      </c>
      <c r="I29" s="19" t="s">
        <v>38</v>
      </c>
      <c r="J29" s="27">
        <v>45306</v>
      </c>
      <c r="K29" s="27">
        <v>45308</v>
      </c>
      <c r="L29" s="27">
        <v>45504</v>
      </c>
      <c r="M29" s="29">
        <v>54109333</v>
      </c>
      <c r="N29" s="36">
        <f t="shared" si="1"/>
        <v>1</v>
      </c>
      <c r="O29" s="31">
        <f>VLOOKUP(A29,[1]Hoja3!$A$1:$D$1647,2,0)</f>
        <v>53285333</v>
      </c>
      <c r="P29" s="31">
        <f>VLOOKUP(A29,[1]Hoja3!$A$1:$D$1647,4,0)</f>
        <v>824000</v>
      </c>
      <c r="Q29" s="31">
        <f>VLOOKUP(A29,[1]Hoja3!$A$1:$D$1647,3,0)</f>
        <v>0</v>
      </c>
      <c r="R29" s="31">
        <f t="shared" si="5"/>
        <v>54109333</v>
      </c>
      <c r="S29" s="31">
        <f t="shared" si="2"/>
        <v>52461333</v>
      </c>
      <c r="T29" s="31">
        <f t="shared" si="3"/>
        <v>54109333</v>
      </c>
      <c r="X29" s="30">
        <f t="shared" si="0"/>
        <v>45504</v>
      </c>
      <c r="Y29" s="31"/>
      <c r="Z29" s="31">
        <f t="shared" si="4"/>
        <v>54109333</v>
      </c>
      <c r="AA29" s="28" t="s">
        <v>39</v>
      </c>
    </row>
    <row r="30" spans="1:27" s="28" customFormat="1" ht="43.5" x14ac:dyDescent="0.35">
      <c r="A30" s="19" t="s">
        <v>4546</v>
      </c>
      <c r="B30" s="20">
        <v>25</v>
      </c>
      <c r="C30" s="28">
        <v>2024</v>
      </c>
      <c r="D30" s="19" t="s">
        <v>103</v>
      </c>
      <c r="E30" s="19" t="s">
        <v>104</v>
      </c>
      <c r="F30" s="19">
        <v>1022385776</v>
      </c>
      <c r="G30" s="19" t="s">
        <v>105</v>
      </c>
      <c r="H30" s="19" t="s">
        <v>37</v>
      </c>
      <c r="I30" s="19" t="s">
        <v>38</v>
      </c>
      <c r="J30" s="27">
        <v>45306</v>
      </c>
      <c r="K30" s="27">
        <v>45308</v>
      </c>
      <c r="L30" s="27">
        <v>45504</v>
      </c>
      <c r="M30" s="29">
        <v>58916000</v>
      </c>
      <c r="N30" s="36">
        <f t="shared" si="1"/>
        <v>1</v>
      </c>
      <c r="O30" s="31">
        <f>VLOOKUP(A30,[1]Hoja3!$A$1:$D$1647,2,0)</f>
        <v>58613867</v>
      </c>
      <c r="P30" s="31">
        <f>VLOOKUP(A30,[1]Hoja3!$A$1:$D$1647,4,0)</f>
        <v>302133</v>
      </c>
      <c r="Q30" s="31">
        <f>VLOOKUP(A30,[1]Hoja3!$A$1:$D$1647,3,0)</f>
        <v>0</v>
      </c>
      <c r="R30" s="31">
        <f t="shared" si="5"/>
        <v>58916000</v>
      </c>
      <c r="S30" s="31">
        <f t="shared" si="2"/>
        <v>58311734</v>
      </c>
      <c r="T30" s="31">
        <f t="shared" si="3"/>
        <v>58916000</v>
      </c>
      <c r="X30" s="30">
        <f t="shared" si="0"/>
        <v>45504</v>
      </c>
      <c r="Y30" s="31"/>
      <c r="Z30" s="31">
        <f t="shared" si="4"/>
        <v>58916000</v>
      </c>
      <c r="AA30" s="28" t="s">
        <v>39</v>
      </c>
    </row>
    <row r="31" spans="1:27" s="28" customFormat="1" ht="43.5" x14ac:dyDescent="0.35">
      <c r="A31" s="19" t="s">
        <v>4547</v>
      </c>
      <c r="B31" s="20">
        <v>26</v>
      </c>
      <c r="C31" s="28">
        <v>2024</v>
      </c>
      <c r="D31" s="19" t="s">
        <v>106</v>
      </c>
      <c r="E31" s="19" t="s">
        <v>107</v>
      </c>
      <c r="F31" s="19">
        <v>1073669705</v>
      </c>
      <c r="G31" s="19" t="s">
        <v>108</v>
      </c>
      <c r="H31" s="19" t="s">
        <v>37</v>
      </c>
      <c r="I31" s="19" t="s">
        <v>38</v>
      </c>
      <c r="J31" s="27">
        <v>45307</v>
      </c>
      <c r="K31" s="27">
        <v>45308</v>
      </c>
      <c r="L31" s="27">
        <v>45504</v>
      </c>
      <c r="M31" s="29">
        <v>33475000</v>
      </c>
      <c r="N31" s="36">
        <f t="shared" si="1"/>
        <v>1</v>
      </c>
      <c r="O31" s="31">
        <f>VLOOKUP(A31,[1]Hoja3!$A$1:$D$1647,2,0)</f>
        <v>33303333</v>
      </c>
      <c r="P31" s="31">
        <f>VLOOKUP(A31,[1]Hoja3!$A$1:$D$1647,4,0)</f>
        <v>171667</v>
      </c>
      <c r="Q31" s="31">
        <f>VLOOKUP(A31,[1]Hoja3!$A$1:$D$1647,3,0)</f>
        <v>0</v>
      </c>
      <c r="R31" s="31">
        <f t="shared" si="5"/>
        <v>33475000</v>
      </c>
      <c r="S31" s="31">
        <f t="shared" si="2"/>
        <v>33131666</v>
      </c>
      <c r="T31" s="31">
        <f t="shared" si="3"/>
        <v>33475000</v>
      </c>
      <c r="X31" s="30">
        <f t="shared" si="0"/>
        <v>45504</v>
      </c>
      <c r="Y31" s="31"/>
      <c r="Z31" s="31">
        <f t="shared" si="4"/>
        <v>33475000</v>
      </c>
      <c r="AA31" s="28" t="s">
        <v>39</v>
      </c>
    </row>
    <row r="32" spans="1:27" s="28" customFormat="1" ht="43.5" x14ac:dyDescent="0.35">
      <c r="A32" s="19" t="s">
        <v>4548</v>
      </c>
      <c r="B32" s="20">
        <v>27</v>
      </c>
      <c r="C32" s="28">
        <v>2024</v>
      </c>
      <c r="D32" s="19" t="s">
        <v>109</v>
      </c>
      <c r="E32" s="19" t="s">
        <v>110</v>
      </c>
      <c r="F32" s="19">
        <v>1010221484</v>
      </c>
      <c r="G32" s="19" t="s">
        <v>111</v>
      </c>
      <c r="H32" s="19" t="s">
        <v>31</v>
      </c>
      <c r="I32" s="19" t="s">
        <v>32</v>
      </c>
      <c r="J32" s="27">
        <v>45307</v>
      </c>
      <c r="K32" s="27">
        <v>45308</v>
      </c>
      <c r="L32" s="27">
        <v>45504</v>
      </c>
      <c r="M32" s="29">
        <v>42367000</v>
      </c>
      <c r="N32" s="36">
        <f t="shared" si="1"/>
        <v>1</v>
      </c>
      <c r="O32" s="31">
        <f>VLOOKUP(A32,[1]Hoja3!$A$1:$D$1647,2,0)</f>
        <v>42149733</v>
      </c>
      <c r="P32" s="31">
        <f>VLOOKUP(A32,[1]Hoja3!$A$1:$D$1647,4,0)</f>
        <v>217267</v>
      </c>
      <c r="Q32" s="31">
        <f>VLOOKUP(A32,[1]Hoja3!$A$1:$D$1647,3,0)</f>
        <v>0</v>
      </c>
      <c r="R32" s="31">
        <f t="shared" si="5"/>
        <v>42367000</v>
      </c>
      <c r="S32" s="31">
        <f t="shared" si="2"/>
        <v>41932466</v>
      </c>
      <c r="T32" s="31">
        <f t="shared" si="3"/>
        <v>42367000</v>
      </c>
      <c r="X32" s="30">
        <f t="shared" si="0"/>
        <v>45504</v>
      </c>
      <c r="Y32" s="31"/>
      <c r="Z32" s="31">
        <f t="shared" si="4"/>
        <v>42367000</v>
      </c>
      <c r="AA32" s="28" t="s">
        <v>33</v>
      </c>
    </row>
    <row r="33" spans="1:27" s="28" customFormat="1" ht="29" x14ac:dyDescent="0.35">
      <c r="A33" s="19" t="s">
        <v>4549</v>
      </c>
      <c r="B33" s="20">
        <v>28</v>
      </c>
      <c r="C33" s="28">
        <v>2024</v>
      </c>
      <c r="D33" s="19" t="s">
        <v>112</v>
      </c>
      <c r="E33" s="19" t="s">
        <v>113</v>
      </c>
      <c r="F33" s="19">
        <v>38364328</v>
      </c>
      <c r="G33" s="19" t="s">
        <v>114</v>
      </c>
      <c r="H33" s="19" t="s">
        <v>31</v>
      </c>
      <c r="I33" s="19" t="s">
        <v>32</v>
      </c>
      <c r="J33" s="27">
        <v>45307</v>
      </c>
      <c r="K33" s="27">
        <v>45308</v>
      </c>
      <c r="L33" s="27">
        <v>45504</v>
      </c>
      <c r="M33" s="29">
        <v>42367000</v>
      </c>
      <c r="N33" s="36">
        <f t="shared" si="1"/>
        <v>1</v>
      </c>
      <c r="O33" s="31">
        <f>VLOOKUP(A33,[1]Hoja3!$A$1:$D$1647,2,0)</f>
        <v>42149733</v>
      </c>
      <c r="P33" s="31">
        <f>VLOOKUP(A33,[1]Hoja3!$A$1:$D$1647,4,0)</f>
        <v>217267</v>
      </c>
      <c r="Q33" s="31">
        <f>VLOOKUP(A33,[1]Hoja3!$A$1:$D$1647,3,0)</f>
        <v>0</v>
      </c>
      <c r="R33" s="31">
        <f t="shared" si="5"/>
        <v>42367000</v>
      </c>
      <c r="S33" s="31">
        <f t="shared" si="2"/>
        <v>41932466</v>
      </c>
      <c r="T33" s="31">
        <f t="shared" si="3"/>
        <v>42367000</v>
      </c>
      <c r="X33" s="30">
        <f t="shared" si="0"/>
        <v>45504</v>
      </c>
      <c r="Y33" s="31"/>
      <c r="Z33" s="31">
        <f t="shared" si="4"/>
        <v>42367000</v>
      </c>
      <c r="AA33" s="28" t="s">
        <v>33</v>
      </c>
    </row>
    <row r="34" spans="1:27" s="28" customFormat="1" ht="43.5" x14ac:dyDescent="0.35">
      <c r="A34" s="19" t="s">
        <v>4550</v>
      </c>
      <c r="B34" s="20">
        <v>29</v>
      </c>
      <c r="C34" s="28">
        <v>2024</v>
      </c>
      <c r="D34" s="19" t="s">
        <v>115</v>
      </c>
      <c r="E34" s="19" t="s">
        <v>116</v>
      </c>
      <c r="F34" s="19">
        <v>49717557</v>
      </c>
      <c r="G34" s="19" t="s">
        <v>117</v>
      </c>
      <c r="H34" s="19" t="s">
        <v>31</v>
      </c>
      <c r="I34" s="19" t="s">
        <v>32</v>
      </c>
      <c r="J34" s="27">
        <v>45307</v>
      </c>
      <c r="K34" s="27">
        <v>45308</v>
      </c>
      <c r="L34" s="27">
        <v>45504</v>
      </c>
      <c r="M34" s="29">
        <v>42367000</v>
      </c>
      <c r="N34" s="36">
        <f t="shared" si="1"/>
        <v>1</v>
      </c>
      <c r="O34" s="31">
        <f>VLOOKUP(A34,[1]Hoja3!$A$1:$D$1647,2,0)</f>
        <v>42149733</v>
      </c>
      <c r="P34" s="31">
        <f>VLOOKUP(A34,[1]Hoja3!$A$1:$D$1647,4,0)</f>
        <v>217267</v>
      </c>
      <c r="Q34" s="31">
        <f>VLOOKUP(A34,[1]Hoja3!$A$1:$D$1647,3,0)</f>
        <v>0</v>
      </c>
      <c r="R34" s="31">
        <f t="shared" si="5"/>
        <v>42367000</v>
      </c>
      <c r="S34" s="31">
        <f t="shared" si="2"/>
        <v>41932466</v>
      </c>
      <c r="T34" s="31">
        <f t="shared" si="3"/>
        <v>42367000</v>
      </c>
      <c r="X34" s="30">
        <f t="shared" si="0"/>
        <v>45504</v>
      </c>
      <c r="Y34" s="31"/>
      <c r="Z34" s="31">
        <f t="shared" si="4"/>
        <v>42367000</v>
      </c>
      <c r="AA34" s="28" t="s">
        <v>33</v>
      </c>
    </row>
    <row r="35" spans="1:27" s="28" customFormat="1" ht="43.5" x14ac:dyDescent="0.35">
      <c r="A35" s="19" t="s">
        <v>4551</v>
      </c>
      <c r="B35" s="20">
        <v>30</v>
      </c>
      <c r="C35" s="28">
        <v>2024</v>
      </c>
      <c r="D35" s="19" t="s">
        <v>118</v>
      </c>
      <c r="E35" s="19" t="s">
        <v>119</v>
      </c>
      <c r="F35" s="19">
        <v>1014215771</v>
      </c>
      <c r="G35" s="19" t="s">
        <v>120</v>
      </c>
      <c r="H35" s="19" t="s">
        <v>31</v>
      </c>
      <c r="I35" s="19" t="s">
        <v>32</v>
      </c>
      <c r="J35" s="27">
        <v>45307</v>
      </c>
      <c r="K35" s="27">
        <v>45308</v>
      </c>
      <c r="L35" s="27">
        <v>45504</v>
      </c>
      <c r="M35" s="29">
        <v>42367000</v>
      </c>
      <c r="N35" s="36">
        <f t="shared" si="1"/>
        <v>1</v>
      </c>
      <c r="O35" s="31">
        <f>VLOOKUP(A35,[1]Hoja3!$A$1:$D$1647,2,0)</f>
        <v>42149733</v>
      </c>
      <c r="P35" s="31">
        <f>VLOOKUP(A35,[1]Hoja3!$A$1:$D$1647,4,0)</f>
        <v>217267</v>
      </c>
      <c r="Q35" s="31">
        <f>VLOOKUP(A35,[1]Hoja3!$A$1:$D$1647,3,0)</f>
        <v>0</v>
      </c>
      <c r="R35" s="31">
        <f t="shared" si="5"/>
        <v>42367000</v>
      </c>
      <c r="S35" s="31">
        <f t="shared" si="2"/>
        <v>41932466</v>
      </c>
      <c r="T35" s="31">
        <f t="shared" si="3"/>
        <v>42367000</v>
      </c>
      <c r="X35" s="30">
        <f t="shared" si="0"/>
        <v>45504</v>
      </c>
      <c r="Y35" s="31"/>
      <c r="Z35" s="31">
        <f t="shared" si="4"/>
        <v>42367000</v>
      </c>
      <c r="AA35" s="28" t="s">
        <v>33</v>
      </c>
    </row>
    <row r="36" spans="1:27" s="28" customFormat="1" ht="43.5" x14ac:dyDescent="0.35">
      <c r="A36" s="19" t="s">
        <v>4552</v>
      </c>
      <c r="B36" s="20">
        <v>31</v>
      </c>
      <c r="C36" s="28">
        <v>2024</v>
      </c>
      <c r="D36" s="19" t="s">
        <v>121</v>
      </c>
      <c r="E36" s="19" t="s">
        <v>122</v>
      </c>
      <c r="F36" s="19">
        <v>5996309</v>
      </c>
      <c r="G36" s="19" t="s">
        <v>123</v>
      </c>
      <c r="H36" s="19" t="s">
        <v>124</v>
      </c>
      <c r="I36" s="19" t="s">
        <v>125</v>
      </c>
      <c r="J36" s="27">
        <v>45307</v>
      </c>
      <c r="K36" s="27">
        <v>45308</v>
      </c>
      <c r="L36" s="27">
        <v>45504</v>
      </c>
      <c r="M36" s="29">
        <v>60600000</v>
      </c>
      <c r="N36" s="36">
        <f t="shared" si="1"/>
        <v>1</v>
      </c>
      <c r="O36" s="31">
        <f>VLOOKUP(A36,[1]Hoja3!$A$1:$D$1647,2,0)</f>
        <v>58200000</v>
      </c>
      <c r="P36" s="31">
        <f>VLOOKUP(A36,[1]Hoja3!$A$1:$D$1647,4,0)</f>
        <v>2400000</v>
      </c>
      <c r="Q36" s="31">
        <f>VLOOKUP(A36,[1]Hoja3!$A$1:$D$1647,3,0)</f>
        <v>0</v>
      </c>
      <c r="R36" s="31">
        <f t="shared" si="5"/>
        <v>60600000</v>
      </c>
      <c r="S36" s="31">
        <f t="shared" si="2"/>
        <v>55800000</v>
      </c>
      <c r="T36" s="31">
        <f t="shared" si="3"/>
        <v>60600000</v>
      </c>
      <c r="X36" s="30">
        <f t="shared" si="0"/>
        <v>45504</v>
      </c>
      <c r="Y36" s="31"/>
      <c r="Z36" s="31">
        <f t="shared" si="4"/>
        <v>60600000</v>
      </c>
      <c r="AA36" s="28" t="s">
        <v>126</v>
      </c>
    </row>
    <row r="37" spans="1:27" s="28" customFormat="1" ht="29" x14ac:dyDescent="0.35">
      <c r="A37" s="19" t="s">
        <v>4553</v>
      </c>
      <c r="B37" s="20">
        <v>32</v>
      </c>
      <c r="C37" s="28">
        <v>2024</v>
      </c>
      <c r="D37" s="19" t="s">
        <v>127</v>
      </c>
      <c r="E37" s="19" t="s">
        <v>128</v>
      </c>
      <c r="F37" s="19">
        <v>52741098</v>
      </c>
      <c r="G37" s="19" t="s">
        <v>129</v>
      </c>
      <c r="H37" s="19" t="s">
        <v>31</v>
      </c>
      <c r="I37" s="19" t="s">
        <v>32</v>
      </c>
      <c r="J37" s="27">
        <v>45307</v>
      </c>
      <c r="K37" s="27">
        <v>45309</v>
      </c>
      <c r="L37" s="27">
        <v>45504</v>
      </c>
      <c r="M37" s="29">
        <v>42367000</v>
      </c>
      <c r="N37" s="36">
        <f t="shared" si="1"/>
        <v>1</v>
      </c>
      <c r="O37" s="31">
        <f>VLOOKUP(A37,[1]Hoja3!$A$1:$D$1647,2,0)</f>
        <v>41932467</v>
      </c>
      <c r="P37" s="31">
        <f>VLOOKUP(A37,[1]Hoja3!$A$1:$D$1647,4,0)</f>
        <v>434533</v>
      </c>
      <c r="Q37" s="31">
        <f>VLOOKUP(A37,[1]Hoja3!$A$1:$D$1647,3,0)</f>
        <v>0</v>
      </c>
      <c r="R37" s="31">
        <f t="shared" si="5"/>
        <v>42367000</v>
      </c>
      <c r="S37" s="31">
        <f t="shared" si="2"/>
        <v>41497934</v>
      </c>
      <c r="T37" s="31">
        <f t="shared" si="3"/>
        <v>42367000</v>
      </c>
      <c r="X37" s="30">
        <f t="shared" si="0"/>
        <v>45504</v>
      </c>
      <c r="Y37" s="31"/>
      <c r="Z37" s="31">
        <f t="shared" si="4"/>
        <v>42367000</v>
      </c>
      <c r="AA37" s="28" t="s">
        <v>33</v>
      </c>
    </row>
    <row r="38" spans="1:27" s="28" customFormat="1" ht="43.5" x14ac:dyDescent="0.35">
      <c r="A38" s="19" t="s">
        <v>4554</v>
      </c>
      <c r="B38" s="20">
        <v>33</v>
      </c>
      <c r="C38" s="28">
        <v>2024</v>
      </c>
      <c r="D38" s="19" t="s">
        <v>130</v>
      </c>
      <c r="E38" s="19" t="s">
        <v>131</v>
      </c>
      <c r="F38" s="19">
        <v>66986015</v>
      </c>
      <c r="G38" s="19" t="s">
        <v>132</v>
      </c>
      <c r="H38" s="19" t="s">
        <v>31</v>
      </c>
      <c r="I38" s="19" t="s">
        <v>32</v>
      </c>
      <c r="J38" s="27">
        <v>45307</v>
      </c>
      <c r="K38" s="27">
        <v>45309</v>
      </c>
      <c r="L38" s="27">
        <v>45504</v>
      </c>
      <c r="M38" s="29">
        <v>42367000</v>
      </c>
      <c r="N38" s="36">
        <f t="shared" si="1"/>
        <v>1</v>
      </c>
      <c r="O38" s="31">
        <f>VLOOKUP(A38,[1]Hoja3!$A$1:$D$1647,2,0)</f>
        <v>41932467</v>
      </c>
      <c r="P38" s="31">
        <f>VLOOKUP(A38,[1]Hoja3!$A$1:$D$1647,4,0)</f>
        <v>434533</v>
      </c>
      <c r="Q38" s="31">
        <f>VLOOKUP(A38,[1]Hoja3!$A$1:$D$1647,3,0)</f>
        <v>0</v>
      </c>
      <c r="R38" s="31">
        <f t="shared" si="5"/>
        <v>42367000</v>
      </c>
      <c r="S38" s="31">
        <f t="shared" si="2"/>
        <v>41497934</v>
      </c>
      <c r="T38" s="31">
        <f t="shared" si="3"/>
        <v>42367000</v>
      </c>
      <c r="X38" s="30">
        <f t="shared" si="0"/>
        <v>45504</v>
      </c>
      <c r="Y38" s="31"/>
      <c r="Z38" s="31">
        <f t="shared" si="4"/>
        <v>42367000</v>
      </c>
      <c r="AA38" s="28" t="s">
        <v>33</v>
      </c>
    </row>
    <row r="39" spans="1:27" s="28" customFormat="1" ht="43.5" x14ac:dyDescent="0.35">
      <c r="A39" s="19" t="s">
        <v>4555</v>
      </c>
      <c r="B39" s="20">
        <v>34</v>
      </c>
      <c r="C39" s="28">
        <v>2024</v>
      </c>
      <c r="D39" s="19" t="s">
        <v>133</v>
      </c>
      <c r="E39" s="19" t="s">
        <v>134</v>
      </c>
      <c r="F39" s="19">
        <v>67026914</v>
      </c>
      <c r="G39" s="19" t="s">
        <v>135</v>
      </c>
      <c r="H39" s="19" t="s">
        <v>31</v>
      </c>
      <c r="I39" s="19" t="s">
        <v>32</v>
      </c>
      <c r="J39" s="27">
        <v>45307</v>
      </c>
      <c r="K39" s="27">
        <v>45308</v>
      </c>
      <c r="L39" s="27">
        <v>45504</v>
      </c>
      <c r="M39" s="29">
        <v>42367000</v>
      </c>
      <c r="N39" s="36">
        <f t="shared" si="1"/>
        <v>1</v>
      </c>
      <c r="O39" s="31">
        <f>VLOOKUP(A39,[1]Hoja3!$A$1:$D$1647,2,0)</f>
        <v>42149733</v>
      </c>
      <c r="P39" s="31">
        <f>VLOOKUP(A39,[1]Hoja3!$A$1:$D$1647,4,0)</f>
        <v>217267</v>
      </c>
      <c r="Q39" s="31">
        <f>VLOOKUP(A39,[1]Hoja3!$A$1:$D$1647,3,0)</f>
        <v>0</v>
      </c>
      <c r="R39" s="31">
        <f t="shared" si="5"/>
        <v>42367000</v>
      </c>
      <c r="S39" s="31">
        <f t="shared" si="2"/>
        <v>41932466</v>
      </c>
      <c r="T39" s="31">
        <f t="shared" si="3"/>
        <v>42367000</v>
      </c>
      <c r="X39" s="30">
        <f t="shared" si="0"/>
        <v>45504</v>
      </c>
      <c r="Y39" s="31"/>
      <c r="Z39" s="31">
        <f t="shared" si="4"/>
        <v>42367000</v>
      </c>
      <c r="AA39" s="28" t="s">
        <v>33</v>
      </c>
    </row>
    <row r="40" spans="1:27" s="28" customFormat="1" ht="43.5" x14ac:dyDescent="0.35">
      <c r="A40" s="19" t="s">
        <v>4556</v>
      </c>
      <c r="B40" s="20">
        <v>35</v>
      </c>
      <c r="C40" s="28">
        <v>2024</v>
      </c>
      <c r="D40" s="19" t="s">
        <v>136</v>
      </c>
      <c r="E40" s="19" t="s">
        <v>137</v>
      </c>
      <c r="F40" s="19">
        <v>51850676</v>
      </c>
      <c r="G40" s="19" t="s">
        <v>138</v>
      </c>
      <c r="H40" s="19" t="s">
        <v>31</v>
      </c>
      <c r="I40" s="19" t="s">
        <v>32</v>
      </c>
      <c r="J40" s="27">
        <v>45307</v>
      </c>
      <c r="K40" s="27">
        <v>45308</v>
      </c>
      <c r="L40" s="27">
        <v>45504</v>
      </c>
      <c r="M40" s="29">
        <v>42367000</v>
      </c>
      <c r="N40" s="36">
        <f t="shared" si="1"/>
        <v>1</v>
      </c>
      <c r="O40" s="31">
        <f>VLOOKUP(A40,[1]Hoja3!$A$1:$D$1647,2,0)</f>
        <v>42149733</v>
      </c>
      <c r="P40" s="31">
        <f>VLOOKUP(A40,[1]Hoja3!$A$1:$D$1647,4,0)</f>
        <v>217267</v>
      </c>
      <c r="Q40" s="31">
        <f>VLOOKUP(A40,[1]Hoja3!$A$1:$D$1647,3,0)</f>
        <v>0</v>
      </c>
      <c r="R40" s="31">
        <f t="shared" si="5"/>
        <v>42367000</v>
      </c>
      <c r="S40" s="31">
        <f t="shared" si="2"/>
        <v>41932466</v>
      </c>
      <c r="T40" s="31">
        <f t="shared" si="3"/>
        <v>42367000</v>
      </c>
      <c r="X40" s="30">
        <f t="shared" si="0"/>
        <v>45504</v>
      </c>
      <c r="Y40" s="31"/>
      <c r="Z40" s="31">
        <f t="shared" si="4"/>
        <v>42367000</v>
      </c>
      <c r="AA40" s="28" t="s">
        <v>33</v>
      </c>
    </row>
    <row r="41" spans="1:27" s="28" customFormat="1" ht="43.5" x14ac:dyDescent="0.35">
      <c r="A41" s="19" t="s">
        <v>4557</v>
      </c>
      <c r="B41" s="20">
        <v>36</v>
      </c>
      <c r="C41" s="28">
        <v>2024</v>
      </c>
      <c r="D41" s="19" t="s">
        <v>139</v>
      </c>
      <c r="E41" s="19" t="s">
        <v>140</v>
      </c>
      <c r="F41" s="19">
        <v>53140254</v>
      </c>
      <c r="G41" s="19" t="s">
        <v>141</v>
      </c>
      <c r="H41" s="19" t="s">
        <v>31</v>
      </c>
      <c r="I41" s="19" t="s">
        <v>32</v>
      </c>
      <c r="J41" s="27">
        <v>45307</v>
      </c>
      <c r="K41" s="27">
        <v>45309</v>
      </c>
      <c r="L41" s="27">
        <v>45504</v>
      </c>
      <c r="M41" s="29">
        <v>42367000</v>
      </c>
      <c r="N41" s="36">
        <f t="shared" si="1"/>
        <v>1</v>
      </c>
      <c r="O41" s="31">
        <f>VLOOKUP(A41,[1]Hoja3!$A$1:$D$1647,2,0)</f>
        <v>41932467</v>
      </c>
      <c r="P41" s="31">
        <f>VLOOKUP(A41,[1]Hoja3!$A$1:$D$1647,4,0)</f>
        <v>434533</v>
      </c>
      <c r="Q41" s="31">
        <f>VLOOKUP(A41,[1]Hoja3!$A$1:$D$1647,3,0)</f>
        <v>0</v>
      </c>
      <c r="R41" s="31">
        <f t="shared" si="5"/>
        <v>42367000</v>
      </c>
      <c r="S41" s="31">
        <f t="shared" si="2"/>
        <v>41497934</v>
      </c>
      <c r="T41" s="31">
        <f t="shared" si="3"/>
        <v>42367000</v>
      </c>
      <c r="X41" s="30">
        <f t="shared" si="0"/>
        <v>45504</v>
      </c>
      <c r="Y41" s="31"/>
      <c r="Z41" s="31">
        <f t="shared" si="4"/>
        <v>42367000</v>
      </c>
      <c r="AA41" s="28" t="s">
        <v>33</v>
      </c>
    </row>
    <row r="42" spans="1:27" s="28" customFormat="1" ht="43.5" x14ac:dyDescent="0.35">
      <c r="A42" s="19" t="s">
        <v>4558</v>
      </c>
      <c r="B42" s="20">
        <v>37</v>
      </c>
      <c r="C42" s="28">
        <v>2024</v>
      </c>
      <c r="D42" s="19" t="s">
        <v>142</v>
      </c>
      <c r="E42" s="19" t="s">
        <v>143</v>
      </c>
      <c r="F42" s="19">
        <v>51789632</v>
      </c>
      <c r="G42" s="19" t="s">
        <v>144</v>
      </c>
      <c r="H42" s="19" t="s">
        <v>31</v>
      </c>
      <c r="I42" s="19" t="s">
        <v>32</v>
      </c>
      <c r="J42" s="27">
        <v>45307</v>
      </c>
      <c r="K42" s="27">
        <v>45309</v>
      </c>
      <c r="L42" s="27">
        <v>45504</v>
      </c>
      <c r="M42" s="29">
        <v>42367000</v>
      </c>
      <c r="N42" s="36">
        <f t="shared" si="1"/>
        <v>1</v>
      </c>
      <c r="O42" s="31">
        <f>VLOOKUP(A42,[1]Hoja3!$A$1:$D$1647,2,0)</f>
        <v>41932467</v>
      </c>
      <c r="P42" s="31">
        <f>VLOOKUP(A42,[1]Hoja3!$A$1:$D$1647,4,0)</f>
        <v>434533</v>
      </c>
      <c r="Q42" s="31">
        <f>VLOOKUP(A42,[1]Hoja3!$A$1:$D$1647,3,0)</f>
        <v>0</v>
      </c>
      <c r="R42" s="31">
        <f t="shared" si="5"/>
        <v>42367000</v>
      </c>
      <c r="S42" s="31">
        <f t="shared" si="2"/>
        <v>41497934</v>
      </c>
      <c r="T42" s="31">
        <f t="shared" si="3"/>
        <v>42367000</v>
      </c>
      <c r="X42" s="30">
        <f t="shared" si="0"/>
        <v>45504</v>
      </c>
      <c r="Y42" s="31"/>
      <c r="Z42" s="31">
        <f t="shared" si="4"/>
        <v>42367000</v>
      </c>
      <c r="AA42" s="28" t="s">
        <v>33</v>
      </c>
    </row>
    <row r="43" spans="1:27" s="28" customFormat="1" ht="43.5" x14ac:dyDescent="0.35">
      <c r="A43" s="19" t="s">
        <v>4559</v>
      </c>
      <c r="B43" s="20">
        <v>38</v>
      </c>
      <c r="C43" s="28">
        <v>2024</v>
      </c>
      <c r="D43" s="19" t="s">
        <v>145</v>
      </c>
      <c r="E43" s="19" t="s">
        <v>146</v>
      </c>
      <c r="F43" s="19">
        <v>52444527</v>
      </c>
      <c r="G43" s="19" t="s">
        <v>147</v>
      </c>
      <c r="H43" s="19" t="s">
        <v>31</v>
      </c>
      <c r="I43" s="19" t="s">
        <v>32</v>
      </c>
      <c r="J43" s="27">
        <v>45307</v>
      </c>
      <c r="K43" s="27">
        <v>45309</v>
      </c>
      <c r="L43" s="27">
        <v>45504</v>
      </c>
      <c r="M43" s="29">
        <v>42367000</v>
      </c>
      <c r="N43" s="36">
        <f t="shared" si="1"/>
        <v>1</v>
      </c>
      <c r="O43" s="31">
        <f>VLOOKUP(A43,[1]Hoja3!$A$1:$D$1647,2,0)</f>
        <v>41932467</v>
      </c>
      <c r="P43" s="31">
        <f>VLOOKUP(A43,[1]Hoja3!$A$1:$D$1647,4,0)</f>
        <v>434533</v>
      </c>
      <c r="Q43" s="31">
        <f>VLOOKUP(A43,[1]Hoja3!$A$1:$D$1647,3,0)</f>
        <v>0</v>
      </c>
      <c r="R43" s="31">
        <f t="shared" si="5"/>
        <v>42367000</v>
      </c>
      <c r="S43" s="31">
        <f t="shared" si="2"/>
        <v>41497934</v>
      </c>
      <c r="T43" s="31">
        <f t="shared" si="3"/>
        <v>42367000</v>
      </c>
      <c r="X43" s="30">
        <f t="shared" si="0"/>
        <v>45504</v>
      </c>
      <c r="Y43" s="31"/>
      <c r="Z43" s="31">
        <f t="shared" si="4"/>
        <v>42367000</v>
      </c>
      <c r="AA43" s="28" t="s">
        <v>33</v>
      </c>
    </row>
    <row r="44" spans="1:27" s="28" customFormat="1" ht="43.5" x14ac:dyDescent="0.35">
      <c r="A44" s="19" t="s">
        <v>4560</v>
      </c>
      <c r="B44" s="20">
        <v>39</v>
      </c>
      <c r="C44" s="28">
        <v>2024</v>
      </c>
      <c r="D44" s="19" t="s">
        <v>148</v>
      </c>
      <c r="E44" s="19" t="s">
        <v>149</v>
      </c>
      <c r="F44" s="19">
        <v>1049635138</v>
      </c>
      <c r="G44" s="19" t="s">
        <v>150</v>
      </c>
      <c r="H44" s="19" t="s">
        <v>31</v>
      </c>
      <c r="I44" s="19" t="s">
        <v>32</v>
      </c>
      <c r="J44" s="27">
        <v>45308</v>
      </c>
      <c r="K44" s="27">
        <v>45309</v>
      </c>
      <c r="L44" s="27">
        <v>45504</v>
      </c>
      <c r="M44" s="29">
        <v>52000000</v>
      </c>
      <c r="N44" s="36">
        <f t="shared" si="1"/>
        <v>1</v>
      </c>
      <c r="O44" s="31">
        <f>VLOOKUP(A44,[1]Hoja3!$A$1:$D$1647,2,0)</f>
        <v>51466667</v>
      </c>
      <c r="P44" s="31">
        <f>VLOOKUP(A44,[1]Hoja3!$A$1:$D$1647,4,0)</f>
        <v>533333</v>
      </c>
      <c r="Q44" s="31">
        <f>VLOOKUP(A44,[1]Hoja3!$A$1:$D$1647,3,0)</f>
        <v>0</v>
      </c>
      <c r="R44" s="31">
        <f t="shared" si="5"/>
        <v>52000000</v>
      </c>
      <c r="S44" s="31">
        <f t="shared" si="2"/>
        <v>50933334</v>
      </c>
      <c r="T44" s="31">
        <f t="shared" si="3"/>
        <v>52000000</v>
      </c>
      <c r="X44" s="30">
        <f t="shared" si="0"/>
        <v>45504</v>
      </c>
      <c r="Y44" s="31"/>
      <c r="Z44" s="31">
        <f t="shared" si="4"/>
        <v>52000000</v>
      </c>
      <c r="AA44" s="28" t="s">
        <v>33</v>
      </c>
    </row>
    <row r="45" spans="1:27" s="28" customFormat="1" ht="43.5" x14ac:dyDescent="0.35">
      <c r="A45" s="19" t="s">
        <v>4561</v>
      </c>
      <c r="B45" s="20">
        <v>40</v>
      </c>
      <c r="C45" s="28">
        <v>2024</v>
      </c>
      <c r="D45" s="19" t="s">
        <v>151</v>
      </c>
      <c r="E45" s="19" t="s">
        <v>152</v>
      </c>
      <c r="F45" s="19">
        <v>52950437</v>
      </c>
      <c r="G45" s="19" t="s">
        <v>153</v>
      </c>
      <c r="H45" s="19" t="s">
        <v>154</v>
      </c>
      <c r="I45" s="19" t="s">
        <v>155</v>
      </c>
      <c r="J45" s="27">
        <v>45308</v>
      </c>
      <c r="K45" s="27">
        <v>45310</v>
      </c>
      <c r="L45" s="27">
        <v>45506</v>
      </c>
      <c r="M45" s="29">
        <v>62062000</v>
      </c>
      <c r="N45" s="36">
        <f t="shared" si="1"/>
        <v>0.98969072699248684</v>
      </c>
      <c r="O45" s="31">
        <f>VLOOKUP(A45,[1]Hoja3!$A$1:$D$1647,2,0)</f>
        <v>61107200</v>
      </c>
      <c r="P45" s="31">
        <f>VLOOKUP(A45,[1]Hoja3!$A$1:$D$1647,4,0)</f>
        <v>318267</v>
      </c>
      <c r="Q45" s="31">
        <f>VLOOKUP(A45,[1]Hoja3!$A$1:$D$1647,3,0)</f>
        <v>636533</v>
      </c>
      <c r="R45" s="31">
        <f t="shared" si="5"/>
        <v>62062000</v>
      </c>
      <c r="S45" s="31">
        <f t="shared" si="2"/>
        <v>60788933</v>
      </c>
      <c r="T45" s="31">
        <f>+O45+P45-Q45</f>
        <v>60788934</v>
      </c>
      <c r="X45" s="30">
        <f t="shared" si="0"/>
        <v>45506</v>
      </c>
      <c r="Y45" s="31"/>
      <c r="Z45" s="31">
        <f t="shared" si="4"/>
        <v>62062000</v>
      </c>
      <c r="AA45" s="28" t="s">
        <v>156</v>
      </c>
    </row>
    <row r="46" spans="1:27" s="28" customFormat="1" ht="43.5" x14ac:dyDescent="0.35">
      <c r="A46" s="19" t="s">
        <v>4562</v>
      </c>
      <c r="B46" s="20">
        <v>41</v>
      </c>
      <c r="C46" s="28">
        <v>2024</v>
      </c>
      <c r="D46" s="19" t="s">
        <v>157</v>
      </c>
      <c r="E46" s="19" t="s">
        <v>158</v>
      </c>
      <c r="F46" s="19">
        <v>1020739089</v>
      </c>
      <c r="G46" s="19" t="s">
        <v>159</v>
      </c>
      <c r="H46" s="19" t="s">
        <v>154</v>
      </c>
      <c r="I46" s="19" t="s">
        <v>155</v>
      </c>
      <c r="J46" s="27">
        <v>45308</v>
      </c>
      <c r="K46" s="27">
        <v>45310</v>
      </c>
      <c r="L46" s="27">
        <v>45506</v>
      </c>
      <c r="M46" s="29">
        <v>45903000</v>
      </c>
      <c r="N46" s="36">
        <f t="shared" si="1"/>
        <v>0.98969072164948457</v>
      </c>
      <c r="O46" s="31">
        <f>VLOOKUP(A46,[1]Hoja3!$A$1:$D$1647,2,0)</f>
        <v>45196800</v>
      </c>
      <c r="P46" s="31">
        <f>VLOOKUP(A46,[1]Hoja3!$A$1:$D$1647,4,0)</f>
        <v>235400</v>
      </c>
      <c r="Q46" s="31">
        <f>VLOOKUP(A46,[1]Hoja3!$A$1:$D$1647,3,0)</f>
        <v>470800</v>
      </c>
      <c r="R46" s="31">
        <f t="shared" si="5"/>
        <v>45903000</v>
      </c>
      <c r="S46" s="31">
        <f t="shared" si="2"/>
        <v>44961400</v>
      </c>
      <c r="T46" s="31">
        <f t="shared" si="3"/>
        <v>45432200</v>
      </c>
      <c r="X46" s="30">
        <f t="shared" si="0"/>
        <v>45506</v>
      </c>
      <c r="Y46" s="31"/>
      <c r="Z46" s="31">
        <f t="shared" si="4"/>
        <v>45903000</v>
      </c>
      <c r="AA46" s="28" t="s">
        <v>156</v>
      </c>
    </row>
    <row r="47" spans="1:27" s="28" customFormat="1" ht="43.5" x14ac:dyDescent="0.35">
      <c r="A47" s="19" t="s">
        <v>4563</v>
      </c>
      <c r="B47" s="20">
        <v>42</v>
      </c>
      <c r="C47" s="28">
        <v>2024</v>
      </c>
      <c r="D47" s="19" t="s">
        <v>160</v>
      </c>
      <c r="E47" s="19" t="s">
        <v>161</v>
      </c>
      <c r="F47" s="19">
        <v>1061707223</v>
      </c>
      <c r="G47" s="19" t="s">
        <v>162</v>
      </c>
      <c r="H47" s="19" t="s">
        <v>37</v>
      </c>
      <c r="I47" s="19" t="s">
        <v>38</v>
      </c>
      <c r="J47" s="27">
        <v>45308</v>
      </c>
      <c r="K47" s="27">
        <v>45309</v>
      </c>
      <c r="L47" s="27">
        <v>45504</v>
      </c>
      <c r="M47" s="29">
        <v>63700000</v>
      </c>
      <c r="N47" s="36">
        <f t="shared" si="1"/>
        <v>1</v>
      </c>
      <c r="O47" s="31">
        <f>VLOOKUP(A47,[1]Hoja3!$A$1:$D$1647,2,0)</f>
        <v>63046667</v>
      </c>
      <c r="P47" s="31">
        <f>VLOOKUP(A47,[1]Hoja3!$A$1:$D$1647,4,0)</f>
        <v>653333</v>
      </c>
      <c r="Q47" s="31">
        <f>VLOOKUP(A47,[1]Hoja3!$A$1:$D$1647,3,0)</f>
        <v>0</v>
      </c>
      <c r="R47" s="31">
        <f t="shared" si="5"/>
        <v>63700000</v>
      </c>
      <c r="S47" s="31">
        <f t="shared" si="2"/>
        <v>62393334</v>
      </c>
      <c r="T47" s="31">
        <f t="shared" si="3"/>
        <v>63700000</v>
      </c>
      <c r="X47" s="30">
        <f t="shared" si="0"/>
        <v>45504</v>
      </c>
      <c r="Y47" s="31"/>
      <c r="Z47" s="31">
        <f t="shared" si="4"/>
        <v>63700000</v>
      </c>
      <c r="AA47" s="28" t="s">
        <v>39</v>
      </c>
    </row>
    <row r="48" spans="1:27" s="28" customFormat="1" ht="43.5" x14ac:dyDescent="0.35">
      <c r="A48" s="19" t="s">
        <v>4564</v>
      </c>
      <c r="B48" s="20">
        <v>43</v>
      </c>
      <c r="C48" s="28">
        <v>2024</v>
      </c>
      <c r="D48" s="19" t="s">
        <v>163</v>
      </c>
      <c r="E48" s="19" t="s">
        <v>164</v>
      </c>
      <c r="F48" s="19">
        <v>1026279711</v>
      </c>
      <c r="G48" s="19" t="s">
        <v>165</v>
      </c>
      <c r="H48" s="19" t="s">
        <v>37</v>
      </c>
      <c r="I48" s="19" t="s">
        <v>38</v>
      </c>
      <c r="J48" s="27">
        <v>45308</v>
      </c>
      <c r="K48" s="27">
        <v>45310</v>
      </c>
      <c r="L48" s="27">
        <v>45504</v>
      </c>
      <c r="M48" s="29">
        <v>43517500</v>
      </c>
      <c r="N48" s="36">
        <f t="shared" si="1"/>
        <v>0.84375</v>
      </c>
      <c r="O48" s="31">
        <f>VLOOKUP(A48,[1]Hoja3!$A$1:$D$1647,2,0)</f>
        <v>36153000</v>
      </c>
      <c r="P48" s="31">
        <f>VLOOKUP(A48,[1]Hoja3!$A$1:$D$1647,4,0)</f>
        <v>669500</v>
      </c>
      <c r="Q48" s="31">
        <f>VLOOKUP(A48,[1]Hoja3!$A$1:$D$1647,3,0)</f>
        <v>6695000</v>
      </c>
      <c r="R48" s="31">
        <f t="shared" si="5"/>
        <v>43517500</v>
      </c>
      <c r="S48" s="31">
        <f t="shared" si="2"/>
        <v>35483500</v>
      </c>
      <c r="T48" s="31">
        <f t="shared" si="3"/>
        <v>36822500</v>
      </c>
      <c r="X48" s="30">
        <f t="shared" si="0"/>
        <v>45504</v>
      </c>
      <c r="Y48" s="31"/>
      <c r="Z48" s="31">
        <f t="shared" si="4"/>
        <v>43517500</v>
      </c>
      <c r="AA48" s="28" t="s">
        <v>39</v>
      </c>
    </row>
    <row r="49" spans="1:27" s="28" customFormat="1" ht="43.5" x14ac:dyDescent="0.35">
      <c r="A49" s="19" t="s">
        <v>4565</v>
      </c>
      <c r="B49" s="20">
        <v>44</v>
      </c>
      <c r="C49" s="28">
        <v>2024</v>
      </c>
      <c r="D49" s="19" t="s">
        <v>166</v>
      </c>
      <c r="E49" s="19" t="s">
        <v>167</v>
      </c>
      <c r="F49" s="19">
        <v>1016080339</v>
      </c>
      <c r="G49" s="19" t="s">
        <v>168</v>
      </c>
      <c r="H49" s="19" t="s">
        <v>37</v>
      </c>
      <c r="I49" s="19" t="s">
        <v>38</v>
      </c>
      <c r="J49" s="27">
        <v>45308</v>
      </c>
      <c r="K49" s="27">
        <v>45310</v>
      </c>
      <c r="L49" s="27">
        <v>45504</v>
      </c>
      <c r="M49" s="29">
        <v>43517500</v>
      </c>
      <c r="N49" s="36">
        <f t="shared" si="1"/>
        <v>1</v>
      </c>
      <c r="O49" s="31">
        <f>VLOOKUP(A49,[1]Hoja3!$A$1:$D$1647,2,0)</f>
        <v>42848000</v>
      </c>
      <c r="P49" s="31">
        <f>VLOOKUP(A49,[1]Hoja3!$A$1:$D$1647,4,0)</f>
        <v>669500</v>
      </c>
      <c r="Q49" s="31">
        <f>VLOOKUP(A49,[1]Hoja3!$A$1:$D$1647,3,0)</f>
        <v>0</v>
      </c>
      <c r="R49" s="31">
        <f t="shared" si="5"/>
        <v>43517500</v>
      </c>
      <c r="S49" s="31">
        <f t="shared" si="2"/>
        <v>42178500</v>
      </c>
      <c r="T49" s="31">
        <f t="shared" si="3"/>
        <v>43517500</v>
      </c>
      <c r="X49" s="30">
        <f t="shared" si="0"/>
        <v>45504</v>
      </c>
      <c r="Y49" s="31"/>
      <c r="Z49" s="31">
        <f t="shared" si="4"/>
        <v>43517500</v>
      </c>
      <c r="AA49" s="28" t="s">
        <v>39</v>
      </c>
    </row>
    <row r="50" spans="1:27" s="28" customFormat="1" ht="43.5" x14ac:dyDescent="0.35">
      <c r="A50" s="19" t="s">
        <v>4566</v>
      </c>
      <c r="B50" s="20">
        <v>45</v>
      </c>
      <c r="C50" s="28">
        <v>2024</v>
      </c>
      <c r="D50" s="19" t="s">
        <v>169</v>
      </c>
      <c r="E50" s="19" t="s">
        <v>170</v>
      </c>
      <c r="F50" s="19">
        <v>1020730532</v>
      </c>
      <c r="G50" s="19" t="s">
        <v>171</v>
      </c>
      <c r="H50" s="19" t="s">
        <v>31</v>
      </c>
      <c r="I50" s="19" t="s">
        <v>32</v>
      </c>
      <c r="J50" s="27">
        <v>45308</v>
      </c>
      <c r="K50" s="27">
        <v>45309</v>
      </c>
      <c r="L50" s="27">
        <v>45504</v>
      </c>
      <c r="M50" s="29">
        <v>42367000</v>
      </c>
      <c r="N50" s="36">
        <f t="shared" si="1"/>
        <v>1</v>
      </c>
      <c r="O50" s="31">
        <f>VLOOKUP(A50,[1]Hoja3!$A$1:$D$1647,2,0)</f>
        <v>41932467</v>
      </c>
      <c r="P50" s="31">
        <f>VLOOKUP(A50,[1]Hoja3!$A$1:$D$1647,4,0)</f>
        <v>434533</v>
      </c>
      <c r="Q50" s="31">
        <f>VLOOKUP(A50,[1]Hoja3!$A$1:$D$1647,3,0)</f>
        <v>0</v>
      </c>
      <c r="R50" s="31">
        <f t="shared" si="5"/>
        <v>42367000</v>
      </c>
      <c r="S50" s="31">
        <f t="shared" si="2"/>
        <v>41497934</v>
      </c>
      <c r="T50" s="31">
        <f t="shared" si="3"/>
        <v>42367000</v>
      </c>
      <c r="X50" s="30">
        <f t="shared" si="0"/>
        <v>45504</v>
      </c>
      <c r="Y50" s="31"/>
      <c r="Z50" s="31">
        <f t="shared" si="4"/>
        <v>42367000</v>
      </c>
      <c r="AA50" s="28" t="s">
        <v>33</v>
      </c>
    </row>
    <row r="51" spans="1:27" s="28" customFormat="1" ht="43.5" x14ac:dyDescent="0.35">
      <c r="A51" s="19" t="s">
        <v>4567</v>
      </c>
      <c r="B51" s="20">
        <v>46</v>
      </c>
      <c r="C51" s="28">
        <v>2024</v>
      </c>
      <c r="D51" s="19" t="s">
        <v>172</v>
      </c>
      <c r="E51" s="19" t="s">
        <v>173</v>
      </c>
      <c r="F51" s="19">
        <v>53064906</v>
      </c>
      <c r="G51" s="19" t="s">
        <v>174</v>
      </c>
      <c r="H51" s="19" t="s">
        <v>124</v>
      </c>
      <c r="I51" s="19" t="s">
        <v>125</v>
      </c>
      <c r="J51" s="27">
        <v>45308</v>
      </c>
      <c r="K51" s="27">
        <v>45309</v>
      </c>
      <c r="L51" s="27">
        <v>45504</v>
      </c>
      <c r="M51" s="29">
        <v>62418000</v>
      </c>
      <c r="N51" s="36">
        <f t="shared" si="1"/>
        <v>1</v>
      </c>
      <c r="O51" s="31">
        <f>VLOOKUP(A51,[1]Hoja3!$A$1:$D$1647,2,0)</f>
        <v>59637000</v>
      </c>
      <c r="P51" s="31">
        <f>VLOOKUP(A51,[1]Hoja3!$A$1:$D$1647,4,0)</f>
        <v>2781000</v>
      </c>
      <c r="Q51" s="31">
        <f>VLOOKUP(A51,[1]Hoja3!$A$1:$D$1647,3,0)</f>
        <v>0</v>
      </c>
      <c r="R51" s="31">
        <f t="shared" si="5"/>
        <v>62418000</v>
      </c>
      <c r="S51" s="31">
        <f t="shared" si="2"/>
        <v>56856000</v>
      </c>
      <c r="T51" s="31">
        <f t="shared" si="3"/>
        <v>62418000</v>
      </c>
      <c r="X51" s="30">
        <f t="shared" si="0"/>
        <v>45504</v>
      </c>
      <c r="Y51" s="31"/>
      <c r="Z51" s="31">
        <f t="shared" si="4"/>
        <v>62418000</v>
      </c>
      <c r="AA51" s="28" t="s">
        <v>126</v>
      </c>
    </row>
    <row r="52" spans="1:27" s="28" customFormat="1" ht="43.5" x14ac:dyDescent="0.35">
      <c r="A52" s="19" t="s">
        <v>4568</v>
      </c>
      <c r="B52" s="20">
        <v>47</v>
      </c>
      <c r="C52" s="28">
        <v>2024</v>
      </c>
      <c r="D52" s="19" t="s">
        <v>175</v>
      </c>
      <c r="E52" s="19" t="s">
        <v>176</v>
      </c>
      <c r="F52" s="19">
        <v>1020717338</v>
      </c>
      <c r="G52" s="19" t="s">
        <v>177</v>
      </c>
      <c r="H52" s="19" t="s">
        <v>124</v>
      </c>
      <c r="I52" s="19" t="s">
        <v>125</v>
      </c>
      <c r="J52" s="27">
        <v>45308</v>
      </c>
      <c r="K52" s="27">
        <v>45309</v>
      </c>
      <c r="L52" s="27">
        <v>45504</v>
      </c>
      <c r="M52" s="29">
        <v>62418000</v>
      </c>
      <c r="N52" s="36">
        <f t="shared" si="1"/>
        <v>1</v>
      </c>
      <c r="O52" s="31">
        <f>VLOOKUP(A52,[1]Hoja3!$A$1:$D$1647,2,0)</f>
        <v>59637000</v>
      </c>
      <c r="P52" s="31">
        <f>VLOOKUP(A52,[1]Hoja3!$A$1:$D$1647,4,0)</f>
        <v>2781000</v>
      </c>
      <c r="Q52" s="31">
        <f>VLOOKUP(A52,[1]Hoja3!$A$1:$D$1647,3,0)</f>
        <v>0</v>
      </c>
      <c r="R52" s="31">
        <f t="shared" si="5"/>
        <v>62418000</v>
      </c>
      <c r="S52" s="31">
        <f t="shared" si="2"/>
        <v>56856000</v>
      </c>
      <c r="T52" s="31">
        <f t="shared" si="3"/>
        <v>62418000</v>
      </c>
      <c r="X52" s="30">
        <f t="shared" si="0"/>
        <v>45504</v>
      </c>
      <c r="Y52" s="31"/>
      <c r="Z52" s="31">
        <f t="shared" si="4"/>
        <v>62418000</v>
      </c>
      <c r="AA52" s="28" t="s">
        <v>126</v>
      </c>
    </row>
    <row r="53" spans="1:27" s="28" customFormat="1" ht="43.5" x14ac:dyDescent="0.35">
      <c r="A53" s="19" t="s">
        <v>4569</v>
      </c>
      <c r="B53" s="20">
        <v>48</v>
      </c>
      <c r="C53" s="28">
        <v>2024</v>
      </c>
      <c r="D53" s="19" t="s">
        <v>178</v>
      </c>
      <c r="E53" s="19" t="s">
        <v>179</v>
      </c>
      <c r="F53" s="19">
        <v>80547349</v>
      </c>
      <c r="G53" s="19" t="s">
        <v>180</v>
      </c>
      <c r="H53" s="19" t="s">
        <v>154</v>
      </c>
      <c r="I53" s="19" t="s">
        <v>155</v>
      </c>
      <c r="J53" s="27">
        <v>45308</v>
      </c>
      <c r="K53" s="27">
        <v>45310</v>
      </c>
      <c r="L53" s="27">
        <v>45400</v>
      </c>
      <c r="M53" s="29">
        <v>16296000</v>
      </c>
      <c r="N53" s="36">
        <f t="shared" si="1"/>
        <v>1</v>
      </c>
      <c r="O53" s="31">
        <f>VLOOKUP(A53,[1]Hoja3!$A$1:$D$1647,2,0)</f>
        <v>16296000</v>
      </c>
      <c r="P53" s="31">
        <f>VLOOKUP(A53,[1]Hoja3!$A$1:$D$1647,4,0)</f>
        <v>0</v>
      </c>
      <c r="Q53" s="31">
        <f>VLOOKUP(A53,[1]Hoja3!$A$1:$D$1647,3,0)</f>
        <v>0</v>
      </c>
      <c r="R53" s="31">
        <f t="shared" si="5"/>
        <v>16296000</v>
      </c>
      <c r="S53" s="31">
        <f t="shared" si="2"/>
        <v>16296000</v>
      </c>
      <c r="T53" s="31">
        <f t="shared" si="3"/>
        <v>16296000</v>
      </c>
      <c r="U53" s="39">
        <v>45399</v>
      </c>
      <c r="V53" s="39">
        <v>45399</v>
      </c>
      <c r="W53" s="38">
        <v>46</v>
      </c>
      <c r="X53" s="40">
        <f t="shared" si="0"/>
        <v>45446</v>
      </c>
      <c r="Y53" s="31">
        <v>8148000</v>
      </c>
      <c r="Z53" s="31">
        <f t="shared" si="4"/>
        <v>24444000</v>
      </c>
      <c r="AA53" s="28" t="s">
        <v>156</v>
      </c>
    </row>
    <row r="54" spans="1:27" s="28" customFormat="1" ht="43.5" x14ac:dyDescent="0.35">
      <c r="A54" s="19" t="s">
        <v>4570</v>
      </c>
      <c r="B54" s="20">
        <v>49</v>
      </c>
      <c r="C54" s="28">
        <v>2024</v>
      </c>
      <c r="D54" s="19" t="s">
        <v>181</v>
      </c>
      <c r="E54" s="19" t="s">
        <v>182</v>
      </c>
      <c r="F54" s="19">
        <v>53006723</v>
      </c>
      <c r="G54" s="19" t="s">
        <v>183</v>
      </c>
      <c r="H54" s="19" t="s">
        <v>37</v>
      </c>
      <c r="I54" s="19" t="s">
        <v>38</v>
      </c>
      <c r="J54" s="27">
        <v>45308</v>
      </c>
      <c r="K54" s="27">
        <v>45309</v>
      </c>
      <c r="L54" s="27">
        <v>45504</v>
      </c>
      <c r="M54" s="29">
        <v>43517500</v>
      </c>
      <c r="N54" s="36">
        <f t="shared" si="1"/>
        <v>1</v>
      </c>
      <c r="O54" s="31">
        <f>VLOOKUP(A54,[1]Hoja3!$A$1:$D$1647,2,0)</f>
        <v>43071167</v>
      </c>
      <c r="P54" s="31">
        <f>VLOOKUP(A54,[1]Hoja3!$A$1:$D$1647,4,0)</f>
        <v>446333</v>
      </c>
      <c r="Q54" s="31">
        <f>VLOOKUP(A54,[1]Hoja3!$A$1:$D$1647,3,0)</f>
        <v>0</v>
      </c>
      <c r="R54" s="31">
        <f t="shared" si="5"/>
        <v>43517500</v>
      </c>
      <c r="S54" s="31">
        <f t="shared" si="2"/>
        <v>42624834</v>
      </c>
      <c r="T54" s="31">
        <f t="shared" si="3"/>
        <v>43517500</v>
      </c>
      <c r="X54" s="30">
        <f t="shared" si="0"/>
        <v>45504</v>
      </c>
      <c r="Y54" s="31"/>
      <c r="Z54" s="31">
        <f t="shared" si="4"/>
        <v>43517500</v>
      </c>
      <c r="AA54" s="28" t="s">
        <v>39</v>
      </c>
    </row>
    <row r="55" spans="1:27" s="28" customFormat="1" ht="43.5" x14ac:dyDescent="0.35">
      <c r="A55" s="19" t="s">
        <v>4571</v>
      </c>
      <c r="B55" s="20">
        <v>50</v>
      </c>
      <c r="C55" s="28">
        <v>2024</v>
      </c>
      <c r="D55" s="19" t="s">
        <v>184</v>
      </c>
      <c r="E55" s="19" t="s">
        <v>185</v>
      </c>
      <c r="F55" s="19">
        <v>80135868</v>
      </c>
      <c r="G55" s="19" t="s">
        <v>186</v>
      </c>
      <c r="H55" s="19" t="s">
        <v>154</v>
      </c>
      <c r="I55" s="19" t="s">
        <v>155</v>
      </c>
      <c r="J55" s="27">
        <v>45308</v>
      </c>
      <c r="K55" s="27">
        <v>45309</v>
      </c>
      <c r="L55" s="27">
        <v>45505</v>
      </c>
      <c r="M55" s="29">
        <v>62751000</v>
      </c>
      <c r="N55" s="36">
        <f t="shared" si="1"/>
        <v>0.99484536082474229</v>
      </c>
      <c r="O55" s="31">
        <f>VLOOKUP(A55,[1]Hoja3!$A$1:$D$1647,2,0)</f>
        <v>62107400</v>
      </c>
      <c r="P55" s="31">
        <f>VLOOKUP(A55,[1]Hoja3!$A$1:$D$1647,4,0)</f>
        <v>321800</v>
      </c>
      <c r="Q55" s="31">
        <f>VLOOKUP(A55,[1]Hoja3!$A$1:$D$1647,3,0)</f>
        <v>321800</v>
      </c>
      <c r="R55" s="31">
        <f t="shared" si="5"/>
        <v>62751000</v>
      </c>
      <c r="S55" s="31">
        <f t="shared" si="2"/>
        <v>61785600</v>
      </c>
      <c r="T55" s="31">
        <f t="shared" si="3"/>
        <v>62429200</v>
      </c>
      <c r="X55" s="30">
        <f t="shared" si="0"/>
        <v>45505</v>
      </c>
      <c r="Y55" s="31"/>
      <c r="Z55" s="31">
        <f t="shared" si="4"/>
        <v>62751000</v>
      </c>
      <c r="AA55" s="28" t="s">
        <v>156</v>
      </c>
    </row>
    <row r="56" spans="1:27" s="28" customFormat="1" ht="43.5" x14ac:dyDescent="0.35">
      <c r="A56" s="19" t="s">
        <v>4572</v>
      </c>
      <c r="B56" s="20">
        <v>51</v>
      </c>
      <c r="C56" s="28">
        <v>2024</v>
      </c>
      <c r="D56" s="19" t="s">
        <v>187</v>
      </c>
      <c r="E56" s="19" t="s">
        <v>188</v>
      </c>
      <c r="F56" s="19">
        <v>53106551</v>
      </c>
      <c r="G56" s="19" t="s">
        <v>189</v>
      </c>
      <c r="H56" s="19" t="s">
        <v>154</v>
      </c>
      <c r="I56" s="19" t="s">
        <v>155</v>
      </c>
      <c r="J56" s="27">
        <v>45308</v>
      </c>
      <c r="K56" s="27">
        <v>45310</v>
      </c>
      <c r="L56" s="27">
        <v>45506</v>
      </c>
      <c r="M56" s="29">
        <v>62062000</v>
      </c>
      <c r="N56" s="36">
        <f t="shared" si="1"/>
        <v>0.98969072699248684</v>
      </c>
      <c r="O56" s="31">
        <f>VLOOKUP(A56,[1]Hoja3!$A$1:$D$1647,2,0)</f>
        <v>61107200</v>
      </c>
      <c r="P56" s="31">
        <f>VLOOKUP(A56,[1]Hoja3!$A$1:$D$1647,4,0)</f>
        <v>318267</v>
      </c>
      <c r="Q56" s="31">
        <f>VLOOKUP(A56,[1]Hoja3!$A$1:$D$1647,3,0)</f>
        <v>636533</v>
      </c>
      <c r="R56" s="31">
        <f t="shared" si="5"/>
        <v>62062000</v>
      </c>
      <c r="S56" s="31">
        <f t="shared" si="2"/>
        <v>60788933</v>
      </c>
      <c r="T56" s="31">
        <f t="shared" si="3"/>
        <v>61425467</v>
      </c>
      <c r="X56" s="30">
        <f t="shared" si="0"/>
        <v>45506</v>
      </c>
      <c r="Y56" s="31"/>
      <c r="Z56" s="31">
        <f t="shared" si="4"/>
        <v>62062000</v>
      </c>
      <c r="AA56" s="28" t="s">
        <v>156</v>
      </c>
    </row>
    <row r="57" spans="1:27" s="28" customFormat="1" ht="43.5" x14ac:dyDescent="0.35">
      <c r="A57" s="19" t="s">
        <v>4573</v>
      </c>
      <c r="B57" s="20">
        <v>52</v>
      </c>
      <c r="C57" s="28">
        <v>2024</v>
      </c>
      <c r="D57" s="19" t="s">
        <v>190</v>
      </c>
      <c r="E57" s="19" t="s">
        <v>191</v>
      </c>
      <c r="F57" s="19">
        <v>1018431069</v>
      </c>
      <c r="G57" s="19" t="s">
        <v>192</v>
      </c>
      <c r="H57" s="19" t="s">
        <v>154</v>
      </c>
      <c r="I57" s="19" t="s">
        <v>155</v>
      </c>
      <c r="J57" s="27">
        <v>45308</v>
      </c>
      <c r="K57" s="27">
        <v>45309</v>
      </c>
      <c r="L57" s="27">
        <v>45505</v>
      </c>
      <c r="M57" s="29">
        <v>54588950</v>
      </c>
      <c r="N57" s="36">
        <f t="shared" si="1"/>
        <v>0.99484536689918424</v>
      </c>
      <c r="O57" s="31">
        <f>VLOOKUP(A57,[1]Hoja3!$A$1:$D$1647,2,0)</f>
        <v>54029063</v>
      </c>
      <c r="P57" s="31">
        <f>VLOOKUP(A57,[1]Hoja3!$A$1:$D$1647,4,0)</f>
        <v>279944</v>
      </c>
      <c r="Q57" s="31">
        <f>VLOOKUP(A57,[1]Hoja3!$A$1:$D$1647,3,0)</f>
        <v>279943</v>
      </c>
      <c r="R57" s="31">
        <f t="shared" si="5"/>
        <v>54588950</v>
      </c>
      <c r="S57" s="31">
        <f t="shared" si="2"/>
        <v>53749119</v>
      </c>
      <c r="T57" s="31">
        <f t="shared" si="3"/>
        <v>54309007</v>
      </c>
      <c r="X57" s="30">
        <f t="shared" si="0"/>
        <v>45505</v>
      </c>
      <c r="Y57" s="31"/>
      <c r="Z57" s="31">
        <f t="shared" si="4"/>
        <v>54588950</v>
      </c>
      <c r="AA57" s="28" t="s">
        <v>156</v>
      </c>
    </row>
    <row r="58" spans="1:27" s="28" customFormat="1" ht="43.5" x14ac:dyDescent="0.35">
      <c r="A58" s="19" t="s">
        <v>4574</v>
      </c>
      <c r="B58" s="20">
        <v>53</v>
      </c>
      <c r="C58" s="28">
        <v>2024</v>
      </c>
      <c r="D58" s="19" t="s">
        <v>193</v>
      </c>
      <c r="E58" s="19" t="s">
        <v>194</v>
      </c>
      <c r="F58" s="19">
        <v>51705761</v>
      </c>
      <c r="G58" s="19" t="s">
        <v>195</v>
      </c>
      <c r="H58" s="19" t="s">
        <v>124</v>
      </c>
      <c r="I58" s="19" t="s">
        <v>125</v>
      </c>
      <c r="J58" s="27">
        <v>45308</v>
      </c>
      <c r="K58" s="27">
        <v>45309</v>
      </c>
      <c r="L58" s="27">
        <v>45490</v>
      </c>
      <c r="M58" s="29">
        <v>55620000</v>
      </c>
      <c r="N58" s="36">
        <f t="shared" si="1"/>
        <v>1</v>
      </c>
      <c r="O58" s="31">
        <f>VLOOKUP(A58,[1]Hoja3!$A$1:$D$1647,2,0)</f>
        <v>55620000</v>
      </c>
      <c r="P58" s="31">
        <f>VLOOKUP(A58,[1]Hoja3!$A$1:$D$1647,4,0)</f>
        <v>0</v>
      </c>
      <c r="Q58" s="31">
        <f>VLOOKUP(A58,[1]Hoja3!$A$1:$D$1647,3,0)</f>
        <v>0</v>
      </c>
      <c r="R58" s="31">
        <f t="shared" si="5"/>
        <v>55620000</v>
      </c>
      <c r="S58" s="31">
        <f t="shared" si="2"/>
        <v>55620000</v>
      </c>
      <c r="T58" s="31">
        <f t="shared" si="3"/>
        <v>55620000</v>
      </c>
      <c r="X58" s="30">
        <f t="shared" si="0"/>
        <v>45490</v>
      </c>
      <c r="Y58" s="31"/>
      <c r="Z58" s="31">
        <f t="shared" si="4"/>
        <v>55620000</v>
      </c>
      <c r="AA58" s="28" t="s">
        <v>126</v>
      </c>
    </row>
    <row r="59" spans="1:27" s="28" customFormat="1" ht="43.5" x14ac:dyDescent="0.35">
      <c r="A59" s="19" t="s">
        <v>4575</v>
      </c>
      <c r="B59" s="20">
        <v>54</v>
      </c>
      <c r="C59" s="28">
        <v>2024</v>
      </c>
      <c r="D59" s="19" t="s">
        <v>196</v>
      </c>
      <c r="E59" s="19" t="s">
        <v>197</v>
      </c>
      <c r="F59" s="19">
        <v>52133832</v>
      </c>
      <c r="G59" s="19" t="s">
        <v>198</v>
      </c>
      <c r="H59" s="19" t="s">
        <v>124</v>
      </c>
      <c r="I59" s="19" t="s">
        <v>125</v>
      </c>
      <c r="J59" s="27">
        <v>45309</v>
      </c>
      <c r="K59" s="27">
        <v>45310</v>
      </c>
      <c r="L59" s="27">
        <v>45491</v>
      </c>
      <c r="M59" s="29">
        <v>55620000</v>
      </c>
      <c r="N59" s="36">
        <f t="shared" si="1"/>
        <v>1</v>
      </c>
      <c r="O59" s="31">
        <f>VLOOKUP(A59,[1]Hoja3!$A$1:$D$1647,2,0)</f>
        <v>55620000</v>
      </c>
      <c r="P59" s="31">
        <f>VLOOKUP(A59,[1]Hoja3!$A$1:$D$1647,4,0)</f>
        <v>0</v>
      </c>
      <c r="Q59" s="31">
        <f>VLOOKUP(A59,[1]Hoja3!$A$1:$D$1647,3,0)</f>
        <v>0</v>
      </c>
      <c r="R59" s="31">
        <f t="shared" si="5"/>
        <v>55620000</v>
      </c>
      <c r="S59" s="31">
        <f t="shared" si="2"/>
        <v>55620000</v>
      </c>
      <c r="T59" s="31">
        <f t="shared" si="3"/>
        <v>55620000</v>
      </c>
      <c r="X59" s="30">
        <f t="shared" si="0"/>
        <v>45491</v>
      </c>
      <c r="Y59" s="31"/>
      <c r="Z59" s="31">
        <f t="shared" si="4"/>
        <v>55620000</v>
      </c>
      <c r="AA59" s="28" t="s">
        <v>126</v>
      </c>
    </row>
    <row r="60" spans="1:27" s="28" customFormat="1" ht="43.5" x14ac:dyDescent="0.35">
      <c r="A60" s="19" t="s">
        <v>4576</v>
      </c>
      <c r="B60" s="20">
        <v>55</v>
      </c>
      <c r="C60" s="28">
        <v>2024</v>
      </c>
      <c r="D60" s="19" t="s">
        <v>199</v>
      </c>
      <c r="E60" s="19" t="s">
        <v>200</v>
      </c>
      <c r="F60" s="19">
        <v>11227432</v>
      </c>
      <c r="G60" s="19" t="s">
        <v>201</v>
      </c>
      <c r="H60" s="19" t="s">
        <v>124</v>
      </c>
      <c r="I60" s="19" t="s">
        <v>125</v>
      </c>
      <c r="J60" s="27">
        <v>45309</v>
      </c>
      <c r="K60" s="27">
        <v>45310</v>
      </c>
      <c r="L60" s="27">
        <v>45504</v>
      </c>
      <c r="M60" s="29">
        <v>46865000</v>
      </c>
      <c r="N60" s="36">
        <f t="shared" si="1"/>
        <v>1</v>
      </c>
      <c r="O60" s="31">
        <f>VLOOKUP(A60,[1]Hoja3!$A$1:$D$1647,2,0)</f>
        <v>46144000</v>
      </c>
      <c r="P60" s="31">
        <f>VLOOKUP(A60,[1]Hoja3!$A$1:$D$1647,4,0)</f>
        <v>721000</v>
      </c>
      <c r="Q60" s="31">
        <f>VLOOKUP(A60,[1]Hoja3!$A$1:$D$1647,3,0)</f>
        <v>0</v>
      </c>
      <c r="R60" s="31">
        <f t="shared" si="5"/>
        <v>46865000</v>
      </c>
      <c r="S60" s="31">
        <f t="shared" si="2"/>
        <v>45423000</v>
      </c>
      <c r="T60" s="31">
        <f t="shared" si="3"/>
        <v>46865000</v>
      </c>
      <c r="X60" s="30">
        <f t="shared" si="0"/>
        <v>45504</v>
      </c>
      <c r="Y60" s="31"/>
      <c r="Z60" s="31">
        <f t="shared" si="4"/>
        <v>46865000</v>
      </c>
      <c r="AA60" s="28" t="s">
        <v>126</v>
      </c>
    </row>
    <row r="61" spans="1:27" s="28" customFormat="1" ht="43.5" x14ac:dyDescent="0.35">
      <c r="A61" s="19" t="s">
        <v>4577</v>
      </c>
      <c r="B61" s="20">
        <v>56</v>
      </c>
      <c r="C61" s="28">
        <v>2024</v>
      </c>
      <c r="D61" s="19" t="s">
        <v>202</v>
      </c>
      <c r="E61" s="19" t="s">
        <v>203</v>
      </c>
      <c r="F61" s="19">
        <v>1020721300</v>
      </c>
      <c r="G61" s="19" t="s">
        <v>204</v>
      </c>
      <c r="H61" s="19" t="s">
        <v>154</v>
      </c>
      <c r="I61" s="19" t="s">
        <v>155</v>
      </c>
      <c r="J61" s="27">
        <v>45309</v>
      </c>
      <c r="K61" s="27">
        <v>45313</v>
      </c>
      <c r="L61" s="27">
        <v>45504</v>
      </c>
      <c r="M61" s="29">
        <v>45903000</v>
      </c>
      <c r="N61" s="36">
        <f t="shared" si="1"/>
        <v>1</v>
      </c>
      <c r="O61" s="31">
        <f>VLOOKUP(A61,[1]Hoja3!$A$1:$D$1647,2,0)</f>
        <v>44490600</v>
      </c>
      <c r="P61" s="31">
        <f>VLOOKUP(A61,[1]Hoja3!$A$1:$D$1647,4,0)</f>
        <v>1412400</v>
      </c>
      <c r="Q61" s="31">
        <f>VLOOKUP(A61,[1]Hoja3!$A$1:$D$1647,3,0)</f>
        <v>0</v>
      </c>
      <c r="R61" s="31">
        <f t="shared" si="5"/>
        <v>45903000</v>
      </c>
      <c r="S61" s="31">
        <f t="shared" si="2"/>
        <v>43078200</v>
      </c>
      <c r="T61" s="31">
        <f t="shared" si="3"/>
        <v>45903000</v>
      </c>
      <c r="X61" s="30">
        <f t="shared" si="0"/>
        <v>45504</v>
      </c>
      <c r="Y61" s="31"/>
      <c r="Z61" s="31">
        <f t="shared" si="4"/>
        <v>45903000</v>
      </c>
      <c r="AA61" s="28" t="s">
        <v>156</v>
      </c>
    </row>
    <row r="62" spans="1:27" s="28" customFormat="1" ht="43.5" x14ac:dyDescent="0.35">
      <c r="A62" s="19" t="s">
        <v>4578</v>
      </c>
      <c r="B62" s="20">
        <v>57</v>
      </c>
      <c r="C62" s="28">
        <v>2024</v>
      </c>
      <c r="D62" s="19" t="s">
        <v>205</v>
      </c>
      <c r="E62" s="19" t="s">
        <v>206</v>
      </c>
      <c r="F62" s="19">
        <v>1032366030</v>
      </c>
      <c r="G62" s="19" t="s">
        <v>207</v>
      </c>
      <c r="H62" s="19" t="s">
        <v>154</v>
      </c>
      <c r="I62" s="19" t="s">
        <v>155</v>
      </c>
      <c r="J62" s="27">
        <v>45309</v>
      </c>
      <c r="K62" s="27">
        <v>45313</v>
      </c>
      <c r="L62" s="27">
        <v>45504</v>
      </c>
      <c r="M62" s="29">
        <v>49504000</v>
      </c>
      <c r="N62" s="36">
        <f t="shared" si="1"/>
        <v>1</v>
      </c>
      <c r="O62" s="31">
        <f>VLOOKUP(A62,[1]Hoja3!$A$1:$D$1647,2,0)</f>
        <v>47980800</v>
      </c>
      <c r="P62" s="31">
        <f>VLOOKUP(A62,[1]Hoja3!$A$1:$D$1647,4,0)</f>
        <v>1523200</v>
      </c>
      <c r="Q62" s="31">
        <f>VLOOKUP(A62,[1]Hoja3!$A$1:$D$1647,3,0)</f>
        <v>0</v>
      </c>
      <c r="R62" s="31">
        <f t="shared" si="5"/>
        <v>49504000</v>
      </c>
      <c r="S62" s="31">
        <f t="shared" si="2"/>
        <v>46457600</v>
      </c>
      <c r="T62" s="31">
        <f t="shared" si="3"/>
        <v>49504000</v>
      </c>
      <c r="X62" s="30">
        <f t="shared" si="0"/>
        <v>45504</v>
      </c>
      <c r="Y62" s="31"/>
      <c r="Z62" s="31">
        <f t="shared" si="4"/>
        <v>49504000</v>
      </c>
      <c r="AA62" s="28" t="s">
        <v>156</v>
      </c>
    </row>
    <row r="63" spans="1:27" s="28" customFormat="1" ht="43.5" x14ac:dyDescent="0.35">
      <c r="A63" s="19" t="s">
        <v>4579</v>
      </c>
      <c r="B63" s="20">
        <v>58</v>
      </c>
      <c r="C63" s="28">
        <v>2024</v>
      </c>
      <c r="D63" s="19" t="s">
        <v>208</v>
      </c>
      <c r="E63" s="19" t="s">
        <v>209</v>
      </c>
      <c r="F63" s="19">
        <v>52045284</v>
      </c>
      <c r="G63" s="19" t="s">
        <v>210</v>
      </c>
      <c r="H63" s="19" t="s">
        <v>124</v>
      </c>
      <c r="I63" s="19" t="s">
        <v>125</v>
      </c>
      <c r="J63" s="27">
        <v>45309</v>
      </c>
      <c r="K63" s="27">
        <v>45310</v>
      </c>
      <c r="L63" s="27">
        <v>45504</v>
      </c>
      <c r="M63" s="29">
        <v>60255000</v>
      </c>
      <c r="N63" s="36">
        <f t="shared" si="1"/>
        <v>1</v>
      </c>
      <c r="O63" s="31">
        <f>VLOOKUP(A63,[1]Hoja3!$A$1:$D$1647,2,0)</f>
        <v>59328000</v>
      </c>
      <c r="P63" s="31">
        <f>VLOOKUP(A63,[1]Hoja3!$A$1:$D$1647,4,0)</f>
        <v>927000</v>
      </c>
      <c r="Q63" s="31">
        <f>VLOOKUP(A63,[1]Hoja3!$A$1:$D$1647,3,0)</f>
        <v>0</v>
      </c>
      <c r="R63" s="31">
        <f t="shared" si="5"/>
        <v>60255000</v>
      </c>
      <c r="S63" s="31">
        <f t="shared" si="2"/>
        <v>58401000</v>
      </c>
      <c r="T63" s="31">
        <f t="shared" si="3"/>
        <v>60255000</v>
      </c>
      <c r="X63" s="30">
        <f t="shared" si="0"/>
        <v>45504</v>
      </c>
      <c r="Y63" s="31"/>
      <c r="Z63" s="31">
        <f t="shared" si="4"/>
        <v>60255000</v>
      </c>
      <c r="AA63" s="28" t="s">
        <v>126</v>
      </c>
    </row>
    <row r="64" spans="1:27" s="28" customFormat="1" ht="43.5" x14ac:dyDescent="0.35">
      <c r="A64" s="19" t="s">
        <v>4580</v>
      </c>
      <c r="B64" s="20">
        <v>59</v>
      </c>
      <c r="C64" s="28">
        <v>2024</v>
      </c>
      <c r="D64" s="19" t="s">
        <v>211</v>
      </c>
      <c r="E64" s="19" t="s">
        <v>212</v>
      </c>
      <c r="F64" s="19">
        <v>1032499220</v>
      </c>
      <c r="G64" s="19" t="s">
        <v>213</v>
      </c>
      <c r="H64" s="19" t="s">
        <v>124</v>
      </c>
      <c r="I64" s="19" t="s">
        <v>125</v>
      </c>
      <c r="J64" s="27">
        <v>45309</v>
      </c>
      <c r="K64" s="27">
        <v>45310</v>
      </c>
      <c r="L64" s="27">
        <v>45504</v>
      </c>
      <c r="M64" s="29">
        <v>27885000</v>
      </c>
      <c r="N64" s="36">
        <f t="shared" si="1"/>
        <v>1</v>
      </c>
      <c r="O64" s="31">
        <f>VLOOKUP(A64,[1]Hoja3!$A$1:$D$1647,2,0)</f>
        <v>27456000</v>
      </c>
      <c r="P64" s="31">
        <f>VLOOKUP(A64,[1]Hoja3!$A$1:$D$1647,4,0)</f>
        <v>429000</v>
      </c>
      <c r="Q64" s="31">
        <f>VLOOKUP(A64,[1]Hoja3!$A$1:$D$1647,3,0)</f>
        <v>0</v>
      </c>
      <c r="R64" s="31">
        <f t="shared" si="5"/>
        <v>27885000</v>
      </c>
      <c r="S64" s="31">
        <f t="shared" si="2"/>
        <v>27027000</v>
      </c>
      <c r="T64" s="31">
        <f t="shared" si="3"/>
        <v>27885000</v>
      </c>
      <c r="X64" s="30">
        <f t="shared" si="0"/>
        <v>45504</v>
      </c>
      <c r="Y64" s="31"/>
      <c r="Z64" s="31">
        <f t="shared" si="4"/>
        <v>27885000</v>
      </c>
      <c r="AA64" s="28" t="s">
        <v>126</v>
      </c>
    </row>
    <row r="65" spans="1:27" s="28" customFormat="1" ht="29" x14ac:dyDescent="0.35">
      <c r="A65" s="19" t="s">
        <v>4581</v>
      </c>
      <c r="B65" s="20">
        <v>60</v>
      </c>
      <c r="C65" s="28">
        <v>2024</v>
      </c>
      <c r="D65" s="19" t="s">
        <v>214</v>
      </c>
      <c r="E65" s="19" t="s">
        <v>215</v>
      </c>
      <c r="F65" s="19">
        <v>52111077</v>
      </c>
      <c r="G65" s="19" t="s">
        <v>216</v>
      </c>
      <c r="H65" s="19" t="s">
        <v>124</v>
      </c>
      <c r="I65" s="19" t="s">
        <v>125</v>
      </c>
      <c r="J65" s="27">
        <v>45309</v>
      </c>
      <c r="K65" s="27">
        <v>45310</v>
      </c>
      <c r="L65" s="27">
        <v>45504</v>
      </c>
      <c r="M65" s="29">
        <v>56907500</v>
      </c>
      <c r="N65" s="36">
        <f t="shared" si="1"/>
        <v>1</v>
      </c>
      <c r="O65" s="31">
        <f>VLOOKUP(A65,[1]Hoja3!$A$1:$D$1647,2,0)</f>
        <v>56032000</v>
      </c>
      <c r="P65" s="31">
        <f>VLOOKUP(A65,[1]Hoja3!$A$1:$D$1647,4,0)</f>
        <v>875500</v>
      </c>
      <c r="Q65" s="31">
        <f>VLOOKUP(A65,[1]Hoja3!$A$1:$D$1647,3,0)</f>
        <v>0</v>
      </c>
      <c r="R65" s="31">
        <f t="shared" si="5"/>
        <v>56907500</v>
      </c>
      <c r="S65" s="31">
        <f t="shared" si="2"/>
        <v>55156500</v>
      </c>
      <c r="T65" s="31">
        <f t="shared" si="3"/>
        <v>56907500</v>
      </c>
      <c r="X65" s="30">
        <f t="shared" si="0"/>
        <v>45504</v>
      </c>
      <c r="Y65" s="31"/>
      <c r="Z65" s="31">
        <f t="shared" si="4"/>
        <v>56907500</v>
      </c>
      <c r="AA65" s="28" t="s">
        <v>126</v>
      </c>
    </row>
    <row r="66" spans="1:27" s="28" customFormat="1" ht="43.5" x14ac:dyDescent="0.35">
      <c r="A66" s="19" t="s">
        <v>4582</v>
      </c>
      <c r="B66" s="20">
        <v>61</v>
      </c>
      <c r="C66" s="28">
        <v>2024</v>
      </c>
      <c r="D66" s="19" t="s">
        <v>217</v>
      </c>
      <c r="E66" s="19" t="s">
        <v>218</v>
      </c>
      <c r="F66" s="19">
        <v>52229317</v>
      </c>
      <c r="G66" s="19" t="s">
        <v>219</v>
      </c>
      <c r="H66" s="19" t="s">
        <v>154</v>
      </c>
      <c r="I66" s="19" t="s">
        <v>155</v>
      </c>
      <c r="J66" s="27">
        <v>45309</v>
      </c>
      <c r="K66" s="27">
        <v>45313</v>
      </c>
      <c r="L66" s="27">
        <v>45504</v>
      </c>
      <c r="M66" s="29">
        <v>43641000</v>
      </c>
      <c r="N66" s="36">
        <f t="shared" si="1"/>
        <v>1</v>
      </c>
      <c r="O66" s="31">
        <f>VLOOKUP(A66,[1]Hoja3!$A$1:$D$1647,2,0)</f>
        <v>42298200</v>
      </c>
      <c r="P66" s="31">
        <f>VLOOKUP(A66,[1]Hoja3!$A$1:$D$1647,4,0)</f>
        <v>1342800</v>
      </c>
      <c r="Q66" s="31">
        <f>VLOOKUP(A66,[1]Hoja3!$A$1:$D$1647,3,0)</f>
        <v>0</v>
      </c>
      <c r="R66" s="31">
        <f t="shared" si="5"/>
        <v>43641000</v>
      </c>
      <c r="S66" s="31">
        <f t="shared" si="2"/>
        <v>40955400</v>
      </c>
      <c r="T66" s="31">
        <f t="shared" si="3"/>
        <v>43641000</v>
      </c>
      <c r="X66" s="30">
        <f t="shared" si="0"/>
        <v>45504</v>
      </c>
      <c r="Y66" s="31"/>
      <c r="Z66" s="31">
        <f t="shared" si="4"/>
        <v>43641000</v>
      </c>
      <c r="AA66" s="28" t="s">
        <v>156</v>
      </c>
    </row>
    <row r="67" spans="1:27" s="28" customFormat="1" ht="29" x14ac:dyDescent="0.35">
      <c r="A67" s="19" t="s">
        <v>4583</v>
      </c>
      <c r="B67" s="20">
        <v>62</v>
      </c>
      <c r="C67" s="28">
        <v>2024</v>
      </c>
      <c r="D67" s="19" t="s">
        <v>220</v>
      </c>
      <c r="E67" s="19" t="s">
        <v>221</v>
      </c>
      <c r="F67" s="19">
        <v>52198664</v>
      </c>
      <c r="G67" s="19" t="s">
        <v>222</v>
      </c>
      <c r="H67" s="19" t="s">
        <v>31</v>
      </c>
      <c r="I67" s="19" t="s">
        <v>32</v>
      </c>
      <c r="J67" s="27">
        <v>45309</v>
      </c>
      <c r="K67" s="27">
        <v>45310</v>
      </c>
      <c r="L67" s="27">
        <v>45504</v>
      </c>
      <c r="M67" s="29">
        <v>42367000</v>
      </c>
      <c r="N67" s="36">
        <f t="shared" si="1"/>
        <v>1</v>
      </c>
      <c r="O67" s="31">
        <f>VLOOKUP(A67,[1]Hoja3!$A$1:$D$1647,2,0)</f>
        <v>41715200</v>
      </c>
      <c r="P67" s="31">
        <f>VLOOKUP(A67,[1]Hoja3!$A$1:$D$1647,4,0)</f>
        <v>651800</v>
      </c>
      <c r="Q67" s="31">
        <f>VLOOKUP(A67,[1]Hoja3!$A$1:$D$1647,3,0)</f>
        <v>0</v>
      </c>
      <c r="R67" s="31">
        <f t="shared" si="5"/>
        <v>42367000</v>
      </c>
      <c r="S67" s="31">
        <f t="shared" si="2"/>
        <v>41063400</v>
      </c>
      <c r="T67" s="31">
        <f t="shared" si="3"/>
        <v>42367000</v>
      </c>
      <c r="X67" s="30">
        <f t="shared" si="0"/>
        <v>45504</v>
      </c>
      <c r="Y67" s="31"/>
      <c r="Z67" s="31">
        <f t="shared" si="4"/>
        <v>42367000</v>
      </c>
      <c r="AA67" s="28" t="s">
        <v>33</v>
      </c>
    </row>
    <row r="68" spans="1:27" s="28" customFormat="1" ht="43.5" x14ac:dyDescent="0.35">
      <c r="A68" s="19" t="s">
        <v>4584</v>
      </c>
      <c r="B68" s="20">
        <v>63</v>
      </c>
      <c r="C68" s="28">
        <v>2024</v>
      </c>
      <c r="D68" s="19" t="s">
        <v>223</v>
      </c>
      <c r="E68" s="19" t="s">
        <v>224</v>
      </c>
      <c r="F68" s="19">
        <v>52953322</v>
      </c>
      <c r="G68" s="19" t="s">
        <v>225</v>
      </c>
      <c r="H68" s="19" t="s">
        <v>31</v>
      </c>
      <c r="I68" s="19" t="s">
        <v>32</v>
      </c>
      <c r="J68" s="27">
        <v>45309</v>
      </c>
      <c r="K68" s="27">
        <v>45310</v>
      </c>
      <c r="L68" s="27">
        <v>45504</v>
      </c>
      <c r="M68" s="29">
        <v>42367000</v>
      </c>
      <c r="N68" s="36">
        <f t="shared" si="1"/>
        <v>1</v>
      </c>
      <c r="O68" s="31">
        <f>VLOOKUP(A68,[1]Hoja3!$A$1:$D$1647,2,0)</f>
        <v>41715200</v>
      </c>
      <c r="P68" s="31">
        <f>VLOOKUP(A68,[1]Hoja3!$A$1:$D$1647,4,0)</f>
        <v>651800</v>
      </c>
      <c r="Q68" s="31">
        <f>VLOOKUP(A68,[1]Hoja3!$A$1:$D$1647,3,0)</f>
        <v>0</v>
      </c>
      <c r="R68" s="31">
        <f t="shared" si="5"/>
        <v>42367000</v>
      </c>
      <c r="S68" s="31">
        <f t="shared" si="2"/>
        <v>41063400</v>
      </c>
      <c r="T68" s="31">
        <f t="shared" si="3"/>
        <v>42367000</v>
      </c>
      <c r="X68" s="30">
        <f t="shared" si="0"/>
        <v>45504</v>
      </c>
      <c r="Y68" s="31"/>
      <c r="Z68" s="31">
        <f t="shared" si="4"/>
        <v>42367000</v>
      </c>
      <c r="AA68" s="28" t="s">
        <v>33</v>
      </c>
    </row>
    <row r="69" spans="1:27" s="28" customFormat="1" ht="29" x14ac:dyDescent="0.35">
      <c r="A69" s="19" t="s">
        <v>4585</v>
      </c>
      <c r="B69" s="20">
        <v>64</v>
      </c>
      <c r="C69" s="28">
        <v>2024</v>
      </c>
      <c r="D69" s="19" t="s">
        <v>226</v>
      </c>
      <c r="E69" s="19" t="s">
        <v>227</v>
      </c>
      <c r="F69" s="19">
        <v>1072708290</v>
      </c>
      <c r="G69" s="19" t="s">
        <v>228</v>
      </c>
      <c r="H69" s="19" t="s">
        <v>31</v>
      </c>
      <c r="I69" s="19" t="s">
        <v>32</v>
      </c>
      <c r="J69" s="27">
        <v>45309</v>
      </c>
      <c r="K69" s="27">
        <v>45310</v>
      </c>
      <c r="L69" s="27">
        <v>45504</v>
      </c>
      <c r="M69" s="29">
        <v>42367000</v>
      </c>
      <c r="N69" s="36">
        <f t="shared" si="1"/>
        <v>1</v>
      </c>
      <c r="O69" s="31">
        <f>VLOOKUP(A69,[1]Hoja3!$A$1:$D$1647,2,0)</f>
        <v>41715200</v>
      </c>
      <c r="P69" s="31">
        <f>VLOOKUP(A69,[1]Hoja3!$A$1:$D$1647,4,0)</f>
        <v>651800</v>
      </c>
      <c r="Q69" s="31">
        <f>VLOOKUP(A69,[1]Hoja3!$A$1:$D$1647,3,0)</f>
        <v>0</v>
      </c>
      <c r="R69" s="31">
        <f t="shared" si="5"/>
        <v>42367000</v>
      </c>
      <c r="S69" s="31">
        <f t="shared" si="2"/>
        <v>41063400</v>
      </c>
      <c r="T69" s="31">
        <f t="shared" si="3"/>
        <v>42367000</v>
      </c>
      <c r="X69" s="30">
        <f t="shared" si="0"/>
        <v>45504</v>
      </c>
      <c r="Y69" s="31"/>
      <c r="Z69" s="31">
        <f t="shared" si="4"/>
        <v>42367000</v>
      </c>
      <c r="AA69" s="28" t="s">
        <v>33</v>
      </c>
    </row>
    <row r="70" spans="1:27" s="28" customFormat="1" ht="29" x14ac:dyDescent="0.35">
      <c r="A70" s="19" t="s">
        <v>4586</v>
      </c>
      <c r="B70" s="20">
        <v>65</v>
      </c>
      <c r="C70" s="28">
        <v>2024</v>
      </c>
      <c r="D70" s="19" t="s">
        <v>229</v>
      </c>
      <c r="E70" s="19" t="s">
        <v>230</v>
      </c>
      <c r="F70" s="19">
        <v>1010233479</v>
      </c>
      <c r="G70" s="19" t="s">
        <v>231</v>
      </c>
      <c r="H70" s="19" t="s">
        <v>31</v>
      </c>
      <c r="I70" s="19" t="s">
        <v>32</v>
      </c>
      <c r="J70" s="27">
        <v>45309</v>
      </c>
      <c r="K70" s="27">
        <v>45310</v>
      </c>
      <c r="L70" s="27">
        <v>45504</v>
      </c>
      <c r="M70" s="29">
        <v>42367000</v>
      </c>
      <c r="N70" s="36">
        <f t="shared" si="1"/>
        <v>1</v>
      </c>
      <c r="O70" s="31">
        <f>VLOOKUP(A70,[1]Hoja3!$A$1:$D$1647,2,0)</f>
        <v>41715200</v>
      </c>
      <c r="P70" s="31">
        <f>VLOOKUP(A70,[1]Hoja3!$A$1:$D$1647,4,0)</f>
        <v>651800</v>
      </c>
      <c r="Q70" s="31">
        <f>VLOOKUP(A70,[1]Hoja3!$A$1:$D$1647,3,0)</f>
        <v>0</v>
      </c>
      <c r="R70" s="31">
        <f t="shared" si="5"/>
        <v>42367000</v>
      </c>
      <c r="S70" s="31">
        <f t="shared" si="2"/>
        <v>41063400</v>
      </c>
      <c r="T70" s="31">
        <f t="shared" si="3"/>
        <v>42367000</v>
      </c>
      <c r="X70" s="30">
        <f t="shared" si="0"/>
        <v>45504</v>
      </c>
      <c r="Y70" s="31"/>
      <c r="Z70" s="31">
        <f t="shared" si="4"/>
        <v>42367000</v>
      </c>
      <c r="AA70" s="28" t="s">
        <v>33</v>
      </c>
    </row>
    <row r="71" spans="1:27" s="28" customFormat="1" ht="43.5" x14ac:dyDescent="0.35">
      <c r="A71" s="19" t="s">
        <v>4587</v>
      </c>
      <c r="B71" s="20">
        <v>66</v>
      </c>
      <c r="C71" s="28">
        <v>2024</v>
      </c>
      <c r="D71" s="19" t="s">
        <v>232</v>
      </c>
      <c r="E71" s="19" t="s">
        <v>233</v>
      </c>
      <c r="F71" s="19">
        <v>53165523</v>
      </c>
      <c r="G71" s="19" t="s">
        <v>234</v>
      </c>
      <c r="H71" s="19" t="s">
        <v>124</v>
      </c>
      <c r="I71" s="19" t="s">
        <v>125</v>
      </c>
      <c r="J71" s="27">
        <v>45310</v>
      </c>
      <c r="K71" s="27">
        <v>45313</v>
      </c>
      <c r="L71" s="27">
        <v>45504</v>
      </c>
      <c r="M71" s="29">
        <v>52000000</v>
      </c>
      <c r="N71" s="36">
        <f t="shared" si="1"/>
        <v>1</v>
      </c>
      <c r="O71" s="31">
        <f>VLOOKUP(A71,[1]Hoja3!$A$1:$D$1647,2,0)</f>
        <v>50400000</v>
      </c>
      <c r="P71" s="31">
        <f>VLOOKUP(A71,[1]Hoja3!$A$1:$D$1647,4,0)</f>
        <v>1600000</v>
      </c>
      <c r="Q71" s="31">
        <f>VLOOKUP(A71,[1]Hoja3!$A$1:$D$1647,3,0)</f>
        <v>0</v>
      </c>
      <c r="R71" s="31">
        <f t="shared" si="5"/>
        <v>52000000</v>
      </c>
      <c r="S71" s="31">
        <f t="shared" si="2"/>
        <v>48800000</v>
      </c>
      <c r="T71" s="31">
        <f t="shared" si="3"/>
        <v>52000000</v>
      </c>
      <c r="X71" s="30">
        <f t="shared" ref="X71:X126" si="6">+W71+L71</f>
        <v>45504</v>
      </c>
      <c r="Y71" s="31"/>
      <c r="Z71" s="31">
        <f t="shared" si="4"/>
        <v>52000000</v>
      </c>
      <c r="AA71" s="28" t="s">
        <v>126</v>
      </c>
    </row>
    <row r="72" spans="1:27" s="28" customFormat="1" ht="43.5" x14ac:dyDescent="0.35">
      <c r="A72" s="19" t="s">
        <v>4588</v>
      </c>
      <c r="B72" s="20">
        <v>67</v>
      </c>
      <c r="C72" s="28">
        <v>2024</v>
      </c>
      <c r="D72" s="19" t="s">
        <v>235</v>
      </c>
      <c r="E72" s="19" t="s">
        <v>236</v>
      </c>
      <c r="F72" s="19">
        <v>1057515051</v>
      </c>
      <c r="G72" s="19" t="s">
        <v>237</v>
      </c>
      <c r="H72" s="19" t="s">
        <v>154</v>
      </c>
      <c r="I72" s="19" t="s">
        <v>155</v>
      </c>
      <c r="J72" s="27">
        <v>45310</v>
      </c>
      <c r="K72" s="27">
        <v>45313</v>
      </c>
      <c r="L72" s="27">
        <v>45504</v>
      </c>
      <c r="M72" s="29">
        <v>50908000</v>
      </c>
      <c r="N72" s="36">
        <f t="shared" ref="N72:N135" si="7">O72/(M72-P72)</f>
        <v>1</v>
      </c>
      <c r="O72" s="31">
        <f>VLOOKUP(A72,[1]Hoja3!$A$1:$D$1647,2,0)</f>
        <v>49341600</v>
      </c>
      <c r="P72" s="31">
        <f>VLOOKUP(A72,[1]Hoja3!$A$1:$D$1647,4,0)</f>
        <v>1566400</v>
      </c>
      <c r="Q72" s="31">
        <f>VLOOKUP(A72,[1]Hoja3!$A$1:$D$1647,3,0)</f>
        <v>0</v>
      </c>
      <c r="R72" s="31">
        <f t="shared" si="5"/>
        <v>50908000</v>
      </c>
      <c r="S72" s="31">
        <f t="shared" ref="S72:S135" si="8">+O72-P72</f>
        <v>47775200</v>
      </c>
      <c r="T72" s="31">
        <f t="shared" ref="T72:T135" si="9">+O72+P72</f>
        <v>50908000</v>
      </c>
      <c r="X72" s="30">
        <f t="shared" si="6"/>
        <v>45504</v>
      </c>
      <c r="Y72" s="31"/>
      <c r="Z72" s="31">
        <f t="shared" ref="Z72:Z135" si="10">+Y72+M72</f>
        <v>50908000</v>
      </c>
      <c r="AA72" s="28" t="s">
        <v>156</v>
      </c>
    </row>
    <row r="73" spans="1:27" s="28" customFormat="1" ht="43.5" x14ac:dyDescent="0.35">
      <c r="A73" s="19" t="s">
        <v>4589</v>
      </c>
      <c r="B73" s="20">
        <v>68</v>
      </c>
      <c r="C73" s="28">
        <v>2024</v>
      </c>
      <c r="D73" s="19" t="s">
        <v>238</v>
      </c>
      <c r="E73" s="19" t="s">
        <v>239</v>
      </c>
      <c r="F73" s="19">
        <v>1032423688</v>
      </c>
      <c r="G73" s="19" t="s">
        <v>240</v>
      </c>
      <c r="H73" s="19" t="s">
        <v>31</v>
      </c>
      <c r="I73" s="19" t="s">
        <v>32</v>
      </c>
      <c r="J73" s="27">
        <v>45310</v>
      </c>
      <c r="K73" s="27">
        <v>45315</v>
      </c>
      <c r="L73" s="27">
        <v>45626</v>
      </c>
      <c r="M73" s="29">
        <v>42367000</v>
      </c>
      <c r="N73" s="36">
        <f t="shared" si="7"/>
        <v>0.35828877531829773</v>
      </c>
      <c r="O73" s="31">
        <f>VLOOKUP(A73,[1]Hoja3!$A$1:$D$1647,2,0)</f>
        <v>14556867</v>
      </c>
      <c r="P73" s="31">
        <f>VLOOKUP(A73,[1]Hoja3!$A$1:$D$1647,4,0)</f>
        <v>1738133</v>
      </c>
      <c r="Q73" s="31">
        <f>VLOOKUP(A73,[1]Hoja3!$A$1:$D$1647,3,0)</f>
        <v>26072000</v>
      </c>
      <c r="R73" s="31">
        <f t="shared" ref="R73:R136" si="11">+O73+P73+Q73</f>
        <v>42367000</v>
      </c>
      <c r="S73" s="31">
        <f t="shared" si="8"/>
        <v>12818734</v>
      </c>
      <c r="T73" s="31">
        <f t="shared" si="9"/>
        <v>16295000</v>
      </c>
      <c r="X73" s="30">
        <f t="shared" si="6"/>
        <v>45626</v>
      </c>
      <c r="Y73" s="31"/>
      <c r="Z73" s="31">
        <f t="shared" si="10"/>
        <v>42367000</v>
      </c>
      <c r="AA73" s="28" t="s">
        <v>33</v>
      </c>
    </row>
    <row r="74" spans="1:27" s="28" customFormat="1" ht="43.5" x14ac:dyDescent="0.35">
      <c r="A74" s="19" t="s">
        <v>4590</v>
      </c>
      <c r="B74" s="20">
        <v>69</v>
      </c>
      <c r="C74" s="28">
        <v>2024</v>
      </c>
      <c r="D74" s="19" t="s">
        <v>241</v>
      </c>
      <c r="E74" s="19" t="s">
        <v>242</v>
      </c>
      <c r="F74" s="19">
        <v>1032412691</v>
      </c>
      <c r="G74" s="19" t="s">
        <v>243</v>
      </c>
      <c r="H74" s="19" t="s">
        <v>154</v>
      </c>
      <c r="I74" s="19" t="s">
        <v>155</v>
      </c>
      <c r="J74" s="27">
        <v>45313</v>
      </c>
      <c r="K74" s="27">
        <v>45315</v>
      </c>
      <c r="L74" s="27">
        <v>45504</v>
      </c>
      <c r="M74" s="29">
        <v>45903000</v>
      </c>
      <c r="N74" s="36">
        <f t="shared" si="7"/>
        <v>1</v>
      </c>
      <c r="O74" s="31">
        <f>VLOOKUP(A74,[1]Hoja3!$A$1:$D$1647,2,0)</f>
        <v>44019800</v>
      </c>
      <c r="P74" s="31">
        <f>VLOOKUP(A74,[1]Hoja3!$A$1:$D$1647,4,0)</f>
        <v>1883200</v>
      </c>
      <c r="Q74" s="31">
        <f>VLOOKUP(A74,[1]Hoja3!$A$1:$D$1647,3,0)</f>
        <v>0</v>
      </c>
      <c r="R74" s="31">
        <f t="shared" si="11"/>
        <v>45903000</v>
      </c>
      <c r="S74" s="31">
        <f t="shared" si="8"/>
        <v>42136600</v>
      </c>
      <c r="T74" s="31">
        <f t="shared" si="9"/>
        <v>45903000</v>
      </c>
      <c r="X74" s="30">
        <f t="shared" si="6"/>
        <v>45504</v>
      </c>
      <c r="Y74" s="31"/>
      <c r="Z74" s="31">
        <f t="shared" si="10"/>
        <v>45903000</v>
      </c>
      <c r="AA74" s="28" t="s">
        <v>156</v>
      </c>
    </row>
    <row r="75" spans="1:27" s="28" customFormat="1" ht="43.5" x14ac:dyDescent="0.35">
      <c r="A75" s="19" t="s">
        <v>4591</v>
      </c>
      <c r="B75" s="20">
        <v>70</v>
      </c>
      <c r="C75" s="28">
        <v>2024</v>
      </c>
      <c r="D75" s="19" t="s">
        <v>244</v>
      </c>
      <c r="E75" s="19" t="s">
        <v>245</v>
      </c>
      <c r="F75" s="19">
        <v>1015452543</v>
      </c>
      <c r="G75" s="19" t="s">
        <v>246</v>
      </c>
      <c r="H75" s="19" t="s">
        <v>31</v>
      </c>
      <c r="I75" s="19" t="s">
        <v>32</v>
      </c>
      <c r="J75" s="27">
        <v>45313</v>
      </c>
      <c r="K75" s="27">
        <v>45315</v>
      </c>
      <c r="L75" s="27">
        <v>45504</v>
      </c>
      <c r="M75" s="29">
        <v>42367000</v>
      </c>
      <c r="N75" s="36">
        <f t="shared" si="7"/>
        <v>1</v>
      </c>
      <c r="O75" s="31">
        <f>VLOOKUP(A75,[1]Hoja3!$A$1:$D$1647,2,0)</f>
        <v>40628867</v>
      </c>
      <c r="P75" s="31">
        <f>VLOOKUP(A75,[1]Hoja3!$A$1:$D$1647,4,0)</f>
        <v>1738133</v>
      </c>
      <c r="Q75" s="31">
        <f>VLOOKUP(A75,[1]Hoja3!$A$1:$D$1647,3,0)</f>
        <v>0</v>
      </c>
      <c r="R75" s="31">
        <f t="shared" si="11"/>
        <v>42367000</v>
      </c>
      <c r="S75" s="31">
        <f t="shared" si="8"/>
        <v>38890734</v>
      </c>
      <c r="T75" s="31">
        <f t="shared" si="9"/>
        <v>42367000</v>
      </c>
      <c r="X75" s="30">
        <f t="shared" si="6"/>
        <v>45504</v>
      </c>
      <c r="Y75" s="31"/>
      <c r="Z75" s="31">
        <f t="shared" si="10"/>
        <v>42367000</v>
      </c>
      <c r="AA75" s="28" t="s">
        <v>33</v>
      </c>
    </row>
    <row r="76" spans="1:27" s="28" customFormat="1" ht="43.5" x14ac:dyDescent="0.35">
      <c r="A76" s="19" t="s">
        <v>4592</v>
      </c>
      <c r="B76" s="20">
        <v>71</v>
      </c>
      <c r="C76" s="28">
        <v>2024</v>
      </c>
      <c r="D76" s="19" t="s">
        <v>247</v>
      </c>
      <c r="E76" s="19" t="s">
        <v>248</v>
      </c>
      <c r="F76" s="19">
        <v>33378133</v>
      </c>
      <c r="G76" s="19" t="s">
        <v>249</v>
      </c>
      <c r="H76" s="19" t="s">
        <v>31</v>
      </c>
      <c r="I76" s="19" t="s">
        <v>32</v>
      </c>
      <c r="J76" s="27">
        <v>45313</v>
      </c>
      <c r="K76" s="27">
        <v>45315</v>
      </c>
      <c r="L76" s="27">
        <v>45504</v>
      </c>
      <c r="M76" s="29">
        <v>42367000</v>
      </c>
      <c r="N76" s="36">
        <f t="shared" si="7"/>
        <v>1</v>
      </c>
      <c r="O76" s="31">
        <f>VLOOKUP(A76,[1]Hoja3!$A$1:$D$1647,2,0)</f>
        <v>40628867</v>
      </c>
      <c r="P76" s="31">
        <f>VLOOKUP(A76,[1]Hoja3!$A$1:$D$1647,4,0)</f>
        <v>1738133</v>
      </c>
      <c r="Q76" s="31">
        <f>VLOOKUP(A76,[1]Hoja3!$A$1:$D$1647,3,0)</f>
        <v>0</v>
      </c>
      <c r="R76" s="31">
        <f t="shared" si="11"/>
        <v>42367000</v>
      </c>
      <c r="S76" s="31">
        <f t="shared" si="8"/>
        <v>38890734</v>
      </c>
      <c r="T76" s="31">
        <f t="shared" si="9"/>
        <v>42367000</v>
      </c>
      <c r="X76" s="30">
        <f t="shared" si="6"/>
        <v>45504</v>
      </c>
      <c r="Y76" s="31"/>
      <c r="Z76" s="31">
        <f t="shared" si="10"/>
        <v>42367000</v>
      </c>
      <c r="AA76" s="28" t="s">
        <v>33</v>
      </c>
    </row>
    <row r="77" spans="1:27" s="28" customFormat="1" ht="43.5" x14ac:dyDescent="0.35">
      <c r="A77" s="19" t="s">
        <v>4593</v>
      </c>
      <c r="B77" s="20">
        <v>72</v>
      </c>
      <c r="C77" s="28">
        <v>2024</v>
      </c>
      <c r="D77" s="19" t="s">
        <v>250</v>
      </c>
      <c r="E77" s="19" t="s">
        <v>251</v>
      </c>
      <c r="F77" s="19">
        <v>52196543</v>
      </c>
      <c r="G77" s="19" t="s">
        <v>252</v>
      </c>
      <c r="H77" s="19" t="s">
        <v>31</v>
      </c>
      <c r="I77" s="19" t="s">
        <v>32</v>
      </c>
      <c r="J77" s="27">
        <v>45313</v>
      </c>
      <c r="K77" s="27">
        <v>45315</v>
      </c>
      <c r="L77" s="27">
        <v>45504</v>
      </c>
      <c r="M77" s="29">
        <v>42367000</v>
      </c>
      <c r="N77" s="36">
        <f t="shared" si="7"/>
        <v>1</v>
      </c>
      <c r="O77" s="31">
        <f>VLOOKUP(A77,[1]Hoja3!$A$1:$D$1647,2,0)</f>
        <v>40628867</v>
      </c>
      <c r="P77" s="31">
        <f>VLOOKUP(A77,[1]Hoja3!$A$1:$D$1647,4,0)</f>
        <v>1738133</v>
      </c>
      <c r="Q77" s="31">
        <f>VLOOKUP(A77,[1]Hoja3!$A$1:$D$1647,3,0)</f>
        <v>0</v>
      </c>
      <c r="R77" s="31">
        <f t="shared" si="11"/>
        <v>42367000</v>
      </c>
      <c r="S77" s="31">
        <f t="shared" si="8"/>
        <v>38890734</v>
      </c>
      <c r="T77" s="31">
        <f t="shared" si="9"/>
        <v>42367000</v>
      </c>
      <c r="X77" s="30">
        <f t="shared" si="6"/>
        <v>45504</v>
      </c>
      <c r="Y77" s="31"/>
      <c r="Z77" s="31">
        <f t="shared" si="10"/>
        <v>42367000</v>
      </c>
      <c r="AA77" s="28" t="s">
        <v>33</v>
      </c>
    </row>
    <row r="78" spans="1:27" s="28" customFormat="1" ht="43.5" x14ac:dyDescent="0.35">
      <c r="A78" s="19" t="s">
        <v>4594</v>
      </c>
      <c r="B78" s="20">
        <v>73</v>
      </c>
      <c r="C78" s="28">
        <v>2024</v>
      </c>
      <c r="D78" s="19" t="s">
        <v>253</v>
      </c>
      <c r="E78" s="19" t="s">
        <v>254</v>
      </c>
      <c r="F78" s="19">
        <v>1010235522</v>
      </c>
      <c r="G78" s="19" t="s">
        <v>255</v>
      </c>
      <c r="H78" s="19" t="s">
        <v>31</v>
      </c>
      <c r="I78" s="19" t="s">
        <v>32</v>
      </c>
      <c r="J78" s="27">
        <v>45313</v>
      </c>
      <c r="K78" s="27">
        <v>45315</v>
      </c>
      <c r="L78" s="27">
        <v>45504</v>
      </c>
      <c r="M78" s="29">
        <v>42367000</v>
      </c>
      <c r="N78" s="36">
        <f t="shared" si="7"/>
        <v>1</v>
      </c>
      <c r="O78" s="31">
        <f>VLOOKUP(A78,[1]Hoja3!$A$1:$D$1647,2,0)</f>
        <v>40628867</v>
      </c>
      <c r="P78" s="31">
        <f>VLOOKUP(A78,[1]Hoja3!$A$1:$D$1647,4,0)</f>
        <v>1738133</v>
      </c>
      <c r="Q78" s="31">
        <f>VLOOKUP(A78,[1]Hoja3!$A$1:$D$1647,3,0)</f>
        <v>0</v>
      </c>
      <c r="R78" s="31">
        <f t="shared" si="11"/>
        <v>42367000</v>
      </c>
      <c r="S78" s="31">
        <f t="shared" si="8"/>
        <v>38890734</v>
      </c>
      <c r="T78" s="31">
        <f t="shared" si="9"/>
        <v>42367000</v>
      </c>
      <c r="X78" s="30">
        <f t="shared" si="6"/>
        <v>45504</v>
      </c>
      <c r="Y78" s="31"/>
      <c r="Z78" s="31">
        <f t="shared" si="10"/>
        <v>42367000</v>
      </c>
      <c r="AA78" s="28" t="s">
        <v>33</v>
      </c>
    </row>
    <row r="79" spans="1:27" s="28" customFormat="1" ht="43.5" x14ac:dyDescent="0.35">
      <c r="A79" s="19" t="s">
        <v>4595</v>
      </c>
      <c r="B79" s="20">
        <v>74</v>
      </c>
      <c r="C79" s="28">
        <v>2024</v>
      </c>
      <c r="D79" s="19" t="s">
        <v>256</v>
      </c>
      <c r="E79" s="19" t="s">
        <v>257</v>
      </c>
      <c r="F79" s="19">
        <v>1014252867</v>
      </c>
      <c r="G79" s="19" t="s">
        <v>258</v>
      </c>
      <c r="H79" s="19" t="s">
        <v>31</v>
      </c>
      <c r="I79" s="19" t="s">
        <v>32</v>
      </c>
      <c r="J79" s="27">
        <v>45313</v>
      </c>
      <c r="K79" s="27">
        <v>45315</v>
      </c>
      <c r="L79" s="27">
        <v>45504</v>
      </c>
      <c r="M79" s="29">
        <v>42367000</v>
      </c>
      <c r="N79" s="36">
        <f t="shared" si="7"/>
        <v>1</v>
      </c>
      <c r="O79" s="31">
        <f>VLOOKUP(A79,[1]Hoja3!$A$1:$D$1647,2,0)</f>
        <v>40628867</v>
      </c>
      <c r="P79" s="31">
        <f>VLOOKUP(A79,[1]Hoja3!$A$1:$D$1647,4,0)</f>
        <v>1738133</v>
      </c>
      <c r="Q79" s="31">
        <f>VLOOKUP(A79,[1]Hoja3!$A$1:$D$1647,3,0)</f>
        <v>0</v>
      </c>
      <c r="R79" s="31">
        <f t="shared" si="11"/>
        <v>42367000</v>
      </c>
      <c r="S79" s="31">
        <f t="shared" si="8"/>
        <v>38890734</v>
      </c>
      <c r="T79" s="31">
        <f t="shared" si="9"/>
        <v>42367000</v>
      </c>
      <c r="X79" s="30">
        <f t="shared" si="6"/>
        <v>45504</v>
      </c>
      <c r="Y79" s="31"/>
      <c r="Z79" s="31">
        <f t="shared" si="10"/>
        <v>42367000</v>
      </c>
      <c r="AA79" s="28" t="s">
        <v>33</v>
      </c>
    </row>
    <row r="80" spans="1:27" s="28" customFormat="1" ht="43.5" x14ac:dyDescent="0.35">
      <c r="A80" s="19" t="s">
        <v>4596</v>
      </c>
      <c r="B80" s="20">
        <v>75</v>
      </c>
      <c r="C80" s="28">
        <v>2024</v>
      </c>
      <c r="D80" s="19" t="s">
        <v>259</v>
      </c>
      <c r="E80" s="19" t="s">
        <v>260</v>
      </c>
      <c r="F80" s="19">
        <v>1053834314</v>
      </c>
      <c r="G80" s="19" t="s">
        <v>261</v>
      </c>
      <c r="H80" s="19" t="s">
        <v>262</v>
      </c>
      <c r="I80" s="19" t="s">
        <v>263</v>
      </c>
      <c r="J80" s="27">
        <v>45314</v>
      </c>
      <c r="K80" s="27">
        <v>45315</v>
      </c>
      <c r="L80" s="27">
        <v>45504</v>
      </c>
      <c r="M80" s="29">
        <v>53702400</v>
      </c>
      <c r="N80" s="36">
        <f t="shared" si="7"/>
        <v>1</v>
      </c>
      <c r="O80" s="31">
        <f>VLOOKUP(A80,[1]Hoja3!$A$1:$D$1647,2,0)</f>
        <v>52303900</v>
      </c>
      <c r="P80" s="31">
        <f>VLOOKUP(A80,[1]Hoja3!$A$1:$D$1647,4,0)</f>
        <v>1398500</v>
      </c>
      <c r="Q80" s="31">
        <f>VLOOKUP(A80,[1]Hoja3!$A$1:$D$1647,3,0)</f>
        <v>0</v>
      </c>
      <c r="R80" s="31">
        <f t="shared" si="11"/>
        <v>53702400</v>
      </c>
      <c r="S80" s="31">
        <f t="shared" si="8"/>
        <v>50905400</v>
      </c>
      <c r="T80" s="31">
        <f t="shared" si="9"/>
        <v>53702400</v>
      </c>
      <c r="X80" s="30">
        <f t="shared" si="6"/>
        <v>45504</v>
      </c>
      <c r="Y80" s="31"/>
      <c r="Z80" s="31">
        <f t="shared" si="10"/>
        <v>53702400</v>
      </c>
      <c r="AA80" s="28" t="s">
        <v>264</v>
      </c>
    </row>
    <row r="81" spans="1:27" s="28" customFormat="1" ht="43.5" x14ac:dyDescent="0.35">
      <c r="A81" s="19" t="s">
        <v>4597</v>
      </c>
      <c r="B81" s="20">
        <v>76</v>
      </c>
      <c r="C81" s="28">
        <v>2024</v>
      </c>
      <c r="D81" s="19" t="s">
        <v>265</v>
      </c>
      <c r="E81" s="19" t="s">
        <v>266</v>
      </c>
      <c r="F81" s="19">
        <v>28870153</v>
      </c>
      <c r="G81" s="19" t="s">
        <v>267</v>
      </c>
      <c r="H81" s="19" t="s">
        <v>31</v>
      </c>
      <c r="I81" s="19" t="s">
        <v>32</v>
      </c>
      <c r="J81" s="27">
        <v>45314</v>
      </c>
      <c r="K81" s="27">
        <v>45315</v>
      </c>
      <c r="L81" s="27">
        <v>45504</v>
      </c>
      <c r="M81" s="29">
        <v>54587000</v>
      </c>
      <c r="N81" s="36">
        <f t="shared" si="7"/>
        <v>1</v>
      </c>
      <c r="O81" s="31">
        <f>VLOOKUP(A81,[1]Hoja3!$A$1:$D$1647,2,0)</f>
        <v>52347533</v>
      </c>
      <c r="P81" s="31">
        <f>VLOOKUP(A81,[1]Hoja3!$A$1:$D$1647,4,0)</f>
        <v>2239467</v>
      </c>
      <c r="Q81" s="31">
        <f>VLOOKUP(A81,[1]Hoja3!$A$1:$D$1647,3,0)</f>
        <v>0</v>
      </c>
      <c r="R81" s="31">
        <f t="shared" si="11"/>
        <v>54587000</v>
      </c>
      <c r="S81" s="31">
        <f t="shared" si="8"/>
        <v>50108066</v>
      </c>
      <c r="T81" s="31">
        <f t="shared" si="9"/>
        <v>54587000</v>
      </c>
      <c r="X81" s="30">
        <f t="shared" si="6"/>
        <v>45504</v>
      </c>
      <c r="Y81" s="31"/>
      <c r="Z81" s="31">
        <f t="shared" si="10"/>
        <v>54587000</v>
      </c>
      <c r="AA81" s="28" t="s">
        <v>33</v>
      </c>
    </row>
    <row r="82" spans="1:27" s="28" customFormat="1" ht="29" x14ac:dyDescent="0.35">
      <c r="A82" s="19" t="s">
        <v>4598</v>
      </c>
      <c r="B82" s="20">
        <v>77</v>
      </c>
      <c r="C82" s="28">
        <v>2024</v>
      </c>
      <c r="D82" s="19" t="s">
        <v>268</v>
      </c>
      <c r="E82" s="19" t="s">
        <v>269</v>
      </c>
      <c r="F82" s="19">
        <v>21743761</v>
      </c>
      <c r="G82" s="19" t="s">
        <v>270</v>
      </c>
      <c r="H82" s="19" t="s">
        <v>31</v>
      </c>
      <c r="I82" s="19" t="s">
        <v>32</v>
      </c>
      <c r="J82" s="27">
        <v>45314</v>
      </c>
      <c r="K82" s="27">
        <v>45315</v>
      </c>
      <c r="L82" s="27">
        <v>45504</v>
      </c>
      <c r="M82" s="29">
        <v>54587000</v>
      </c>
      <c r="N82" s="36">
        <f t="shared" si="7"/>
        <v>1</v>
      </c>
      <c r="O82" s="31">
        <f>VLOOKUP(A82,[1]Hoja3!$A$1:$D$1647,2,0)</f>
        <v>52347533</v>
      </c>
      <c r="P82" s="31">
        <f>VLOOKUP(A82,[1]Hoja3!$A$1:$D$1647,4,0)</f>
        <v>2239467</v>
      </c>
      <c r="Q82" s="31">
        <f>VLOOKUP(A82,[1]Hoja3!$A$1:$D$1647,3,0)</f>
        <v>0</v>
      </c>
      <c r="R82" s="31">
        <f t="shared" si="11"/>
        <v>54587000</v>
      </c>
      <c r="S82" s="31">
        <f t="shared" si="8"/>
        <v>50108066</v>
      </c>
      <c r="T82" s="31">
        <f t="shared" si="9"/>
        <v>54587000</v>
      </c>
      <c r="X82" s="30">
        <f t="shared" si="6"/>
        <v>45504</v>
      </c>
      <c r="Y82" s="31"/>
      <c r="Z82" s="31">
        <f t="shared" si="10"/>
        <v>54587000</v>
      </c>
      <c r="AA82" s="28" t="s">
        <v>33</v>
      </c>
    </row>
    <row r="83" spans="1:27" s="28" customFormat="1" ht="43.5" x14ac:dyDescent="0.35">
      <c r="A83" s="19" t="s">
        <v>4599</v>
      </c>
      <c r="B83" s="20">
        <v>78</v>
      </c>
      <c r="C83" s="28">
        <v>2024</v>
      </c>
      <c r="D83" s="19" t="s">
        <v>271</v>
      </c>
      <c r="E83" s="19" t="s">
        <v>272</v>
      </c>
      <c r="F83" s="19">
        <v>64587389</v>
      </c>
      <c r="G83" s="19" t="s">
        <v>273</v>
      </c>
      <c r="H83" s="19" t="s">
        <v>31</v>
      </c>
      <c r="I83" s="19" t="s">
        <v>32</v>
      </c>
      <c r="J83" s="27">
        <v>45314</v>
      </c>
      <c r="K83" s="27">
        <v>45315</v>
      </c>
      <c r="L83" s="27">
        <v>45504</v>
      </c>
      <c r="M83" s="29">
        <v>54587000</v>
      </c>
      <c r="N83" s="36">
        <f t="shared" si="7"/>
        <v>1</v>
      </c>
      <c r="O83" s="31">
        <f>VLOOKUP(A83,[1]Hoja3!$A$1:$D$1647,2,0)</f>
        <v>52347533</v>
      </c>
      <c r="P83" s="31">
        <f>VLOOKUP(A83,[1]Hoja3!$A$1:$D$1647,4,0)</f>
        <v>2239467</v>
      </c>
      <c r="Q83" s="31">
        <f>VLOOKUP(A83,[1]Hoja3!$A$1:$D$1647,3,0)</f>
        <v>0</v>
      </c>
      <c r="R83" s="31">
        <f t="shared" si="11"/>
        <v>54587000</v>
      </c>
      <c r="S83" s="31">
        <f t="shared" si="8"/>
        <v>50108066</v>
      </c>
      <c r="T83" s="31">
        <f t="shared" si="9"/>
        <v>54587000</v>
      </c>
      <c r="X83" s="30">
        <f t="shared" si="6"/>
        <v>45504</v>
      </c>
      <c r="Y83" s="31"/>
      <c r="Z83" s="31">
        <f t="shared" si="10"/>
        <v>54587000</v>
      </c>
      <c r="AA83" s="28" t="s">
        <v>33</v>
      </c>
    </row>
    <row r="84" spans="1:27" s="28" customFormat="1" ht="29" x14ac:dyDescent="0.35">
      <c r="A84" s="19" t="s">
        <v>4600</v>
      </c>
      <c r="B84" s="20">
        <v>79</v>
      </c>
      <c r="C84" s="28">
        <v>2024</v>
      </c>
      <c r="D84" s="19" t="s">
        <v>274</v>
      </c>
      <c r="E84" s="19" t="s">
        <v>275</v>
      </c>
      <c r="F84" s="19">
        <v>52156017</v>
      </c>
      <c r="G84" s="19" t="s">
        <v>276</v>
      </c>
      <c r="H84" s="19" t="s">
        <v>31</v>
      </c>
      <c r="I84" s="19" t="s">
        <v>32</v>
      </c>
      <c r="J84" s="27">
        <v>45314</v>
      </c>
      <c r="K84" s="27">
        <v>45315</v>
      </c>
      <c r="L84" s="27">
        <v>45504</v>
      </c>
      <c r="M84" s="29">
        <v>44200000</v>
      </c>
      <c r="N84" s="36">
        <f t="shared" si="7"/>
        <v>1</v>
      </c>
      <c r="O84" s="31">
        <f>VLOOKUP(A84,[1]Hoja3!$A$1:$D$1647,2,0)</f>
        <v>42386667</v>
      </c>
      <c r="P84" s="31">
        <f>VLOOKUP(A84,[1]Hoja3!$A$1:$D$1647,4,0)</f>
        <v>1813333</v>
      </c>
      <c r="Q84" s="31">
        <f>VLOOKUP(A84,[1]Hoja3!$A$1:$D$1647,3,0)</f>
        <v>0</v>
      </c>
      <c r="R84" s="31">
        <f t="shared" si="11"/>
        <v>44200000</v>
      </c>
      <c r="S84" s="31">
        <f t="shared" si="8"/>
        <v>40573334</v>
      </c>
      <c r="T84" s="31">
        <f t="shared" si="9"/>
        <v>44200000</v>
      </c>
      <c r="X84" s="30">
        <f t="shared" si="6"/>
        <v>45504</v>
      </c>
      <c r="Y84" s="31"/>
      <c r="Z84" s="31">
        <f t="shared" si="10"/>
        <v>44200000</v>
      </c>
      <c r="AA84" s="28" t="s">
        <v>33</v>
      </c>
    </row>
    <row r="85" spans="1:27" s="28" customFormat="1" ht="29" x14ac:dyDescent="0.35">
      <c r="A85" s="19" t="s">
        <v>4601</v>
      </c>
      <c r="B85" s="20">
        <v>80</v>
      </c>
      <c r="C85" s="28">
        <v>2024</v>
      </c>
      <c r="D85" s="19" t="s">
        <v>277</v>
      </c>
      <c r="E85" s="19" t="s">
        <v>278</v>
      </c>
      <c r="F85" s="19">
        <v>1014302319</v>
      </c>
      <c r="G85" s="19" t="s">
        <v>279</v>
      </c>
      <c r="H85" s="19" t="s">
        <v>31</v>
      </c>
      <c r="I85" s="19" t="s">
        <v>32</v>
      </c>
      <c r="J85" s="27">
        <v>45314</v>
      </c>
      <c r="K85" s="27">
        <v>45315</v>
      </c>
      <c r="L85" s="27">
        <v>45504</v>
      </c>
      <c r="M85" s="29">
        <v>20481500</v>
      </c>
      <c r="N85" s="36">
        <f t="shared" si="7"/>
        <v>0.71122994162331865</v>
      </c>
      <c r="O85" s="31">
        <f>VLOOKUP(A85,[1]Hoja3!$A$1:$D$1647,2,0)</f>
        <v>13969433</v>
      </c>
      <c r="P85" s="31">
        <f>VLOOKUP(A85,[1]Hoja3!$A$1:$D$1647,4,0)</f>
        <v>840267</v>
      </c>
      <c r="Q85" s="31">
        <f>VLOOKUP(A85,[1]Hoja3!$A$1:$D$1647,3,0)</f>
        <v>5671800</v>
      </c>
      <c r="R85" s="31">
        <f t="shared" si="11"/>
        <v>20481500</v>
      </c>
      <c r="S85" s="31">
        <f t="shared" si="8"/>
        <v>13129166</v>
      </c>
      <c r="T85" s="31">
        <f t="shared" si="9"/>
        <v>14809700</v>
      </c>
      <c r="X85" s="30">
        <f t="shared" si="6"/>
        <v>45504</v>
      </c>
      <c r="Y85" s="31"/>
      <c r="Z85" s="31">
        <f t="shared" si="10"/>
        <v>20481500</v>
      </c>
      <c r="AA85" s="28" t="s">
        <v>33</v>
      </c>
    </row>
    <row r="86" spans="1:27" s="28" customFormat="1" ht="29" x14ac:dyDescent="0.35">
      <c r="A86" s="19" t="s">
        <v>4602</v>
      </c>
      <c r="B86" s="20">
        <v>81</v>
      </c>
      <c r="C86" s="28">
        <v>2024</v>
      </c>
      <c r="D86" s="19" t="s">
        <v>280</v>
      </c>
      <c r="E86" s="19" t="s">
        <v>281</v>
      </c>
      <c r="F86" s="19">
        <v>36284808</v>
      </c>
      <c r="G86" s="19" t="s">
        <v>282</v>
      </c>
      <c r="H86" s="19" t="s">
        <v>31</v>
      </c>
      <c r="I86" s="19" t="s">
        <v>32</v>
      </c>
      <c r="J86" s="27">
        <v>45314</v>
      </c>
      <c r="K86" s="27">
        <v>45317</v>
      </c>
      <c r="L86" s="27">
        <v>45504</v>
      </c>
      <c r="M86" s="29">
        <v>44200000</v>
      </c>
      <c r="N86" s="36">
        <f t="shared" si="7"/>
        <v>1</v>
      </c>
      <c r="O86" s="31">
        <f>VLOOKUP(A86,[1]Hoja3!$A$1:$D$1647,2,0)</f>
        <v>41933333</v>
      </c>
      <c r="P86" s="31">
        <f>VLOOKUP(A86,[1]Hoja3!$A$1:$D$1647,4,0)</f>
        <v>2266667</v>
      </c>
      <c r="Q86" s="31">
        <f>VLOOKUP(A86,[1]Hoja3!$A$1:$D$1647,3,0)</f>
        <v>0</v>
      </c>
      <c r="R86" s="31">
        <f t="shared" si="11"/>
        <v>44200000</v>
      </c>
      <c r="S86" s="31">
        <f t="shared" si="8"/>
        <v>39666666</v>
      </c>
      <c r="T86" s="31">
        <f t="shared" si="9"/>
        <v>44200000</v>
      </c>
      <c r="X86" s="30">
        <f t="shared" si="6"/>
        <v>45504</v>
      </c>
      <c r="Y86" s="31"/>
      <c r="Z86" s="31">
        <f t="shared" si="10"/>
        <v>44200000</v>
      </c>
      <c r="AA86" s="28" t="s">
        <v>33</v>
      </c>
    </row>
    <row r="87" spans="1:27" s="28" customFormat="1" ht="29" x14ac:dyDescent="0.35">
      <c r="A87" s="19" t="s">
        <v>4603</v>
      </c>
      <c r="B87" s="20">
        <v>82</v>
      </c>
      <c r="C87" s="28">
        <v>2024</v>
      </c>
      <c r="D87" s="19" t="s">
        <v>283</v>
      </c>
      <c r="E87" s="19" t="s">
        <v>284</v>
      </c>
      <c r="F87" s="19">
        <v>53161685</v>
      </c>
      <c r="G87" s="19" t="s">
        <v>285</v>
      </c>
      <c r="H87" s="19" t="s">
        <v>31</v>
      </c>
      <c r="I87" s="19" t="s">
        <v>32</v>
      </c>
      <c r="J87" s="27">
        <v>45314</v>
      </c>
      <c r="K87" s="27">
        <v>45315</v>
      </c>
      <c r="L87" s="27">
        <v>45504</v>
      </c>
      <c r="M87" s="29">
        <v>54587000</v>
      </c>
      <c r="N87" s="36">
        <f t="shared" si="7"/>
        <v>1</v>
      </c>
      <c r="O87" s="31">
        <f>VLOOKUP(A87,[1]Hoja3!$A$1:$D$1647,2,0)</f>
        <v>52347533</v>
      </c>
      <c r="P87" s="31">
        <f>VLOOKUP(A87,[1]Hoja3!$A$1:$D$1647,4,0)</f>
        <v>2239467</v>
      </c>
      <c r="Q87" s="31">
        <f>VLOOKUP(A87,[1]Hoja3!$A$1:$D$1647,3,0)</f>
        <v>0</v>
      </c>
      <c r="R87" s="31">
        <f t="shared" si="11"/>
        <v>54587000</v>
      </c>
      <c r="S87" s="31">
        <f t="shared" si="8"/>
        <v>50108066</v>
      </c>
      <c r="T87" s="31">
        <f t="shared" si="9"/>
        <v>54587000</v>
      </c>
      <c r="X87" s="30">
        <f t="shared" si="6"/>
        <v>45504</v>
      </c>
      <c r="Y87" s="31"/>
      <c r="Z87" s="31">
        <f t="shared" si="10"/>
        <v>54587000</v>
      </c>
      <c r="AA87" s="28" t="s">
        <v>33</v>
      </c>
    </row>
    <row r="88" spans="1:27" s="28" customFormat="1" ht="29" x14ac:dyDescent="0.35">
      <c r="A88" s="19" t="s">
        <v>4604</v>
      </c>
      <c r="B88" s="20">
        <v>83</v>
      </c>
      <c r="C88" s="28">
        <v>2024</v>
      </c>
      <c r="D88" s="19" t="s">
        <v>286</v>
      </c>
      <c r="E88" s="19" t="s">
        <v>287</v>
      </c>
      <c r="F88" s="19">
        <v>51770881</v>
      </c>
      <c r="G88" s="19" t="s">
        <v>288</v>
      </c>
      <c r="H88" s="19" t="s">
        <v>31</v>
      </c>
      <c r="I88" s="19" t="s">
        <v>32</v>
      </c>
      <c r="J88" s="27">
        <v>45314</v>
      </c>
      <c r="K88" s="27">
        <v>45315</v>
      </c>
      <c r="L88" s="27">
        <v>45504</v>
      </c>
      <c r="M88" s="29">
        <v>42367000</v>
      </c>
      <c r="N88" s="36">
        <f t="shared" si="7"/>
        <v>1</v>
      </c>
      <c r="O88" s="31">
        <f>VLOOKUP(A88,[1]Hoja3!$A$1:$D$1647,2,0)</f>
        <v>40628867</v>
      </c>
      <c r="P88" s="31">
        <f>VLOOKUP(A88,[1]Hoja3!$A$1:$D$1647,4,0)</f>
        <v>1738133</v>
      </c>
      <c r="Q88" s="31">
        <f>VLOOKUP(A88,[1]Hoja3!$A$1:$D$1647,3,0)</f>
        <v>0</v>
      </c>
      <c r="R88" s="31">
        <f t="shared" si="11"/>
        <v>42367000</v>
      </c>
      <c r="S88" s="31">
        <f t="shared" si="8"/>
        <v>38890734</v>
      </c>
      <c r="T88" s="31">
        <f t="shared" si="9"/>
        <v>42367000</v>
      </c>
      <c r="X88" s="30">
        <f t="shared" si="6"/>
        <v>45504</v>
      </c>
      <c r="Y88" s="31"/>
      <c r="Z88" s="31">
        <f t="shared" si="10"/>
        <v>42367000</v>
      </c>
      <c r="AA88" s="28" t="s">
        <v>33</v>
      </c>
    </row>
    <row r="89" spans="1:27" s="28" customFormat="1" ht="43.5" x14ac:dyDescent="0.35">
      <c r="A89" s="19" t="s">
        <v>4605</v>
      </c>
      <c r="B89" s="20">
        <v>84</v>
      </c>
      <c r="C89" s="28">
        <v>2024</v>
      </c>
      <c r="D89" s="19" t="s">
        <v>289</v>
      </c>
      <c r="E89" s="19" t="s">
        <v>290</v>
      </c>
      <c r="F89" s="19">
        <v>1018416874</v>
      </c>
      <c r="G89" s="19" t="s">
        <v>291</v>
      </c>
      <c r="H89" s="19" t="s">
        <v>31</v>
      </c>
      <c r="I89" s="19" t="s">
        <v>32</v>
      </c>
      <c r="J89" s="27">
        <v>45314</v>
      </c>
      <c r="K89" s="27">
        <v>45315</v>
      </c>
      <c r="L89" s="27">
        <v>45504</v>
      </c>
      <c r="M89" s="29">
        <v>54587000</v>
      </c>
      <c r="N89" s="36">
        <f t="shared" si="7"/>
        <v>1</v>
      </c>
      <c r="O89" s="31">
        <f>VLOOKUP(A89,[1]Hoja3!$A$1:$D$1647,2,0)</f>
        <v>52347533</v>
      </c>
      <c r="P89" s="31">
        <f>VLOOKUP(A89,[1]Hoja3!$A$1:$D$1647,4,0)</f>
        <v>2239467</v>
      </c>
      <c r="Q89" s="31">
        <f>VLOOKUP(A89,[1]Hoja3!$A$1:$D$1647,3,0)</f>
        <v>0</v>
      </c>
      <c r="R89" s="31">
        <f t="shared" si="11"/>
        <v>54587000</v>
      </c>
      <c r="S89" s="31">
        <f t="shared" si="8"/>
        <v>50108066</v>
      </c>
      <c r="T89" s="31">
        <f t="shared" si="9"/>
        <v>54587000</v>
      </c>
      <c r="X89" s="30">
        <f t="shared" si="6"/>
        <v>45504</v>
      </c>
      <c r="Y89" s="31"/>
      <c r="Z89" s="31">
        <f t="shared" si="10"/>
        <v>54587000</v>
      </c>
      <c r="AA89" s="28" t="s">
        <v>33</v>
      </c>
    </row>
    <row r="90" spans="1:27" s="28" customFormat="1" ht="43.5" x14ac:dyDescent="0.35">
      <c r="A90" s="19" t="s">
        <v>4606</v>
      </c>
      <c r="B90" s="20">
        <v>85</v>
      </c>
      <c r="C90" s="28">
        <v>2024</v>
      </c>
      <c r="D90" s="19" t="s">
        <v>292</v>
      </c>
      <c r="E90" s="19" t="s">
        <v>293</v>
      </c>
      <c r="F90" s="19">
        <v>52028479</v>
      </c>
      <c r="G90" s="19" t="s">
        <v>294</v>
      </c>
      <c r="H90" s="19" t="s">
        <v>31</v>
      </c>
      <c r="I90" s="19" t="s">
        <v>32</v>
      </c>
      <c r="J90" s="27">
        <v>45314</v>
      </c>
      <c r="K90" s="27">
        <v>45315</v>
      </c>
      <c r="L90" s="27">
        <v>45504</v>
      </c>
      <c r="M90" s="29">
        <v>54574000</v>
      </c>
      <c r="N90" s="36">
        <f t="shared" si="7"/>
        <v>1</v>
      </c>
      <c r="O90" s="31">
        <f>VLOOKUP(A90,[1]Hoja3!$A$1:$D$1647,2,0)</f>
        <v>52335067</v>
      </c>
      <c r="P90" s="31">
        <f>VLOOKUP(A90,[1]Hoja3!$A$1:$D$1647,4,0)</f>
        <v>2238933</v>
      </c>
      <c r="Q90" s="31">
        <f>VLOOKUP(A90,[1]Hoja3!$A$1:$D$1647,3,0)</f>
        <v>0</v>
      </c>
      <c r="R90" s="31">
        <f t="shared" si="11"/>
        <v>54574000</v>
      </c>
      <c r="S90" s="31">
        <f t="shared" si="8"/>
        <v>50096134</v>
      </c>
      <c r="T90" s="31">
        <f t="shared" si="9"/>
        <v>54574000</v>
      </c>
      <c r="X90" s="30">
        <f t="shared" si="6"/>
        <v>45504</v>
      </c>
      <c r="Y90" s="31"/>
      <c r="Z90" s="31">
        <f t="shared" si="10"/>
        <v>54574000</v>
      </c>
      <c r="AA90" s="28" t="s">
        <v>33</v>
      </c>
    </row>
    <row r="91" spans="1:27" s="28" customFormat="1" ht="43.5" x14ac:dyDescent="0.35">
      <c r="A91" s="19" t="s">
        <v>4607</v>
      </c>
      <c r="B91" s="20">
        <v>86</v>
      </c>
      <c r="C91" s="28">
        <v>2024</v>
      </c>
      <c r="D91" s="19" t="s">
        <v>295</v>
      </c>
      <c r="E91" s="19" t="s">
        <v>296</v>
      </c>
      <c r="F91" s="19">
        <v>49793638</v>
      </c>
      <c r="G91" s="19" t="s">
        <v>297</v>
      </c>
      <c r="H91" s="19" t="s">
        <v>298</v>
      </c>
      <c r="I91" s="19" t="s">
        <v>299</v>
      </c>
      <c r="J91" s="27">
        <v>45314</v>
      </c>
      <c r="K91" s="27">
        <v>45316</v>
      </c>
      <c r="L91" s="27">
        <v>45504</v>
      </c>
      <c r="M91" s="29">
        <v>42900000</v>
      </c>
      <c r="N91" s="36">
        <f t="shared" si="7"/>
        <v>0.83870967741935487</v>
      </c>
      <c r="O91" s="31">
        <f>VLOOKUP(A91,[1]Hoja3!$A$1:$D$1647,2,0)</f>
        <v>34320000</v>
      </c>
      <c r="P91" s="31">
        <f>VLOOKUP(A91,[1]Hoja3!$A$1:$D$1647,4,0)</f>
        <v>1980000</v>
      </c>
      <c r="Q91" s="31">
        <f>VLOOKUP(A91,[1]Hoja3!$A$1:$D$1647,3,0)</f>
        <v>6600000</v>
      </c>
      <c r="R91" s="31">
        <f t="shared" si="11"/>
        <v>42900000</v>
      </c>
      <c r="S91" s="31">
        <f t="shared" si="8"/>
        <v>32340000</v>
      </c>
      <c r="T91" s="31">
        <f t="shared" si="9"/>
        <v>36300000</v>
      </c>
      <c r="X91" s="30">
        <f t="shared" si="6"/>
        <v>45504</v>
      </c>
      <c r="Y91" s="31"/>
      <c r="Z91" s="31">
        <f t="shared" si="10"/>
        <v>42900000</v>
      </c>
      <c r="AA91" s="28" t="s">
        <v>300</v>
      </c>
    </row>
    <row r="92" spans="1:27" s="28" customFormat="1" ht="43.5" x14ac:dyDescent="0.35">
      <c r="A92" s="19" t="s">
        <v>4608</v>
      </c>
      <c r="B92" s="20">
        <v>87</v>
      </c>
      <c r="C92" s="28">
        <v>2024</v>
      </c>
      <c r="D92" s="19" t="s">
        <v>301</v>
      </c>
      <c r="E92" s="19" t="s">
        <v>302</v>
      </c>
      <c r="F92" s="19">
        <v>1010203894</v>
      </c>
      <c r="G92" s="19" t="s">
        <v>303</v>
      </c>
      <c r="H92" s="19" t="s">
        <v>304</v>
      </c>
      <c r="I92" s="19" t="s">
        <v>305</v>
      </c>
      <c r="J92" s="27">
        <v>45315</v>
      </c>
      <c r="K92" s="27">
        <v>45317</v>
      </c>
      <c r="L92" s="27">
        <v>45498</v>
      </c>
      <c r="M92" s="29">
        <v>41400000</v>
      </c>
      <c r="N92" s="36">
        <f t="shared" si="7"/>
        <v>1</v>
      </c>
      <c r="O92" s="31">
        <f>VLOOKUP(A92,[1]Hoja3!$A$1:$D$1647,2,0)</f>
        <v>41400000</v>
      </c>
      <c r="P92" s="31">
        <f>VLOOKUP(A92,[1]Hoja3!$A$1:$D$1647,4,0)</f>
        <v>0</v>
      </c>
      <c r="Q92" s="31">
        <f>VLOOKUP(A92,[1]Hoja3!$A$1:$D$1647,3,0)</f>
        <v>0</v>
      </c>
      <c r="R92" s="31">
        <f t="shared" si="11"/>
        <v>41400000</v>
      </c>
      <c r="S92" s="31">
        <f t="shared" si="8"/>
        <v>41400000</v>
      </c>
      <c r="T92" s="31">
        <f t="shared" si="9"/>
        <v>41400000</v>
      </c>
      <c r="X92" s="30">
        <f t="shared" si="6"/>
        <v>45498</v>
      </c>
      <c r="Y92" s="31"/>
      <c r="Z92" s="31">
        <f t="shared" si="10"/>
        <v>41400000</v>
      </c>
      <c r="AA92" s="28" t="s">
        <v>306</v>
      </c>
    </row>
    <row r="93" spans="1:27" s="28" customFormat="1" ht="43.5" x14ac:dyDescent="0.35">
      <c r="A93" s="19" t="s">
        <v>4609</v>
      </c>
      <c r="B93" s="20">
        <v>88</v>
      </c>
      <c r="C93" s="28">
        <v>2024</v>
      </c>
      <c r="D93" s="19" t="s">
        <v>307</v>
      </c>
      <c r="E93" s="19" t="s">
        <v>308</v>
      </c>
      <c r="F93" s="19">
        <v>1010178342</v>
      </c>
      <c r="G93" s="19" t="s">
        <v>309</v>
      </c>
      <c r="H93" s="19" t="s">
        <v>304</v>
      </c>
      <c r="I93" s="19" t="s">
        <v>305</v>
      </c>
      <c r="J93" s="27">
        <v>45315</v>
      </c>
      <c r="K93" s="27">
        <v>45316</v>
      </c>
      <c r="L93" s="27">
        <v>45497</v>
      </c>
      <c r="M93" s="29">
        <v>41400000</v>
      </c>
      <c r="N93" s="36">
        <f t="shared" si="7"/>
        <v>1</v>
      </c>
      <c r="O93" s="31">
        <f>VLOOKUP(A93,[1]Hoja3!$A$1:$D$1647,2,0)</f>
        <v>41400000</v>
      </c>
      <c r="P93" s="31">
        <f>VLOOKUP(A93,[1]Hoja3!$A$1:$D$1647,4,0)</f>
        <v>0</v>
      </c>
      <c r="Q93" s="31">
        <f>VLOOKUP(A93,[1]Hoja3!$A$1:$D$1647,3,0)</f>
        <v>0</v>
      </c>
      <c r="R93" s="31">
        <f t="shared" si="11"/>
        <v>41400000</v>
      </c>
      <c r="S93" s="31">
        <f t="shared" si="8"/>
        <v>41400000</v>
      </c>
      <c r="T93" s="31">
        <f t="shared" si="9"/>
        <v>41400000</v>
      </c>
      <c r="X93" s="30">
        <f t="shared" si="6"/>
        <v>45497</v>
      </c>
      <c r="Y93" s="31"/>
      <c r="Z93" s="31">
        <f t="shared" si="10"/>
        <v>41400000</v>
      </c>
      <c r="AA93" s="28" t="s">
        <v>306</v>
      </c>
    </row>
    <row r="94" spans="1:27" s="28" customFormat="1" ht="43.5" x14ac:dyDescent="0.35">
      <c r="A94" s="19" t="s">
        <v>4610</v>
      </c>
      <c r="B94" s="20">
        <v>90</v>
      </c>
      <c r="C94" s="28">
        <v>2024</v>
      </c>
      <c r="D94" s="19" t="s">
        <v>310</v>
      </c>
      <c r="E94" s="19" t="s">
        <v>311</v>
      </c>
      <c r="F94" s="19">
        <v>1020748592</v>
      </c>
      <c r="G94" s="19" t="s">
        <v>312</v>
      </c>
      <c r="H94" s="19" t="s">
        <v>304</v>
      </c>
      <c r="I94" s="19" t="s">
        <v>305</v>
      </c>
      <c r="J94" s="27">
        <v>45315</v>
      </c>
      <c r="K94" s="27">
        <v>45317</v>
      </c>
      <c r="L94" s="27" t="s">
        <v>313</v>
      </c>
      <c r="M94" s="29">
        <v>41400000</v>
      </c>
      <c r="N94" s="36">
        <f t="shared" si="7"/>
        <v>1</v>
      </c>
      <c r="O94" s="31">
        <f>VLOOKUP(A94,[1]Hoja3!$A$1:$D$1647,2,0)</f>
        <v>41400000</v>
      </c>
      <c r="P94" s="31">
        <f>VLOOKUP(A94,[1]Hoja3!$A$1:$D$1647,4,0)</f>
        <v>0</v>
      </c>
      <c r="Q94" s="31">
        <f>VLOOKUP(A94,[1]Hoja3!$A$1:$D$1647,3,0)</f>
        <v>0</v>
      </c>
      <c r="R94" s="31">
        <f t="shared" si="11"/>
        <v>41400000</v>
      </c>
      <c r="S94" s="31">
        <f t="shared" si="8"/>
        <v>41400000</v>
      </c>
      <c r="T94" s="31">
        <f t="shared" si="9"/>
        <v>41400000</v>
      </c>
      <c r="X94" s="30">
        <f t="shared" si="6"/>
        <v>45498</v>
      </c>
      <c r="Y94" s="31"/>
      <c r="Z94" s="31">
        <f t="shared" si="10"/>
        <v>41400000</v>
      </c>
      <c r="AA94" s="28" t="s">
        <v>306</v>
      </c>
    </row>
    <row r="95" spans="1:27" s="28" customFormat="1" ht="43.5" x14ac:dyDescent="0.35">
      <c r="A95" s="19" t="s">
        <v>4611</v>
      </c>
      <c r="B95" s="20">
        <v>91</v>
      </c>
      <c r="C95" s="28">
        <v>2024</v>
      </c>
      <c r="D95" s="19" t="s">
        <v>314</v>
      </c>
      <c r="E95" s="19" t="s">
        <v>315</v>
      </c>
      <c r="F95" s="19">
        <v>1144136443</v>
      </c>
      <c r="G95" s="19" t="s">
        <v>316</v>
      </c>
      <c r="H95" s="19" t="s">
        <v>298</v>
      </c>
      <c r="I95" s="19" t="s">
        <v>299</v>
      </c>
      <c r="J95" s="27">
        <v>45315</v>
      </c>
      <c r="K95" s="27">
        <v>45315</v>
      </c>
      <c r="L95" s="27">
        <v>45504</v>
      </c>
      <c r="M95" s="29">
        <v>68250000</v>
      </c>
      <c r="N95" s="36">
        <f t="shared" si="7"/>
        <v>1</v>
      </c>
      <c r="O95" s="31">
        <f>VLOOKUP(A95,[1]Hoja3!$A$1:$D$1647,2,0)</f>
        <v>65450000</v>
      </c>
      <c r="P95" s="31">
        <f>VLOOKUP(A95,[1]Hoja3!$A$1:$D$1647,4,0)</f>
        <v>2800000</v>
      </c>
      <c r="Q95" s="31">
        <f>VLOOKUP(A95,[1]Hoja3!$A$1:$D$1647,3,0)</f>
        <v>0</v>
      </c>
      <c r="R95" s="31">
        <f t="shared" si="11"/>
        <v>68250000</v>
      </c>
      <c r="S95" s="31">
        <f t="shared" si="8"/>
        <v>62650000</v>
      </c>
      <c r="T95" s="31">
        <f t="shared" si="9"/>
        <v>68250000</v>
      </c>
      <c r="X95" s="30">
        <f t="shared" si="6"/>
        <v>45504</v>
      </c>
      <c r="Y95" s="31"/>
      <c r="Z95" s="31">
        <f t="shared" si="10"/>
        <v>68250000</v>
      </c>
      <c r="AA95" s="28" t="s">
        <v>300</v>
      </c>
    </row>
    <row r="96" spans="1:27" s="28" customFormat="1" ht="43.5" x14ac:dyDescent="0.35">
      <c r="A96" s="19" t="s">
        <v>4612</v>
      </c>
      <c r="B96" s="20">
        <v>92</v>
      </c>
      <c r="C96" s="28">
        <v>2024</v>
      </c>
      <c r="D96" s="19" t="s">
        <v>317</v>
      </c>
      <c r="E96" s="19" t="s">
        <v>318</v>
      </c>
      <c r="F96" s="19">
        <v>28892306</v>
      </c>
      <c r="G96" s="19" t="s">
        <v>319</v>
      </c>
      <c r="H96" s="19" t="s">
        <v>298</v>
      </c>
      <c r="I96" s="19" t="s">
        <v>299</v>
      </c>
      <c r="J96" s="27">
        <v>45315</v>
      </c>
      <c r="K96" s="27">
        <v>45315</v>
      </c>
      <c r="L96" s="27">
        <v>45504</v>
      </c>
      <c r="M96" s="29">
        <v>30550000</v>
      </c>
      <c r="N96" s="36">
        <f t="shared" si="7"/>
        <v>1</v>
      </c>
      <c r="O96" s="31">
        <f>VLOOKUP(A96,[1]Hoja3!$A$1:$D$1647,2,0)</f>
        <v>29296667</v>
      </c>
      <c r="P96" s="31">
        <f>VLOOKUP(A96,[1]Hoja3!$A$1:$D$1647,4,0)</f>
        <v>1253333</v>
      </c>
      <c r="Q96" s="31">
        <f>VLOOKUP(A96,[1]Hoja3!$A$1:$D$1647,3,0)</f>
        <v>0</v>
      </c>
      <c r="R96" s="31">
        <f t="shared" si="11"/>
        <v>30550000</v>
      </c>
      <c r="S96" s="31">
        <f t="shared" si="8"/>
        <v>28043334</v>
      </c>
      <c r="T96" s="31">
        <f t="shared" si="9"/>
        <v>30550000</v>
      </c>
      <c r="X96" s="30">
        <f t="shared" si="6"/>
        <v>45504</v>
      </c>
      <c r="Y96" s="31"/>
      <c r="Z96" s="31">
        <f t="shared" si="10"/>
        <v>30550000</v>
      </c>
      <c r="AA96" s="28" t="s">
        <v>300</v>
      </c>
    </row>
    <row r="97" spans="1:27" s="28" customFormat="1" ht="43.5" x14ac:dyDescent="0.35">
      <c r="A97" s="19" t="s">
        <v>4613</v>
      </c>
      <c r="B97" s="20">
        <v>93</v>
      </c>
      <c r="C97" s="28">
        <v>2024</v>
      </c>
      <c r="D97" s="19" t="s">
        <v>320</v>
      </c>
      <c r="E97" s="19" t="s">
        <v>321</v>
      </c>
      <c r="F97" s="19">
        <v>1010216803</v>
      </c>
      <c r="G97" s="19" t="s">
        <v>322</v>
      </c>
      <c r="H97" s="19" t="s">
        <v>298</v>
      </c>
      <c r="I97" s="19" t="s">
        <v>299</v>
      </c>
      <c r="J97" s="27">
        <v>45315</v>
      </c>
      <c r="K97" s="27">
        <v>45316</v>
      </c>
      <c r="L97" s="27">
        <v>45504</v>
      </c>
      <c r="M97" s="29">
        <v>61750000</v>
      </c>
      <c r="N97" s="36">
        <f t="shared" si="7"/>
        <v>1</v>
      </c>
      <c r="O97" s="31">
        <f>VLOOKUP(A97,[1]Hoja3!$A$1:$D$1647,2,0)</f>
        <v>58900000</v>
      </c>
      <c r="P97" s="31">
        <f>VLOOKUP(A97,[1]Hoja3!$A$1:$D$1647,4,0)</f>
        <v>2850000</v>
      </c>
      <c r="Q97" s="31">
        <f>VLOOKUP(A97,[1]Hoja3!$A$1:$D$1647,3,0)</f>
        <v>0</v>
      </c>
      <c r="R97" s="31">
        <f t="shared" si="11"/>
        <v>61750000</v>
      </c>
      <c r="S97" s="31">
        <f t="shared" si="8"/>
        <v>56050000</v>
      </c>
      <c r="T97" s="31">
        <f t="shared" si="9"/>
        <v>61750000</v>
      </c>
      <c r="X97" s="30">
        <f t="shared" si="6"/>
        <v>45504</v>
      </c>
      <c r="Y97" s="31"/>
      <c r="Z97" s="31">
        <f t="shared" si="10"/>
        <v>61750000</v>
      </c>
      <c r="AA97" s="28" t="s">
        <v>300</v>
      </c>
    </row>
    <row r="98" spans="1:27" s="28" customFormat="1" ht="43.5" x14ac:dyDescent="0.35">
      <c r="A98" s="19" t="s">
        <v>4614</v>
      </c>
      <c r="B98" s="20">
        <v>94</v>
      </c>
      <c r="C98" s="28">
        <v>2024</v>
      </c>
      <c r="D98" s="19" t="s">
        <v>323</v>
      </c>
      <c r="E98" s="19" t="s">
        <v>324</v>
      </c>
      <c r="F98" s="19">
        <v>24729335</v>
      </c>
      <c r="G98" s="19" t="s">
        <v>325</v>
      </c>
      <c r="H98" s="19" t="s">
        <v>298</v>
      </c>
      <c r="I98" s="19" t="s">
        <v>299</v>
      </c>
      <c r="J98" s="27">
        <v>45315</v>
      </c>
      <c r="K98" s="27">
        <v>45316</v>
      </c>
      <c r="L98" s="27">
        <v>45504</v>
      </c>
      <c r="M98" s="29">
        <v>36400000</v>
      </c>
      <c r="N98" s="36">
        <f t="shared" si="7"/>
        <v>1</v>
      </c>
      <c r="O98" s="31">
        <f>VLOOKUP(A98,[1]Hoja3!$A$1:$D$1647,2,0)</f>
        <v>34720000</v>
      </c>
      <c r="P98" s="31">
        <f>VLOOKUP(A98,[1]Hoja3!$A$1:$D$1647,4,0)</f>
        <v>1680000</v>
      </c>
      <c r="Q98" s="31">
        <f>VLOOKUP(A98,[1]Hoja3!$A$1:$D$1647,3,0)</f>
        <v>0</v>
      </c>
      <c r="R98" s="31">
        <f t="shared" si="11"/>
        <v>36400000</v>
      </c>
      <c r="S98" s="31">
        <f t="shared" si="8"/>
        <v>33040000</v>
      </c>
      <c r="T98" s="31">
        <f t="shared" si="9"/>
        <v>36400000</v>
      </c>
      <c r="X98" s="30">
        <f t="shared" si="6"/>
        <v>45504</v>
      </c>
      <c r="Y98" s="31"/>
      <c r="Z98" s="31">
        <f t="shared" si="10"/>
        <v>36400000</v>
      </c>
      <c r="AA98" s="28" t="s">
        <v>300</v>
      </c>
    </row>
    <row r="99" spans="1:27" s="28" customFormat="1" ht="43.5" x14ac:dyDescent="0.35">
      <c r="A99" s="19" t="s">
        <v>4615</v>
      </c>
      <c r="B99" s="20">
        <v>95</v>
      </c>
      <c r="C99" s="28">
        <v>2024</v>
      </c>
      <c r="D99" s="19" t="s">
        <v>326</v>
      </c>
      <c r="E99" s="19" t="s">
        <v>327</v>
      </c>
      <c r="F99" s="19">
        <v>51959804</v>
      </c>
      <c r="G99" s="19" t="s">
        <v>328</v>
      </c>
      <c r="H99" s="19" t="s">
        <v>31</v>
      </c>
      <c r="I99" s="19" t="s">
        <v>32</v>
      </c>
      <c r="J99" s="27">
        <v>45315</v>
      </c>
      <c r="K99" s="27">
        <v>45317</v>
      </c>
      <c r="L99" s="27">
        <v>45504</v>
      </c>
      <c r="M99" s="29">
        <v>44200000</v>
      </c>
      <c r="N99" s="36">
        <f t="shared" si="7"/>
        <v>1</v>
      </c>
      <c r="O99" s="31">
        <f>VLOOKUP(A99,[1]Hoja3!$A$1:$D$1647,2,0)</f>
        <v>41933333</v>
      </c>
      <c r="P99" s="31">
        <f>VLOOKUP(A99,[1]Hoja3!$A$1:$D$1647,4,0)</f>
        <v>2266667</v>
      </c>
      <c r="Q99" s="31">
        <f>VLOOKUP(A99,[1]Hoja3!$A$1:$D$1647,3,0)</f>
        <v>0</v>
      </c>
      <c r="R99" s="31">
        <f t="shared" si="11"/>
        <v>44200000</v>
      </c>
      <c r="S99" s="31">
        <f t="shared" si="8"/>
        <v>39666666</v>
      </c>
      <c r="T99" s="31">
        <f t="shared" si="9"/>
        <v>44200000</v>
      </c>
      <c r="X99" s="30">
        <f t="shared" si="6"/>
        <v>45504</v>
      </c>
      <c r="Y99" s="31"/>
      <c r="Z99" s="31">
        <f t="shared" si="10"/>
        <v>44200000</v>
      </c>
      <c r="AA99" s="28" t="s">
        <v>33</v>
      </c>
    </row>
    <row r="100" spans="1:27" s="28" customFormat="1" ht="43.5" x14ac:dyDescent="0.35">
      <c r="A100" s="19" t="s">
        <v>4616</v>
      </c>
      <c r="B100" s="20">
        <v>96</v>
      </c>
      <c r="C100" s="28">
        <v>2024</v>
      </c>
      <c r="D100" s="19" t="s">
        <v>329</v>
      </c>
      <c r="E100" s="19" t="s">
        <v>330</v>
      </c>
      <c r="F100" s="19">
        <v>1073516348</v>
      </c>
      <c r="G100" s="19" t="s">
        <v>331</v>
      </c>
      <c r="H100" s="19" t="s">
        <v>31</v>
      </c>
      <c r="I100" s="19" t="s">
        <v>32</v>
      </c>
      <c r="J100" s="27">
        <v>45315</v>
      </c>
      <c r="K100" s="27">
        <v>45317</v>
      </c>
      <c r="L100" s="27">
        <v>45504</v>
      </c>
      <c r="M100" s="29">
        <v>42367000</v>
      </c>
      <c r="N100" s="36">
        <f t="shared" si="7"/>
        <v>1</v>
      </c>
      <c r="O100" s="31">
        <f>VLOOKUP(A100,[1]Hoja3!$A$1:$D$1647,2,0)</f>
        <v>40194333</v>
      </c>
      <c r="P100" s="31">
        <f>VLOOKUP(A100,[1]Hoja3!$A$1:$D$1647,4,0)</f>
        <v>2172667</v>
      </c>
      <c r="Q100" s="31">
        <f>VLOOKUP(A100,[1]Hoja3!$A$1:$D$1647,3,0)</f>
        <v>0</v>
      </c>
      <c r="R100" s="31">
        <f t="shared" si="11"/>
        <v>42367000</v>
      </c>
      <c r="S100" s="31">
        <f t="shared" si="8"/>
        <v>38021666</v>
      </c>
      <c r="T100" s="31">
        <f t="shared" si="9"/>
        <v>42367000</v>
      </c>
      <c r="X100" s="30">
        <f t="shared" si="6"/>
        <v>45504</v>
      </c>
      <c r="Y100" s="31"/>
      <c r="Z100" s="31">
        <f t="shared" si="10"/>
        <v>42367000</v>
      </c>
      <c r="AA100" s="28" t="s">
        <v>33</v>
      </c>
    </row>
    <row r="101" spans="1:27" s="28" customFormat="1" ht="43.5" x14ac:dyDescent="0.35">
      <c r="A101" s="19" t="s">
        <v>4617</v>
      </c>
      <c r="B101" s="20">
        <v>97</v>
      </c>
      <c r="C101" s="28">
        <v>2024</v>
      </c>
      <c r="D101" s="19" t="s">
        <v>332</v>
      </c>
      <c r="E101" s="19" t="s">
        <v>333</v>
      </c>
      <c r="F101" s="19">
        <v>1018419161</v>
      </c>
      <c r="G101" s="19" t="s">
        <v>334</v>
      </c>
      <c r="H101" s="19" t="s">
        <v>31</v>
      </c>
      <c r="I101" s="19" t="s">
        <v>32</v>
      </c>
      <c r="J101" s="27">
        <v>45315</v>
      </c>
      <c r="K101" s="27">
        <v>45317</v>
      </c>
      <c r="L101" s="27">
        <v>45504</v>
      </c>
      <c r="M101" s="29">
        <v>44200000</v>
      </c>
      <c r="N101" s="36">
        <f t="shared" si="7"/>
        <v>1</v>
      </c>
      <c r="O101" s="31">
        <f>VLOOKUP(A101,[1]Hoja3!$A$1:$D$1647,2,0)</f>
        <v>41933333</v>
      </c>
      <c r="P101" s="31">
        <f>VLOOKUP(A101,[1]Hoja3!$A$1:$D$1647,4,0)</f>
        <v>2266667</v>
      </c>
      <c r="Q101" s="31">
        <f>VLOOKUP(A101,[1]Hoja3!$A$1:$D$1647,3,0)</f>
        <v>0</v>
      </c>
      <c r="R101" s="31">
        <f t="shared" si="11"/>
        <v>44200000</v>
      </c>
      <c r="S101" s="31">
        <f t="shared" si="8"/>
        <v>39666666</v>
      </c>
      <c r="T101" s="31">
        <f t="shared" si="9"/>
        <v>44200000</v>
      </c>
      <c r="X101" s="30">
        <f t="shared" si="6"/>
        <v>45504</v>
      </c>
      <c r="Y101" s="31"/>
      <c r="Z101" s="31">
        <f t="shared" si="10"/>
        <v>44200000</v>
      </c>
      <c r="AA101" s="28" t="s">
        <v>33</v>
      </c>
    </row>
    <row r="102" spans="1:27" s="28" customFormat="1" ht="43.5" x14ac:dyDescent="0.35">
      <c r="A102" s="19" t="s">
        <v>4618</v>
      </c>
      <c r="B102" s="20">
        <v>98</v>
      </c>
      <c r="C102" s="28">
        <v>2024</v>
      </c>
      <c r="D102" s="19" t="s">
        <v>335</v>
      </c>
      <c r="E102" s="19" t="s">
        <v>336</v>
      </c>
      <c r="F102" s="19">
        <v>53152671</v>
      </c>
      <c r="G102" s="19" t="s">
        <v>337</v>
      </c>
      <c r="H102" s="19" t="s">
        <v>338</v>
      </c>
      <c r="I102" s="19" t="s">
        <v>339</v>
      </c>
      <c r="J102" s="27">
        <v>45315</v>
      </c>
      <c r="K102" s="27">
        <v>45317</v>
      </c>
      <c r="L102" s="27">
        <v>45407</v>
      </c>
      <c r="M102" s="29">
        <v>25746111</v>
      </c>
      <c r="N102" s="36">
        <f t="shared" si="7"/>
        <v>1</v>
      </c>
      <c r="O102" s="31">
        <f>VLOOKUP(A102,[1]Hoja3!$A$1:$D$1647,2,0)</f>
        <v>25746111</v>
      </c>
      <c r="P102" s="31">
        <f>VLOOKUP(A102,[1]Hoja3!$A$1:$D$1647,4,0)</f>
        <v>0</v>
      </c>
      <c r="Q102" s="31">
        <f>VLOOKUP(A102,[1]Hoja3!$A$1:$D$1647,3,0)</f>
        <v>0</v>
      </c>
      <c r="R102" s="31">
        <f t="shared" si="11"/>
        <v>25746111</v>
      </c>
      <c r="S102" s="31">
        <f t="shared" si="8"/>
        <v>25746111</v>
      </c>
      <c r="T102" s="31">
        <f t="shared" si="9"/>
        <v>25746111</v>
      </c>
      <c r="X102" s="30">
        <f t="shared" si="6"/>
        <v>45407</v>
      </c>
      <c r="Y102" s="31"/>
      <c r="Z102" s="31">
        <f t="shared" si="10"/>
        <v>25746111</v>
      </c>
      <c r="AA102" s="28" t="s">
        <v>340</v>
      </c>
    </row>
    <row r="103" spans="1:27" s="28" customFormat="1" ht="43.5" x14ac:dyDescent="0.35">
      <c r="A103" s="19" t="s">
        <v>4619</v>
      </c>
      <c r="B103" s="20">
        <v>99</v>
      </c>
      <c r="C103" s="28">
        <v>2024</v>
      </c>
      <c r="D103" s="19" t="s">
        <v>341</v>
      </c>
      <c r="E103" s="19" t="s">
        <v>342</v>
      </c>
      <c r="F103" s="19">
        <v>1033735189</v>
      </c>
      <c r="G103" s="19" t="s">
        <v>343</v>
      </c>
      <c r="H103" s="19" t="s">
        <v>344</v>
      </c>
      <c r="I103" s="19" t="s">
        <v>345</v>
      </c>
      <c r="J103" s="27">
        <v>45315</v>
      </c>
      <c r="K103" s="27">
        <v>45316</v>
      </c>
      <c r="L103" s="27">
        <v>45497</v>
      </c>
      <c r="M103" s="29">
        <v>41400000</v>
      </c>
      <c r="N103" s="36">
        <f t="shared" si="7"/>
        <v>1</v>
      </c>
      <c r="O103" s="31">
        <f>VLOOKUP(A103,[1]Hoja3!$A$1:$D$1647,2,0)</f>
        <v>41400000</v>
      </c>
      <c r="P103" s="31">
        <f>VLOOKUP(A103,[1]Hoja3!$A$1:$D$1647,4,0)</f>
        <v>0</v>
      </c>
      <c r="Q103" s="31">
        <f>VLOOKUP(A103,[1]Hoja3!$A$1:$D$1647,3,0)</f>
        <v>0</v>
      </c>
      <c r="R103" s="31">
        <f t="shared" si="11"/>
        <v>41400000</v>
      </c>
      <c r="S103" s="31">
        <f t="shared" si="8"/>
        <v>41400000</v>
      </c>
      <c r="T103" s="31">
        <f t="shared" si="9"/>
        <v>41400000</v>
      </c>
      <c r="X103" s="30">
        <f t="shared" si="6"/>
        <v>45497</v>
      </c>
      <c r="Y103" s="31"/>
      <c r="Z103" s="31">
        <f t="shared" si="10"/>
        <v>41400000</v>
      </c>
      <c r="AA103" s="28" t="s">
        <v>306</v>
      </c>
    </row>
    <row r="104" spans="1:27" s="28" customFormat="1" ht="43.5" x14ac:dyDescent="0.35">
      <c r="A104" s="19" t="s">
        <v>4620</v>
      </c>
      <c r="B104" s="20">
        <v>100</v>
      </c>
      <c r="C104" s="28">
        <v>2024</v>
      </c>
      <c r="D104" s="19" t="s">
        <v>346</v>
      </c>
      <c r="E104" s="19" t="s">
        <v>347</v>
      </c>
      <c r="F104" s="19">
        <v>1050952104</v>
      </c>
      <c r="G104" s="19" t="s">
        <v>348</v>
      </c>
      <c r="H104" s="19" t="s">
        <v>344</v>
      </c>
      <c r="I104" s="19" t="s">
        <v>345</v>
      </c>
      <c r="J104" s="27">
        <v>45315</v>
      </c>
      <c r="K104" s="27">
        <v>45317</v>
      </c>
      <c r="L104" s="27">
        <v>45498</v>
      </c>
      <c r="M104" s="29">
        <v>41400000</v>
      </c>
      <c r="N104" s="36">
        <f t="shared" si="7"/>
        <v>1</v>
      </c>
      <c r="O104" s="31">
        <f>VLOOKUP(A104,[1]Hoja3!$A$1:$D$1647,2,0)</f>
        <v>41400000</v>
      </c>
      <c r="P104" s="31">
        <f>VLOOKUP(A104,[1]Hoja3!$A$1:$D$1647,4,0)</f>
        <v>0</v>
      </c>
      <c r="Q104" s="31">
        <f>VLOOKUP(A104,[1]Hoja3!$A$1:$D$1647,3,0)</f>
        <v>0</v>
      </c>
      <c r="R104" s="31">
        <f t="shared" si="11"/>
        <v>41400000</v>
      </c>
      <c r="S104" s="31">
        <f t="shared" si="8"/>
        <v>41400000</v>
      </c>
      <c r="T104" s="31">
        <f t="shared" si="9"/>
        <v>41400000</v>
      </c>
      <c r="X104" s="30">
        <f t="shared" si="6"/>
        <v>45498</v>
      </c>
      <c r="Y104" s="31"/>
      <c r="Z104" s="31">
        <f t="shared" si="10"/>
        <v>41400000</v>
      </c>
      <c r="AA104" s="28" t="s">
        <v>306</v>
      </c>
    </row>
    <row r="105" spans="1:27" s="28" customFormat="1" ht="29" x14ac:dyDescent="0.35">
      <c r="A105" s="19" t="s">
        <v>4621</v>
      </c>
      <c r="B105" s="20">
        <v>101</v>
      </c>
      <c r="C105" s="28">
        <v>2024</v>
      </c>
      <c r="D105" s="19" t="s">
        <v>349</v>
      </c>
      <c r="E105" s="19" t="s">
        <v>350</v>
      </c>
      <c r="F105" s="19">
        <v>52903938</v>
      </c>
      <c r="G105" s="19" t="s">
        <v>351</v>
      </c>
      <c r="H105" s="19" t="s">
        <v>31</v>
      </c>
      <c r="I105" s="19" t="s">
        <v>32</v>
      </c>
      <c r="J105" s="27">
        <v>45316</v>
      </c>
      <c r="K105" s="27">
        <v>45320</v>
      </c>
      <c r="L105" s="27">
        <v>45504</v>
      </c>
      <c r="M105" s="29">
        <v>44200000</v>
      </c>
      <c r="N105" s="36">
        <f t="shared" si="7"/>
        <v>1</v>
      </c>
      <c r="O105" s="31">
        <f>VLOOKUP(A105,[1]Hoja3!$A$1:$D$1647,2,0)</f>
        <v>41253333</v>
      </c>
      <c r="P105" s="31">
        <f>VLOOKUP(A105,[1]Hoja3!$A$1:$D$1647,4,0)</f>
        <v>2946667</v>
      </c>
      <c r="Q105" s="31">
        <f>VLOOKUP(A105,[1]Hoja3!$A$1:$D$1647,3,0)</f>
        <v>0</v>
      </c>
      <c r="R105" s="31">
        <f t="shared" si="11"/>
        <v>44200000</v>
      </c>
      <c r="S105" s="31">
        <f t="shared" si="8"/>
        <v>38306666</v>
      </c>
      <c r="T105" s="31">
        <f t="shared" si="9"/>
        <v>44200000</v>
      </c>
      <c r="X105" s="30">
        <f t="shared" si="6"/>
        <v>45504</v>
      </c>
      <c r="Y105" s="31"/>
      <c r="Z105" s="31">
        <f t="shared" si="10"/>
        <v>44200000</v>
      </c>
      <c r="AA105" s="28" t="s">
        <v>33</v>
      </c>
    </row>
    <row r="106" spans="1:27" s="28" customFormat="1" ht="29" x14ac:dyDescent="0.35">
      <c r="A106" s="19" t="s">
        <v>4622</v>
      </c>
      <c r="B106" s="20">
        <v>102</v>
      </c>
      <c r="C106" s="28">
        <v>2024</v>
      </c>
      <c r="D106" s="19" t="s">
        <v>352</v>
      </c>
      <c r="E106" s="19" t="s">
        <v>353</v>
      </c>
      <c r="F106" s="19">
        <v>39573189</v>
      </c>
      <c r="G106" s="19" t="s">
        <v>354</v>
      </c>
      <c r="H106" s="19" t="s">
        <v>31</v>
      </c>
      <c r="I106" s="19" t="s">
        <v>32</v>
      </c>
      <c r="J106" s="27">
        <v>45316</v>
      </c>
      <c r="K106" s="27">
        <v>45320</v>
      </c>
      <c r="L106" s="27">
        <v>45504</v>
      </c>
      <c r="M106" s="29">
        <v>44200000</v>
      </c>
      <c r="N106" s="36">
        <f t="shared" si="7"/>
        <v>1</v>
      </c>
      <c r="O106" s="31">
        <f>VLOOKUP(A106,[1]Hoja3!$A$1:$D$1647,2,0)</f>
        <v>41253333</v>
      </c>
      <c r="P106" s="31">
        <f>VLOOKUP(A106,[1]Hoja3!$A$1:$D$1647,4,0)</f>
        <v>2946667</v>
      </c>
      <c r="Q106" s="31">
        <f>VLOOKUP(A106,[1]Hoja3!$A$1:$D$1647,3,0)</f>
        <v>0</v>
      </c>
      <c r="R106" s="31">
        <f t="shared" si="11"/>
        <v>44200000</v>
      </c>
      <c r="S106" s="31">
        <f t="shared" si="8"/>
        <v>38306666</v>
      </c>
      <c r="T106" s="31">
        <f t="shared" si="9"/>
        <v>44200000</v>
      </c>
      <c r="X106" s="30">
        <f t="shared" si="6"/>
        <v>45504</v>
      </c>
      <c r="Y106" s="31"/>
      <c r="Z106" s="31">
        <f t="shared" si="10"/>
        <v>44200000</v>
      </c>
      <c r="AA106" s="28" t="s">
        <v>33</v>
      </c>
    </row>
    <row r="107" spans="1:27" s="28" customFormat="1" ht="29" x14ac:dyDescent="0.35">
      <c r="A107" s="19" t="s">
        <v>4623</v>
      </c>
      <c r="B107" s="20">
        <v>103</v>
      </c>
      <c r="C107" s="28">
        <v>2024</v>
      </c>
      <c r="D107" s="19" t="s">
        <v>355</v>
      </c>
      <c r="E107" s="19" t="s">
        <v>356</v>
      </c>
      <c r="F107" s="19">
        <v>1014246705</v>
      </c>
      <c r="G107" s="19" t="s">
        <v>357</v>
      </c>
      <c r="H107" s="19" t="s">
        <v>31</v>
      </c>
      <c r="I107" s="19" t="s">
        <v>32</v>
      </c>
      <c r="J107" s="27">
        <v>45316</v>
      </c>
      <c r="K107" s="27">
        <v>45320</v>
      </c>
      <c r="L107" s="27">
        <v>45504</v>
      </c>
      <c r="M107" s="29">
        <v>42367000</v>
      </c>
      <c r="N107" s="36">
        <f t="shared" si="7"/>
        <v>1</v>
      </c>
      <c r="O107" s="31">
        <f>VLOOKUP(A107,[1]Hoja3!$A$1:$D$1647,2,0)</f>
        <v>39542533</v>
      </c>
      <c r="P107" s="31">
        <f>VLOOKUP(A107,[1]Hoja3!$A$1:$D$1647,4,0)</f>
        <v>2824467</v>
      </c>
      <c r="Q107" s="31">
        <f>VLOOKUP(A107,[1]Hoja3!$A$1:$D$1647,3,0)</f>
        <v>0</v>
      </c>
      <c r="R107" s="31">
        <f t="shared" si="11"/>
        <v>42367000</v>
      </c>
      <c r="S107" s="31">
        <f t="shared" si="8"/>
        <v>36718066</v>
      </c>
      <c r="T107" s="31">
        <f t="shared" si="9"/>
        <v>42367000</v>
      </c>
      <c r="X107" s="30">
        <f t="shared" si="6"/>
        <v>45504</v>
      </c>
      <c r="Y107" s="31"/>
      <c r="Z107" s="31">
        <f t="shared" si="10"/>
        <v>42367000</v>
      </c>
      <c r="AA107" s="28" t="s">
        <v>33</v>
      </c>
    </row>
    <row r="108" spans="1:27" s="28" customFormat="1" ht="29" x14ac:dyDescent="0.35">
      <c r="A108" s="19" t="s">
        <v>4624</v>
      </c>
      <c r="B108" s="20">
        <v>104</v>
      </c>
      <c r="C108" s="28">
        <v>2024</v>
      </c>
      <c r="D108" s="19" t="s">
        <v>358</v>
      </c>
      <c r="E108" s="19" t="s">
        <v>359</v>
      </c>
      <c r="F108" s="19">
        <v>63553019</v>
      </c>
      <c r="G108" s="19" t="s">
        <v>360</v>
      </c>
      <c r="H108" s="19" t="s">
        <v>31</v>
      </c>
      <c r="I108" s="19" t="s">
        <v>32</v>
      </c>
      <c r="J108" s="27">
        <v>45316</v>
      </c>
      <c r="K108" s="27">
        <v>45320</v>
      </c>
      <c r="L108" s="27">
        <v>45504</v>
      </c>
      <c r="M108" s="29">
        <v>42367000</v>
      </c>
      <c r="N108" s="36">
        <f t="shared" si="7"/>
        <v>1</v>
      </c>
      <c r="O108" s="31">
        <f>VLOOKUP(A108,[1]Hoja3!$A$1:$D$1647,2,0)</f>
        <v>39542533</v>
      </c>
      <c r="P108" s="31">
        <f>VLOOKUP(A108,[1]Hoja3!$A$1:$D$1647,4,0)</f>
        <v>2824467</v>
      </c>
      <c r="Q108" s="31">
        <f>VLOOKUP(A108,[1]Hoja3!$A$1:$D$1647,3,0)</f>
        <v>0</v>
      </c>
      <c r="R108" s="31">
        <f t="shared" si="11"/>
        <v>42367000</v>
      </c>
      <c r="S108" s="31">
        <f t="shared" si="8"/>
        <v>36718066</v>
      </c>
      <c r="T108" s="31">
        <f t="shared" si="9"/>
        <v>42367000</v>
      </c>
      <c r="X108" s="30">
        <f t="shared" si="6"/>
        <v>45504</v>
      </c>
      <c r="Y108" s="31"/>
      <c r="Z108" s="31">
        <f t="shared" si="10"/>
        <v>42367000</v>
      </c>
      <c r="AA108" s="28" t="s">
        <v>33</v>
      </c>
    </row>
    <row r="109" spans="1:27" s="28" customFormat="1" ht="43.5" x14ac:dyDescent="0.35">
      <c r="A109" s="19" t="s">
        <v>4625</v>
      </c>
      <c r="B109" s="20">
        <v>105</v>
      </c>
      <c r="C109" s="28">
        <v>2024</v>
      </c>
      <c r="D109" s="19" t="s">
        <v>361</v>
      </c>
      <c r="E109" s="19" t="s">
        <v>362</v>
      </c>
      <c r="F109" s="19">
        <v>1144103482</v>
      </c>
      <c r="G109" s="19" t="s">
        <v>363</v>
      </c>
      <c r="H109" s="19" t="s">
        <v>364</v>
      </c>
      <c r="I109" s="19" t="s">
        <v>365</v>
      </c>
      <c r="J109" s="27">
        <v>45316</v>
      </c>
      <c r="K109" s="27">
        <v>45320</v>
      </c>
      <c r="L109" s="27">
        <v>45504</v>
      </c>
      <c r="M109" s="29">
        <v>27974800</v>
      </c>
      <c r="N109" s="36">
        <f t="shared" si="7"/>
        <v>1</v>
      </c>
      <c r="O109" s="31">
        <f>VLOOKUP(A109,[1]Hoja3!$A$1:$D$1647,2,0)</f>
        <v>26244400</v>
      </c>
      <c r="P109" s="31">
        <f>VLOOKUP(A109,[1]Hoja3!$A$1:$D$1647,4,0)</f>
        <v>1730400</v>
      </c>
      <c r="Q109" s="31">
        <f>VLOOKUP(A109,[1]Hoja3!$A$1:$D$1647,3,0)</f>
        <v>0</v>
      </c>
      <c r="R109" s="31">
        <f t="shared" si="11"/>
        <v>27974800</v>
      </c>
      <c r="S109" s="31">
        <f t="shared" si="8"/>
        <v>24514000</v>
      </c>
      <c r="T109" s="31">
        <f t="shared" si="9"/>
        <v>27974800</v>
      </c>
      <c r="X109" s="30">
        <f t="shared" si="6"/>
        <v>45504</v>
      </c>
      <c r="Y109" s="31"/>
      <c r="Z109" s="31">
        <f t="shared" si="10"/>
        <v>27974800</v>
      </c>
      <c r="AA109" s="28" t="s">
        <v>366</v>
      </c>
    </row>
    <row r="110" spans="1:27" s="28" customFormat="1" ht="43.5" x14ac:dyDescent="0.35">
      <c r="A110" s="19" t="s">
        <v>4626</v>
      </c>
      <c r="B110" s="20">
        <v>106</v>
      </c>
      <c r="C110" s="28">
        <v>2024</v>
      </c>
      <c r="D110" s="19" t="s">
        <v>367</v>
      </c>
      <c r="E110" s="19" t="s">
        <v>368</v>
      </c>
      <c r="F110" s="19">
        <v>1010205417</v>
      </c>
      <c r="G110" s="19" t="s">
        <v>369</v>
      </c>
      <c r="H110" s="19" t="s">
        <v>370</v>
      </c>
      <c r="I110" s="19" t="s">
        <v>371</v>
      </c>
      <c r="J110" s="27">
        <v>45316</v>
      </c>
      <c r="K110" s="27">
        <v>45320</v>
      </c>
      <c r="L110" s="27">
        <v>45504</v>
      </c>
      <c r="M110" s="29">
        <v>36633667</v>
      </c>
      <c r="N110" s="36">
        <f t="shared" si="7"/>
        <v>1</v>
      </c>
      <c r="O110" s="31">
        <f>VLOOKUP(A110,[1]Hoja3!$A$1:$D$1647,2,0)</f>
        <v>34367667</v>
      </c>
      <c r="P110" s="31">
        <f>VLOOKUP(A110,[1]Hoja3!$A$1:$D$1647,4,0)</f>
        <v>2266000</v>
      </c>
      <c r="Q110" s="31">
        <f>VLOOKUP(A110,[1]Hoja3!$A$1:$D$1647,3,0)</f>
        <v>0</v>
      </c>
      <c r="R110" s="31">
        <f t="shared" si="11"/>
        <v>36633667</v>
      </c>
      <c r="S110" s="31">
        <f t="shared" si="8"/>
        <v>32101667</v>
      </c>
      <c r="T110" s="31">
        <f t="shared" si="9"/>
        <v>36633667</v>
      </c>
      <c r="X110" s="30">
        <f t="shared" si="6"/>
        <v>45504</v>
      </c>
      <c r="Y110" s="31"/>
      <c r="Z110" s="31">
        <f t="shared" si="10"/>
        <v>36633667</v>
      </c>
      <c r="AA110" s="28" t="s">
        <v>366</v>
      </c>
    </row>
    <row r="111" spans="1:27" s="28" customFormat="1" ht="43.5" x14ac:dyDescent="0.35">
      <c r="A111" s="19" t="s">
        <v>4627</v>
      </c>
      <c r="B111" s="20">
        <v>108</v>
      </c>
      <c r="C111" s="28">
        <v>2024</v>
      </c>
      <c r="D111" s="19" t="s">
        <v>372</v>
      </c>
      <c r="E111" s="19" t="s">
        <v>373</v>
      </c>
      <c r="F111" s="19">
        <v>52026484</v>
      </c>
      <c r="G111" s="19" t="s">
        <v>374</v>
      </c>
      <c r="H111" s="19" t="s">
        <v>31</v>
      </c>
      <c r="I111" s="19" t="s">
        <v>32</v>
      </c>
      <c r="J111" s="27">
        <v>45316</v>
      </c>
      <c r="K111" s="27">
        <v>45320</v>
      </c>
      <c r="L111" s="27">
        <v>45504</v>
      </c>
      <c r="M111" s="29">
        <v>20384000</v>
      </c>
      <c r="N111" s="36">
        <f t="shared" si="7"/>
        <v>1</v>
      </c>
      <c r="O111" s="31">
        <f>VLOOKUP(A111,[1]Hoja3!$A$1:$D$1647,2,0)</f>
        <v>19025067</v>
      </c>
      <c r="P111" s="31">
        <f>VLOOKUP(A111,[1]Hoja3!$A$1:$D$1647,4,0)</f>
        <v>1358933</v>
      </c>
      <c r="Q111" s="31">
        <f>VLOOKUP(A111,[1]Hoja3!$A$1:$D$1647,3,0)</f>
        <v>0</v>
      </c>
      <c r="R111" s="31">
        <f t="shared" si="11"/>
        <v>20384000</v>
      </c>
      <c r="S111" s="31">
        <f t="shared" si="8"/>
        <v>17666134</v>
      </c>
      <c r="T111" s="31">
        <f t="shared" si="9"/>
        <v>20384000</v>
      </c>
      <c r="X111" s="30">
        <f t="shared" si="6"/>
        <v>45504</v>
      </c>
      <c r="Y111" s="31"/>
      <c r="Z111" s="31">
        <f t="shared" si="10"/>
        <v>20384000</v>
      </c>
      <c r="AA111" s="28" t="s">
        <v>33</v>
      </c>
    </row>
    <row r="112" spans="1:27" s="28" customFormat="1" ht="43.5" x14ac:dyDescent="0.35">
      <c r="A112" s="19" t="s">
        <v>4628</v>
      </c>
      <c r="B112" s="20">
        <v>109</v>
      </c>
      <c r="C112" s="28">
        <v>2024</v>
      </c>
      <c r="D112" s="19" t="s">
        <v>375</v>
      </c>
      <c r="E112" s="19" t="s">
        <v>376</v>
      </c>
      <c r="F112" s="19">
        <v>11449517</v>
      </c>
      <c r="G112" s="19" t="s">
        <v>377</v>
      </c>
      <c r="H112" s="19" t="s">
        <v>298</v>
      </c>
      <c r="I112" s="19" t="s">
        <v>299</v>
      </c>
      <c r="J112" s="27">
        <v>45316</v>
      </c>
      <c r="K112" s="27">
        <v>45321</v>
      </c>
      <c r="L112" s="27">
        <v>45504</v>
      </c>
      <c r="M112" s="29">
        <v>36400000</v>
      </c>
      <c r="N112" s="36">
        <f t="shared" si="7"/>
        <v>1</v>
      </c>
      <c r="O112" s="31">
        <f>VLOOKUP(A112,[1]Hoja3!$A$1:$D$1647,2,0)</f>
        <v>33786667</v>
      </c>
      <c r="P112" s="31">
        <f>VLOOKUP(A112,[1]Hoja3!$A$1:$D$1647,4,0)</f>
        <v>2613333</v>
      </c>
      <c r="Q112" s="31">
        <f>VLOOKUP(A112,[1]Hoja3!$A$1:$D$1647,3,0)</f>
        <v>0</v>
      </c>
      <c r="R112" s="31">
        <f t="shared" si="11"/>
        <v>36400000</v>
      </c>
      <c r="S112" s="31">
        <f t="shared" si="8"/>
        <v>31173334</v>
      </c>
      <c r="T112" s="31">
        <f t="shared" si="9"/>
        <v>36400000</v>
      </c>
      <c r="X112" s="30">
        <f t="shared" si="6"/>
        <v>45504</v>
      </c>
      <c r="Y112" s="31"/>
      <c r="Z112" s="31">
        <f t="shared" si="10"/>
        <v>36400000</v>
      </c>
      <c r="AA112" s="28" t="s">
        <v>300</v>
      </c>
    </row>
    <row r="113" spans="1:27" s="28" customFormat="1" ht="29" x14ac:dyDescent="0.35">
      <c r="A113" s="19" t="s">
        <v>4629</v>
      </c>
      <c r="B113" s="20">
        <v>110</v>
      </c>
      <c r="C113" s="28">
        <v>2024</v>
      </c>
      <c r="D113" s="19" t="s">
        <v>378</v>
      </c>
      <c r="E113" s="19" t="s">
        <v>379</v>
      </c>
      <c r="F113" s="19">
        <v>1010225976</v>
      </c>
      <c r="G113" s="19" t="s">
        <v>380</v>
      </c>
      <c r="H113" s="19" t="s">
        <v>298</v>
      </c>
      <c r="I113" s="19" t="s">
        <v>299</v>
      </c>
      <c r="J113" s="27">
        <v>45316</v>
      </c>
      <c r="K113" s="27">
        <v>45320</v>
      </c>
      <c r="L113" s="27">
        <v>45504</v>
      </c>
      <c r="M113" s="29">
        <v>42900000</v>
      </c>
      <c r="N113" s="36">
        <f t="shared" si="7"/>
        <v>1</v>
      </c>
      <c r="O113" s="31">
        <f>VLOOKUP(A113,[1]Hoja3!$A$1:$D$1647,2,0)</f>
        <v>40040000</v>
      </c>
      <c r="P113" s="31">
        <f>VLOOKUP(A113,[1]Hoja3!$A$1:$D$1647,4,0)</f>
        <v>2860000</v>
      </c>
      <c r="Q113" s="31">
        <f>VLOOKUP(A113,[1]Hoja3!$A$1:$D$1647,3,0)</f>
        <v>0</v>
      </c>
      <c r="R113" s="31">
        <f t="shared" si="11"/>
        <v>42900000</v>
      </c>
      <c r="S113" s="31">
        <f t="shared" si="8"/>
        <v>37180000</v>
      </c>
      <c r="T113" s="31">
        <f t="shared" si="9"/>
        <v>42900000</v>
      </c>
      <c r="X113" s="30">
        <f t="shared" si="6"/>
        <v>45504</v>
      </c>
      <c r="Y113" s="31"/>
      <c r="Z113" s="31">
        <f t="shared" si="10"/>
        <v>42900000</v>
      </c>
      <c r="AA113" s="28" t="s">
        <v>300</v>
      </c>
    </row>
    <row r="114" spans="1:27" s="28" customFormat="1" ht="43.5" x14ac:dyDescent="0.35">
      <c r="A114" s="19" t="s">
        <v>4630</v>
      </c>
      <c r="B114" s="20">
        <v>111</v>
      </c>
      <c r="C114" s="28">
        <v>2024</v>
      </c>
      <c r="D114" s="19" t="s">
        <v>381</v>
      </c>
      <c r="E114" s="19" t="s">
        <v>382</v>
      </c>
      <c r="F114" s="19">
        <v>1020742036</v>
      </c>
      <c r="G114" s="19" t="s">
        <v>383</v>
      </c>
      <c r="H114" s="19" t="s">
        <v>344</v>
      </c>
      <c r="I114" s="19" t="s">
        <v>345</v>
      </c>
      <c r="J114" s="27">
        <v>45316</v>
      </c>
      <c r="K114" s="27">
        <v>45317</v>
      </c>
      <c r="L114" s="27">
        <v>45498</v>
      </c>
      <c r="M114" s="29">
        <v>41400000</v>
      </c>
      <c r="N114" s="36">
        <f t="shared" si="7"/>
        <v>1</v>
      </c>
      <c r="O114" s="31">
        <f>VLOOKUP(A114,[1]Hoja3!$A$1:$D$1647,2,0)</f>
        <v>41400000</v>
      </c>
      <c r="P114" s="31">
        <f>VLOOKUP(A114,[1]Hoja3!$A$1:$D$1647,4,0)</f>
        <v>0</v>
      </c>
      <c r="Q114" s="31">
        <f>VLOOKUP(A114,[1]Hoja3!$A$1:$D$1647,3,0)</f>
        <v>0</v>
      </c>
      <c r="R114" s="31">
        <f t="shared" si="11"/>
        <v>41400000</v>
      </c>
      <c r="S114" s="31">
        <f t="shared" si="8"/>
        <v>41400000</v>
      </c>
      <c r="T114" s="31">
        <f t="shared" si="9"/>
        <v>41400000</v>
      </c>
      <c r="X114" s="30">
        <f t="shared" si="6"/>
        <v>45498</v>
      </c>
      <c r="Y114" s="31"/>
      <c r="Z114" s="31">
        <f t="shared" si="10"/>
        <v>41400000</v>
      </c>
      <c r="AA114" s="28" t="s">
        <v>306</v>
      </c>
    </row>
    <row r="115" spans="1:27" s="28" customFormat="1" ht="43.5" x14ac:dyDescent="0.35">
      <c r="A115" s="19" t="s">
        <v>4631</v>
      </c>
      <c r="B115" s="20">
        <v>112</v>
      </c>
      <c r="C115" s="28">
        <v>2024</v>
      </c>
      <c r="D115" s="19" t="s">
        <v>384</v>
      </c>
      <c r="E115" s="19" t="s">
        <v>385</v>
      </c>
      <c r="F115" s="19">
        <v>1125618115</v>
      </c>
      <c r="G115" s="19" t="s">
        <v>386</v>
      </c>
      <c r="H115" s="19" t="s">
        <v>344</v>
      </c>
      <c r="I115" s="19" t="s">
        <v>345</v>
      </c>
      <c r="J115" s="27">
        <v>45316</v>
      </c>
      <c r="K115" s="27">
        <v>45320</v>
      </c>
      <c r="L115" s="27">
        <v>45501</v>
      </c>
      <c r="M115" s="29">
        <v>50676000</v>
      </c>
      <c r="N115" s="36">
        <f t="shared" si="7"/>
        <v>1</v>
      </c>
      <c r="O115" s="31">
        <f>VLOOKUP(A115,[1]Hoja3!$A$1:$D$1647,2,0)</f>
        <v>50676000</v>
      </c>
      <c r="P115" s="31">
        <f>VLOOKUP(A115,[1]Hoja3!$A$1:$D$1647,4,0)</f>
        <v>0</v>
      </c>
      <c r="Q115" s="31">
        <f>VLOOKUP(A115,[1]Hoja3!$A$1:$D$1647,3,0)</f>
        <v>0</v>
      </c>
      <c r="R115" s="31">
        <f t="shared" si="11"/>
        <v>50676000</v>
      </c>
      <c r="S115" s="31">
        <f t="shared" si="8"/>
        <v>50676000</v>
      </c>
      <c r="T115" s="31">
        <f t="shared" si="9"/>
        <v>50676000</v>
      </c>
      <c r="X115" s="30">
        <f t="shared" si="6"/>
        <v>45501</v>
      </c>
      <c r="Y115" s="31"/>
      <c r="Z115" s="31">
        <f t="shared" si="10"/>
        <v>50676000</v>
      </c>
      <c r="AA115" s="28" t="s">
        <v>306</v>
      </c>
    </row>
    <row r="116" spans="1:27" s="28" customFormat="1" ht="43.5" x14ac:dyDescent="0.35">
      <c r="A116" s="19" t="s">
        <v>4632</v>
      </c>
      <c r="B116" s="20">
        <v>113</v>
      </c>
      <c r="C116" s="28">
        <v>2024</v>
      </c>
      <c r="D116" s="19" t="s">
        <v>387</v>
      </c>
      <c r="E116" s="19" t="s">
        <v>388</v>
      </c>
      <c r="F116" s="19">
        <v>1077871555</v>
      </c>
      <c r="G116" s="19" t="s">
        <v>389</v>
      </c>
      <c r="H116" s="19" t="s">
        <v>31</v>
      </c>
      <c r="I116" s="19" t="s">
        <v>32</v>
      </c>
      <c r="J116" s="27">
        <v>45316</v>
      </c>
      <c r="K116" s="27">
        <v>45320</v>
      </c>
      <c r="L116" s="27">
        <v>45504</v>
      </c>
      <c r="M116" s="29">
        <v>44200000</v>
      </c>
      <c r="N116" s="36">
        <f t="shared" si="7"/>
        <v>1</v>
      </c>
      <c r="O116" s="31">
        <f>VLOOKUP(A116,[1]Hoja3!$A$1:$D$1647,2,0)</f>
        <v>41253333</v>
      </c>
      <c r="P116" s="31">
        <f>VLOOKUP(A116,[1]Hoja3!$A$1:$D$1647,4,0)</f>
        <v>2946667</v>
      </c>
      <c r="Q116" s="31">
        <f>VLOOKUP(A116,[1]Hoja3!$A$1:$D$1647,3,0)</f>
        <v>0</v>
      </c>
      <c r="R116" s="31">
        <f t="shared" si="11"/>
        <v>44200000</v>
      </c>
      <c r="S116" s="31">
        <f t="shared" si="8"/>
        <v>38306666</v>
      </c>
      <c r="T116" s="31">
        <f t="shared" si="9"/>
        <v>44200000</v>
      </c>
      <c r="X116" s="30">
        <f t="shared" si="6"/>
        <v>45504</v>
      </c>
      <c r="Y116" s="31"/>
      <c r="Z116" s="31">
        <f t="shared" si="10"/>
        <v>44200000</v>
      </c>
      <c r="AA116" s="28" t="s">
        <v>33</v>
      </c>
    </row>
    <row r="117" spans="1:27" s="28" customFormat="1" ht="43.5" x14ac:dyDescent="0.35">
      <c r="A117" s="19" t="s">
        <v>4633</v>
      </c>
      <c r="B117" s="20">
        <v>114</v>
      </c>
      <c r="C117" s="28">
        <v>2024</v>
      </c>
      <c r="D117" s="19" t="s">
        <v>390</v>
      </c>
      <c r="E117" s="19" t="s">
        <v>391</v>
      </c>
      <c r="F117" s="19">
        <v>1121041168</v>
      </c>
      <c r="G117" s="19" t="s">
        <v>392</v>
      </c>
      <c r="H117" s="19" t="s">
        <v>31</v>
      </c>
      <c r="I117" s="19" t="s">
        <v>32</v>
      </c>
      <c r="J117" s="27">
        <v>45316</v>
      </c>
      <c r="K117" s="27">
        <v>45320</v>
      </c>
      <c r="L117" s="27">
        <v>45504</v>
      </c>
      <c r="M117" s="29">
        <v>44200000</v>
      </c>
      <c r="N117" s="36">
        <f t="shared" si="7"/>
        <v>1</v>
      </c>
      <c r="O117" s="31">
        <f>VLOOKUP(A117,[1]Hoja3!$A$1:$D$1647,2,0)</f>
        <v>41253333</v>
      </c>
      <c r="P117" s="31">
        <f>VLOOKUP(A117,[1]Hoja3!$A$1:$D$1647,4,0)</f>
        <v>2946667</v>
      </c>
      <c r="Q117" s="31">
        <f>VLOOKUP(A117,[1]Hoja3!$A$1:$D$1647,3,0)</f>
        <v>0</v>
      </c>
      <c r="R117" s="31">
        <f t="shared" si="11"/>
        <v>44200000</v>
      </c>
      <c r="S117" s="31">
        <f t="shared" si="8"/>
        <v>38306666</v>
      </c>
      <c r="T117" s="31">
        <f t="shared" si="9"/>
        <v>44200000</v>
      </c>
      <c r="X117" s="30">
        <f t="shared" si="6"/>
        <v>45504</v>
      </c>
      <c r="Y117" s="31"/>
      <c r="Z117" s="31">
        <f t="shared" si="10"/>
        <v>44200000</v>
      </c>
      <c r="AA117" s="28" t="s">
        <v>33</v>
      </c>
    </row>
    <row r="118" spans="1:27" s="28" customFormat="1" ht="43.5" x14ac:dyDescent="0.35">
      <c r="A118" s="19" t="s">
        <v>4634</v>
      </c>
      <c r="B118" s="20">
        <v>115</v>
      </c>
      <c r="C118" s="28">
        <v>2024</v>
      </c>
      <c r="D118" s="19" t="s">
        <v>393</v>
      </c>
      <c r="E118" s="19" t="s">
        <v>394</v>
      </c>
      <c r="F118" s="19">
        <v>52295798</v>
      </c>
      <c r="G118" s="19" t="s">
        <v>395</v>
      </c>
      <c r="H118" s="19" t="s">
        <v>262</v>
      </c>
      <c r="I118" s="19" t="s">
        <v>263</v>
      </c>
      <c r="J118" s="27">
        <v>45316</v>
      </c>
      <c r="K118" s="27">
        <v>45317</v>
      </c>
      <c r="L118" s="27">
        <v>45504</v>
      </c>
      <c r="M118" s="29">
        <v>27840000</v>
      </c>
      <c r="N118" s="36">
        <f t="shared" si="7"/>
        <v>1</v>
      </c>
      <c r="O118" s="31">
        <f>VLOOKUP(A118,[1]Hoja3!$A$1:$D$1647,2,0)</f>
        <v>26825000</v>
      </c>
      <c r="P118" s="31">
        <f>VLOOKUP(A118,[1]Hoja3!$A$1:$D$1647,4,0)</f>
        <v>1015000</v>
      </c>
      <c r="Q118" s="31">
        <f>VLOOKUP(A118,[1]Hoja3!$A$1:$D$1647,3,0)</f>
        <v>0</v>
      </c>
      <c r="R118" s="31">
        <f t="shared" si="11"/>
        <v>27840000</v>
      </c>
      <c r="S118" s="31">
        <f t="shared" si="8"/>
        <v>25810000</v>
      </c>
      <c r="T118" s="31">
        <f t="shared" si="9"/>
        <v>27840000</v>
      </c>
      <c r="X118" s="30">
        <f t="shared" si="6"/>
        <v>45504</v>
      </c>
      <c r="Y118" s="31"/>
      <c r="Z118" s="31">
        <f t="shared" si="10"/>
        <v>27840000</v>
      </c>
      <c r="AA118" s="28" t="s">
        <v>264</v>
      </c>
    </row>
    <row r="119" spans="1:27" s="28" customFormat="1" ht="43.5" x14ac:dyDescent="0.35">
      <c r="A119" s="19" t="s">
        <v>4635</v>
      </c>
      <c r="B119" s="20">
        <v>116</v>
      </c>
      <c r="C119" s="28">
        <v>2024</v>
      </c>
      <c r="D119" s="19" t="s">
        <v>396</v>
      </c>
      <c r="E119" s="19" t="s">
        <v>397</v>
      </c>
      <c r="F119" s="19">
        <v>53117328</v>
      </c>
      <c r="G119" s="19" t="s">
        <v>398</v>
      </c>
      <c r="H119" s="19" t="s">
        <v>298</v>
      </c>
      <c r="I119" s="19" t="s">
        <v>299</v>
      </c>
      <c r="J119" s="27">
        <v>45316</v>
      </c>
      <c r="K119" s="27">
        <v>45320</v>
      </c>
      <c r="L119" s="27">
        <v>45504</v>
      </c>
      <c r="M119" s="29">
        <v>42900000</v>
      </c>
      <c r="N119" s="36">
        <f t="shared" si="7"/>
        <v>1</v>
      </c>
      <c r="O119" s="31">
        <f>VLOOKUP(A119,[1]Hoja3!$A$1:$D$1647,2,0)</f>
        <v>40040000</v>
      </c>
      <c r="P119" s="31">
        <f>VLOOKUP(A119,[1]Hoja3!$A$1:$D$1647,4,0)</f>
        <v>2860000</v>
      </c>
      <c r="Q119" s="31">
        <f>VLOOKUP(A119,[1]Hoja3!$A$1:$D$1647,3,0)</f>
        <v>0</v>
      </c>
      <c r="R119" s="31">
        <f t="shared" si="11"/>
        <v>42900000</v>
      </c>
      <c r="S119" s="31">
        <f t="shared" si="8"/>
        <v>37180000</v>
      </c>
      <c r="T119" s="31">
        <f t="shared" si="9"/>
        <v>42900000</v>
      </c>
      <c r="X119" s="30">
        <f t="shared" si="6"/>
        <v>45504</v>
      </c>
      <c r="Y119" s="31"/>
      <c r="Z119" s="31">
        <f t="shared" si="10"/>
        <v>42900000</v>
      </c>
      <c r="AA119" s="28" t="s">
        <v>300</v>
      </c>
    </row>
    <row r="120" spans="1:27" s="28" customFormat="1" ht="43.5" x14ac:dyDescent="0.35">
      <c r="A120" s="19" t="s">
        <v>4636</v>
      </c>
      <c r="B120" s="20">
        <v>117</v>
      </c>
      <c r="C120" s="28">
        <v>2024</v>
      </c>
      <c r="D120" s="19" t="s">
        <v>399</v>
      </c>
      <c r="E120" s="19" t="s">
        <v>400</v>
      </c>
      <c r="F120" s="19">
        <v>21075333</v>
      </c>
      <c r="G120" s="19" t="s">
        <v>401</v>
      </c>
      <c r="H120" s="19" t="s">
        <v>154</v>
      </c>
      <c r="I120" s="19" t="s">
        <v>155</v>
      </c>
      <c r="J120" s="27">
        <v>45316</v>
      </c>
      <c r="K120" s="27">
        <v>45317</v>
      </c>
      <c r="L120" s="27">
        <v>45504</v>
      </c>
      <c r="M120" s="29">
        <v>24037000</v>
      </c>
      <c r="N120" s="36">
        <f t="shared" si="7"/>
        <v>1</v>
      </c>
      <c r="O120" s="31">
        <f>VLOOKUP(A120,[1]Hoja3!$A$1:$D$1647,2,0)</f>
        <v>22804333</v>
      </c>
      <c r="P120" s="31">
        <f>VLOOKUP(A120,[1]Hoja3!$A$1:$D$1647,4,0)</f>
        <v>1232667</v>
      </c>
      <c r="Q120" s="31">
        <f>VLOOKUP(A120,[1]Hoja3!$A$1:$D$1647,3,0)</f>
        <v>0</v>
      </c>
      <c r="R120" s="31">
        <f t="shared" si="11"/>
        <v>24037000</v>
      </c>
      <c r="S120" s="31">
        <f t="shared" si="8"/>
        <v>21571666</v>
      </c>
      <c r="T120" s="31">
        <f t="shared" si="9"/>
        <v>24037000</v>
      </c>
      <c r="X120" s="30">
        <f t="shared" si="6"/>
        <v>45504</v>
      </c>
      <c r="Y120" s="31"/>
      <c r="Z120" s="31">
        <f t="shared" si="10"/>
        <v>24037000</v>
      </c>
      <c r="AA120" s="28" t="s">
        <v>156</v>
      </c>
    </row>
    <row r="121" spans="1:27" s="28" customFormat="1" ht="43.5" x14ac:dyDescent="0.35">
      <c r="A121" s="19" t="s">
        <v>4637</v>
      </c>
      <c r="B121" s="20">
        <v>118</v>
      </c>
      <c r="C121" s="28">
        <v>2024</v>
      </c>
      <c r="D121" s="19" t="s">
        <v>402</v>
      </c>
      <c r="E121" s="19" t="s">
        <v>403</v>
      </c>
      <c r="F121" s="19">
        <v>1010174817</v>
      </c>
      <c r="G121" s="19" t="s">
        <v>404</v>
      </c>
      <c r="H121" s="19" t="s">
        <v>344</v>
      </c>
      <c r="I121" s="19" t="s">
        <v>345</v>
      </c>
      <c r="J121" s="27">
        <v>45316</v>
      </c>
      <c r="K121" s="27">
        <v>45317</v>
      </c>
      <c r="L121" s="27">
        <v>45498</v>
      </c>
      <c r="M121" s="29">
        <v>45600000</v>
      </c>
      <c r="N121" s="36">
        <f t="shared" si="7"/>
        <v>1</v>
      </c>
      <c r="O121" s="31">
        <f>VLOOKUP(A121,[1]Hoja3!$A$1:$D$1647,2,0)</f>
        <v>45600000</v>
      </c>
      <c r="P121" s="31">
        <f>VLOOKUP(A121,[1]Hoja3!$A$1:$D$1647,4,0)</f>
        <v>0</v>
      </c>
      <c r="Q121" s="31">
        <f>VLOOKUP(A121,[1]Hoja3!$A$1:$D$1647,3,0)</f>
        <v>0</v>
      </c>
      <c r="R121" s="31">
        <f t="shared" si="11"/>
        <v>45600000</v>
      </c>
      <c r="S121" s="31">
        <f t="shared" si="8"/>
        <v>45600000</v>
      </c>
      <c r="T121" s="31">
        <f t="shared" si="9"/>
        <v>45600000</v>
      </c>
      <c r="X121" s="30">
        <f t="shared" si="6"/>
        <v>45498</v>
      </c>
      <c r="Y121" s="31"/>
      <c r="Z121" s="31">
        <f t="shared" si="10"/>
        <v>45600000</v>
      </c>
      <c r="AA121" s="28" t="s">
        <v>306</v>
      </c>
    </row>
    <row r="122" spans="1:27" s="28" customFormat="1" ht="43.5" x14ac:dyDescent="0.35">
      <c r="A122" s="19" t="s">
        <v>4638</v>
      </c>
      <c r="B122" s="20">
        <v>119</v>
      </c>
      <c r="C122" s="28">
        <v>2024</v>
      </c>
      <c r="D122" s="19" t="s">
        <v>405</v>
      </c>
      <c r="E122" s="19" t="s">
        <v>406</v>
      </c>
      <c r="F122" s="19">
        <v>52992121</v>
      </c>
      <c r="G122" s="19" t="s">
        <v>407</v>
      </c>
      <c r="H122" s="19" t="s">
        <v>262</v>
      </c>
      <c r="I122" s="19" t="s">
        <v>263</v>
      </c>
      <c r="J122" s="27">
        <v>45316</v>
      </c>
      <c r="K122" s="27">
        <v>45317</v>
      </c>
      <c r="L122" s="27">
        <v>45504</v>
      </c>
      <c r="M122" s="29">
        <v>49440000</v>
      </c>
      <c r="N122" s="36">
        <f t="shared" si="7"/>
        <v>1</v>
      </c>
      <c r="O122" s="31">
        <f>VLOOKUP(A122,[1]Hoja3!$A$1:$D$1647,2,0)</f>
        <v>47637500</v>
      </c>
      <c r="P122" s="31">
        <f>VLOOKUP(A122,[1]Hoja3!$A$1:$D$1647,4,0)</f>
        <v>1802500</v>
      </c>
      <c r="Q122" s="31">
        <f>VLOOKUP(A122,[1]Hoja3!$A$1:$D$1647,3,0)</f>
        <v>0</v>
      </c>
      <c r="R122" s="31">
        <f t="shared" si="11"/>
        <v>49440000</v>
      </c>
      <c r="S122" s="31">
        <f t="shared" si="8"/>
        <v>45835000</v>
      </c>
      <c r="T122" s="31">
        <f t="shared" si="9"/>
        <v>49440000</v>
      </c>
      <c r="X122" s="30">
        <f t="shared" si="6"/>
        <v>45504</v>
      </c>
      <c r="Y122" s="31"/>
      <c r="Z122" s="31">
        <f t="shared" si="10"/>
        <v>49440000</v>
      </c>
      <c r="AA122" s="28" t="s">
        <v>264</v>
      </c>
    </row>
    <row r="123" spans="1:27" s="28" customFormat="1" ht="43.5" x14ac:dyDescent="0.35">
      <c r="A123" s="19" t="s">
        <v>4639</v>
      </c>
      <c r="B123" s="20">
        <v>120</v>
      </c>
      <c r="C123" s="28">
        <v>2024</v>
      </c>
      <c r="D123" s="19" t="s">
        <v>408</v>
      </c>
      <c r="E123" s="19" t="s">
        <v>409</v>
      </c>
      <c r="F123" s="19">
        <v>1061753809</v>
      </c>
      <c r="G123" s="19" t="s">
        <v>410</v>
      </c>
      <c r="H123" s="19" t="s">
        <v>262</v>
      </c>
      <c r="I123" s="19" t="s">
        <v>263</v>
      </c>
      <c r="J123" s="27">
        <v>45316</v>
      </c>
      <c r="K123" s="27">
        <v>45317</v>
      </c>
      <c r="L123" s="27">
        <v>45504</v>
      </c>
      <c r="M123" s="29">
        <v>38668800</v>
      </c>
      <c r="N123" s="36">
        <f t="shared" si="7"/>
        <v>1</v>
      </c>
      <c r="O123" s="31">
        <f>VLOOKUP(A123,[1]Hoja3!$A$1:$D$1647,2,0)</f>
        <v>37259000</v>
      </c>
      <c r="P123" s="31">
        <f>VLOOKUP(A123,[1]Hoja3!$A$1:$D$1647,4,0)</f>
        <v>1409800</v>
      </c>
      <c r="Q123" s="31">
        <f>VLOOKUP(A123,[1]Hoja3!$A$1:$D$1647,3,0)</f>
        <v>0</v>
      </c>
      <c r="R123" s="31">
        <f t="shared" si="11"/>
        <v>38668800</v>
      </c>
      <c r="S123" s="31">
        <f t="shared" si="8"/>
        <v>35849200</v>
      </c>
      <c r="T123" s="31">
        <f t="shared" si="9"/>
        <v>38668800</v>
      </c>
      <c r="X123" s="30">
        <f t="shared" si="6"/>
        <v>45504</v>
      </c>
      <c r="Y123" s="31"/>
      <c r="Z123" s="31">
        <f t="shared" si="10"/>
        <v>38668800</v>
      </c>
      <c r="AA123" s="28" t="s">
        <v>264</v>
      </c>
    </row>
    <row r="124" spans="1:27" s="28" customFormat="1" ht="43.5" x14ac:dyDescent="0.35">
      <c r="A124" s="19" t="s">
        <v>4640</v>
      </c>
      <c r="B124" s="20">
        <v>121</v>
      </c>
      <c r="C124" s="28">
        <v>2024</v>
      </c>
      <c r="D124" s="19" t="s">
        <v>411</v>
      </c>
      <c r="E124" s="19" t="s">
        <v>412</v>
      </c>
      <c r="F124" s="19">
        <v>51717338</v>
      </c>
      <c r="G124" s="19" t="s">
        <v>413</v>
      </c>
      <c r="H124" s="19" t="s">
        <v>154</v>
      </c>
      <c r="I124" s="19" t="s">
        <v>155</v>
      </c>
      <c r="J124" s="27">
        <v>45317</v>
      </c>
      <c r="K124" s="27">
        <v>45320</v>
      </c>
      <c r="L124" s="27">
        <v>45504</v>
      </c>
      <c r="M124" s="29">
        <v>20689500</v>
      </c>
      <c r="N124" s="36">
        <f t="shared" si="7"/>
        <v>1</v>
      </c>
      <c r="O124" s="31">
        <f>VLOOKUP(A124,[1]Hoja3!$A$1:$D$1647,2,0)</f>
        <v>19310200</v>
      </c>
      <c r="P124" s="31">
        <f>VLOOKUP(A124,[1]Hoja3!$A$1:$D$1647,4,0)</f>
        <v>1379300</v>
      </c>
      <c r="Q124" s="31">
        <f>VLOOKUP(A124,[1]Hoja3!$A$1:$D$1647,3,0)</f>
        <v>0</v>
      </c>
      <c r="R124" s="31">
        <f t="shared" si="11"/>
        <v>20689500</v>
      </c>
      <c r="S124" s="31">
        <f t="shared" si="8"/>
        <v>17930900</v>
      </c>
      <c r="T124" s="31">
        <f t="shared" si="9"/>
        <v>20689500</v>
      </c>
      <c r="X124" s="30">
        <f t="shared" si="6"/>
        <v>45504</v>
      </c>
      <c r="Y124" s="31"/>
      <c r="Z124" s="31">
        <f t="shared" si="10"/>
        <v>20689500</v>
      </c>
      <c r="AA124" s="28" t="s">
        <v>156</v>
      </c>
    </row>
    <row r="125" spans="1:27" s="28" customFormat="1" ht="29" x14ac:dyDescent="0.35">
      <c r="A125" s="19" t="s">
        <v>4641</v>
      </c>
      <c r="B125" s="20">
        <v>122</v>
      </c>
      <c r="C125" s="28">
        <v>2024</v>
      </c>
      <c r="D125" s="19" t="s">
        <v>414</v>
      </c>
      <c r="E125" s="19" t="s">
        <v>415</v>
      </c>
      <c r="F125" s="19">
        <v>1019098916</v>
      </c>
      <c r="G125" s="19" t="s">
        <v>416</v>
      </c>
      <c r="H125" s="19" t="s">
        <v>262</v>
      </c>
      <c r="I125" s="19" t="s">
        <v>263</v>
      </c>
      <c r="J125" s="27">
        <v>45317</v>
      </c>
      <c r="K125" s="27">
        <v>45320</v>
      </c>
      <c r="L125" s="27">
        <v>45504</v>
      </c>
      <c r="M125" s="29">
        <v>37259000</v>
      </c>
      <c r="N125" s="36">
        <f t="shared" si="7"/>
        <v>1</v>
      </c>
      <c r="O125" s="31">
        <f>VLOOKUP(A125,[1]Hoja3!$A$1:$D$1647,2,0)</f>
        <v>36654800</v>
      </c>
      <c r="P125" s="31">
        <f>VLOOKUP(A125,[1]Hoja3!$A$1:$D$1647,4,0)</f>
        <v>604200</v>
      </c>
      <c r="Q125" s="31">
        <f>VLOOKUP(A125,[1]Hoja3!$A$1:$D$1647,3,0)</f>
        <v>0</v>
      </c>
      <c r="R125" s="31">
        <f t="shared" si="11"/>
        <v>37259000</v>
      </c>
      <c r="S125" s="31">
        <f t="shared" si="8"/>
        <v>36050600</v>
      </c>
      <c r="T125" s="31">
        <f t="shared" si="9"/>
        <v>37259000</v>
      </c>
      <c r="X125" s="30">
        <f t="shared" si="6"/>
        <v>45504</v>
      </c>
      <c r="Y125" s="31"/>
      <c r="Z125" s="31">
        <f t="shared" si="10"/>
        <v>37259000</v>
      </c>
      <c r="AA125" s="28" t="s">
        <v>264</v>
      </c>
    </row>
    <row r="126" spans="1:27" s="28" customFormat="1" ht="43.5" x14ac:dyDescent="0.35">
      <c r="A126" s="19" t="s">
        <v>4642</v>
      </c>
      <c r="B126" s="20">
        <v>123</v>
      </c>
      <c r="C126" s="28">
        <v>2024</v>
      </c>
      <c r="D126" s="19" t="s">
        <v>417</v>
      </c>
      <c r="E126" s="19" t="s">
        <v>418</v>
      </c>
      <c r="F126" s="19">
        <v>1014187003</v>
      </c>
      <c r="G126" s="19" t="s">
        <v>419</v>
      </c>
      <c r="H126" s="19" t="s">
        <v>338</v>
      </c>
      <c r="I126" s="19" t="s">
        <v>339</v>
      </c>
      <c r="J126" s="27">
        <v>45317</v>
      </c>
      <c r="K126" s="27">
        <v>45320</v>
      </c>
      <c r="L126" s="27">
        <v>45410</v>
      </c>
      <c r="M126" s="29">
        <v>17553333</v>
      </c>
      <c r="N126" s="36">
        <f t="shared" si="7"/>
        <v>1</v>
      </c>
      <c r="O126" s="31">
        <f>VLOOKUP(A126,[1]Hoja3!$A$1:$D$1647,2,0)</f>
        <v>17553333</v>
      </c>
      <c r="P126" s="31">
        <f>VLOOKUP(A126,[1]Hoja3!$A$1:$D$1647,4,0)</f>
        <v>0</v>
      </c>
      <c r="Q126" s="31">
        <f>VLOOKUP(A126,[1]Hoja3!$A$1:$D$1647,3,0)</f>
        <v>0</v>
      </c>
      <c r="R126" s="31">
        <f t="shared" si="11"/>
        <v>17553333</v>
      </c>
      <c r="S126" s="31">
        <f t="shared" si="8"/>
        <v>17553333</v>
      </c>
      <c r="T126" s="31">
        <f t="shared" si="9"/>
        <v>17553333</v>
      </c>
      <c r="X126" s="30">
        <f t="shared" si="6"/>
        <v>45410</v>
      </c>
      <c r="Y126" s="31"/>
      <c r="Z126" s="31">
        <f t="shared" si="10"/>
        <v>17553333</v>
      </c>
      <c r="AA126" s="28" t="s">
        <v>340</v>
      </c>
    </row>
    <row r="127" spans="1:27" s="28" customFormat="1" ht="43.5" x14ac:dyDescent="0.35">
      <c r="A127" s="19" t="s">
        <v>4643</v>
      </c>
      <c r="B127" s="20">
        <v>124</v>
      </c>
      <c r="C127" s="28">
        <v>2024</v>
      </c>
      <c r="D127" s="19" t="s">
        <v>420</v>
      </c>
      <c r="E127" s="19" t="s">
        <v>421</v>
      </c>
      <c r="F127" s="19">
        <v>1069714654</v>
      </c>
      <c r="G127" s="19" t="s">
        <v>422</v>
      </c>
      <c r="H127" s="19" t="s">
        <v>338</v>
      </c>
      <c r="I127" s="19" t="s">
        <v>339</v>
      </c>
      <c r="J127" s="27">
        <v>45317</v>
      </c>
      <c r="K127" s="27">
        <v>45320</v>
      </c>
      <c r="L127" s="27">
        <v>45504</v>
      </c>
      <c r="M127" s="29">
        <v>58314137</v>
      </c>
      <c r="N127" s="36">
        <f t="shared" si="7"/>
        <v>1</v>
      </c>
      <c r="O127" s="31">
        <f>VLOOKUP(A127,[1]Hoja3!$A$1:$D$1647,2,0)</f>
        <v>54707077</v>
      </c>
      <c r="P127" s="31">
        <f>VLOOKUP(A127,[1]Hoja3!$A$1:$D$1647,4,0)</f>
        <v>3607060</v>
      </c>
      <c r="Q127" s="31">
        <f>VLOOKUP(A127,[1]Hoja3!$A$1:$D$1647,3,0)</f>
        <v>0</v>
      </c>
      <c r="R127" s="31">
        <f t="shared" si="11"/>
        <v>58314137</v>
      </c>
      <c r="S127" s="31">
        <f t="shared" si="8"/>
        <v>51100017</v>
      </c>
      <c r="T127" s="31">
        <f t="shared" si="9"/>
        <v>58314137</v>
      </c>
      <c r="U127" s="30">
        <v>45442</v>
      </c>
      <c r="V127" s="30">
        <v>45442</v>
      </c>
      <c r="W127" s="28">
        <v>90</v>
      </c>
      <c r="X127" s="30">
        <v>45596</v>
      </c>
      <c r="Y127" s="31">
        <v>27052950</v>
      </c>
      <c r="Z127" s="31">
        <f t="shared" si="10"/>
        <v>85367087</v>
      </c>
      <c r="AA127" s="28" t="s">
        <v>340</v>
      </c>
    </row>
    <row r="128" spans="1:27" s="28" customFormat="1" ht="43.5" x14ac:dyDescent="0.35">
      <c r="A128" s="19" t="s">
        <v>4644</v>
      </c>
      <c r="B128" s="20">
        <v>125</v>
      </c>
      <c r="C128" s="28">
        <v>2024</v>
      </c>
      <c r="D128" s="19" t="s">
        <v>423</v>
      </c>
      <c r="E128" s="19" t="s">
        <v>424</v>
      </c>
      <c r="F128" s="19">
        <v>1026285442</v>
      </c>
      <c r="G128" s="19" t="s">
        <v>425</v>
      </c>
      <c r="H128" s="19" t="s">
        <v>426</v>
      </c>
      <c r="I128" s="19" t="s">
        <v>427</v>
      </c>
      <c r="J128" s="27">
        <v>45317</v>
      </c>
      <c r="K128" s="27">
        <v>45320</v>
      </c>
      <c r="L128" s="27">
        <v>45504</v>
      </c>
      <c r="M128" s="29">
        <v>39243333</v>
      </c>
      <c r="N128" s="36">
        <f t="shared" si="7"/>
        <v>1</v>
      </c>
      <c r="O128" s="31">
        <f>VLOOKUP(A128,[1]Hoja3!$A$1:$D$1647,2,0)</f>
        <v>37006667</v>
      </c>
      <c r="P128" s="31">
        <f>VLOOKUP(A128,[1]Hoja3!$A$1:$D$1647,4,0)</f>
        <v>2236666</v>
      </c>
      <c r="Q128" s="31">
        <f>VLOOKUP(A128,[1]Hoja3!$A$1:$D$1647,3,0)</f>
        <v>0</v>
      </c>
      <c r="R128" s="31">
        <f t="shared" si="11"/>
        <v>39243333</v>
      </c>
      <c r="S128" s="31">
        <f t="shared" si="8"/>
        <v>34770001</v>
      </c>
      <c r="T128" s="31">
        <f t="shared" si="9"/>
        <v>39243333</v>
      </c>
      <c r="X128" s="30">
        <f t="shared" ref="X128:X191" si="12">+W128+L128</f>
        <v>45504</v>
      </c>
      <c r="Y128" s="31"/>
      <c r="Z128" s="31">
        <f t="shared" si="10"/>
        <v>39243333</v>
      </c>
      <c r="AA128" s="28" t="s">
        <v>428</v>
      </c>
    </row>
    <row r="129" spans="1:27" s="28" customFormat="1" ht="43.5" x14ac:dyDescent="0.35">
      <c r="A129" s="19" t="s">
        <v>4645</v>
      </c>
      <c r="B129" s="20">
        <v>126</v>
      </c>
      <c r="C129" s="28">
        <v>2024</v>
      </c>
      <c r="D129" s="19" t="s">
        <v>429</v>
      </c>
      <c r="E129" s="19" t="s">
        <v>430</v>
      </c>
      <c r="F129" s="19">
        <v>1010186035</v>
      </c>
      <c r="G129" s="19" t="s">
        <v>431</v>
      </c>
      <c r="H129" s="19" t="s">
        <v>370</v>
      </c>
      <c r="I129" s="19" t="s">
        <v>371</v>
      </c>
      <c r="J129" s="27">
        <v>45317</v>
      </c>
      <c r="K129" s="27">
        <v>45320</v>
      </c>
      <c r="L129" s="27">
        <v>45504</v>
      </c>
      <c r="M129" s="29">
        <v>46624667</v>
      </c>
      <c r="N129" s="36">
        <f t="shared" si="7"/>
        <v>1</v>
      </c>
      <c r="O129" s="31">
        <f>VLOOKUP(A129,[1]Hoja3!$A$1:$D$1647,2,0)</f>
        <v>43740667</v>
      </c>
      <c r="P129" s="31">
        <f>VLOOKUP(A129,[1]Hoja3!$A$1:$D$1647,4,0)</f>
        <v>2884000</v>
      </c>
      <c r="Q129" s="31">
        <f>VLOOKUP(A129,[1]Hoja3!$A$1:$D$1647,3,0)</f>
        <v>0</v>
      </c>
      <c r="R129" s="31">
        <f t="shared" si="11"/>
        <v>46624667</v>
      </c>
      <c r="S129" s="31">
        <f t="shared" si="8"/>
        <v>40856667</v>
      </c>
      <c r="T129" s="31">
        <f t="shared" si="9"/>
        <v>46624667</v>
      </c>
      <c r="X129" s="30">
        <f t="shared" si="12"/>
        <v>45504</v>
      </c>
      <c r="Y129" s="31"/>
      <c r="Z129" s="31">
        <f t="shared" si="10"/>
        <v>46624667</v>
      </c>
      <c r="AA129" s="28" t="s">
        <v>366</v>
      </c>
    </row>
    <row r="130" spans="1:27" s="28" customFormat="1" ht="43.5" x14ac:dyDescent="0.35">
      <c r="A130" s="19" t="s">
        <v>4646</v>
      </c>
      <c r="B130" s="20">
        <v>127</v>
      </c>
      <c r="C130" s="28">
        <v>2024</v>
      </c>
      <c r="D130" s="19" t="s">
        <v>432</v>
      </c>
      <c r="E130" s="19" t="s">
        <v>433</v>
      </c>
      <c r="F130" s="19">
        <v>39546102</v>
      </c>
      <c r="G130" s="19" t="s">
        <v>434</v>
      </c>
      <c r="H130" s="19" t="s">
        <v>364</v>
      </c>
      <c r="I130" s="19" t="s">
        <v>365</v>
      </c>
      <c r="J130" s="27">
        <v>45317</v>
      </c>
      <c r="K130" s="27">
        <v>45320</v>
      </c>
      <c r="L130" s="27">
        <v>45504</v>
      </c>
      <c r="M130" s="29">
        <v>23312333</v>
      </c>
      <c r="N130" s="36">
        <f t="shared" si="7"/>
        <v>1</v>
      </c>
      <c r="O130" s="31">
        <f>VLOOKUP(A130,[1]Hoja3!$A$1:$D$1647,2,0)</f>
        <v>21870333</v>
      </c>
      <c r="P130" s="31">
        <f>VLOOKUP(A130,[1]Hoja3!$A$1:$D$1647,4,0)</f>
        <v>1442000</v>
      </c>
      <c r="Q130" s="31">
        <f>VLOOKUP(A130,[1]Hoja3!$A$1:$D$1647,3,0)</f>
        <v>0</v>
      </c>
      <c r="R130" s="31">
        <f t="shared" si="11"/>
        <v>23312333</v>
      </c>
      <c r="S130" s="31">
        <f t="shared" si="8"/>
        <v>20428333</v>
      </c>
      <c r="T130" s="31">
        <f t="shared" si="9"/>
        <v>23312333</v>
      </c>
      <c r="X130" s="30">
        <f t="shared" si="12"/>
        <v>45504</v>
      </c>
      <c r="Y130" s="31"/>
      <c r="Z130" s="31">
        <f t="shared" si="10"/>
        <v>23312333</v>
      </c>
      <c r="AA130" s="28" t="s">
        <v>366</v>
      </c>
    </row>
    <row r="131" spans="1:27" s="28" customFormat="1" ht="43.5" x14ac:dyDescent="0.35">
      <c r="A131" s="19" t="s">
        <v>4647</v>
      </c>
      <c r="B131" s="20">
        <v>128</v>
      </c>
      <c r="C131" s="28">
        <v>2024</v>
      </c>
      <c r="D131" s="19" t="s">
        <v>435</v>
      </c>
      <c r="E131" s="19" t="s">
        <v>436</v>
      </c>
      <c r="F131" s="19">
        <v>1010189764</v>
      </c>
      <c r="G131" s="19" t="s">
        <v>437</v>
      </c>
      <c r="H131" s="19" t="s">
        <v>344</v>
      </c>
      <c r="I131" s="19" t="s">
        <v>345</v>
      </c>
      <c r="J131" s="27">
        <v>45317</v>
      </c>
      <c r="K131" s="27">
        <v>45320</v>
      </c>
      <c r="L131" s="27">
        <v>45501</v>
      </c>
      <c r="M131" s="29">
        <v>41400000</v>
      </c>
      <c r="N131" s="36">
        <f t="shared" si="7"/>
        <v>1</v>
      </c>
      <c r="O131" s="31">
        <f>VLOOKUP(A131,[1]Hoja3!$A$1:$D$1647,2,0)</f>
        <v>41400000</v>
      </c>
      <c r="P131" s="31">
        <f>VLOOKUP(A131,[1]Hoja3!$A$1:$D$1647,4,0)</f>
        <v>0</v>
      </c>
      <c r="Q131" s="31">
        <f>VLOOKUP(A131,[1]Hoja3!$A$1:$D$1647,3,0)</f>
        <v>0</v>
      </c>
      <c r="R131" s="31">
        <f t="shared" si="11"/>
        <v>41400000</v>
      </c>
      <c r="S131" s="31">
        <f t="shared" si="8"/>
        <v>41400000</v>
      </c>
      <c r="T131" s="31">
        <f t="shared" si="9"/>
        <v>41400000</v>
      </c>
      <c r="X131" s="30">
        <f t="shared" si="12"/>
        <v>45501</v>
      </c>
      <c r="Y131" s="31"/>
      <c r="Z131" s="31">
        <f t="shared" si="10"/>
        <v>41400000</v>
      </c>
      <c r="AA131" s="28" t="s">
        <v>306</v>
      </c>
    </row>
    <row r="132" spans="1:27" s="28" customFormat="1" ht="43.5" x14ac:dyDescent="0.35">
      <c r="A132" s="19" t="s">
        <v>4648</v>
      </c>
      <c r="B132" s="20">
        <v>129</v>
      </c>
      <c r="C132" s="28">
        <v>2024</v>
      </c>
      <c r="D132" s="19" t="s">
        <v>438</v>
      </c>
      <c r="E132" s="19" t="s">
        <v>439</v>
      </c>
      <c r="F132" s="19">
        <v>1026260539</v>
      </c>
      <c r="G132" s="19" t="s">
        <v>440</v>
      </c>
      <c r="H132" s="19" t="s">
        <v>154</v>
      </c>
      <c r="I132" s="19" t="s">
        <v>155</v>
      </c>
      <c r="J132" s="27">
        <v>45317</v>
      </c>
      <c r="K132" s="27">
        <v>45320</v>
      </c>
      <c r="L132" s="27">
        <v>45657</v>
      </c>
      <c r="M132" s="29">
        <v>19773000</v>
      </c>
      <c r="N132" s="36">
        <f t="shared" si="7"/>
        <v>1</v>
      </c>
      <c r="O132" s="31">
        <f>VLOOKUP(A132,[1]Hoja3!$A$1:$D$1647,2,0)</f>
        <v>18454800</v>
      </c>
      <c r="P132" s="31">
        <f>VLOOKUP(A132,[1]Hoja3!$A$1:$D$1647,4,0)</f>
        <v>1318200</v>
      </c>
      <c r="Q132" s="31">
        <f>VLOOKUP(A132,[1]Hoja3!$A$1:$D$1647,3,0)</f>
        <v>0</v>
      </c>
      <c r="R132" s="31">
        <f t="shared" si="11"/>
        <v>19773000</v>
      </c>
      <c r="S132" s="31">
        <f t="shared" si="8"/>
        <v>17136600</v>
      </c>
      <c r="T132" s="31">
        <f t="shared" si="9"/>
        <v>19773000</v>
      </c>
      <c r="X132" s="30">
        <f t="shared" si="12"/>
        <v>45657</v>
      </c>
      <c r="Y132" s="31"/>
      <c r="Z132" s="31">
        <f t="shared" si="10"/>
        <v>19773000</v>
      </c>
      <c r="AA132" s="28" t="s">
        <v>156</v>
      </c>
    </row>
    <row r="133" spans="1:27" s="28" customFormat="1" ht="43.5" x14ac:dyDescent="0.35">
      <c r="A133" s="19" t="s">
        <v>4649</v>
      </c>
      <c r="B133" s="20">
        <v>130</v>
      </c>
      <c r="C133" s="28">
        <v>2024</v>
      </c>
      <c r="D133" s="19" t="s">
        <v>441</v>
      </c>
      <c r="E133" s="19" t="s">
        <v>442</v>
      </c>
      <c r="F133" s="19">
        <v>1019061637</v>
      </c>
      <c r="G133" s="19" t="s">
        <v>443</v>
      </c>
      <c r="H133" s="19" t="s">
        <v>444</v>
      </c>
      <c r="I133" s="19" t="s">
        <v>305</v>
      </c>
      <c r="J133" s="27">
        <v>45317</v>
      </c>
      <c r="K133" s="27">
        <v>45320</v>
      </c>
      <c r="L133" s="27">
        <v>45501</v>
      </c>
      <c r="M133" s="29">
        <v>41400000</v>
      </c>
      <c r="N133" s="36">
        <f t="shared" si="7"/>
        <v>1</v>
      </c>
      <c r="O133" s="31">
        <f>VLOOKUP(A133,[1]Hoja3!$A$1:$D$1647,2,0)</f>
        <v>41400000</v>
      </c>
      <c r="P133" s="31">
        <f>VLOOKUP(A133,[1]Hoja3!$A$1:$D$1647,4,0)</f>
        <v>0</v>
      </c>
      <c r="Q133" s="31">
        <f>VLOOKUP(A133,[1]Hoja3!$A$1:$D$1647,3,0)</f>
        <v>0</v>
      </c>
      <c r="R133" s="31">
        <f t="shared" si="11"/>
        <v>41400000</v>
      </c>
      <c r="S133" s="31">
        <f t="shared" si="8"/>
        <v>41400000</v>
      </c>
      <c r="T133" s="31">
        <f t="shared" si="9"/>
        <v>41400000</v>
      </c>
      <c r="X133" s="30">
        <f t="shared" si="12"/>
        <v>45501</v>
      </c>
      <c r="Y133" s="31"/>
      <c r="Z133" s="31">
        <f t="shared" si="10"/>
        <v>41400000</v>
      </c>
      <c r="AA133" s="28" t="s">
        <v>306</v>
      </c>
    </row>
    <row r="134" spans="1:27" s="28" customFormat="1" ht="43.5" x14ac:dyDescent="0.35">
      <c r="A134" s="19" t="s">
        <v>4650</v>
      </c>
      <c r="B134" s="20">
        <v>131</v>
      </c>
      <c r="C134" s="28">
        <v>2024</v>
      </c>
      <c r="D134" s="19" t="s">
        <v>445</v>
      </c>
      <c r="E134" s="19" t="s">
        <v>446</v>
      </c>
      <c r="F134" s="19">
        <v>52902035</v>
      </c>
      <c r="G134" s="19" t="s">
        <v>447</v>
      </c>
      <c r="H134" s="19" t="s">
        <v>37</v>
      </c>
      <c r="I134" s="19" t="s">
        <v>38</v>
      </c>
      <c r="J134" s="27">
        <v>45317</v>
      </c>
      <c r="K134" s="27">
        <v>45320</v>
      </c>
      <c r="L134" s="27">
        <v>45504</v>
      </c>
      <c r="M134" s="29">
        <v>63700000</v>
      </c>
      <c r="N134" s="36">
        <f t="shared" si="7"/>
        <v>1</v>
      </c>
      <c r="O134" s="31">
        <f>VLOOKUP(A134,[1]Hoja3!$A$1:$D$1647,2,0)</f>
        <v>59453333</v>
      </c>
      <c r="P134" s="31">
        <f>VLOOKUP(A134,[1]Hoja3!$A$1:$D$1647,4,0)</f>
        <v>4246667</v>
      </c>
      <c r="Q134" s="31">
        <f>VLOOKUP(A134,[1]Hoja3!$A$1:$D$1647,3,0)</f>
        <v>0</v>
      </c>
      <c r="R134" s="31">
        <f t="shared" si="11"/>
        <v>63700000</v>
      </c>
      <c r="S134" s="31">
        <f t="shared" si="8"/>
        <v>55206666</v>
      </c>
      <c r="T134" s="31">
        <f t="shared" si="9"/>
        <v>63700000</v>
      </c>
      <c r="X134" s="30">
        <f t="shared" si="12"/>
        <v>45504</v>
      </c>
      <c r="Y134" s="31"/>
      <c r="Z134" s="31">
        <f t="shared" si="10"/>
        <v>63700000</v>
      </c>
      <c r="AA134" s="28" t="s">
        <v>39</v>
      </c>
    </row>
    <row r="135" spans="1:27" s="28" customFormat="1" ht="43.5" x14ac:dyDescent="0.35">
      <c r="A135" s="19" t="s">
        <v>4651</v>
      </c>
      <c r="B135" s="20">
        <v>132</v>
      </c>
      <c r="C135" s="28">
        <v>2024</v>
      </c>
      <c r="D135" s="19" t="s">
        <v>448</v>
      </c>
      <c r="E135" s="19" t="s">
        <v>449</v>
      </c>
      <c r="F135" s="19">
        <v>1110539894</v>
      </c>
      <c r="G135" s="19" t="s">
        <v>450</v>
      </c>
      <c r="H135" s="19" t="s">
        <v>426</v>
      </c>
      <c r="I135" s="19" t="s">
        <v>427</v>
      </c>
      <c r="J135" s="27">
        <v>45317</v>
      </c>
      <c r="K135" s="27">
        <v>45323</v>
      </c>
      <c r="L135" s="27">
        <v>45504</v>
      </c>
      <c r="M135" s="29">
        <v>41816667</v>
      </c>
      <c r="N135" s="36">
        <f t="shared" si="7"/>
        <v>1</v>
      </c>
      <c r="O135" s="31">
        <f>VLOOKUP(A135,[1]Hoja3!$A$1:$D$1647,2,0)</f>
        <v>39000000</v>
      </c>
      <c r="P135" s="31">
        <f>VLOOKUP(A135,[1]Hoja3!$A$1:$D$1647,4,0)</f>
        <v>2816667</v>
      </c>
      <c r="Q135" s="31">
        <f>VLOOKUP(A135,[1]Hoja3!$A$1:$D$1647,3,0)</f>
        <v>0</v>
      </c>
      <c r="R135" s="31">
        <f t="shared" si="11"/>
        <v>41816667</v>
      </c>
      <c r="S135" s="31">
        <f t="shared" si="8"/>
        <v>36183333</v>
      </c>
      <c r="T135" s="31">
        <f t="shared" si="9"/>
        <v>41816667</v>
      </c>
      <c r="X135" s="30">
        <f t="shared" si="12"/>
        <v>45504</v>
      </c>
      <c r="Y135" s="31"/>
      <c r="Z135" s="31">
        <f t="shared" si="10"/>
        <v>41816667</v>
      </c>
      <c r="AA135" s="28" t="s">
        <v>428</v>
      </c>
    </row>
    <row r="136" spans="1:27" s="28" customFormat="1" ht="43.5" x14ac:dyDescent="0.35">
      <c r="A136" s="19" t="s">
        <v>4652</v>
      </c>
      <c r="B136" s="20">
        <v>133</v>
      </c>
      <c r="C136" s="28">
        <v>2024</v>
      </c>
      <c r="D136" s="19" t="s">
        <v>451</v>
      </c>
      <c r="E136" s="19" t="s">
        <v>452</v>
      </c>
      <c r="F136" s="19">
        <v>52978105</v>
      </c>
      <c r="G136" s="19" t="s">
        <v>453</v>
      </c>
      <c r="H136" s="19" t="s">
        <v>262</v>
      </c>
      <c r="I136" s="19" t="s">
        <v>263</v>
      </c>
      <c r="J136" s="27">
        <v>45317</v>
      </c>
      <c r="K136" s="27">
        <v>45323</v>
      </c>
      <c r="L136" s="27">
        <v>45412</v>
      </c>
      <c r="M136" s="29">
        <v>24000000</v>
      </c>
      <c r="N136" s="36">
        <f t="shared" ref="N136:N199" si="13">O136/(M136-P136)</f>
        <v>1</v>
      </c>
      <c r="O136" s="31">
        <f>VLOOKUP(A136,[1]Hoja3!$A$1:$D$1647,2,0)</f>
        <v>24000000</v>
      </c>
      <c r="P136" s="31">
        <f>VLOOKUP(A136,[1]Hoja3!$A$1:$D$1647,4,0)</f>
        <v>0</v>
      </c>
      <c r="Q136" s="31">
        <f>VLOOKUP(A136,[1]Hoja3!$A$1:$D$1647,3,0)</f>
        <v>0</v>
      </c>
      <c r="R136" s="31">
        <f t="shared" si="11"/>
        <v>24000000</v>
      </c>
      <c r="S136" s="31">
        <f t="shared" ref="S136:S199" si="14">+O136-P136</f>
        <v>24000000</v>
      </c>
      <c r="T136" s="31">
        <f t="shared" ref="T136:T199" si="15">+O136+P136</f>
        <v>24000000</v>
      </c>
      <c r="U136" s="42">
        <v>45412</v>
      </c>
      <c r="V136" s="42">
        <v>45412</v>
      </c>
      <c r="W136" s="38">
        <v>45</v>
      </c>
      <c r="X136" s="40">
        <f t="shared" si="12"/>
        <v>45457</v>
      </c>
      <c r="Y136" s="31">
        <v>11733333</v>
      </c>
      <c r="Z136" s="31">
        <f t="shared" ref="Z136:Z199" si="16">+Y136+M136</f>
        <v>35733333</v>
      </c>
      <c r="AA136" s="28" t="s">
        <v>264</v>
      </c>
    </row>
    <row r="137" spans="1:27" s="28" customFormat="1" ht="29" x14ac:dyDescent="0.35">
      <c r="A137" s="19" t="s">
        <v>4653</v>
      </c>
      <c r="B137" s="20">
        <v>134</v>
      </c>
      <c r="C137" s="28">
        <v>2024</v>
      </c>
      <c r="D137" s="19" t="s">
        <v>454</v>
      </c>
      <c r="E137" s="19" t="s">
        <v>455</v>
      </c>
      <c r="F137" s="19">
        <v>80216505</v>
      </c>
      <c r="G137" s="19" t="s">
        <v>456</v>
      </c>
      <c r="H137" s="19" t="s">
        <v>37</v>
      </c>
      <c r="I137" s="19" t="s">
        <v>38</v>
      </c>
      <c r="J137" s="27">
        <v>45317</v>
      </c>
      <c r="K137" s="27">
        <v>45320</v>
      </c>
      <c r="L137" s="27">
        <v>45475</v>
      </c>
      <c r="M137" s="29">
        <v>59864933</v>
      </c>
      <c r="N137" s="36">
        <f t="shared" si="13"/>
        <v>1</v>
      </c>
      <c r="O137" s="31">
        <f>VLOOKUP(A137,[1]Hoja3!$A$1:$D$1647,2,0)</f>
        <v>59864933</v>
      </c>
      <c r="P137" s="31">
        <f>VLOOKUP(A137,[1]Hoja3!$A$1:$D$1647,4,0)</f>
        <v>0</v>
      </c>
      <c r="Q137" s="31">
        <f>VLOOKUP(A137,[1]Hoja3!$A$1:$D$1647,3,0)</f>
        <v>0</v>
      </c>
      <c r="R137" s="31">
        <f t="shared" ref="R137:R200" si="17">+O137+P137+Q137</f>
        <v>59864933</v>
      </c>
      <c r="S137" s="31">
        <f t="shared" si="14"/>
        <v>59864933</v>
      </c>
      <c r="T137" s="31">
        <f t="shared" si="15"/>
        <v>59864933</v>
      </c>
      <c r="X137" s="30">
        <v>45483</v>
      </c>
      <c r="Y137" s="31"/>
      <c r="Z137" s="31">
        <f t="shared" si="16"/>
        <v>59864933</v>
      </c>
      <c r="AA137" s="28" t="s">
        <v>39</v>
      </c>
    </row>
    <row r="138" spans="1:27" s="28" customFormat="1" ht="43.5" x14ac:dyDescent="0.35">
      <c r="A138" s="19" t="s">
        <v>4654</v>
      </c>
      <c r="B138" s="20">
        <v>136</v>
      </c>
      <c r="C138" s="28">
        <v>2024</v>
      </c>
      <c r="D138" s="19" t="s">
        <v>457</v>
      </c>
      <c r="E138" s="19" t="s">
        <v>458</v>
      </c>
      <c r="F138" s="19">
        <v>79720987</v>
      </c>
      <c r="G138" s="19" t="s">
        <v>459</v>
      </c>
      <c r="H138" s="19" t="s">
        <v>154</v>
      </c>
      <c r="I138" s="19" t="s">
        <v>155</v>
      </c>
      <c r="J138" s="27">
        <v>45320</v>
      </c>
      <c r="K138" s="27">
        <v>45324</v>
      </c>
      <c r="L138" s="27">
        <v>45504</v>
      </c>
      <c r="M138" s="29">
        <v>43641000</v>
      </c>
      <c r="N138" s="36">
        <f t="shared" si="13"/>
        <v>1</v>
      </c>
      <c r="O138" s="31">
        <f>VLOOKUP(A138,[1]Hoja3!$A$1:$D$1647,2,0)</f>
        <v>39836400</v>
      </c>
      <c r="P138" s="31">
        <f>VLOOKUP(A138,[1]Hoja3!$A$1:$D$1647,4,0)</f>
        <v>3804600</v>
      </c>
      <c r="Q138" s="31">
        <f>VLOOKUP(A138,[1]Hoja3!$A$1:$D$1647,3,0)</f>
        <v>0</v>
      </c>
      <c r="R138" s="31">
        <f t="shared" si="17"/>
        <v>43641000</v>
      </c>
      <c r="S138" s="31">
        <f t="shared" si="14"/>
        <v>36031800</v>
      </c>
      <c r="T138" s="31">
        <f t="shared" si="15"/>
        <v>43641000</v>
      </c>
      <c r="X138" s="30">
        <f t="shared" si="12"/>
        <v>45504</v>
      </c>
      <c r="Y138" s="31"/>
      <c r="Z138" s="31">
        <f t="shared" si="16"/>
        <v>43641000</v>
      </c>
      <c r="AA138" s="28" t="s">
        <v>156</v>
      </c>
    </row>
    <row r="139" spans="1:27" s="28" customFormat="1" ht="29" x14ac:dyDescent="0.35">
      <c r="A139" s="19" t="s">
        <v>4655</v>
      </c>
      <c r="B139" s="20">
        <v>137</v>
      </c>
      <c r="C139" s="28">
        <v>2024</v>
      </c>
      <c r="D139" s="19" t="s">
        <v>460</v>
      </c>
      <c r="E139" s="19" t="s">
        <v>461</v>
      </c>
      <c r="F139" s="19">
        <v>52832564</v>
      </c>
      <c r="G139" s="19" t="s">
        <v>462</v>
      </c>
      <c r="H139" s="19" t="s">
        <v>463</v>
      </c>
      <c r="I139" s="19" t="s">
        <v>464</v>
      </c>
      <c r="J139" s="27">
        <v>45320</v>
      </c>
      <c r="K139" s="27">
        <v>45321</v>
      </c>
      <c r="L139" s="27">
        <v>45504</v>
      </c>
      <c r="M139" s="29">
        <v>55611000</v>
      </c>
      <c r="N139" s="36">
        <f t="shared" si="13"/>
        <v>1</v>
      </c>
      <c r="O139" s="31">
        <f>VLOOKUP(A139,[1]Hoja3!$A$1:$D$1647,2,0)</f>
        <v>54408600</v>
      </c>
      <c r="P139" s="31">
        <f>VLOOKUP(A139,[1]Hoja3!$A$1:$D$1647,4,0)</f>
        <v>1202400</v>
      </c>
      <c r="Q139" s="31">
        <f>VLOOKUP(A139,[1]Hoja3!$A$1:$D$1647,3,0)</f>
        <v>0</v>
      </c>
      <c r="R139" s="31">
        <f t="shared" si="17"/>
        <v>55611000</v>
      </c>
      <c r="S139" s="31">
        <f t="shared" si="14"/>
        <v>53206200</v>
      </c>
      <c r="T139" s="31">
        <f t="shared" si="15"/>
        <v>55611000</v>
      </c>
      <c r="X139" s="30">
        <f t="shared" si="12"/>
        <v>45504</v>
      </c>
      <c r="Y139" s="31"/>
      <c r="Z139" s="31">
        <f t="shared" si="16"/>
        <v>55611000</v>
      </c>
      <c r="AA139" s="28" t="s">
        <v>465</v>
      </c>
    </row>
    <row r="140" spans="1:27" s="28" customFormat="1" ht="29" x14ac:dyDescent="0.35">
      <c r="A140" s="19" t="s">
        <v>4656</v>
      </c>
      <c r="B140" s="20">
        <v>138</v>
      </c>
      <c r="C140" s="28">
        <v>2024</v>
      </c>
      <c r="D140" s="19" t="s">
        <v>466</v>
      </c>
      <c r="E140" s="19" t="s">
        <v>467</v>
      </c>
      <c r="F140" s="19">
        <v>52857779</v>
      </c>
      <c r="G140" s="19" t="s">
        <v>468</v>
      </c>
      <c r="H140" s="19" t="s">
        <v>344</v>
      </c>
      <c r="I140" s="19" t="s">
        <v>345</v>
      </c>
      <c r="J140" s="27">
        <v>45320</v>
      </c>
      <c r="K140" s="27">
        <v>45321</v>
      </c>
      <c r="L140" s="27">
        <v>45502</v>
      </c>
      <c r="M140" s="29">
        <v>50688000</v>
      </c>
      <c r="N140" s="36">
        <f t="shared" si="13"/>
        <v>1</v>
      </c>
      <c r="O140" s="31">
        <f>VLOOKUP(A140,[1]Hoja3!$A$1:$D$1647,2,0)</f>
        <v>50688000</v>
      </c>
      <c r="P140" s="31">
        <f>VLOOKUP(A140,[1]Hoja3!$A$1:$D$1647,4,0)</f>
        <v>0</v>
      </c>
      <c r="Q140" s="31">
        <f>VLOOKUP(A140,[1]Hoja3!$A$1:$D$1647,3,0)</f>
        <v>0</v>
      </c>
      <c r="R140" s="31">
        <f t="shared" si="17"/>
        <v>50688000</v>
      </c>
      <c r="S140" s="31">
        <f t="shared" si="14"/>
        <v>50688000</v>
      </c>
      <c r="T140" s="31">
        <f t="shared" si="15"/>
        <v>50688000</v>
      </c>
      <c r="X140" s="30">
        <f t="shared" si="12"/>
        <v>45502</v>
      </c>
      <c r="Y140" s="31"/>
      <c r="Z140" s="31">
        <f t="shared" si="16"/>
        <v>50688000</v>
      </c>
      <c r="AA140" s="28" t="s">
        <v>306</v>
      </c>
    </row>
    <row r="141" spans="1:27" s="28" customFormat="1" ht="29" x14ac:dyDescent="0.35">
      <c r="A141" s="19" t="s">
        <v>4657</v>
      </c>
      <c r="B141" s="20">
        <v>139</v>
      </c>
      <c r="C141" s="28">
        <v>2024</v>
      </c>
      <c r="D141" s="19" t="s">
        <v>469</v>
      </c>
      <c r="E141" s="19" t="s">
        <v>470</v>
      </c>
      <c r="F141" s="19">
        <v>1018402467</v>
      </c>
      <c r="G141" s="19" t="s">
        <v>471</v>
      </c>
      <c r="H141" s="19" t="s">
        <v>344</v>
      </c>
      <c r="I141" s="19" t="s">
        <v>345</v>
      </c>
      <c r="J141" s="27">
        <v>45320</v>
      </c>
      <c r="K141" s="27">
        <v>45321</v>
      </c>
      <c r="L141" s="27">
        <v>45502</v>
      </c>
      <c r="M141" s="29">
        <v>50688000</v>
      </c>
      <c r="N141" s="36">
        <f t="shared" si="13"/>
        <v>1</v>
      </c>
      <c r="O141" s="31">
        <f>VLOOKUP(A141,[1]Hoja3!$A$1:$D$1647,2,0)</f>
        <v>50688000</v>
      </c>
      <c r="P141" s="31">
        <f>VLOOKUP(A141,[1]Hoja3!$A$1:$D$1647,4,0)</f>
        <v>0</v>
      </c>
      <c r="Q141" s="31">
        <f>VLOOKUP(A141,[1]Hoja3!$A$1:$D$1647,3,0)</f>
        <v>0</v>
      </c>
      <c r="R141" s="31">
        <f t="shared" si="17"/>
        <v>50688000</v>
      </c>
      <c r="S141" s="31">
        <f t="shared" si="14"/>
        <v>50688000</v>
      </c>
      <c r="T141" s="31">
        <f t="shared" si="15"/>
        <v>50688000</v>
      </c>
      <c r="X141" s="30">
        <f t="shared" si="12"/>
        <v>45502</v>
      </c>
      <c r="Y141" s="31"/>
      <c r="Z141" s="31">
        <f t="shared" si="16"/>
        <v>50688000</v>
      </c>
      <c r="AA141" s="28" t="s">
        <v>306</v>
      </c>
    </row>
    <row r="142" spans="1:27" s="28" customFormat="1" ht="29" x14ac:dyDescent="0.35">
      <c r="A142" s="19" t="s">
        <v>4658</v>
      </c>
      <c r="B142" s="20">
        <v>140</v>
      </c>
      <c r="C142" s="28">
        <v>2024</v>
      </c>
      <c r="D142" s="19" t="s">
        <v>472</v>
      </c>
      <c r="E142" s="19" t="s">
        <v>473</v>
      </c>
      <c r="F142" s="19">
        <v>37943545</v>
      </c>
      <c r="G142" s="19" t="s">
        <v>474</v>
      </c>
      <c r="H142" s="19" t="s">
        <v>475</v>
      </c>
      <c r="I142" s="19" t="s">
        <v>476</v>
      </c>
      <c r="J142" s="27">
        <v>45320</v>
      </c>
      <c r="K142" s="27">
        <v>45324</v>
      </c>
      <c r="L142" s="27">
        <v>45504</v>
      </c>
      <c r="M142" s="29">
        <v>31827000</v>
      </c>
      <c r="N142" s="36">
        <f t="shared" si="13"/>
        <v>1</v>
      </c>
      <c r="O142" s="31">
        <f>VLOOKUP(A142,[1]Hoja3!$A$1:$D$1647,2,0)</f>
        <v>31473367</v>
      </c>
      <c r="P142" s="31">
        <f>VLOOKUP(A142,[1]Hoja3!$A$1:$D$1647,4,0)</f>
        <v>353633</v>
      </c>
      <c r="Q142" s="31">
        <f>VLOOKUP(A142,[1]Hoja3!$A$1:$D$1647,3,0)</f>
        <v>0</v>
      </c>
      <c r="R142" s="31">
        <f t="shared" si="17"/>
        <v>31827000</v>
      </c>
      <c r="S142" s="31">
        <f t="shared" si="14"/>
        <v>31119734</v>
      </c>
      <c r="T142" s="31">
        <f t="shared" si="15"/>
        <v>31827000</v>
      </c>
      <c r="X142" s="30">
        <f t="shared" si="12"/>
        <v>45504</v>
      </c>
      <c r="Y142" s="31"/>
      <c r="Z142" s="31">
        <f t="shared" si="16"/>
        <v>31827000</v>
      </c>
      <c r="AA142" s="28" t="s">
        <v>477</v>
      </c>
    </row>
    <row r="143" spans="1:27" s="28" customFormat="1" ht="29" x14ac:dyDescent="0.35">
      <c r="A143" s="19" t="s">
        <v>4659</v>
      </c>
      <c r="B143" s="20">
        <v>141</v>
      </c>
      <c r="C143" s="28">
        <v>2024</v>
      </c>
      <c r="D143" s="19" t="s">
        <v>478</v>
      </c>
      <c r="E143" s="19" t="s">
        <v>479</v>
      </c>
      <c r="F143" s="19">
        <v>51633080</v>
      </c>
      <c r="G143" s="19" t="s">
        <v>480</v>
      </c>
      <c r="H143" s="19" t="s">
        <v>338</v>
      </c>
      <c r="I143" s="19" t="s">
        <v>339</v>
      </c>
      <c r="J143" s="27">
        <v>45320</v>
      </c>
      <c r="K143" s="27">
        <v>45321</v>
      </c>
      <c r="L143" s="27">
        <v>45411</v>
      </c>
      <c r="M143" s="29">
        <v>11095044</v>
      </c>
      <c r="N143" s="36">
        <f t="shared" si="13"/>
        <v>1</v>
      </c>
      <c r="O143" s="31">
        <f>VLOOKUP(A143,[1]Hoja3!$A$1:$D$1647,2,0)</f>
        <v>11095044</v>
      </c>
      <c r="P143" s="31">
        <f>VLOOKUP(A143,[1]Hoja3!$A$1:$D$1647,4,0)</f>
        <v>0</v>
      </c>
      <c r="Q143" s="31">
        <f>VLOOKUP(A143,[1]Hoja3!$A$1:$D$1647,3,0)</f>
        <v>0</v>
      </c>
      <c r="R143" s="31">
        <f t="shared" si="17"/>
        <v>11095044</v>
      </c>
      <c r="S143" s="31">
        <f t="shared" si="14"/>
        <v>11095044</v>
      </c>
      <c r="T143" s="31">
        <f t="shared" si="15"/>
        <v>11095044</v>
      </c>
      <c r="X143" s="30">
        <f t="shared" si="12"/>
        <v>45411</v>
      </c>
      <c r="Y143" s="31"/>
      <c r="Z143" s="31">
        <f t="shared" si="16"/>
        <v>11095044</v>
      </c>
      <c r="AA143" s="28" t="s">
        <v>340</v>
      </c>
    </row>
    <row r="144" spans="1:27" s="28" customFormat="1" ht="29" x14ac:dyDescent="0.35">
      <c r="A144" s="19" t="s">
        <v>4660</v>
      </c>
      <c r="B144" s="20">
        <v>142</v>
      </c>
      <c r="C144" s="28">
        <v>2024</v>
      </c>
      <c r="D144" s="19" t="s">
        <v>481</v>
      </c>
      <c r="E144" s="19" t="s">
        <v>482</v>
      </c>
      <c r="F144" s="19">
        <v>1013586308</v>
      </c>
      <c r="G144" s="19" t="s">
        <v>483</v>
      </c>
      <c r="H144" s="19" t="s">
        <v>338</v>
      </c>
      <c r="I144" s="19" t="s">
        <v>339</v>
      </c>
      <c r="J144" s="27">
        <v>45320</v>
      </c>
      <c r="K144" s="27">
        <v>45321</v>
      </c>
      <c r="L144" s="27">
        <v>45411</v>
      </c>
      <c r="M144" s="29">
        <v>21954639</v>
      </c>
      <c r="N144" s="36">
        <f t="shared" si="13"/>
        <v>1</v>
      </c>
      <c r="O144" s="31">
        <f>VLOOKUP(A144,[1]Hoja3!$A$1:$D$1647,2,0)</f>
        <v>21954639</v>
      </c>
      <c r="P144" s="31">
        <f>VLOOKUP(A144,[1]Hoja3!$A$1:$D$1647,4,0)</f>
        <v>0</v>
      </c>
      <c r="Q144" s="31">
        <f>VLOOKUP(A144,[1]Hoja3!$A$1:$D$1647,3,0)</f>
        <v>0</v>
      </c>
      <c r="R144" s="31">
        <f t="shared" si="17"/>
        <v>21954639</v>
      </c>
      <c r="S144" s="31">
        <f t="shared" si="14"/>
        <v>21954639</v>
      </c>
      <c r="T144" s="31">
        <f t="shared" si="15"/>
        <v>21954639</v>
      </c>
      <c r="X144" s="30">
        <f t="shared" si="12"/>
        <v>45411</v>
      </c>
      <c r="Y144" s="31"/>
      <c r="Z144" s="31">
        <f t="shared" si="16"/>
        <v>21954639</v>
      </c>
      <c r="AA144" s="28" t="s">
        <v>340</v>
      </c>
    </row>
    <row r="145" spans="1:27" s="28" customFormat="1" ht="29" x14ac:dyDescent="0.35">
      <c r="A145" s="19" t="s">
        <v>4661</v>
      </c>
      <c r="B145" s="20">
        <v>143</v>
      </c>
      <c r="C145" s="28">
        <v>2024</v>
      </c>
      <c r="D145" s="19" t="s">
        <v>484</v>
      </c>
      <c r="E145" s="19" t="s">
        <v>485</v>
      </c>
      <c r="F145" s="19">
        <v>52719035</v>
      </c>
      <c r="G145" s="19" t="s">
        <v>486</v>
      </c>
      <c r="H145" s="19" t="s">
        <v>338</v>
      </c>
      <c r="I145" s="19" t="s">
        <v>339</v>
      </c>
      <c r="J145" s="27">
        <v>45320</v>
      </c>
      <c r="K145" s="27">
        <v>45321</v>
      </c>
      <c r="L145" s="27">
        <v>45411</v>
      </c>
      <c r="M145" s="29">
        <v>31023600</v>
      </c>
      <c r="N145" s="36">
        <f t="shared" si="13"/>
        <v>1</v>
      </c>
      <c r="O145" s="31">
        <f>VLOOKUP(A145,[1]Hoja3!$A$1:$D$1647,2,0)</f>
        <v>31023600</v>
      </c>
      <c r="P145" s="31">
        <f>VLOOKUP(A145,[1]Hoja3!$A$1:$D$1647,4,0)</f>
        <v>0</v>
      </c>
      <c r="Q145" s="31">
        <f>VLOOKUP(A145,[1]Hoja3!$A$1:$D$1647,3,0)</f>
        <v>0</v>
      </c>
      <c r="R145" s="31">
        <f t="shared" si="17"/>
        <v>31023600</v>
      </c>
      <c r="S145" s="31">
        <f t="shared" si="14"/>
        <v>31023600</v>
      </c>
      <c r="T145" s="31">
        <f t="shared" si="15"/>
        <v>31023600</v>
      </c>
      <c r="X145" s="30">
        <f t="shared" si="12"/>
        <v>45411</v>
      </c>
      <c r="Y145" s="31"/>
      <c r="Z145" s="31">
        <f t="shared" si="16"/>
        <v>31023600</v>
      </c>
      <c r="AA145" s="28" t="s">
        <v>340</v>
      </c>
    </row>
    <row r="146" spans="1:27" s="28" customFormat="1" ht="29" x14ac:dyDescent="0.35">
      <c r="A146" s="19" t="s">
        <v>4662</v>
      </c>
      <c r="B146" s="20">
        <v>144</v>
      </c>
      <c r="C146" s="28">
        <v>2024</v>
      </c>
      <c r="D146" s="19" t="s">
        <v>487</v>
      </c>
      <c r="E146" s="19" t="s">
        <v>488</v>
      </c>
      <c r="F146" s="19">
        <v>1016004240</v>
      </c>
      <c r="G146" s="19" t="s">
        <v>489</v>
      </c>
      <c r="H146" s="19" t="s">
        <v>31</v>
      </c>
      <c r="I146" s="19" t="s">
        <v>32</v>
      </c>
      <c r="J146" s="27">
        <v>45320</v>
      </c>
      <c r="K146" s="27">
        <v>45323</v>
      </c>
      <c r="L146" s="27">
        <v>45504</v>
      </c>
      <c r="M146" s="29">
        <v>56498000</v>
      </c>
      <c r="N146" s="36">
        <f t="shared" si="13"/>
        <v>0.66666666666666663</v>
      </c>
      <c r="O146" s="31">
        <f>VLOOKUP(A146,[1]Hoja3!$A$1:$D$1647,2,0)</f>
        <v>34768000</v>
      </c>
      <c r="P146" s="31">
        <f>VLOOKUP(A146,[1]Hoja3!$A$1:$D$1647,4,0)</f>
        <v>4346000</v>
      </c>
      <c r="Q146" s="31">
        <f>VLOOKUP(A146,[1]Hoja3!$A$1:$D$1647,3,0)</f>
        <v>17384000</v>
      </c>
      <c r="R146" s="31">
        <f t="shared" si="17"/>
        <v>56498000</v>
      </c>
      <c r="S146" s="31">
        <f t="shared" si="14"/>
        <v>30422000</v>
      </c>
      <c r="T146" s="31">
        <f t="shared" si="15"/>
        <v>39114000</v>
      </c>
      <c r="X146" s="30">
        <f t="shared" si="12"/>
        <v>45504</v>
      </c>
      <c r="Y146" s="31"/>
      <c r="Z146" s="31">
        <f t="shared" si="16"/>
        <v>56498000</v>
      </c>
      <c r="AA146" s="28" t="s">
        <v>33</v>
      </c>
    </row>
    <row r="147" spans="1:27" s="28" customFormat="1" ht="29" x14ac:dyDescent="0.35">
      <c r="A147" s="19" t="s">
        <v>4663</v>
      </c>
      <c r="B147" s="20">
        <v>145</v>
      </c>
      <c r="C147" s="28">
        <v>2024</v>
      </c>
      <c r="D147" s="19" t="s">
        <v>490</v>
      </c>
      <c r="E147" s="19" t="s">
        <v>491</v>
      </c>
      <c r="F147" s="19">
        <v>40388807</v>
      </c>
      <c r="G147" s="19" t="s">
        <v>492</v>
      </c>
      <c r="H147" s="19" t="s">
        <v>31</v>
      </c>
      <c r="I147" s="19" t="s">
        <v>32</v>
      </c>
      <c r="J147" s="27">
        <v>45320</v>
      </c>
      <c r="K147" s="27">
        <v>45323</v>
      </c>
      <c r="L147" s="27">
        <v>45504</v>
      </c>
      <c r="M147" s="29">
        <v>44200000</v>
      </c>
      <c r="N147" s="36">
        <f t="shared" si="13"/>
        <v>0.83333333333333337</v>
      </c>
      <c r="O147" s="31">
        <f>VLOOKUP(A147,[1]Hoja3!$A$1:$D$1647,2,0)</f>
        <v>34000000</v>
      </c>
      <c r="P147" s="31">
        <f>VLOOKUP(A147,[1]Hoja3!$A$1:$D$1647,4,0)</f>
        <v>3400000</v>
      </c>
      <c r="Q147" s="31">
        <f>VLOOKUP(A147,[1]Hoja3!$A$1:$D$1647,3,0)</f>
        <v>6800000</v>
      </c>
      <c r="R147" s="31">
        <f t="shared" si="17"/>
        <v>44200000</v>
      </c>
      <c r="S147" s="31">
        <f t="shared" si="14"/>
        <v>30600000</v>
      </c>
      <c r="T147" s="31">
        <f t="shared" si="15"/>
        <v>37400000</v>
      </c>
      <c r="X147" s="30">
        <v>45492</v>
      </c>
      <c r="Y147" s="31"/>
      <c r="Z147" s="31">
        <f t="shared" si="16"/>
        <v>44200000</v>
      </c>
      <c r="AA147" s="28" t="s">
        <v>33</v>
      </c>
    </row>
    <row r="148" spans="1:27" s="28" customFormat="1" ht="29" x14ac:dyDescent="0.35">
      <c r="A148" s="19" t="s">
        <v>4664</v>
      </c>
      <c r="B148" s="20">
        <v>146</v>
      </c>
      <c r="C148" s="28">
        <v>2024</v>
      </c>
      <c r="D148" s="19" t="s">
        <v>493</v>
      </c>
      <c r="E148" s="19" t="s">
        <v>494</v>
      </c>
      <c r="F148" s="19">
        <v>39525320</v>
      </c>
      <c r="G148" s="19" t="s">
        <v>495</v>
      </c>
      <c r="H148" s="19" t="s">
        <v>31</v>
      </c>
      <c r="I148" s="19" t="s">
        <v>32</v>
      </c>
      <c r="J148" s="27">
        <v>45320</v>
      </c>
      <c r="K148" s="27">
        <v>45323</v>
      </c>
      <c r="L148" s="27">
        <v>45504</v>
      </c>
      <c r="M148" s="29">
        <v>44200000</v>
      </c>
      <c r="N148" s="36">
        <f t="shared" si="13"/>
        <v>1</v>
      </c>
      <c r="O148" s="31">
        <f>VLOOKUP(A148,[1]Hoja3!$A$1:$D$1647,2,0)</f>
        <v>40800000</v>
      </c>
      <c r="P148" s="31">
        <f>VLOOKUP(A148,[1]Hoja3!$A$1:$D$1647,4,0)</f>
        <v>3400000</v>
      </c>
      <c r="Q148" s="31">
        <f>VLOOKUP(A148,[1]Hoja3!$A$1:$D$1647,3,0)</f>
        <v>0</v>
      </c>
      <c r="R148" s="31">
        <f t="shared" si="17"/>
        <v>44200000</v>
      </c>
      <c r="S148" s="31">
        <f t="shared" si="14"/>
        <v>37400000</v>
      </c>
      <c r="T148" s="31">
        <f t="shared" si="15"/>
        <v>44200000</v>
      </c>
      <c r="X148" s="30">
        <f t="shared" si="12"/>
        <v>45504</v>
      </c>
      <c r="Y148" s="31"/>
      <c r="Z148" s="31">
        <f t="shared" si="16"/>
        <v>44200000</v>
      </c>
      <c r="AA148" s="28" t="s">
        <v>33</v>
      </c>
    </row>
    <row r="149" spans="1:27" s="28" customFormat="1" ht="29" x14ac:dyDescent="0.35">
      <c r="A149" s="19" t="s">
        <v>4665</v>
      </c>
      <c r="B149" s="20">
        <v>147</v>
      </c>
      <c r="C149" s="28">
        <v>2024</v>
      </c>
      <c r="D149" s="19" t="s">
        <v>496</v>
      </c>
      <c r="E149" s="19" t="s">
        <v>497</v>
      </c>
      <c r="F149" s="19">
        <v>53031062</v>
      </c>
      <c r="G149" s="19" t="s">
        <v>498</v>
      </c>
      <c r="H149" s="19" t="s">
        <v>31</v>
      </c>
      <c r="I149" s="19" t="s">
        <v>32</v>
      </c>
      <c r="J149" s="27">
        <v>45320</v>
      </c>
      <c r="K149" s="27">
        <v>45323</v>
      </c>
      <c r="L149" s="27">
        <v>45504</v>
      </c>
      <c r="M149" s="29">
        <v>42367000</v>
      </c>
      <c r="N149" s="36">
        <f t="shared" si="13"/>
        <v>1</v>
      </c>
      <c r="O149" s="31">
        <f>VLOOKUP(A149,[1]Hoja3!$A$1:$D$1647,2,0)</f>
        <v>39108000</v>
      </c>
      <c r="P149" s="31">
        <f>VLOOKUP(A149,[1]Hoja3!$A$1:$D$1647,4,0)</f>
        <v>3259000</v>
      </c>
      <c r="Q149" s="31">
        <f>VLOOKUP(A149,[1]Hoja3!$A$1:$D$1647,3,0)</f>
        <v>0</v>
      </c>
      <c r="R149" s="31">
        <f t="shared" si="17"/>
        <v>42367000</v>
      </c>
      <c r="S149" s="31">
        <f t="shared" si="14"/>
        <v>35849000</v>
      </c>
      <c r="T149" s="31">
        <f t="shared" si="15"/>
        <v>42367000</v>
      </c>
      <c r="X149" s="30">
        <f t="shared" si="12"/>
        <v>45504</v>
      </c>
      <c r="Y149" s="31"/>
      <c r="Z149" s="31">
        <f t="shared" si="16"/>
        <v>42367000</v>
      </c>
      <c r="AA149" s="28" t="s">
        <v>33</v>
      </c>
    </row>
    <row r="150" spans="1:27" s="28" customFormat="1" ht="29" x14ac:dyDescent="0.35">
      <c r="A150" s="19" t="s">
        <v>4666</v>
      </c>
      <c r="B150" s="20">
        <v>148</v>
      </c>
      <c r="C150" s="28">
        <v>2024</v>
      </c>
      <c r="D150" s="19" t="s">
        <v>499</v>
      </c>
      <c r="E150" s="19" t="s">
        <v>500</v>
      </c>
      <c r="F150" s="19">
        <v>37086468</v>
      </c>
      <c r="G150" s="19" t="s">
        <v>501</v>
      </c>
      <c r="H150" s="19" t="s">
        <v>262</v>
      </c>
      <c r="I150" s="19" t="s">
        <v>263</v>
      </c>
      <c r="J150" s="27">
        <v>45320</v>
      </c>
      <c r="K150" s="27">
        <v>45323</v>
      </c>
      <c r="L150" s="27">
        <v>45504</v>
      </c>
      <c r="M150" s="29">
        <v>43549000</v>
      </c>
      <c r="N150" s="36">
        <f t="shared" si="13"/>
        <v>1</v>
      </c>
      <c r="O150" s="31">
        <f>VLOOKUP(A150,[1]Hoja3!$A$1:$D$1647,2,0)</f>
        <v>42372000</v>
      </c>
      <c r="P150" s="31">
        <f>VLOOKUP(A150,[1]Hoja3!$A$1:$D$1647,4,0)</f>
        <v>1177000</v>
      </c>
      <c r="Q150" s="31">
        <f>VLOOKUP(A150,[1]Hoja3!$A$1:$D$1647,3,0)</f>
        <v>0</v>
      </c>
      <c r="R150" s="31">
        <f t="shared" si="17"/>
        <v>43549000</v>
      </c>
      <c r="S150" s="31">
        <f t="shared" si="14"/>
        <v>41195000</v>
      </c>
      <c r="T150" s="31">
        <f t="shared" si="15"/>
        <v>43549000</v>
      </c>
      <c r="X150" s="30">
        <f t="shared" si="12"/>
        <v>45504</v>
      </c>
      <c r="Y150" s="31"/>
      <c r="Z150" s="31">
        <f t="shared" si="16"/>
        <v>43549000</v>
      </c>
      <c r="AA150" s="28" t="s">
        <v>264</v>
      </c>
    </row>
    <row r="151" spans="1:27" s="28" customFormat="1" ht="29" x14ac:dyDescent="0.35">
      <c r="A151" s="19" t="s">
        <v>4667</v>
      </c>
      <c r="B151" s="20">
        <v>149</v>
      </c>
      <c r="C151" s="28">
        <v>2024</v>
      </c>
      <c r="D151" s="19" t="s">
        <v>502</v>
      </c>
      <c r="E151" s="19" t="s">
        <v>503</v>
      </c>
      <c r="F151" s="19">
        <v>53029163</v>
      </c>
      <c r="G151" s="19" t="s">
        <v>504</v>
      </c>
      <c r="H151" s="19" t="s">
        <v>463</v>
      </c>
      <c r="I151" s="19" t="s">
        <v>464</v>
      </c>
      <c r="J151" s="27">
        <v>45320</v>
      </c>
      <c r="K151" s="27">
        <v>45321</v>
      </c>
      <c r="L151" s="27">
        <v>45504</v>
      </c>
      <c r="M151" s="29">
        <v>44012000</v>
      </c>
      <c r="N151" s="36">
        <f t="shared" si="13"/>
        <v>1</v>
      </c>
      <c r="O151" s="31">
        <f>VLOOKUP(A151,[1]Hoja3!$A$1:$D$1647,2,0)</f>
        <v>43059900</v>
      </c>
      <c r="P151" s="31">
        <f>VLOOKUP(A151,[1]Hoja3!$A$1:$D$1647,4,0)</f>
        <v>952100</v>
      </c>
      <c r="Q151" s="31">
        <f>VLOOKUP(A151,[1]Hoja3!$A$1:$D$1647,3,0)</f>
        <v>0</v>
      </c>
      <c r="R151" s="31">
        <f t="shared" si="17"/>
        <v>44012000</v>
      </c>
      <c r="S151" s="31">
        <f t="shared" si="14"/>
        <v>42107800</v>
      </c>
      <c r="T151" s="31">
        <f t="shared" si="15"/>
        <v>44012000</v>
      </c>
      <c r="X151" s="30">
        <f t="shared" si="12"/>
        <v>45504</v>
      </c>
      <c r="Y151" s="31"/>
      <c r="Z151" s="31">
        <f t="shared" si="16"/>
        <v>44012000</v>
      </c>
      <c r="AA151" s="28" t="s">
        <v>465</v>
      </c>
    </row>
    <row r="152" spans="1:27" s="28" customFormat="1" ht="29" x14ac:dyDescent="0.35">
      <c r="A152" s="19" t="s">
        <v>4668</v>
      </c>
      <c r="B152" s="20">
        <v>150</v>
      </c>
      <c r="C152" s="28">
        <v>2024</v>
      </c>
      <c r="D152" s="19" t="s">
        <v>505</v>
      </c>
      <c r="E152" s="19" t="s">
        <v>506</v>
      </c>
      <c r="F152" s="19">
        <v>79953215</v>
      </c>
      <c r="G152" s="19" t="s">
        <v>507</v>
      </c>
      <c r="H152" s="19" t="s">
        <v>124</v>
      </c>
      <c r="I152" s="19" t="s">
        <v>125</v>
      </c>
      <c r="J152" s="27">
        <v>45321</v>
      </c>
      <c r="K152" s="27">
        <v>45323</v>
      </c>
      <c r="L152" s="27">
        <v>45504</v>
      </c>
      <c r="M152" s="29">
        <v>62418000</v>
      </c>
      <c r="N152" s="36">
        <f t="shared" si="13"/>
        <v>1</v>
      </c>
      <c r="O152" s="31">
        <f>VLOOKUP(A152,[1]Hoja3!$A$1:$D$1647,2,0)</f>
        <v>55620000</v>
      </c>
      <c r="P152" s="31">
        <f>VLOOKUP(A152,[1]Hoja3!$A$1:$D$1647,4,0)</f>
        <v>6798000</v>
      </c>
      <c r="Q152" s="31">
        <f>VLOOKUP(A152,[1]Hoja3!$A$1:$D$1647,3,0)</f>
        <v>0</v>
      </c>
      <c r="R152" s="31">
        <f t="shared" si="17"/>
        <v>62418000</v>
      </c>
      <c r="S152" s="31">
        <f t="shared" si="14"/>
        <v>48822000</v>
      </c>
      <c r="T152" s="31">
        <f t="shared" si="15"/>
        <v>62418000</v>
      </c>
      <c r="X152" s="30">
        <f t="shared" si="12"/>
        <v>45504</v>
      </c>
      <c r="Y152" s="31"/>
      <c r="Z152" s="31">
        <f t="shared" si="16"/>
        <v>62418000</v>
      </c>
      <c r="AA152" s="28" t="s">
        <v>126</v>
      </c>
    </row>
    <row r="153" spans="1:27" s="28" customFormat="1" ht="29" x14ac:dyDescent="0.35">
      <c r="A153" s="19" t="s">
        <v>4669</v>
      </c>
      <c r="B153" s="20">
        <v>151</v>
      </c>
      <c r="C153" s="28">
        <v>2024</v>
      </c>
      <c r="D153" s="19" t="s">
        <v>508</v>
      </c>
      <c r="E153" s="19" t="s">
        <v>509</v>
      </c>
      <c r="F153" s="19">
        <v>1073504935</v>
      </c>
      <c r="G153" s="19" t="s">
        <v>510</v>
      </c>
      <c r="H153" s="19" t="s">
        <v>262</v>
      </c>
      <c r="I153" s="19" t="s">
        <v>263</v>
      </c>
      <c r="J153" s="27">
        <v>45321</v>
      </c>
      <c r="K153" s="27">
        <v>45323</v>
      </c>
      <c r="L153" s="27">
        <v>45504</v>
      </c>
      <c r="M153" s="29">
        <v>45096833</v>
      </c>
      <c r="N153" s="36">
        <f t="shared" si="13"/>
        <v>1</v>
      </c>
      <c r="O153" s="31">
        <f>VLOOKUP(A153,[1]Hoja3!$A$1:$D$1647,2,0)</f>
        <v>43878000</v>
      </c>
      <c r="P153" s="31">
        <f>VLOOKUP(A153,[1]Hoja3!$A$1:$D$1647,4,0)</f>
        <v>1218833</v>
      </c>
      <c r="Q153" s="31">
        <f>VLOOKUP(A153,[1]Hoja3!$A$1:$D$1647,3,0)</f>
        <v>0</v>
      </c>
      <c r="R153" s="31">
        <f t="shared" si="17"/>
        <v>45096833</v>
      </c>
      <c r="S153" s="31">
        <f t="shared" si="14"/>
        <v>42659167</v>
      </c>
      <c r="T153" s="31">
        <f t="shared" si="15"/>
        <v>45096833</v>
      </c>
      <c r="X153" s="30">
        <f t="shared" si="12"/>
        <v>45504</v>
      </c>
      <c r="Y153" s="31"/>
      <c r="Z153" s="31">
        <f t="shared" si="16"/>
        <v>45096833</v>
      </c>
      <c r="AA153" s="28" t="s">
        <v>264</v>
      </c>
    </row>
    <row r="154" spans="1:27" s="28" customFormat="1" ht="29" x14ac:dyDescent="0.35">
      <c r="A154" s="19" t="s">
        <v>4670</v>
      </c>
      <c r="B154" s="20">
        <v>152</v>
      </c>
      <c r="C154" s="28">
        <v>2024</v>
      </c>
      <c r="D154" s="19" t="s">
        <v>511</v>
      </c>
      <c r="E154" s="19" t="s">
        <v>512</v>
      </c>
      <c r="F154" s="19">
        <v>1016065928</v>
      </c>
      <c r="G154" s="19" t="s">
        <v>513</v>
      </c>
      <c r="H154" s="19" t="s">
        <v>475</v>
      </c>
      <c r="I154" s="19" t="s">
        <v>476</v>
      </c>
      <c r="J154" s="27">
        <v>45321</v>
      </c>
      <c r="K154" s="27">
        <v>45324</v>
      </c>
      <c r="L154" s="27">
        <v>45504</v>
      </c>
      <c r="M154" s="29">
        <v>31827000</v>
      </c>
      <c r="N154" s="36">
        <f t="shared" si="13"/>
        <v>1</v>
      </c>
      <c r="O154" s="31">
        <f>VLOOKUP(A154,[1]Hoja3!$A$1:$D$1647,2,0)</f>
        <v>31473367</v>
      </c>
      <c r="P154" s="31">
        <f>VLOOKUP(A154,[1]Hoja3!$A$1:$D$1647,4,0)</f>
        <v>353633</v>
      </c>
      <c r="Q154" s="31">
        <f>VLOOKUP(A154,[1]Hoja3!$A$1:$D$1647,3,0)</f>
        <v>0</v>
      </c>
      <c r="R154" s="31">
        <f t="shared" si="17"/>
        <v>31827000</v>
      </c>
      <c r="S154" s="31">
        <f t="shared" si="14"/>
        <v>31119734</v>
      </c>
      <c r="T154" s="31">
        <f t="shared" si="15"/>
        <v>31827000</v>
      </c>
      <c r="X154" s="30">
        <f t="shared" si="12"/>
        <v>45504</v>
      </c>
      <c r="Y154" s="31"/>
      <c r="Z154" s="31">
        <f t="shared" si="16"/>
        <v>31827000</v>
      </c>
      <c r="AA154" s="28" t="s">
        <v>477</v>
      </c>
    </row>
    <row r="155" spans="1:27" s="28" customFormat="1" ht="29" x14ac:dyDescent="0.35">
      <c r="A155" s="19" t="s">
        <v>4671</v>
      </c>
      <c r="B155" s="20">
        <v>153</v>
      </c>
      <c r="C155" s="28">
        <v>2024</v>
      </c>
      <c r="D155" s="19" t="s">
        <v>514</v>
      </c>
      <c r="E155" s="19" t="s">
        <v>515</v>
      </c>
      <c r="F155" s="19">
        <v>52970001</v>
      </c>
      <c r="G155" s="19" t="s">
        <v>516</v>
      </c>
      <c r="H155" s="19" t="s">
        <v>475</v>
      </c>
      <c r="I155" s="19" t="s">
        <v>476</v>
      </c>
      <c r="J155" s="27">
        <v>45321</v>
      </c>
      <c r="K155" s="27">
        <v>45324</v>
      </c>
      <c r="L155" s="27">
        <v>45489</v>
      </c>
      <c r="M155" s="29">
        <v>47850000</v>
      </c>
      <c r="N155" s="36">
        <f t="shared" si="13"/>
        <v>1</v>
      </c>
      <c r="O155" s="31">
        <f>VLOOKUP(A155,[1]Hoja3!$A$1:$D$1647,2,0)</f>
        <v>47560000</v>
      </c>
      <c r="P155" s="31">
        <f>VLOOKUP(A155,[1]Hoja3!$A$1:$D$1647,4,0)</f>
        <v>290000</v>
      </c>
      <c r="Q155" s="31">
        <f>VLOOKUP(A155,[1]Hoja3!$A$1:$D$1647,3,0)</f>
        <v>0</v>
      </c>
      <c r="R155" s="31">
        <f t="shared" si="17"/>
        <v>47850000</v>
      </c>
      <c r="S155" s="31">
        <f t="shared" si="14"/>
        <v>47270000</v>
      </c>
      <c r="T155" s="31">
        <f t="shared" si="15"/>
        <v>47850000</v>
      </c>
      <c r="X155" s="30">
        <f t="shared" si="12"/>
        <v>45489</v>
      </c>
      <c r="Y155" s="31"/>
      <c r="Z155" s="31">
        <f t="shared" si="16"/>
        <v>47850000</v>
      </c>
      <c r="AA155" s="28" t="s">
        <v>477</v>
      </c>
    </row>
    <row r="156" spans="1:27" s="28" customFormat="1" ht="29" x14ac:dyDescent="0.35">
      <c r="A156" s="19" t="s">
        <v>4672</v>
      </c>
      <c r="B156" s="20">
        <v>154</v>
      </c>
      <c r="C156" s="28">
        <v>2024</v>
      </c>
      <c r="D156" s="19" t="s">
        <v>517</v>
      </c>
      <c r="E156" s="19" t="s">
        <v>518</v>
      </c>
      <c r="F156" s="19">
        <v>1022402107</v>
      </c>
      <c r="G156" s="19" t="s">
        <v>519</v>
      </c>
      <c r="H156" s="19" t="s">
        <v>31</v>
      </c>
      <c r="I156" s="19" t="s">
        <v>32</v>
      </c>
      <c r="J156" s="27">
        <v>45321</v>
      </c>
      <c r="K156" s="27">
        <v>45323</v>
      </c>
      <c r="L156" s="27">
        <v>45504</v>
      </c>
      <c r="M156" s="29">
        <v>42367000</v>
      </c>
      <c r="N156" s="36">
        <f t="shared" si="13"/>
        <v>1</v>
      </c>
      <c r="O156" s="31">
        <f>VLOOKUP(A156,[1]Hoja3!$A$1:$D$1647,2,0)</f>
        <v>39108000</v>
      </c>
      <c r="P156" s="31">
        <f>VLOOKUP(A156,[1]Hoja3!$A$1:$D$1647,4,0)</f>
        <v>3259000</v>
      </c>
      <c r="Q156" s="31">
        <f>VLOOKUP(A156,[1]Hoja3!$A$1:$D$1647,3,0)</f>
        <v>0</v>
      </c>
      <c r="R156" s="31">
        <f t="shared" si="17"/>
        <v>42367000</v>
      </c>
      <c r="S156" s="31">
        <f t="shared" si="14"/>
        <v>35849000</v>
      </c>
      <c r="T156" s="31">
        <f t="shared" si="15"/>
        <v>42367000</v>
      </c>
      <c r="X156" s="30">
        <f t="shared" si="12"/>
        <v>45504</v>
      </c>
      <c r="Y156" s="31"/>
      <c r="Z156" s="31">
        <f t="shared" si="16"/>
        <v>42367000</v>
      </c>
      <c r="AA156" s="28" t="s">
        <v>33</v>
      </c>
    </row>
    <row r="157" spans="1:27" s="28" customFormat="1" ht="29" x14ac:dyDescent="0.35">
      <c r="A157" s="19" t="s">
        <v>4673</v>
      </c>
      <c r="B157" s="20">
        <v>155</v>
      </c>
      <c r="C157" s="28">
        <v>2024</v>
      </c>
      <c r="D157" s="19" t="s">
        <v>520</v>
      </c>
      <c r="E157" s="19" t="s">
        <v>521</v>
      </c>
      <c r="F157" s="19">
        <v>1032469412</v>
      </c>
      <c r="G157" s="19" t="s">
        <v>522</v>
      </c>
      <c r="H157" s="19" t="s">
        <v>31</v>
      </c>
      <c r="I157" s="19" t="s">
        <v>32</v>
      </c>
      <c r="J157" s="27">
        <v>45321</v>
      </c>
      <c r="K157" s="27">
        <v>45323</v>
      </c>
      <c r="L157" s="27">
        <v>45504</v>
      </c>
      <c r="M157" s="29">
        <v>42367000</v>
      </c>
      <c r="N157" s="36">
        <f t="shared" si="13"/>
        <v>1</v>
      </c>
      <c r="O157" s="31">
        <f>VLOOKUP(A157,[1]Hoja3!$A$1:$D$1647,2,0)</f>
        <v>39108000</v>
      </c>
      <c r="P157" s="31">
        <f>VLOOKUP(A157,[1]Hoja3!$A$1:$D$1647,4,0)</f>
        <v>3259000</v>
      </c>
      <c r="Q157" s="31">
        <f>VLOOKUP(A157,[1]Hoja3!$A$1:$D$1647,3,0)</f>
        <v>0</v>
      </c>
      <c r="R157" s="31">
        <f t="shared" si="17"/>
        <v>42367000</v>
      </c>
      <c r="S157" s="31">
        <f t="shared" si="14"/>
        <v>35849000</v>
      </c>
      <c r="T157" s="31">
        <f t="shared" si="15"/>
        <v>42367000</v>
      </c>
      <c r="X157" s="30">
        <f t="shared" si="12"/>
        <v>45504</v>
      </c>
      <c r="Y157" s="31"/>
      <c r="Z157" s="31">
        <f t="shared" si="16"/>
        <v>42367000</v>
      </c>
      <c r="AA157" s="28" t="s">
        <v>33</v>
      </c>
    </row>
    <row r="158" spans="1:27" s="28" customFormat="1" ht="29" x14ac:dyDescent="0.35">
      <c r="A158" s="19" t="s">
        <v>4674</v>
      </c>
      <c r="B158" s="20">
        <v>156</v>
      </c>
      <c r="C158" s="28">
        <v>2024</v>
      </c>
      <c r="D158" s="19" t="s">
        <v>523</v>
      </c>
      <c r="E158" s="19" t="s">
        <v>524</v>
      </c>
      <c r="F158" s="19">
        <v>41779451</v>
      </c>
      <c r="G158" s="19" t="s">
        <v>525</v>
      </c>
      <c r="H158" s="19" t="s">
        <v>31</v>
      </c>
      <c r="I158" s="19" t="s">
        <v>32</v>
      </c>
      <c r="J158" s="27">
        <v>45321</v>
      </c>
      <c r="K158" s="27">
        <v>45323</v>
      </c>
      <c r="L158" s="27">
        <v>45504</v>
      </c>
      <c r="M158" s="29">
        <v>44200000</v>
      </c>
      <c r="N158" s="36">
        <f t="shared" si="13"/>
        <v>1</v>
      </c>
      <c r="O158" s="31">
        <f>VLOOKUP(A158,[1]Hoja3!$A$1:$D$1647,2,0)</f>
        <v>40800000</v>
      </c>
      <c r="P158" s="31">
        <f>VLOOKUP(A158,[1]Hoja3!$A$1:$D$1647,4,0)</f>
        <v>3400000</v>
      </c>
      <c r="Q158" s="31">
        <f>VLOOKUP(A158,[1]Hoja3!$A$1:$D$1647,3,0)</f>
        <v>0</v>
      </c>
      <c r="R158" s="31">
        <f t="shared" si="17"/>
        <v>44200000</v>
      </c>
      <c r="S158" s="31">
        <f t="shared" si="14"/>
        <v>37400000</v>
      </c>
      <c r="T158" s="31">
        <f t="shared" si="15"/>
        <v>44200000</v>
      </c>
      <c r="X158" s="30">
        <f t="shared" si="12"/>
        <v>45504</v>
      </c>
      <c r="Y158" s="31"/>
      <c r="Z158" s="31">
        <f t="shared" si="16"/>
        <v>44200000</v>
      </c>
      <c r="AA158" s="28" t="s">
        <v>33</v>
      </c>
    </row>
    <row r="159" spans="1:27" s="28" customFormat="1" ht="29" x14ac:dyDescent="0.35">
      <c r="A159" s="19" t="s">
        <v>4675</v>
      </c>
      <c r="B159" s="20">
        <v>157</v>
      </c>
      <c r="C159" s="28">
        <v>2024</v>
      </c>
      <c r="D159" s="19" t="s">
        <v>526</v>
      </c>
      <c r="E159" s="19" t="s">
        <v>527</v>
      </c>
      <c r="F159" s="19">
        <v>1013597356</v>
      </c>
      <c r="G159" s="19" t="s">
        <v>528</v>
      </c>
      <c r="H159" s="19" t="s">
        <v>344</v>
      </c>
      <c r="I159" s="19" t="s">
        <v>345</v>
      </c>
      <c r="J159" s="27">
        <v>45321</v>
      </c>
      <c r="K159" s="27">
        <v>45323</v>
      </c>
      <c r="L159" s="27">
        <v>45504</v>
      </c>
      <c r="M159" s="29">
        <v>41400000</v>
      </c>
      <c r="N159" s="36">
        <f t="shared" si="13"/>
        <v>1</v>
      </c>
      <c r="O159" s="31">
        <f>VLOOKUP(A159,[1]Hoja3!$A$1:$D$1647,2,0)</f>
        <v>41400000</v>
      </c>
      <c r="P159" s="31">
        <f>VLOOKUP(A159,[1]Hoja3!$A$1:$D$1647,4,0)</f>
        <v>0</v>
      </c>
      <c r="Q159" s="31">
        <f>VLOOKUP(A159,[1]Hoja3!$A$1:$D$1647,3,0)</f>
        <v>0</v>
      </c>
      <c r="R159" s="31">
        <f t="shared" si="17"/>
        <v>41400000</v>
      </c>
      <c r="S159" s="31">
        <f t="shared" si="14"/>
        <v>41400000</v>
      </c>
      <c r="T159" s="31">
        <f t="shared" si="15"/>
        <v>41400000</v>
      </c>
      <c r="X159" s="30">
        <f t="shared" si="12"/>
        <v>45504</v>
      </c>
      <c r="Y159" s="31"/>
      <c r="Z159" s="31">
        <f t="shared" si="16"/>
        <v>41400000</v>
      </c>
      <c r="AA159" s="28" t="s">
        <v>306</v>
      </c>
    </row>
    <row r="160" spans="1:27" s="28" customFormat="1" ht="29" x14ac:dyDescent="0.35">
      <c r="A160" s="19" t="s">
        <v>4676</v>
      </c>
      <c r="B160" s="20">
        <v>158</v>
      </c>
      <c r="C160" s="28">
        <v>2024</v>
      </c>
      <c r="D160" s="19" t="s">
        <v>529</v>
      </c>
      <c r="E160" s="19" t="s">
        <v>530</v>
      </c>
      <c r="F160" s="19">
        <v>1144077318</v>
      </c>
      <c r="G160" s="19" t="s">
        <v>531</v>
      </c>
      <c r="H160" s="19" t="s">
        <v>532</v>
      </c>
      <c r="I160" s="19" t="s">
        <v>533</v>
      </c>
      <c r="J160" s="27">
        <v>45321</v>
      </c>
      <c r="K160" s="27">
        <v>45323</v>
      </c>
      <c r="L160" s="27">
        <v>45504</v>
      </c>
      <c r="M160" s="29">
        <v>44556000</v>
      </c>
      <c r="N160" s="36">
        <f t="shared" si="13"/>
        <v>1</v>
      </c>
      <c r="O160" s="31">
        <f>VLOOKUP(A160,[1]Hoja3!$A$1:$D$1647,2,0)</f>
        <v>44556000</v>
      </c>
      <c r="P160" s="31">
        <f>VLOOKUP(A160,[1]Hoja3!$A$1:$D$1647,4,0)</f>
        <v>0</v>
      </c>
      <c r="Q160" s="31">
        <f>VLOOKUP(A160,[1]Hoja3!$A$1:$D$1647,3,0)</f>
        <v>0</v>
      </c>
      <c r="R160" s="31">
        <f t="shared" si="17"/>
        <v>44556000</v>
      </c>
      <c r="S160" s="31">
        <f t="shared" si="14"/>
        <v>44556000</v>
      </c>
      <c r="T160" s="31">
        <f t="shared" si="15"/>
        <v>44556000</v>
      </c>
      <c r="X160" s="30">
        <f t="shared" si="12"/>
        <v>45504</v>
      </c>
      <c r="Y160" s="31"/>
      <c r="Z160" s="31">
        <f t="shared" si="16"/>
        <v>44556000</v>
      </c>
      <c r="AA160" s="28" t="s">
        <v>534</v>
      </c>
    </row>
    <row r="161" spans="1:27" s="28" customFormat="1" ht="29" x14ac:dyDescent="0.35">
      <c r="A161" s="19" t="s">
        <v>4677</v>
      </c>
      <c r="B161" s="20">
        <v>159</v>
      </c>
      <c r="C161" s="28">
        <v>2024</v>
      </c>
      <c r="D161" s="19" t="s">
        <v>535</v>
      </c>
      <c r="E161" s="19" t="s">
        <v>536</v>
      </c>
      <c r="F161" s="19">
        <v>1026295300</v>
      </c>
      <c r="G161" s="19" t="s">
        <v>537</v>
      </c>
      <c r="H161" s="19" t="s">
        <v>4678</v>
      </c>
      <c r="I161" s="19" t="s">
        <v>539</v>
      </c>
      <c r="J161" s="27">
        <v>45321</v>
      </c>
      <c r="K161" s="27">
        <v>45323</v>
      </c>
      <c r="L161" s="27">
        <v>45504</v>
      </c>
      <c r="M161" s="29">
        <v>33990000</v>
      </c>
      <c r="N161" s="36">
        <f t="shared" si="13"/>
        <v>1</v>
      </c>
      <c r="O161" s="31">
        <f>VLOOKUP(A161,[1]Hoja3!$A$1:$D$1647,2,0)</f>
        <v>33990000</v>
      </c>
      <c r="P161" s="31">
        <f>VLOOKUP(A161,[1]Hoja3!$A$1:$D$1647,4,0)</f>
        <v>0</v>
      </c>
      <c r="Q161" s="31">
        <f>VLOOKUP(A161,[1]Hoja3!$A$1:$D$1647,3,0)</f>
        <v>0</v>
      </c>
      <c r="R161" s="31">
        <f t="shared" si="17"/>
        <v>33990000</v>
      </c>
      <c r="S161" s="31">
        <f t="shared" si="14"/>
        <v>33990000</v>
      </c>
      <c r="T161" s="31">
        <f t="shared" si="15"/>
        <v>33990000</v>
      </c>
      <c r="X161" s="30">
        <f t="shared" si="12"/>
        <v>45504</v>
      </c>
      <c r="Y161" s="31"/>
      <c r="Z161" s="31">
        <f t="shared" si="16"/>
        <v>33990000</v>
      </c>
      <c r="AA161" s="28" t="s">
        <v>534</v>
      </c>
    </row>
    <row r="162" spans="1:27" s="28" customFormat="1" ht="29" x14ac:dyDescent="0.35">
      <c r="A162" s="19" t="s">
        <v>4679</v>
      </c>
      <c r="B162" s="20">
        <v>160</v>
      </c>
      <c r="C162" s="28">
        <v>2024</v>
      </c>
      <c r="D162" s="19" t="s">
        <v>540</v>
      </c>
      <c r="E162" s="19" t="s">
        <v>541</v>
      </c>
      <c r="F162" s="19">
        <v>1024519362</v>
      </c>
      <c r="G162" s="19" t="s">
        <v>542</v>
      </c>
      <c r="H162" s="19" t="s">
        <v>543</v>
      </c>
      <c r="I162" s="19" t="s">
        <v>544</v>
      </c>
      <c r="J162" s="27">
        <v>45321</v>
      </c>
      <c r="K162" s="27">
        <v>45323</v>
      </c>
      <c r="L162" s="27">
        <v>45504</v>
      </c>
      <c r="M162" s="29">
        <v>66836700</v>
      </c>
      <c r="N162" s="36">
        <f t="shared" si="13"/>
        <v>1</v>
      </c>
      <c r="O162" s="31">
        <f>VLOOKUP(A162,[1]Hoja3!$A$1:$D$1647,2,0)</f>
        <v>66836700</v>
      </c>
      <c r="P162" s="31">
        <f>VLOOKUP(A162,[1]Hoja3!$A$1:$D$1647,4,0)</f>
        <v>0</v>
      </c>
      <c r="Q162" s="31">
        <f>VLOOKUP(A162,[1]Hoja3!$A$1:$D$1647,3,0)</f>
        <v>0</v>
      </c>
      <c r="R162" s="31">
        <f t="shared" si="17"/>
        <v>66836700</v>
      </c>
      <c r="S162" s="31">
        <f t="shared" si="14"/>
        <v>66836700</v>
      </c>
      <c r="T162" s="31">
        <f t="shared" si="15"/>
        <v>66836700</v>
      </c>
      <c r="X162" s="30">
        <f t="shared" si="12"/>
        <v>45504</v>
      </c>
      <c r="Y162" s="31"/>
      <c r="Z162" s="31">
        <f t="shared" si="16"/>
        <v>66836700</v>
      </c>
      <c r="AA162" s="28" t="s">
        <v>534</v>
      </c>
    </row>
    <row r="163" spans="1:27" s="28" customFormat="1" ht="29" x14ac:dyDescent="0.35">
      <c r="A163" s="19" t="s">
        <v>4680</v>
      </c>
      <c r="B163" s="20">
        <v>161</v>
      </c>
      <c r="C163" s="28">
        <v>2024</v>
      </c>
      <c r="D163" s="19" t="s">
        <v>545</v>
      </c>
      <c r="E163" s="19" t="s">
        <v>546</v>
      </c>
      <c r="F163" s="19">
        <v>52490688</v>
      </c>
      <c r="G163" s="19" t="s">
        <v>547</v>
      </c>
      <c r="H163" s="19" t="s">
        <v>262</v>
      </c>
      <c r="I163" s="19" t="s">
        <v>263</v>
      </c>
      <c r="J163" s="27">
        <v>45321</v>
      </c>
      <c r="K163" s="27">
        <v>45336</v>
      </c>
      <c r="L163" s="27">
        <v>45504</v>
      </c>
      <c r="M163" s="29">
        <v>38668800</v>
      </c>
      <c r="N163" s="36">
        <f t="shared" si="13"/>
        <v>1</v>
      </c>
      <c r="O163" s="31">
        <f>VLOOKUP(A163,[1]Hoja3!$A$1:$D$1647,2,0)</f>
        <v>33432400</v>
      </c>
      <c r="P163" s="31">
        <f>VLOOKUP(A163,[1]Hoja3!$A$1:$D$1647,4,0)</f>
        <v>5236400</v>
      </c>
      <c r="Q163" s="31">
        <f>VLOOKUP(A163,[1]Hoja3!$A$1:$D$1647,3,0)</f>
        <v>0</v>
      </c>
      <c r="R163" s="31">
        <f t="shared" si="17"/>
        <v>38668800</v>
      </c>
      <c r="S163" s="31">
        <f t="shared" si="14"/>
        <v>28196000</v>
      </c>
      <c r="T163" s="31">
        <f t="shared" si="15"/>
        <v>38668800</v>
      </c>
      <c r="X163" s="30">
        <f t="shared" si="12"/>
        <v>45504</v>
      </c>
      <c r="Y163" s="31"/>
      <c r="Z163" s="31">
        <f t="shared" si="16"/>
        <v>38668800</v>
      </c>
      <c r="AA163" s="28" t="s">
        <v>264</v>
      </c>
    </row>
    <row r="164" spans="1:27" s="28" customFormat="1" ht="29" x14ac:dyDescent="0.35">
      <c r="A164" s="19" t="s">
        <v>4681</v>
      </c>
      <c r="B164" s="20">
        <v>163</v>
      </c>
      <c r="C164" s="28">
        <v>2024</v>
      </c>
      <c r="D164" s="19" t="s">
        <v>548</v>
      </c>
      <c r="E164" s="19" t="s">
        <v>549</v>
      </c>
      <c r="F164" s="19">
        <v>1012384777</v>
      </c>
      <c r="G164" s="19" t="s">
        <v>550</v>
      </c>
      <c r="H164" s="19" t="s">
        <v>31</v>
      </c>
      <c r="I164" s="19" t="s">
        <v>32</v>
      </c>
      <c r="J164" s="27">
        <v>45321</v>
      </c>
      <c r="K164" s="27">
        <v>45323</v>
      </c>
      <c r="L164" s="27">
        <v>45504</v>
      </c>
      <c r="M164" s="29">
        <v>44200000</v>
      </c>
      <c r="N164" s="36">
        <f t="shared" si="13"/>
        <v>1</v>
      </c>
      <c r="O164" s="31">
        <f>VLOOKUP(A164,[1]Hoja3!$A$1:$D$1647,2,0)</f>
        <v>40800000</v>
      </c>
      <c r="P164" s="31">
        <f>VLOOKUP(A164,[1]Hoja3!$A$1:$D$1647,4,0)</f>
        <v>3400000</v>
      </c>
      <c r="Q164" s="31">
        <f>VLOOKUP(A164,[1]Hoja3!$A$1:$D$1647,3,0)</f>
        <v>0</v>
      </c>
      <c r="R164" s="31">
        <f t="shared" si="17"/>
        <v>44200000</v>
      </c>
      <c r="S164" s="31">
        <f t="shared" si="14"/>
        <v>37400000</v>
      </c>
      <c r="T164" s="31">
        <f t="shared" si="15"/>
        <v>44200000</v>
      </c>
      <c r="X164" s="30">
        <f t="shared" si="12"/>
        <v>45504</v>
      </c>
      <c r="Y164" s="31"/>
      <c r="Z164" s="31">
        <f t="shared" si="16"/>
        <v>44200000</v>
      </c>
      <c r="AA164" s="28" t="s">
        <v>33</v>
      </c>
    </row>
    <row r="165" spans="1:27" s="28" customFormat="1" ht="29" x14ac:dyDescent="0.35">
      <c r="A165" s="19" t="s">
        <v>4682</v>
      </c>
      <c r="B165" s="20">
        <v>164</v>
      </c>
      <c r="C165" s="28">
        <v>2024</v>
      </c>
      <c r="D165" s="19" t="s">
        <v>551</v>
      </c>
      <c r="E165" s="19" t="s">
        <v>552</v>
      </c>
      <c r="F165" s="19">
        <v>80108622</v>
      </c>
      <c r="G165" s="19" t="s">
        <v>553</v>
      </c>
      <c r="H165" s="19" t="s">
        <v>554</v>
      </c>
      <c r="I165" s="19" t="s">
        <v>555</v>
      </c>
      <c r="J165" s="27">
        <v>45321</v>
      </c>
      <c r="K165" s="27">
        <v>45323</v>
      </c>
      <c r="L165" s="27">
        <v>45504</v>
      </c>
      <c r="M165" s="29">
        <v>39108000</v>
      </c>
      <c r="N165" s="36">
        <f t="shared" si="13"/>
        <v>1</v>
      </c>
      <c r="O165" s="31">
        <f>VLOOKUP(A165,[1]Hoja3!$A$1:$D$1647,2,0)</f>
        <v>39108000</v>
      </c>
      <c r="P165" s="31">
        <f>VLOOKUP(A165,[1]Hoja3!$A$1:$D$1647,4,0)</f>
        <v>0</v>
      </c>
      <c r="Q165" s="31">
        <f>VLOOKUP(A165,[1]Hoja3!$A$1:$D$1647,3,0)</f>
        <v>0</v>
      </c>
      <c r="R165" s="31">
        <f t="shared" si="17"/>
        <v>39108000</v>
      </c>
      <c r="S165" s="31">
        <f t="shared" si="14"/>
        <v>39108000</v>
      </c>
      <c r="T165" s="31">
        <f t="shared" si="15"/>
        <v>39108000</v>
      </c>
      <c r="X165" s="30">
        <f t="shared" si="12"/>
        <v>45504</v>
      </c>
      <c r="Y165" s="31"/>
      <c r="Z165" s="31">
        <f t="shared" si="16"/>
        <v>39108000</v>
      </c>
      <c r="AA165" s="28" t="s">
        <v>556</v>
      </c>
    </row>
    <row r="166" spans="1:27" s="28" customFormat="1" ht="29" x14ac:dyDescent="0.35">
      <c r="A166" s="19" t="s">
        <v>4683</v>
      </c>
      <c r="B166" s="20">
        <v>165</v>
      </c>
      <c r="C166" s="28">
        <v>2024</v>
      </c>
      <c r="D166" s="19" t="s">
        <v>557</v>
      </c>
      <c r="E166" s="19" t="s">
        <v>558</v>
      </c>
      <c r="F166" s="19">
        <v>80100229</v>
      </c>
      <c r="G166" s="19" t="s">
        <v>559</v>
      </c>
      <c r="H166" s="19" t="s">
        <v>426</v>
      </c>
      <c r="I166" s="19" t="s">
        <v>427</v>
      </c>
      <c r="J166" s="27">
        <v>45321</v>
      </c>
      <c r="K166" s="27">
        <v>45323</v>
      </c>
      <c r="L166" s="27">
        <v>45504</v>
      </c>
      <c r="M166" s="29">
        <v>45663333</v>
      </c>
      <c r="N166" s="36">
        <f t="shared" si="13"/>
        <v>1</v>
      </c>
      <c r="O166" s="31">
        <f>VLOOKUP(A166,[1]Hoja3!$A$1:$D$1647,2,0)</f>
        <v>43260000</v>
      </c>
      <c r="P166" s="31">
        <f>VLOOKUP(A166,[1]Hoja3!$A$1:$D$1647,4,0)</f>
        <v>2403333</v>
      </c>
      <c r="Q166" s="31">
        <f>VLOOKUP(A166,[1]Hoja3!$A$1:$D$1647,3,0)</f>
        <v>0</v>
      </c>
      <c r="R166" s="31">
        <f t="shared" si="17"/>
        <v>45663333</v>
      </c>
      <c r="S166" s="31">
        <f t="shared" si="14"/>
        <v>40856667</v>
      </c>
      <c r="T166" s="31">
        <f t="shared" si="15"/>
        <v>45663333</v>
      </c>
      <c r="X166" s="30">
        <f t="shared" si="12"/>
        <v>45504</v>
      </c>
      <c r="Y166" s="31"/>
      <c r="Z166" s="31">
        <f t="shared" si="16"/>
        <v>45663333</v>
      </c>
      <c r="AA166" s="28" t="s">
        <v>428</v>
      </c>
    </row>
    <row r="167" spans="1:27" s="28" customFormat="1" ht="29" x14ac:dyDescent="0.35">
      <c r="A167" s="19" t="s">
        <v>4684</v>
      </c>
      <c r="B167" s="20">
        <v>166</v>
      </c>
      <c r="C167" s="28">
        <v>2024</v>
      </c>
      <c r="D167" s="19" t="s">
        <v>560</v>
      </c>
      <c r="E167" s="19" t="s">
        <v>561</v>
      </c>
      <c r="F167" s="19">
        <v>1033739124</v>
      </c>
      <c r="G167" s="19" t="s">
        <v>562</v>
      </c>
      <c r="H167" s="19" t="s">
        <v>426</v>
      </c>
      <c r="I167" s="19" t="s">
        <v>427</v>
      </c>
      <c r="J167" s="27">
        <v>45321</v>
      </c>
      <c r="K167" s="27">
        <v>45323</v>
      </c>
      <c r="L167" s="27">
        <v>45504</v>
      </c>
      <c r="M167" s="29">
        <v>44333333</v>
      </c>
      <c r="N167" s="36">
        <f t="shared" si="13"/>
        <v>1</v>
      </c>
      <c r="O167" s="31">
        <f>VLOOKUP(A167,[1]Hoja3!$A$1:$D$1647,2,0)</f>
        <v>42000000</v>
      </c>
      <c r="P167" s="31">
        <f>VLOOKUP(A167,[1]Hoja3!$A$1:$D$1647,4,0)</f>
        <v>2333333</v>
      </c>
      <c r="Q167" s="31">
        <f>VLOOKUP(A167,[1]Hoja3!$A$1:$D$1647,3,0)</f>
        <v>0</v>
      </c>
      <c r="R167" s="31">
        <f t="shared" si="17"/>
        <v>44333333</v>
      </c>
      <c r="S167" s="31">
        <f t="shared" si="14"/>
        <v>39666667</v>
      </c>
      <c r="T167" s="31">
        <f t="shared" si="15"/>
        <v>44333333</v>
      </c>
      <c r="X167" s="30">
        <f t="shared" si="12"/>
        <v>45504</v>
      </c>
      <c r="Y167" s="31"/>
      <c r="Z167" s="31">
        <f t="shared" si="16"/>
        <v>44333333</v>
      </c>
      <c r="AA167" s="28" t="s">
        <v>428</v>
      </c>
    </row>
    <row r="168" spans="1:27" s="28" customFormat="1" ht="29" x14ac:dyDescent="0.35">
      <c r="A168" s="19" t="s">
        <v>4685</v>
      </c>
      <c r="B168" s="20">
        <v>167</v>
      </c>
      <c r="C168" s="28">
        <v>2024</v>
      </c>
      <c r="D168" s="19" t="s">
        <v>563</v>
      </c>
      <c r="E168" s="19" t="s">
        <v>564</v>
      </c>
      <c r="F168" s="19">
        <v>37626021</v>
      </c>
      <c r="G168" s="19" t="s">
        <v>565</v>
      </c>
      <c r="H168" s="19" t="s">
        <v>475</v>
      </c>
      <c r="I168" s="19" t="s">
        <v>476</v>
      </c>
      <c r="J168" s="27">
        <v>45321</v>
      </c>
      <c r="K168" s="27">
        <v>45324</v>
      </c>
      <c r="L168" s="27">
        <v>45504</v>
      </c>
      <c r="M168" s="29">
        <v>31827000</v>
      </c>
      <c r="N168" s="36">
        <f t="shared" si="13"/>
        <v>1</v>
      </c>
      <c r="O168" s="31">
        <f>VLOOKUP(A168,[1]Hoja3!$A$1:$D$1647,2,0)</f>
        <v>31473367</v>
      </c>
      <c r="P168" s="31">
        <f>VLOOKUP(A168,[1]Hoja3!$A$1:$D$1647,4,0)</f>
        <v>353633</v>
      </c>
      <c r="Q168" s="31">
        <f>VLOOKUP(A168,[1]Hoja3!$A$1:$D$1647,3,0)</f>
        <v>0</v>
      </c>
      <c r="R168" s="31">
        <f t="shared" si="17"/>
        <v>31827000</v>
      </c>
      <c r="S168" s="31">
        <f t="shared" si="14"/>
        <v>31119734</v>
      </c>
      <c r="T168" s="31">
        <f t="shared" si="15"/>
        <v>31827000</v>
      </c>
      <c r="X168" s="30">
        <f t="shared" si="12"/>
        <v>45504</v>
      </c>
      <c r="Y168" s="31"/>
      <c r="Z168" s="31">
        <f t="shared" si="16"/>
        <v>31827000</v>
      </c>
      <c r="AA168" s="28" t="s">
        <v>477</v>
      </c>
    </row>
    <row r="169" spans="1:27" s="28" customFormat="1" ht="29" x14ac:dyDescent="0.35">
      <c r="A169" s="19" t="s">
        <v>4686</v>
      </c>
      <c r="B169" s="20">
        <v>168</v>
      </c>
      <c r="C169" s="28">
        <v>2024</v>
      </c>
      <c r="D169" s="19" t="s">
        <v>566</v>
      </c>
      <c r="E169" s="19" t="s">
        <v>567</v>
      </c>
      <c r="F169" s="19">
        <v>46450960</v>
      </c>
      <c r="G169" s="19" t="s">
        <v>568</v>
      </c>
      <c r="H169" s="19" t="s">
        <v>554</v>
      </c>
      <c r="I169" s="19" t="s">
        <v>555</v>
      </c>
      <c r="J169" s="27">
        <v>45321</v>
      </c>
      <c r="K169" s="27">
        <v>45323</v>
      </c>
      <c r="L169" s="27">
        <v>45504</v>
      </c>
      <c r="M169" s="29">
        <v>52152000</v>
      </c>
      <c r="N169" s="36">
        <f t="shared" si="13"/>
        <v>1</v>
      </c>
      <c r="O169" s="31">
        <f>VLOOKUP(A169,[1]Hoja3!$A$1:$D$1647,2,0)</f>
        <v>52152000</v>
      </c>
      <c r="P169" s="31">
        <f>VLOOKUP(A169,[1]Hoja3!$A$1:$D$1647,4,0)</f>
        <v>0</v>
      </c>
      <c r="Q169" s="31">
        <f>VLOOKUP(A169,[1]Hoja3!$A$1:$D$1647,3,0)</f>
        <v>0</v>
      </c>
      <c r="R169" s="31">
        <f t="shared" si="17"/>
        <v>52152000</v>
      </c>
      <c r="S169" s="31">
        <f t="shared" si="14"/>
        <v>52152000</v>
      </c>
      <c r="T169" s="31">
        <f t="shared" si="15"/>
        <v>52152000</v>
      </c>
      <c r="X169" s="30">
        <f t="shared" si="12"/>
        <v>45504</v>
      </c>
      <c r="Y169" s="31"/>
      <c r="Z169" s="31">
        <f t="shared" si="16"/>
        <v>52152000</v>
      </c>
      <c r="AA169" s="28" t="s">
        <v>556</v>
      </c>
    </row>
    <row r="170" spans="1:27" s="28" customFormat="1" ht="29" x14ac:dyDescent="0.35">
      <c r="A170" s="19" t="s">
        <v>4687</v>
      </c>
      <c r="B170" s="20">
        <v>169</v>
      </c>
      <c r="C170" s="28">
        <v>2024</v>
      </c>
      <c r="D170" s="19" t="s">
        <v>569</v>
      </c>
      <c r="E170" s="19" t="s">
        <v>570</v>
      </c>
      <c r="F170" s="19">
        <v>1026568993</v>
      </c>
      <c r="G170" s="19" t="s">
        <v>571</v>
      </c>
      <c r="H170" s="19" t="s">
        <v>338</v>
      </c>
      <c r="I170" s="19" t="s">
        <v>339</v>
      </c>
      <c r="J170" s="27">
        <v>45321</v>
      </c>
      <c r="K170" s="27">
        <v>45323</v>
      </c>
      <c r="L170" s="27">
        <v>45412</v>
      </c>
      <c r="M170" s="29">
        <v>25461666</v>
      </c>
      <c r="N170" s="36">
        <f t="shared" si="13"/>
        <v>1</v>
      </c>
      <c r="O170" s="31">
        <f>VLOOKUP(A170,[1]Hoja3!$A$1:$D$1647,2,0)</f>
        <v>25461666</v>
      </c>
      <c r="P170" s="31">
        <f>VLOOKUP(A170,[1]Hoja3!$A$1:$D$1647,4,0)</f>
        <v>0</v>
      </c>
      <c r="Q170" s="31">
        <f>VLOOKUP(A170,[1]Hoja3!$A$1:$D$1647,3,0)</f>
        <v>0</v>
      </c>
      <c r="R170" s="31">
        <f t="shared" si="17"/>
        <v>25461666</v>
      </c>
      <c r="S170" s="31">
        <f t="shared" si="14"/>
        <v>25461666</v>
      </c>
      <c r="T170" s="31">
        <f t="shared" si="15"/>
        <v>25461666</v>
      </c>
      <c r="X170" s="30">
        <f t="shared" si="12"/>
        <v>45412</v>
      </c>
      <c r="Y170" s="31"/>
      <c r="Z170" s="31">
        <f t="shared" si="16"/>
        <v>25461666</v>
      </c>
      <c r="AA170" s="28" t="s">
        <v>340</v>
      </c>
    </row>
    <row r="171" spans="1:27" s="28" customFormat="1" ht="29" x14ac:dyDescent="0.35">
      <c r="A171" s="19" t="s">
        <v>4688</v>
      </c>
      <c r="B171" s="20">
        <v>170</v>
      </c>
      <c r="C171" s="28">
        <v>2024</v>
      </c>
      <c r="D171" s="19" t="s">
        <v>572</v>
      </c>
      <c r="E171" s="19" t="s">
        <v>573</v>
      </c>
      <c r="F171" s="19">
        <v>1019044995</v>
      </c>
      <c r="G171" s="19" t="s">
        <v>574</v>
      </c>
      <c r="H171" s="19" t="s">
        <v>338</v>
      </c>
      <c r="I171" s="19" t="s">
        <v>339</v>
      </c>
      <c r="J171" s="27">
        <v>45321</v>
      </c>
      <c r="K171" s="27">
        <v>45323</v>
      </c>
      <c r="L171" s="27">
        <v>45412</v>
      </c>
      <c r="M171" s="29">
        <v>30121326</v>
      </c>
      <c r="N171" s="36">
        <f t="shared" si="13"/>
        <v>1</v>
      </c>
      <c r="O171" s="31">
        <f>VLOOKUP(A171,[1]Hoja3!$A$1:$D$1647,2,0)</f>
        <v>30121326</v>
      </c>
      <c r="P171" s="31">
        <f>VLOOKUP(A171,[1]Hoja3!$A$1:$D$1647,4,0)</f>
        <v>0</v>
      </c>
      <c r="Q171" s="31">
        <f>VLOOKUP(A171,[1]Hoja3!$A$1:$D$1647,3,0)</f>
        <v>0</v>
      </c>
      <c r="R171" s="31">
        <f t="shared" si="17"/>
        <v>30121326</v>
      </c>
      <c r="S171" s="31">
        <f t="shared" si="14"/>
        <v>30121326</v>
      </c>
      <c r="T171" s="31">
        <f t="shared" si="15"/>
        <v>30121326</v>
      </c>
      <c r="X171" s="30">
        <f t="shared" si="12"/>
        <v>45412</v>
      </c>
      <c r="Y171" s="31"/>
      <c r="Z171" s="31">
        <f t="shared" si="16"/>
        <v>30121326</v>
      </c>
      <c r="AA171" s="28" t="s">
        <v>340</v>
      </c>
    </row>
    <row r="172" spans="1:27" s="28" customFormat="1" ht="29" x14ac:dyDescent="0.35">
      <c r="A172" s="19" t="s">
        <v>4689</v>
      </c>
      <c r="B172" s="20">
        <v>171</v>
      </c>
      <c r="C172" s="28">
        <v>2024</v>
      </c>
      <c r="D172" s="19" t="s">
        <v>575</v>
      </c>
      <c r="E172" s="19" t="s">
        <v>576</v>
      </c>
      <c r="F172" s="19">
        <v>1026563920</v>
      </c>
      <c r="G172" s="19" t="s">
        <v>577</v>
      </c>
      <c r="H172" s="19" t="s">
        <v>338</v>
      </c>
      <c r="I172" s="19" t="s">
        <v>339</v>
      </c>
      <c r="J172" s="27">
        <v>45321</v>
      </c>
      <c r="K172" s="27">
        <v>45323</v>
      </c>
      <c r="L172" s="27">
        <v>45412</v>
      </c>
      <c r="M172" s="29">
        <v>22853892</v>
      </c>
      <c r="N172" s="36">
        <f t="shared" si="13"/>
        <v>1</v>
      </c>
      <c r="O172" s="31">
        <f>VLOOKUP(A172,[1]Hoja3!$A$1:$D$1647,2,0)</f>
        <v>22853892</v>
      </c>
      <c r="P172" s="31">
        <f>VLOOKUP(A172,[1]Hoja3!$A$1:$D$1647,4,0)</f>
        <v>0</v>
      </c>
      <c r="Q172" s="31">
        <f>VLOOKUP(A172,[1]Hoja3!$A$1:$D$1647,3,0)</f>
        <v>0</v>
      </c>
      <c r="R172" s="31">
        <f t="shared" si="17"/>
        <v>22853892</v>
      </c>
      <c r="S172" s="31">
        <f t="shared" si="14"/>
        <v>22853892</v>
      </c>
      <c r="T172" s="31">
        <f t="shared" si="15"/>
        <v>22853892</v>
      </c>
      <c r="X172" s="30">
        <f t="shared" si="12"/>
        <v>45412</v>
      </c>
      <c r="Y172" s="31"/>
      <c r="Z172" s="31">
        <f t="shared" si="16"/>
        <v>22853892</v>
      </c>
      <c r="AA172" s="28" t="s">
        <v>340</v>
      </c>
    </row>
    <row r="173" spans="1:27" s="28" customFormat="1" ht="29" x14ac:dyDescent="0.35">
      <c r="A173" s="19" t="s">
        <v>4690</v>
      </c>
      <c r="B173" s="20">
        <v>172</v>
      </c>
      <c r="C173" s="28">
        <v>2024</v>
      </c>
      <c r="D173" s="19" t="s">
        <v>578</v>
      </c>
      <c r="E173" s="19" t="s">
        <v>579</v>
      </c>
      <c r="F173" s="19">
        <v>1057436359</v>
      </c>
      <c r="G173" s="19" t="s">
        <v>580</v>
      </c>
      <c r="H173" s="19" t="s">
        <v>31</v>
      </c>
      <c r="I173" s="19" t="s">
        <v>32</v>
      </c>
      <c r="J173" s="27">
        <v>45321</v>
      </c>
      <c r="K173" s="27">
        <v>45323</v>
      </c>
      <c r="L173" s="27">
        <v>45504</v>
      </c>
      <c r="M173" s="29">
        <v>42367000</v>
      </c>
      <c r="N173" s="36">
        <f t="shared" si="13"/>
        <v>1</v>
      </c>
      <c r="O173" s="31">
        <f>VLOOKUP(A173,[1]Hoja3!$A$1:$D$1647,2,0)</f>
        <v>39108000</v>
      </c>
      <c r="P173" s="31">
        <f>VLOOKUP(A173,[1]Hoja3!$A$1:$D$1647,4,0)</f>
        <v>3259000</v>
      </c>
      <c r="Q173" s="31">
        <f>VLOOKUP(A173,[1]Hoja3!$A$1:$D$1647,3,0)</f>
        <v>0</v>
      </c>
      <c r="R173" s="31">
        <f t="shared" si="17"/>
        <v>42367000</v>
      </c>
      <c r="S173" s="31">
        <f t="shared" si="14"/>
        <v>35849000</v>
      </c>
      <c r="T173" s="31">
        <f t="shared" si="15"/>
        <v>42367000</v>
      </c>
      <c r="X173" s="30">
        <f t="shared" si="12"/>
        <v>45504</v>
      </c>
      <c r="Y173" s="31"/>
      <c r="Z173" s="31">
        <f t="shared" si="16"/>
        <v>42367000</v>
      </c>
      <c r="AA173" s="28" t="s">
        <v>33</v>
      </c>
    </row>
    <row r="174" spans="1:27" s="28" customFormat="1" ht="29" x14ac:dyDescent="0.35">
      <c r="A174" s="19" t="s">
        <v>4691</v>
      </c>
      <c r="B174" s="20">
        <v>173</v>
      </c>
      <c r="C174" s="28">
        <v>2024</v>
      </c>
      <c r="D174" s="19" t="s">
        <v>581</v>
      </c>
      <c r="E174" s="19" t="s">
        <v>582</v>
      </c>
      <c r="F174" s="19">
        <v>1024482878</v>
      </c>
      <c r="G174" s="19" t="s">
        <v>583</v>
      </c>
      <c r="H174" s="19" t="s">
        <v>475</v>
      </c>
      <c r="I174" s="19" t="s">
        <v>476</v>
      </c>
      <c r="J174" s="27">
        <v>45322</v>
      </c>
      <c r="K174" s="27">
        <v>45323</v>
      </c>
      <c r="L174" s="27">
        <v>45504</v>
      </c>
      <c r="M174" s="29">
        <v>41400000</v>
      </c>
      <c r="N174" s="36">
        <f t="shared" si="13"/>
        <v>1</v>
      </c>
      <c r="O174" s="31">
        <f>VLOOKUP(A174,[1]Hoja3!$A$1:$D$1647,2,0)</f>
        <v>41400000</v>
      </c>
      <c r="P174" s="31">
        <f>VLOOKUP(A174,[1]Hoja3!$A$1:$D$1647,4,0)</f>
        <v>0</v>
      </c>
      <c r="Q174" s="31">
        <f>VLOOKUP(A174,[1]Hoja3!$A$1:$D$1647,3,0)</f>
        <v>0</v>
      </c>
      <c r="R174" s="31">
        <f t="shared" si="17"/>
        <v>41400000</v>
      </c>
      <c r="S174" s="31">
        <f t="shared" si="14"/>
        <v>41400000</v>
      </c>
      <c r="T174" s="31">
        <f t="shared" si="15"/>
        <v>41400000</v>
      </c>
      <c r="X174" s="30">
        <f t="shared" si="12"/>
        <v>45504</v>
      </c>
      <c r="Y174" s="31"/>
      <c r="Z174" s="31">
        <f t="shared" si="16"/>
        <v>41400000</v>
      </c>
      <c r="AA174" s="28" t="s">
        <v>477</v>
      </c>
    </row>
    <row r="175" spans="1:27" s="28" customFormat="1" ht="29" x14ac:dyDescent="0.35">
      <c r="A175" s="19" t="s">
        <v>4692</v>
      </c>
      <c r="B175" s="20">
        <v>174</v>
      </c>
      <c r="C175" s="28">
        <v>2024</v>
      </c>
      <c r="D175" s="19" t="s">
        <v>584</v>
      </c>
      <c r="E175" s="19" t="s">
        <v>585</v>
      </c>
      <c r="F175" s="19">
        <v>1030559436</v>
      </c>
      <c r="G175" s="19" t="s">
        <v>586</v>
      </c>
      <c r="H175" s="19" t="s">
        <v>344</v>
      </c>
      <c r="I175" s="19" t="s">
        <v>345</v>
      </c>
      <c r="J175" s="27">
        <v>45322</v>
      </c>
      <c r="K175" s="27">
        <v>45323</v>
      </c>
      <c r="L175" s="27">
        <v>45504</v>
      </c>
      <c r="M175" s="29">
        <v>45600000</v>
      </c>
      <c r="N175" s="36">
        <f t="shared" si="13"/>
        <v>1</v>
      </c>
      <c r="O175" s="31">
        <f>VLOOKUP(A175,[1]Hoja3!$A$1:$D$1647,2,0)</f>
        <v>45600000</v>
      </c>
      <c r="P175" s="31">
        <f>VLOOKUP(A175,[1]Hoja3!$A$1:$D$1647,4,0)</f>
        <v>0</v>
      </c>
      <c r="Q175" s="31">
        <f>VLOOKUP(A175,[1]Hoja3!$A$1:$D$1647,3,0)</f>
        <v>0</v>
      </c>
      <c r="R175" s="31">
        <f t="shared" si="17"/>
        <v>45600000</v>
      </c>
      <c r="S175" s="31">
        <f t="shared" si="14"/>
        <v>45600000</v>
      </c>
      <c r="T175" s="31">
        <f t="shared" si="15"/>
        <v>45600000</v>
      </c>
      <c r="X175" s="30">
        <f t="shared" si="12"/>
        <v>45504</v>
      </c>
      <c r="Y175" s="31"/>
      <c r="Z175" s="31">
        <f t="shared" si="16"/>
        <v>45600000</v>
      </c>
      <c r="AA175" s="28" t="s">
        <v>306</v>
      </c>
    </row>
    <row r="176" spans="1:27" s="28" customFormat="1" ht="29" x14ac:dyDescent="0.35">
      <c r="A176" s="19" t="s">
        <v>4693</v>
      </c>
      <c r="B176" s="20">
        <v>175</v>
      </c>
      <c r="C176" s="28">
        <v>2024</v>
      </c>
      <c r="D176" s="19" t="s">
        <v>587</v>
      </c>
      <c r="E176" s="19" t="s">
        <v>588</v>
      </c>
      <c r="F176" s="19">
        <v>1022399152</v>
      </c>
      <c r="G176" s="19" t="s">
        <v>589</v>
      </c>
      <c r="H176" s="19" t="s">
        <v>262</v>
      </c>
      <c r="I176" s="19" t="s">
        <v>263</v>
      </c>
      <c r="J176" s="27">
        <v>45322</v>
      </c>
      <c r="K176" s="27">
        <v>45323</v>
      </c>
      <c r="L176" s="27">
        <v>45504</v>
      </c>
      <c r="M176" s="29">
        <v>30552000</v>
      </c>
      <c r="N176" s="36">
        <f t="shared" si="13"/>
        <v>1</v>
      </c>
      <c r="O176" s="31">
        <f>VLOOKUP(A176,[1]Hoja3!$A$1:$D$1647,2,0)</f>
        <v>30552000</v>
      </c>
      <c r="P176" s="31">
        <f>VLOOKUP(A176,[1]Hoja3!$A$1:$D$1647,4,0)</f>
        <v>0</v>
      </c>
      <c r="Q176" s="31">
        <f>VLOOKUP(A176,[1]Hoja3!$A$1:$D$1647,3,0)</f>
        <v>0</v>
      </c>
      <c r="R176" s="31">
        <f t="shared" si="17"/>
        <v>30552000</v>
      </c>
      <c r="S176" s="31">
        <f t="shared" si="14"/>
        <v>30552000</v>
      </c>
      <c r="T176" s="31">
        <f t="shared" si="15"/>
        <v>30552000</v>
      </c>
      <c r="X176" s="30">
        <f t="shared" si="12"/>
        <v>45504</v>
      </c>
      <c r="Y176" s="31"/>
      <c r="Z176" s="31">
        <f t="shared" si="16"/>
        <v>30552000</v>
      </c>
      <c r="AA176" s="28" t="s">
        <v>264</v>
      </c>
    </row>
    <row r="177" spans="1:27" s="28" customFormat="1" ht="29" x14ac:dyDescent="0.35">
      <c r="A177" s="19" t="s">
        <v>4694</v>
      </c>
      <c r="B177" s="20">
        <v>176</v>
      </c>
      <c r="C177" s="28">
        <v>2024</v>
      </c>
      <c r="D177" s="19" t="s">
        <v>590</v>
      </c>
      <c r="E177" s="19" t="s">
        <v>591</v>
      </c>
      <c r="F177" s="19">
        <v>1013637375</v>
      </c>
      <c r="G177" s="19" t="s">
        <v>592</v>
      </c>
      <c r="H177" s="19" t="s">
        <v>262</v>
      </c>
      <c r="I177" s="19" t="s">
        <v>263</v>
      </c>
      <c r="J177" s="27">
        <v>45322</v>
      </c>
      <c r="K177" s="27">
        <v>45323</v>
      </c>
      <c r="L177" s="27">
        <v>45504</v>
      </c>
      <c r="M177" s="29">
        <v>32148000</v>
      </c>
      <c r="N177" s="36">
        <f t="shared" si="13"/>
        <v>1</v>
      </c>
      <c r="O177" s="31">
        <f>VLOOKUP(A177,[1]Hoja3!$A$1:$D$1647,2,0)</f>
        <v>32148000</v>
      </c>
      <c r="P177" s="31">
        <f>VLOOKUP(A177,[1]Hoja3!$A$1:$D$1647,4,0)</f>
        <v>0</v>
      </c>
      <c r="Q177" s="31">
        <f>VLOOKUP(A177,[1]Hoja3!$A$1:$D$1647,3,0)</f>
        <v>0</v>
      </c>
      <c r="R177" s="31">
        <f t="shared" si="17"/>
        <v>32148000</v>
      </c>
      <c r="S177" s="31">
        <f t="shared" si="14"/>
        <v>32148000</v>
      </c>
      <c r="T177" s="31">
        <f t="shared" si="15"/>
        <v>32148000</v>
      </c>
      <c r="X177" s="30">
        <f t="shared" si="12"/>
        <v>45504</v>
      </c>
      <c r="Y177" s="31"/>
      <c r="Z177" s="31">
        <f t="shared" si="16"/>
        <v>32148000</v>
      </c>
      <c r="AA177" s="28" t="s">
        <v>264</v>
      </c>
    </row>
    <row r="178" spans="1:27" s="28" customFormat="1" ht="29" x14ac:dyDescent="0.35">
      <c r="A178" s="19" t="s">
        <v>4695</v>
      </c>
      <c r="B178" s="20">
        <v>177</v>
      </c>
      <c r="C178" s="28">
        <v>2024</v>
      </c>
      <c r="D178" s="19" t="s">
        <v>593</v>
      </c>
      <c r="E178" s="19" t="s">
        <v>594</v>
      </c>
      <c r="F178" s="19">
        <v>1012345687</v>
      </c>
      <c r="G178" s="19" t="s">
        <v>595</v>
      </c>
      <c r="H178" s="19" t="s">
        <v>262</v>
      </c>
      <c r="I178" s="19" t="s">
        <v>263</v>
      </c>
      <c r="J178" s="27">
        <v>45322</v>
      </c>
      <c r="K178" s="27">
        <v>45323</v>
      </c>
      <c r="L178" s="27">
        <v>45504</v>
      </c>
      <c r="M178" s="29">
        <v>30552000</v>
      </c>
      <c r="N178" s="36">
        <f t="shared" si="13"/>
        <v>1</v>
      </c>
      <c r="O178" s="31">
        <f>VLOOKUP(A178,[1]Hoja3!$A$1:$D$1647,2,0)</f>
        <v>30552000</v>
      </c>
      <c r="P178" s="31">
        <f>VLOOKUP(A178,[1]Hoja3!$A$1:$D$1647,4,0)</f>
        <v>0</v>
      </c>
      <c r="Q178" s="31">
        <f>VLOOKUP(A178,[1]Hoja3!$A$1:$D$1647,3,0)</f>
        <v>0</v>
      </c>
      <c r="R178" s="31">
        <f t="shared" si="17"/>
        <v>30552000</v>
      </c>
      <c r="S178" s="31">
        <f t="shared" si="14"/>
        <v>30552000</v>
      </c>
      <c r="T178" s="31">
        <f t="shared" si="15"/>
        <v>30552000</v>
      </c>
      <c r="X178" s="30">
        <f t="shared" si="12"/>
        <v>45504</v>
      </c>
      <c r="Y178" s="31"/>
      <c r="Z178" s="31">
        <f t="shared" si="16"/>
        <v>30552000</v>
      </c>
      <c r="AA178" s="28" t="s">
        <v>264</v>
      </c>
    </row>
    <row r="179" spans="1:27" s="28" customFormat="1" ht="29" x14ac:dyDescent="0.35">
      <c r="A179" s="19" t="s">
        <v>4696</v>
      </c>
      <c r="B179" s="20">
        <v>178</v>
      </c>
      <c r="C179" s="28">
        <v>2024</v>
      </c>
      <c r="D179" s="19" t="s">
        <v>596</v>
      </c>
      <c r="E179" s="19" t="s">
        <v>597</v>
      </c>
      <c r="F179" s="19">
        <v>1101202675</v>
      </c>
      <c r="G179" s="19" t="s">
        <v>598</v>
      </c>
      <c r="H179" s="19" t="s">
        <v>262</v>
      </c>
      <c r="I179" s="19" t="s">
        <v>263</v>
      </c>
      <c r="J179" s="27">
        <v>45322</v>
      </c>
      <c r="K179" s="27">
        <v>45324</v>
      </c>
      <c r="L179" s="27">
        <v>45504</v>
      </c>
      <c r="M179" s="29">
        <v>26736000</v>
      </c>
      <c r="N179" s="36">
        <f t="shared" si="13"/>
        <v>1</v>
      </c>
      <c r="O179" s="31">
        <f>VLOOKUP(A179,[1]Hoja3!$A$1:$D$1647,2,0)</f>
        <v>26438933</v>
      </c>
      <c r="P179" s="31">
        <f>VLOOKUP(A179,[1]Hoja3!$A$1:$D$1647,4,0)</f>
        <v>297067</v>
      </c>
      <c r="Q179" s="31">
        <f>VLOOKUP(A179,[1]Hoja3!$A$1:$D$1647,3,0)</f>
        <v>0</v>
      </c>
      <c r="R179" s="31">
        <f t="shared" si="17"/>
        <v>26736000</v>
      </c>
      <c r="S179" s="31">
        <f t="shared" si="14"/>
        <v>26141866</v>
      </c>
      <c r="T179" s="31">
        <f t="shared" si="15"/>
        <v>26736000</v>
      </c>
      <c r="X179" s="30">
        <f t="shared" si="12"/>
        <v>45504</v>
      </c>
      <c r="Y179" s="31"/>
      <c r="Z179" s="31">
        <f t="shared" si="16"/>
        <v>26736000</v>
      </c>
      <c r="AA179" s="28" t="s">
        <v>264</v>
      </c>
    </row>
    <row r="180" spans="1:27" s="28" customFormat="1" ht="29" x14ac:dyDescent="0.35">
      <c r="A180" s="19" t="s">
        <v>4697</v>
      </c>
      <c r="B180" s="20">
        <v>179</v>
      </c>
      <c r="C180" s="28">
        <v>2024</v>
      </c>
      <c r="D180" s="19" t="s">
        <v>599</v>
      </c>
      <c r="E180" s="19" t="s">
        <v>600</v>
      </c>
      <c r="F180" s="19">
        <v>52302823</v>
      </c>
      <c r="G180" s="19" t="s">
        <v>601</v>
      </c>
      <c r="H180" s="19" t="s">
        <v>262</v>
      </c>
      <c r="I180" s="19" t="s">
        <v>263</v>
      </c>
      <c r="J180" s="27">
        <v>45322</v>
      </c>
      <c r="K180" s="27">
        <v>45324</v>
      </c>
      <c r="L180" s="27">
        <v>45504</v>
      </c>
      <c r="M180" s="29">
        <v>26736000</v>
      </c>
      <c r="N180" s="36">
        <f t="shared" si="13"/>
        <v>1</v>
      </c>
      <c r="O180" s="31">
        <f>VLOOKUP(A180,[1]Hoja3!$A$1:$D$1647,2,0)</f>
        <v>26438933</v>
      </c>
      <c r="P180" s="31">
        <f>VLOOKUP(A180,[1]Hoja3!$A$1:$D$1647,4,0)</f>
        <v>297067</v>
      </c>
      <c r="Q180" s="31">
        <f>VLOOKUP(A180,[1]Hoja3!$A$1:$D$1647,3,0)</f>
        <v>0</v>
      </c>
      <c r="R180" s="31">
        <f t="shared" si="17"/>
        <v>26736000</v>
      </c>
      <c r="S180" s="31">
        <f t="shared" si="14"/>
        <v>26141866</v>
      </c>
      <c r="T180" s="31">
        <f t="shared" si="15"/>
        <v>26736000</v>
      </c>
      <c r="X180" s="30">
        <f t="shared" si="12"/>
        <v>45504</v>
      </c>
      <c r="Y180" s="31"/>
      <c r="Z180" s="31">
        <f t="shared" si="16"/>
        <v>26736000</v>
      </c>
      <c r="AA180" s="28" t="s">
        <v>264</v>
      </c>
    </row>
    <row r="181" spans="1:27" s="28" customFormat="1" ht="29" x14ac:dyDescent="0.35">
      <c r="A181" s="19" t="s">
        <v>4698</v>
      </c>
      <c r="B181" s="20">
        <v>180</v>
      </c>
      <c r="C181" s="28">
        <v>2024</v>
      </c>
      <c r="D181" s="19" t="s">
        <v>602</v>
      </c>
      <c r="E181" s="19" t="s">
        <v>603</v>
      </c>
      <c r="F181" s="19">
        <v>1073712186</v>
      </c>
      <c r="G181" s="19" t="s">
        <v>604</v>
      </c>
      <c r="H181" s="19" t="s">
        <v>262</v>
      </c>
      <c r="I181" s="19" t="s">
        <v>263</v>
      </c>
      <c r="J181" s="27">
        <v>45322</v>
      </c>
      <c r="K181" s="27">
        <v>45327</v>
      </c>
      <c r="L181" s="27">
        <v>45504</v>
      </c>
      <c r="M181" s="29">
        <v>26736000</v>
      </c>
      <c r="N181" s="36">
        <f t="shared" si="13"/>
        <v>1</v>
      </c>
      <c r="O181" s="31">
        <f>VLOOKUP(A181,[1]Hoja3!$A$1:$D$1647,2,0)</f>
        <v>25993333</v>
      </c>
      <c r="P181" s="31">
        <f>VLOOKUP(A181,[1]Hoja3!$A$1:$D$1647,4,0)</f>
        <v>742667</v>
      </c>
      <c r="Q181" s="31">
        <f>VLOOKUP(A181,[1]Hoja3!$A$1:$D$1647,3,0)</f>
        <v>0</v>
      </c>
      <c r="R181" s="31">
        <f t="shared" si="17"/>
        <v>26736000</v>
      </c>
      <c r="S181" s="31">
        <f t="shared" si="14"/>
        <v>25250666</v>
      </c>
      <c r="T181" s="31">
        <f t="shared" si="15"/>
        <v>26736000</v>
      </c>
      <c r="X181" s="30">
        <f t="shared" si="12"/>
        <v>45504</v>
      </c>
      <c r="Y181" s="31"/>
      <c r="Z181" s="31">
        <f t="shared" si="16"/>
        <v>26736000</v>
      </c>
      <c r="AA181" s="28" t="s">
        <v>264</v>
      </c>
    </row>
    <row r="182" spans="1:27" s="28" customFormat="1" ht="29" x14ac:dyDescent="0.35">
      <c r="A182" s="19" t="s">
        <v>4699</v>
      </c>
      <c r="B182" s="20">
        <v>181</v>
      </c>
      <c r="C182" s="28">
        <v>2024</v>
      </c>
      <c r="D182" s="19" t="s">
        <v>605</v>
      </c>
      <c r="E182" s="19" t="s">
        <v>606</v>
      </c>
      <c r="F182" s="19">
        <v>39813433</v>
      </c>
      <c r="G182" s="19" t="s">
        <v>607</v>
      </c>
      <c r="H182" s="19" t="s">
        <v>262</v>
      </c>
      <c r="I182" s="19" t="s">
        <v>263</v>
      </c>
      <c r="J182" s="27">
        <v>45322</v>
      </c>
      <c r="K182" s="27">
        <v>45323</v>
      </c>
      <c r="L182" s="27">
        <v>45504</v>
      </c>
      <c r="M182" s="29">
        <v>26736000</v>
      </c>
      <c r="N182" s="36">
        <f t="shared" si="13"/>
        <v>1</v>
      </c>
      <c r="O182" s="31">
        <f>VLOOKUP(A182,[1]Hoja3!$A$1:$D$1647,2,0)</f>
        <v>26736000</v>
      </c>
      <c r="P182" s="31">
        <f>VLOOKUP(A182,[1]Hoja3!$A$1:$D$1647,4,0)</f>
        <v>0</v>
      </c>
      <c r="Q182" s="31">
        <f>VLOOKUP(A182,[1]Hoja3!$A$1:$D$1647,3,0)</f>
        <v>0</v>
      </c>
      <c r="R182" s="31">
        <f t="shared" si="17"/>
        <v>26736000</v>
      </c>
      <c r="S182" s="31">
        <f t="shared" si="14"/>
        <v>26736000</v>
      </c>
      <c r="T182" s="31">
        <f t="shared" si="15"/>
        <v>26736000</v>
      </c>
      <c r="X182" s="30">
        <f t="shared" si="12"/>
        <v>45504</v>
      </c>
      <c r="Y182" s="31"/>
      <c r="Z182" s="31">
        <f t="shared" si="16"/>
        <v>26736000</v>
      </c>
      <c r="AA182" s="28" t="s">
        <v>264</v>
      </c>
    </row>
    <row r="183" spans="1:27" s="28" customFormat="1" ht="29" x14ac:dyDescent="0.35">
      <c r="A183" s="19" t="s">
        <v>4700</v>
      </c>
      <c r="B183" s="20">
        <v>182</v>
      </c>
      <c r="C183" s="28">
        <v>2024</v>
      </c>
      <c r="D183" s="19" t="s">
        <v>608</v>
      </c>
      <c r="E183" s="19" t="s">
        <v>609</v>
      </c>
      <c r="F183" s="19">
        <v>1032479746</v>
      </c>
      <c r="G183" s="19" t="s">
        <v>610</v>
      </c>
      <c r="H183" s="19" t="s">
        <v>262</v>
      </c>
      <c r="I183" s="19" t="s">
        <v>263</v>
      </c>
      <c r="J183" s="27">
        <v>45322</v>
      </c>
      <c r="K183" s="27">
        <v>45324</v>
      </c>
      <c r="L183" s="27">
        <v>45504</v>
      </c>
      <c r="M183" s="29">
        <v>26736000</v>
      </c>
      <c r="N183" s="36">
        <f t="shared" si="13"/>
        <v>1</v>
      </c>
      <c r="O183" s="31">
        <f>VLOOKUP(A183,[1]Hoja3!$A$1:$D$1647,2,0)</f>
        <v>26438933</v>
      </c>
      <c r="P183" s="31">
        <f>VLOOKUP(A183,[1]Hoja3!$A$1:$D$1647,4,0)</f>
        <v>297067</v>
      </c>
      <c r="Q183" s="31">
        <f>VLOOKUP(A183,[1]Hoja3!$A$1:$D$1647,3,0)</f>
        <v>0</v>
      </c>
      <c r="R183" s="31">
        <f t="shared" si="17"/>
        <v>26736000</v>
      </c>
      <c r="S183" s="31">
        <f t="shared" si="14"/>
        <v>26141866</v>
      </c>
      <c r="T183" s="31">
        <f t="shared" si="15"/>
        <v>26736000</v>
      </c>
      <c r="X183" s="30">
        <f t="shared" si="12"/>
        <v>45504</v>
      </c>
      <c r="Y183" s="31"/>
      <c r="Z183" s="31">
        <f t="shared" si="16"/>
        <v>26736000</v>
      </c>
      <c r="AA183" s="28" t="s">
        <v>264</v>
      </c>
    </row>
    <row r="184" spans="1:27" s="28" customFormat="1" ht="29" x14ac:dyDescent="0.35">
      <c r="A184" s="19" t="s">
        <v>4701</v>
      </c>
      <c r="B184" s="20">
        <v>183</v>
      </c>
      <c r="C184" s="28">
        <v>2024</v>
      </c>
      <c r="D184" s="19" t="s">
        <v>611</v>
      </c>
      <c r="E184" s="19" t="s">
        <v>612</v>
      </c>
      <c r="F184" s="19">
        <v>1012390662</v>
      </c>
      <c r="G184" s="19" t="s">
        <v>613</v>
      </c>
      <c r="H184" s="19" t="s">
        <v>262</v>
      </c>
      <c r="I184" s="19" t="s">
        <v>263</v>
      </c>
      <c r="J184" s="27">
        <v>45322</v>
      </c>
      <c r="K184" s="27">
        <v>45324</v>
      </c>
      <c r="L184" s="27">
        <v>45504</v>
      </c>
      <c r="M184" s="29">
        <v>26736000</v>
      </c>
      <c r="N184" s="36">
        <f t="shared" si="13"/>
        <v>1</v>
      </c>
      <c r="O184" s="31">
        <f>VLOOKUP(A184,[1]Hoja3!$A$1:$D$1647,2,0)</f>
        <v>26438933</v>
      </c>
      <c r="P184" s="31">
        <f>VLOOKUP(A184,[1]Hoja3!$A$1:$D$1647,4,0)</f>
        <v>297067</v>
      </c>
      <c r="Q184" s="31">
        <f>VLOOKUP(A184,[1]Hoja3!$A$1:$D$1647,3,0)</f>
        <v>0</v>
      </c>
      <c r="R184" s="31">
        <f t="shared" si="17"/>
        <v>26736000</v>
      </c>
      <c r="S184" s="31">
        <f t="shared" si="14"/>
        <v>26141866</v>
      </c>
      <c r="T184" s="31">
        <f t="shared" si="15"/>
        <v>26736000</v>
      </c>
      <c r="X184" s="30">
        <f t="shared" si="12"/>
        <v>45504</v>
      </c>
      <c r="Y184" s="31"/>
      <c r="Z184" s="31">
        <f t="shared" si="16"/>
        <v>26736000</v>
      </c>
      <c r="AA184" s="28" t="s">
        <v>264</v>
      </c>
    </row>
    <row r="185" spans="1:27" s="28" customFormat="1" ht="29" x14ac:dyDescent="0.35">
      <c r="A185" s="19" t="s">
        <v>4702</v>
      </c>
      <c r="B185" s="20">
        <v>184</v>
      </c>
      <c r="C185" s="28">
        <v>2024</v>
      </c>
      <c r="D185" s="19" t="s">
        <v>614</v>
      </c>
      <c r="E185" s="19" t="s">
        <v>615</v>
      </c>
      <c r="F185" s="19">
        <v>1016061866</v>
      </c>
      <c r="G185" s="19" t="s">
        <v>616</v>
      </c>
      <c r="H185" s="19" t="s">
        <v>262</v>
      </c>
      <c r="I185" s="19" t="s">
        <v>263</v>
      </c>
      <c r="J185" s="27">
        <v>45322</v>
      </c>
      <c r="K185" s="27">
        <v>45323</v>
      </c>
      <c r="L185" s="27">
        <v>45504</v>
      </c>
      <c r="M185" s="29">
        <v>43644000</v>
      </c>
      <c r="N185" s="36">
        <f t="shared" si="13"/>
        <v>1</v>
      </c>
      <c r="O185" s="31">
        <f>VLOOKUP(A185,[1]Hoja3!$A$1:$D$1647,2,0)</f>
        <v>43644000</v>
      </c>
      <c r="P185" s="31">
        <f>VLOOKUP(A185,[1]Hoja3!$A$1:$D$1647,4,0)</f>
        <v>0</v>
      </c>
      <c r="Q185" s="31">
        <f>VLOOKUP(A185,[1]Hoja3!$A$1:$D$1647,3,0)</f>
        <v>0</v>
      </c>
      <c r="R185" s="31">
        <f t="shared" si="17"/>
        <v>43644000</v>
      </c>
      <c r="S185" s="31">
        <f t="shared" si="14"/>
        <v>43644000</v>
      </c>
      <c r="T185" s="31">
        <f t="shared" si="15"/>
        <v>43644000</v>
      </c>
      <c r="X185" s="30">
        <f t="shared" si="12"/>
        <v>45504</v>
      </c>
      <c r="Y185" s="31"/>
      <c r="Z185" s="31">
        <f t="shared" si="16"/>
        <v>43644000</v>
      </c>
      <c r="AA185" s="28" t="s">
        <v>264</v>
      </c>
    </row>
    <row r="186" spans="1:27" s="28" customFormat="1" ht="29" x14ac:dyDescent="0.35">
      <c r="A186" s="19" t="s">
        <v>4703</v>
      </c>
      <c r="B186" s="20">
        <v>185</v>
      </c>
      <c r="C186" s="28">
        <v>2024</v>
      </c>
      <c r="D186" s="19" t="s">
        <v>617</v>
      </c>
      <c r="E186" s="19" t="s">
        <v>618</v>
      </c>
      <c r="F186" s="19">
        <v>1014308576</v>
      </c>
      <c r="G186" s="19" t="s">
        <v>619</v>
      </c>
      <c r="H186" s="19" t="s">
        <v>262</v>
      </c>
      <c r="I186" s="19" t="s">
        <v>263</v>
      </c>
      <c r="J186" s="27">
        <v>45322</v>
      </c>
      <c r="K186" s="27">
        <v>45323</v>
      </c>
      <c r="L186" s="27">
        <v>45504</v>
      </c>
      <c r="M186" s="29">
        <v>26736000</v>
      </c>
      <c r="N186" s="36">
        <f t="shared" si="13"/>
        <v>1</v>
      </c>
      <c r="O186" s="31">
        <f>VLOOKUP(A186,[1]Hoja3!$A$1:$D$1647,2,0)</f>
        <v>26736000</v>
      </c>
      <c r="P186" s="31">
        <f>VLOOKUP(A186,[1]Hoja3!$A$1:$D$1647,4,0)</f>
        <v>0</v>
      </c>
      <c r="Q186" s="31">
        <f>VLOOKUP(A186,[1]Hoja3!$A$1:$D$1647,3,0)</f>
        <v>0</v>
      </c>
      <c r="R186" s="31">
        <f t="shared" si="17"/>
        <v>26736000</v>
      </c>
      <c r="S186" s="31">
        <f t="shared" si="14"/>
        <v>26736000</v>
      </c>
      <c r="T186" s="31">
        <f t="shared" si="15"/>
        <v>26736000</v>
      </c>
      <c r="X186" s="30">
        <f t="shared" si="12"/>
        <v>45504</v>
      </c>
      <c r="Y186" s="31"/>
      <c r="Z186" s="31">
        <f t="shared" si="16"/>
        <v>26736000</v>
      </c>
      <c r="AA186" s="28" t="s">
        <v>264</v>
      </c>
    </row>
    <row r="187" spans="1:27" s="28" customFormat="1" ht="29" x14ac:dyDescent="0.35">
      <c r="A187" s="19" t="s">
        <v>4704</v>
      </c>
      <c r="B187" s="20">
        <v>186</v>
      </c>
      <c r="C187" s="28">
        <v>2024</v>
      </c>
      <c r="D187" s="19" t="s">
        <v>620</v>
      </c>
      <c r="E187" s="19" t="s">
        <v>621</v>
      </c>
      <c r="F187" s="19">
        <v>1014232629</v>
      </c>
      <c r="G187" s="19" t="s">
        <v>622</v>
      </c>
      <c r="H187" s="19" t="s">
        <v>262</v>
      </c>
      <c r="I187" s="19" t="s">
        <v>263</v>
      </c>
      <c r="J187" s="27">
        <v>45322</v>
      </c>
      <c r="K187" s="27">
        <v>45323</v>
      </c>
      <c r="L187" s="27">
        <v>45504</v>
      </c>
      <c r="M187" s="29">
        <v>26736000</v>
      </c>
      <c r="N187" s="36">
        <f t="shared" si="13"/>
        <v>1</v>
      </c>
      <c r="O187" s="31">
        <f>VLOOKUP(A187,[1]Hoja3!$A$1:$D$1647,2,0)</f>
        <v>26736000</v>
      </c>
      <c r="P187" s="31">
        <f>VLOOKUP(A187,[1]Hoja3!$A$1:$D$1647,4,0)</f>
        <v>0</v>
      </c>
      <c r="Q187" s="31">
        <f>VLOOKUP(A187,[1]Hoja3!$A$1:$D$1647,3,0)</f>
        <v>0</v>
      </c>
      <c r="R187" s="31">
        <f t="shared" si="17"/>
        <v>26736000</v>
      </c>
      <c r="S187" s="31">
        <f t="shared" si="14"/>
        <v>26736000</v>
      </c>
      <c r="T187" s="31">
        <f t="shared" si="15"/>
        <v>26736000</v>
      </c>
      <c r="X187" s="30">
        <f t="shared" si="12"/>
        <v>45504</v>
      </c>
      <c r="Y187" s="31"/>
      <c r="Z187" s="31">
        <f t="shared" si="16"/>
        <v>26736000</v>
      </c>
      <c r="AA187" s="28" t="s">
        <v>264</v>
      </c>
    </row>
    <row r="188" spans="1:27" s="28" customFormat="1" ht="29" x14ac:dyDescent="0.35">
      <c r="A188" s="19" t="s">
        <v>4705</v>
      </c>
      <c r="B188" s="20">
        <v>187</v>
      </c>
      <c r="C188" s="28">
        <v>2024</v>
      </c>
      <c r="D188" s="19" t="s">
        <v>623</v>
      </c>
      <c r="E188" s="19" t="s">
        <v>624</v>
      </c>
      <c r="F188" s="19">
        <v>1018475649</v>
      </c>
      <c r="G188" s="19" t="s">
        <v>625</v>
      </c>
      <c r="H188" s="19" t="s">
        <v>262</v>
      </c>
      <c r="I188" s="19" t="s">
        <v>263</v>
      </c>
      <c r="J188" s="27">
        <v>45322</v>
      </c>
      <c r="K188" s="27">
        <v>45323</v>
      </c>
      <c r="L188" s="27">
        <v>45504</v>
      </c>
      <c r="M188" s="29">
        <v>26736000</v>
      </c>
      <c r="N188" s="36">
        <f t="shared" si="13"/>
        <v>1</v>
      </c>
      <c r="O188" s="31">
        <f>VLOOKUP(A188,[1]Hoja3!$A$1:$D$1647,2,0)</f>
        <v>26736000</v>
      </c>
      <c r="P188" s="31">
        <f>VLOOKUP(A188,[1]Hoja3!$A$1:$D$1647,4,0)</f>
        <v>0</v>
      </c>
      <c r="Q188" s="31">
        <f>VLOOKUP(A188,[1]Hoja3!$A$1:$D$1647,3,0)</f>
        <v>0</v>
      </c>
      <c r="R188" s="31">
        <f t="shared" si="17"/>
        <v>26736000</v>
      </c>
      <c r="S188" s="31">
        <f t="shared" si="14"/>
        <v>26736000</v>
      </c>
      <c r="T188" s="31">
        <f t="shared" si="15"/>
        <v>26736000</v>
      </c>
      <c r="X188" s="30">
        <f t="shared" si="12"/>
        <v>45504</v>
      </c>
      <c r="Y188" s="31"/>
      <c r="Z188" s="31">
        <f t="shared" si="16"/>
        <v>26736000</v>
      </c>
      <c r="AA188" s="28" t="s">
        <v>264</v>
      </c>
    </row>
    <row r="189" spans="1:27" s="28" customFormat="1" ht="29" x14ac:dyDescent="0.35">
      <c r="A189" s="19" t="s">
        <v>4706</v>
      </c>
      <c r="B189" s="20">
        <v>188</v>
      </c>
      <c r="C189" s="28">
        <v>2024</v>
      </c>
      <c r="D189" s="19" t="s">
        <v>626</v>
      </c>
      <c r="E189" s="19" t="s">
        <v>627</v>
      </c>
      <c r="F189" s="19">
        <v>1077088980</v>
      </c>
      <c r="G189" s="19" t="s">
        <v>628</v>
      </c>
      <c r="H189" s="19" t="s">
        <v>262</v>
      </c>
      <c r="I189" s="19" t="s">
        <v>263</v>
      </c>
      <c r="J189" s="27">
        <v>45322</v>
      </c>
      <c r="K189" s="27">
        <v>45323</v>
      </c>
      <c r="L189" s="27">
        <v>45504</v>
      </c>
      <c r="M189" s="29">
        <v>26736000</v>
      </c>
      <c r="N189" s="36">
        <f t="shared" si="13"/>
        <v>1</v>
      </c>
      <c r="O189" s="31">
        <f>VLOOKUP(A189,[1]Hoja3!$A$1:$D$1647,2,0)</f>
        <v>26736000</v>
      </c>
      <c r="P189" s="31">
        <f>VLOOKUP(A189,[1]Hoja3!$A$1:$D$1647,4,0)</f>
        <v>0</v>
      </c>
      <c r="Q189" s="31">
        <f>VLOOKUP(A189,[1]Hoja3!$A$1:$D$1647,3,0)</f>
        <v>0</v>
      </c>
      <c r="R189" s="31">
        <f t="shared" si="17"/>
        <v>26736000</v>
      </c>
      <c r="S189" s="31">
        <f t="shared" si="14"/>
        <v>26736000</v>
      </c>
      <c r="T189" s="31">
        <f t="shared" si="15"/>
        <v>26736000</v>
      </c>
      <c r="X189" s="30">
        <f t="shared" si="12"/>
        <v>45504</v>
      </c>
      <c r="Y189" s="31"/>
      <c r="Z189" s="31">
        <f t="shared" si="16"/>
        <v>26736000</v>
      </c>
      <c r="AA189" s="28" t="s">
        <v>264</v>
      </c>
    </row>
    <row r="190" spans="1:27" s="28" customFormat="1" ht="29" x14ac:dyDescent="0.35">
      <c r="A190" s="19" t="s">
        <v>4707</v>
      </c>
      <c r="B190" s="20">
        <v>189</v>
      </c>
      <c r="C190" s="28">
        <v>2024</v>
      </c>
      <c r="D190" s="19" t="s">
        <v>629</v>
      </c>
      <c r="E190" s="19" t="s">
        <v>630</v>
      </c>
      <c r="F190" s="19">
        <v>52877283</v>
      </c>
      <c r="G190" s="19" t="s">
        <v>631</v>
      </c>
      <c r="H190" s="19" t="s">
        <v>262</v>
      </c>
      <c r="I190" s="19" t="s">
        <v>263</v>
      </c>
      <c r="J190" s="27">
        <v>45322</v>
      </c>
      <c r="K190" s="27">
        <v>45323</v>
      </c>
      <c r="L190" s="27">
        <v>45504</v>
      </c>
      <c r="M190" s="29">
        <v>32148000</v>
      </c>
      <c r="N190" s="36">
        <f t="shared" si="13"/>
        <v>1</v>
      </c>
      <c r="O190" s="31">
        <f>VLOOKUP(A190,[1]Hoja3!$A$1:$D$1647,2,0)</f>
        <v>32148000</v>
      </c>
      <c r="P190" s="31">
        <f>VLOOKUP(A190,[1]Hoja3!$A$1:$D$1647,4,0)</f>
        <v>0</v>
      </c>
      <c r="Q190" s="31">
        <f>VLOOKUP(A190,[1]Hoja3!$A$1:$D$1647,3,0)</f>
        <v>0</v>
      </c>
      <c r="R190" s="31">
        <f t="shared" si="17"/>
        <v>32148000</v>
      </c>
      <c r="S190" s="31">
        <f t="shared" si="14"/>
        <v>32148000</v>
      </c>
      <c r="T190" s="31">
        <f t="shared" si="15"/>
        <v>32148000</v>
      </c>
      <c r="X190" s="30">
        <f t="shared" si="12"/>
        <v>45504</v>
      </c>
      <c r="Y190" s="31"/>
      <c r="Z190" s="31">
        <f t="shared" si="16"/>
        <v>32148000</v>
      </c>
      <c r="AA190" s="28" t="s">
        <v>264</v>
      </c>
    </row>
    <row r="191" spans="1:27" s="28" customFormat="1" ht="29" x14ac:dyDescent="0.35">
      <c r="A191" s="19" t="s">
        <v>4708</v>
      </c>
      <c r="B191" s="20">
        <v>190</v>
      </c>
      <c r="C191" s="28">
        <v>2024</v>
      </c>
      <c r="D191" s="19" t="s">
        <v>632</v>
      </c>
      <c r="E191" s="19" t="s">
        <v>633</v>
      </c>
      <c r="F191" s="19">
        <v>1023011705</v>
      </c>
      <c r="G191" s="19" t="s">
        <v>634</v>
      </c>
      <c r="H191" s="19" t="s">
        <v>262</v>
      </c>
      <c r="I191" s="19" t="s">
        <v>263</v>
      </c>
      <c r="J191" s="27">
        <v>45322</v>
      </c>
      <c r="K191" s="27">
        <v>45323</v>
      </c>
      <c r="L191" s="27">
        <v>45504</v>
      </c>
      <c r="M191" s="29">
        <v>32148000</v>
      </c>
      <c r="N191" s="36">
        <f t="shared" si="13"/>
        <v>1</v>
      </c>
      <c r="O191" s="31">
        <f>VLOOKUP(A191,[1]Hoja3!$A$1:$D$1647,2,0)</f>
        <v>32148000</v>
      </c>
      <c r="P191" s="31">
        <f>VLOOKUP(A191,[1]Hoja3!$A$1:$D$1647,4,0)</f>
        <v>0</v>
      </c>
      <c r="Q191" s="31">
        <f>VLOOKUP(A191,[1]Hoja3!$A$1:$D$1647,3,0)</f>
        <v>0</v>
      </c>
      <c r="R191" s="31">
        <f t="shared" si="17"/>
        <v>32148000</v>
      </c>
      <c r="S191" s="31">
        <f t="shared" si="14"/>
        <v>32148000</v>
      </c>
      <c r="T191" s="31">
        <f t="shared" si="15"/>
        <v>32148000</v>
      </c>
      <c r="X191" s="30">
        <f t="shared" si="12"/>
        <v>45504</v>
      </c>
      <c r="Y191" s="31"/>
      <c r="Z191" s="31">
        <f t="shared" si="16"/>
        <v>32148000</v>
      </c>
      <c r="AA191" s="28" t="s">
        <v>264</v>
      </c>
    </row>
    <row r="192" spans="1:27" s="28" customFormat="1" ht="29" x14ac:dyDescent="0.35">
      <c r="A192" s="19" t="s">
        <v>4709</v>
      </c>
      <c r="B192" s="20">
        <v>191</v>
      </c>
      <c r="C192" s="28">
        <v>2024</v>
      </c>
      <c r="D192" s="19" t="s">
        <v>635</v>
      </c>
      <c r="E192" s="19" t="s">
        <v>636</v>
      </c>
      <c r="F192" s="19">
        <v>1022385601</v>
      </c>
      <c r="G192" s="19" t="s">
        <v>637</v>
      </c>
      <c r="H192" s="19" t="s">
        <v>262</v>
      </c>
      <c r="I192" s="19" t="s">
        <v>263</v>
      </c>
      <c r="J192" s="27">
        <v>45322</v>
      </c>
      <c r="K192" s="27">
        <v>45324</v>
      </c>
      <c r="L192" s="27">
        <v>45504</v>
      </c>
      <c r="M192" s="29">
        <v>30552000</v>
      </c>
      <c r="N192" s="36">
        <f t="shared" si="13"/>
        <v>1</v>
      </c>
      <c r="O192" s="31">
        <f>VLOOKUP(A192,[1]Hoja3!$A$1:$D$1647,2,0)</f>
        <v>30212533</v>
      </c>
      <c r="P192" s="31">
        <f>VLOOKUP(A192,[1]Hoja3!$A$1:$D$1647,4,0)</f>
        <v>339467</v>
      </c>
      <c r="Q192" s="31">
        <f>VLOOKUP(A192,[1]Hoja3!$A$1:$D$1647,3,0)</f>
        <v>0</v>
      </c>
      <c r="R192" s="31">
        <f t="shared" si="17"/>
        <v>30552000</v>
      </c>
      <c r="S192" s="31">
        <f t="shared" si="14"/>
        <v>29873066</v>
      </c>
      <c r="T192" s="31">
        <f t="shared" si="15"/>
        <v>30552000</v>
      </c>
      <c r="X192" s="30">
        <f t="shared" ref="X192:X255" si="18">+W192+L192</f>
        <v>45504</v>
      </c>
      <c r="Y192" s="31"/>
      <c r="Z192" s="31">
        <f t="shared" si="16"/>
        <v>30552000</v>
      </c>
      <c r="AA192" s="28" t="s">
        <v>264</v>
      </c>
    </row>
    <row r="193" spans="1:27" s="28" customFormat="1" ht="29" x14ac:dyDescent="0.35">
      <c r="A193" s="19" t="s">
        <v>4710</v>
      </c>
      <c r="B193" s="20">
        <v>192</v>
      </c>
      <c r="C193" s="28">
        <v>2024</v>
      </c>
      <c r="D193" s="19" t="s">
        <v>638</v>
      </c>
      <c r="E193" s="19" t="s">
        <v>639</v>
      </c>
      <c r="F193" s="19">
        <v>1070968293</v>
      </c>
      <c r="G193" s="19" t="s">
        <v>640</v>
      </c>
      <c r="H193" s="19" t="s">
        <v>262</v>
      </c>
      <c r="I193" s="19" t="s">
        <v>263</v>
      </c>
      <c r="J193" s="27">
        <v>45322</v>
      </c>
      <c r="K193" s="27">
        <v>45330</v>
      </c>
      <c r="L193" s="27">
        <v>45504</v>
      </c>
      <c r="M193" s="29">
        <v>30552000</v>
      </c>
      <c r="N193" s="36">
        <f t="shared" si="13"/>
        <v>1</v>
      </c>
      <c r="O193" s="31">
        <f>VLOOKUP(A193,[1]Hoja3!$A$1:$D$1647,2,0)</f>
        <v>29194133</v>
      </c>
      <c r="P193" s="31">
        <f>VLOOKUP(A193,[1]Hoja3!$A$1:$D$1647,4,0)</f>
        <v>1357867</v>
      </c>
      <c r="Q193" s="31">
        <f>VLOOKUP(A193,[1]Hoja3!$A$1:$D$1647,3,0)</f>
        <v>0</v>
      </c>
      <c r="R193" s="31">
        <f t="shared" si="17"/>
        <v>30552000</v>
      </c>
      <c r="S193" s="31">
        <f t="shared" si="14"/>
        <v>27836266</v>
      </c>
      <c r="T193" s="31">
        <f t="shared" si="15"/>
        <v>30552000</v>
      </c>
      <c r="X193" s="30">
        <f t="shared" si="18"/>
        <v>45504</v>
      </c>
      <c r="Y193" s="31"/>
      <c r="Z193" s="31">
        <f t="shared" si="16"/>
        <v>30552000</v>
      </c>
      <c r="AA193" s="28" t="s">
        <v>264</v>
      </c>
    </row>
    <row r="194" spans="1:27" s="28" customFormat="1" ht="29" x14ac:dyDescent="0.35">
      <c r="A194" s="19" t="s">
        <v>4711</v>
      </c>
      <c r="B194" s="20">
        <v>193</v>
      </c>
      <c r="C194" s="28">
        <v>2024</v>
      </c>
      <c r="D194" s="19" t="s">
        <v>641</v>
      </c>
      <c r="E194" s="19" t="s">
        <v>642</v>
      </c>
      <c r="F194" s="19">
        <v>1022361607</v>
      </c>
      <c r="G194" s="19" t="s">
        <v>643</v>
      </c>
      <c r="H194" s="19" t="s">
        <v>262</v>
      </c>
      <c r="I194" s="19" t="s">
        <v>263</v>
      </c>
      <c r="J194" s="27">
        <v>45322</v>
      </c>
      <c r="K194" s="27">
        <v>45324</v>
      </c>
      <c r="L194" s="27">
        <v>45504</v>
      </c>
      <c r="M194" s="29">
        <v>30552000</v>
      </c>
      <c r="N194" s="36">
        <f t="shared" si="13"/>
        <v>1</v>
      </c>
      <c r="O194" s="31">
        <f>VLOOKUP(A194,[1]Hoja3!$A$1:$D$1647,2,0)</f>
        <v>30212533</v>
      </c>
      <c r="P194" s="31">
        <f>VLOOKUP(A194,[1]Hoja3!$A$1:$D$1647,4,0)</f>
        <v>339467</v>
      </c>
      <c r="Q194" s="31">
        <f>VLOOKUP(A194,[1]Hoja3!$A$1:$D$1647,3,0)</f>
        <v>0</v>
      </c>
      <c r="R194" s="31">
        <f t="shared" si="17"/>
        <v>30552000</v>
      </c>
      <c r="S194" s="31">
        <f t="shared" si="14"/>
        <v>29873066</v>
      </c>
      <c r="T194" s="31">
        <f t="shared" si="15"/>
        <v>30552000</v>
      </c>
      <c r="X194" s="30">
        <f t="shared" si="18"/>
        <v>45504</v>
      </c>
      <c r="Y194" s="31"/>
      <c r="Z194" s="31">
        <f t="shared" si="16"/>
        <v>30552000</v>
      </c>
      <c r="AA194" s="28" t="s">
        <v>264</v>
      </c>
    </row>
    <row r="195" spans="1:27" s="28" customFormat="1" ht="29" x14ac:dyDescent="0.35">
      <c r="A195" s="19" t="s">
        <v>4712</v>
      </c>
      <c r="B195" s="20">
        <v>194</v>
      </c>
      <c r="C195" s="28">
        <v>2024</v>
      </c>
      <c r="D195" s="19" t="s">
        <v>644</v>
      </c>
      <c r="E195" s="19" t="s">
        <v>645</v>
      </c>
      <c r="F195" s="19">
        <v>1023933449</v>
      </c>
      <c r="G195" s="19" t="s">
        <v>646</v>
      </c>
      <c r="H195" s="19" t="s">
        <v>262</v>
      </c>
      <c r="I195" s="19" t="s">
        <v>263</v>
      </c>
      <c r="J195" s="27">
        <v>45322</v>
      </c>
      <c r="K195" s="27">
        <v>45323</v>
      </c>
      <c r="L195" s="27">
        <v>45504</v>
      </c>
      <c r="M195" s="29">
        <v>30552000</v>
      </c>
      <c r="N195" s="36">
        <f t="shared" si="13"/>
        <v>1</v>
      </c>
      <c r="O195" s="31">
        <f>VLOOKUP(A195,[1]Hoja3!$A$1:$D$1647,2,0)</f>
        <v>30552000</v>
      </c>
      <c r="P195" s="31">
        <f>VLOOKUP(A195,[1]Hoja3!$A$1:$D$1647,4,0)</f>
        <v>0</v>
      </c>
      <c r="Q195" s="31">
        <f>VLOOKUP(A195,[1]Hoja3!$A$1:$D$1647,3,0)</f>
        <v>0</v>
      </c>
      <c r="R195" s="31">
        <f t="shared" si="17"/>
        <v>30552000</v>
      </c>
      <c r="S195" s="31">
        <f t="shared" si="14"/>
        <v>30552000</v>
      </c>
      <c r="T195" s="31">
        <f t="shared" si="15"/>
        <v>30552000</v>
      </c>
      <c r="X195" s="30">
        <f t="shared" si="18"/>
        <v>45504</v>
      </c>
      <c r="Y195" s="31"/>
      <c r="Z195" s="31">
        <f t="shared" si="16"/>
        <v>30552000</v>
      </c>
      <c r="AA195" s="28" t="s">
        <v>264</v>
      </c>
    </row>
    <row r="196" spans="1:27" s="28" customFormat="1" ht="29" x14ac:dyDescent="0.35">
      <c r="A196" s="19" t="s">
        <v>4713</v>
      </c>
      <c r="B196" s="20">
        <v>195</v>
      </c>
      <c r="C196" s="28">
        <v>2024</v>
      </c>
      <c r="D196" s="19" t="s">
        <v>647</v>
      </c>
      <c r="E196" s="19" t="s">
        <v>648</v>
      </c>
      <c r="F196" s="19">
        <v>1018433100</v>
      </c>
      <c r="G196" s="19" t="s">
        <v>649</v>
      </c>
      <c r="H196" s="19" t="s">
        <v>262</v>
      </c>
      <c r="I196" s="19" t="s">
        <v>263</v>
      </c>
      <c r="J196" s="27">
        <v>45322</v>
      </c>
      <c r="K196" s="27">
        <v>45323</v>
      </c>
      <c r="L196" s="27">
        <v>45504</v>
      </c>
      <c r="M196" s="29">
        <v>30552000</v>
      </c>
      <c r="N196" s="36">
        <f t="shared" si="13"/>
        <v>1</v>
      </c>
      <c r="O196" s="31">
        <f>VLOOKUP(A196,[1]Hoja3!$A$1:$D$1647,2,0)</f>
        <v>30552000</v>
      </c>
      <c r="P196" s="31">
        <f>VLOOKUP(A196,[1]Hoja3!$A$1:$D$1647,4,0)</f>
        <v>0</v>
      </c>
      <c r="Q196" s="31">
        <f>VLOOKUP(A196,[1]Hoja3!$A$1:$D$1647,3,0)</f>
        <v>0</v>
      </c>
      <c r="R196" s="31">
        <f t="shared" si="17"/>
        <v>30552000</v>
      </c>
      <c r="S196" s="31">
        <f t="shared" si="14"/>
        <v>30552000</v>
      </c>
      <c r="T196" s="31">
        <f t="shared" si="15"/>
        <v>30552000</v>
      </c>
      <c r="X196" s="30">
        <f t="shared" si="18"/>
        <v>45504</v>
      </c>
      <c r="Y196" s="31"/>
      <c r="Z196" s="31">
        <f t="shared" si="16"/>
        <v>30552000</v>
      </c>
      <c r="AA196" s="28" t="s">
        <v>264</v>
      </c>
    </row>
    <row r="197" spans="1:27" s="28" customFormat="1" ht="29" x14ac:dyDescent="0.35">
      <c r="A197" s="19" t="s">
        <v>4714</v>
      </c>
      <c r="B197" s="20">
        <v>196</v>
      </c>
      <c r="C197" s="28">
        <v>2024</v>
      </c>
      <c r="D197" s="19" t="s">
        <v>650</v>
      </c>
      <c r="E197" s="19" t="s">
        <v>651</v>
      </c>
      <c r="F197" s="19">
        <v>1015423524</v>
      </c>
      <c r="G197" s="19" t="s">
        <v>652</v>
      </c>
      <c r="H197" s="19" t="s">
        <v>262</v>
      </c>
      <c r="I197" s="19" t="s">
        <v>263</v>
      </c>
      <c r="J197" s="27">
        <v>45322</v>
      </c>
      <c r="K197" s="27">
        <v>45323</v>
      </c>
      <c r="L197" s="27">
        <v>45504</v>
      </c>
      <c r="M197" s="29">
        <v>32148000</v>
      </c>
      <c r="N197" s="36">
        <f t="shared" si="13"/>
        <v>1</v>
      </c>
      <c r="O197" s="31">
        <f>VLOOKUP(A197,[1]Hoja3!$A$1:$D$1647,2,0)</f>
        <v>32148000</v>
      </c>
      <c r="P197" s="31">
        <f>VLOOKUP(A197,[1]Hoja3!$A$1:$D$1647,4,0)</f>
        <v>0</v>
      </c>
      <c r="Q197" s="31">
        <f>VLOOKUP(A197,[1]Hoja3!$A$1:$D$1647,3,0)</f>
        <v>0</v>
      </c>
      <c r="R197" s="31">
        <f t="shared" si="17"/>
        <v>32148000</v>
      </c>
      <c r="S197" s="31">
        <f t="shared" si="14"/>
        <v>32148000</v>
      </c>
      <c r="T197" s="31">
        <f t="shared" si="15"/>
        <v>32148000</v>
      </c>
      <c r="X197" s="30">
        <f t="shared" si="18"/>
        <v>45504</v>
      </c>
      <c r="Y197" s="31"/>
      <c r="Z197" s="31">
        <f t="shared" si="16"/>
        <v>32148000</v>
      </c>
      <c r="AA197" s="28" t="s">
        <v>264</v>
      </c>
    </row>
    <row r="198" spans="1:27" s="28" customFormat="1" ht="29" x14ac:dyDescent="0.35">
      <c r="A198" s="19" t="s">
        <v>4715</v>
      </c>
      <c r="B198" s="20">
        <v>197</v>
      </c>
      <c r="C198" s="28">
        <v>2024</v>
      </c>
      <c r="D198" s="19" t="s">
        <v>653</v>
      </c>
      <c r="E198" s="19" t="s">
        <v>654</v>
      </c>
      <c r="F198" s="19">
        <v>1098713784</v>
      </c>
      <c r="G198" s="19" t="s">
        <v>655</v>
      </c>
      <c r="H198" s="19" t="s">
        <v>298</v>
      </c>
      <c r="I198" s="19" t="s">
        <v>299</v>
      </c>
      <c r="J198" s="27">
        <v>45322</v>
      </c>
      <c r="K198" s="27">
        <v>45323</v>
      </c>
      <c r="L198" s="27">
        <v>45504</v>
      </c>
      <c r="M198" s="29">
        <v>36400000</v>
      </c>
      <c r="N198" s="36">
        <f t="shared" si="13"/>
        <v>1</v>
      </c>
      <c r="O198" s="31">
        <f>VLOOKUP(A198,[1]Hoja3!$A$1:$D$1647,2,0)</f>
        <v>33600000</v>
      </c>
      <c r="P198" s="31">
        <f>VLOOKUP(A198,[1]Hoja3!$A$1:$D$1647,4,0)</f>
        <v>2800000</v>
      </c>
      <c r="Q198" s="31">
        <f>VLOOKUP(A198,[1]Hoja3!$A$1:$D$1647,3,0)</f>
        <v>0</v>
      </c>
      <c r="R198" s="31">
        <f t="shared" si="17"/>
        <v>36400000</v>
      </c>
      <c r="S198" s="31">
        <f t="shared" si="14"/>
        <v>30800000</v>
      </c>
      <c r="T198" s="31">
        <f t="shared" si="15"/>
        <v>36400000</v>
      </c>
      <c r="X198" s="30">
        <f t="shared" si="18"/>
        <v>45504</v>
      </c>
      <c r="Y198" s="31"/>
      <c r="Z198" s="31">
        <f t="shared" si="16"/>
        <v>36400000</v>
      </c>
      <c r="AA198" s="28" t="s">
        <v>300</v>
      </c>
    </row>
    <row r="199" spans="1:27" s="28" customFormat="1" ht="29" x14ac:dyDescent="0.35">
      <c r="A199" s="19" t="s">
        <v>4716</v>
      </c>
      <c r="B199" s="20">
        <v>199</v>
      </c>
      <c r="C199" s="28">
        <v>2024</v>
      </c>
      <c r="D199" s="19" t="s">
        <v>656</v>
      </c>
      <c r="E199" s="19" t="s">
        <v>657</v>
      </c>
      <c r="F199" s="19">
        <v>52517180</v>
      </c>
      <c r="G199" s="19" t="s">
        <v>658</v>
      </c>
      <c r="H199" s="19" t="s">
        <v>475</v>
      </c>
      <c r="I199" s="19" t="s">
        <v>476</v>
      </c>
      <c r="J199" s="27">
        <v>45322</v>
      </c>
      <c r="K199" s="27">
        <v>45324</v>
      </c>
      <c r="L199" s="27">
        <v>45504</v>
      </c>
      <c r="M199" s="29">
        <v>31827000</v>
      </c>
      <c r="N199" s="36">
        <f t="shared" si="13"/>
        <v>1</v>
      </c>
      <c r="O199" s="31">
        <f>VLOOKUP(A199,[1]Hoja3!$A$1:$D$1647,2,0)</f>
        <v>31473367</v>
      </c>
      <c r="P199" s="31">
        <f>VLOOKUP(A199,[1]Hoja3!$A$1:$D$1647,4,0)</f>
        <v>353633</v>
      </c>
      <c r="Q199" s="31">
        <f>VLOOKUP(A199,[1]Hoja3!$A$1:$D$1647,3,0)</f>
        <v>0</v>
      </c>
      <c r="R199" s="31">
        <f t="shared" si="17"/>
        <v>31827000</v>
      </c>
      <c r="S199" s="31">
        <f t="shared" si="14"/>
        <v>31119734</v>
      </c>
      <c r="T199" s="31">
        <f t="shared" si="15"/>
        <v>31827000</v>
      </c>
      <c r="X199" s="30">
        <f t="shared" si="18"/>
        <v>45504</v>
      </c>
      <c r="Y199" s="31"/>
      <c r="Z199" s="31">
        <f t="shared" si="16"/>
        <v>31827000</v>
      </c>
      <c r="AA199" s="28" t="s">
        <v>477</v>
      </c>
    </row>
    <row r="200" spans="1:27" s="28" customFormat="1" ht="29" x14ac:dyDescent="0.35">
      <c r="A200" s="19" t="s">
        <v>4717</v>
      </c>
      <c r="B200" s="20">
        <v>200</v>
      </c>
      <c r="C200" s="28">
        <v>2024</v>
      </c>
      <c r="D200" s="19" t="s">
        <v>659</v>
      </c>
      <c r="E200" s="19" t="s">
        <v>660</v>
      </c>
      <c r="F200" s="19">
        <v>1018474834</v>
      </c>
      <c r="G200" s="19" t="s">
        <v>661</v>
      </c>
      <c r="H200" s="19" t="s">
        <v>426</v>
      </c>
      <c r="I200" s="19" t="s">
        <v>427</v>
      </c>
      <c r="J200" s="27">
        <v>45322</v>
      </c>
      <c r="K200" s="27">
        <v>45323</v>
      </c>
      <c r="L200" s="27">
        <v>45504</v>
      </c>
      <c r="M200" s="29">
        <v>28644000</v>
      </c>
      <c r="N200" s="36">
        <f t="shared" ref="N200:N263" si="19">O200/(M200-P200)</f>
        <v>1</v>
      </c>
      <c r="O200" s="31">
        <f>VLOOKUP(A200,[1]Hoja3!$A$1:$D$1647,2,0)</f>
        <v>28644000</v>
      </c>
      <c r="P200" s="31">
        <f>VLOOKUP(A200,[1]Hoja3!$A$1:$D$1647,4,0)</f>
        <v>0</v>
      </c>
      <c r="Q200" s="31">
        <f>VLOOKUP(A200,[1]Hoja3!$A$1:$D$1647,3,0)</f>
        <v>0</v>
      </c>
      <c r="R200" s="31">
        <f t="shared" si="17"/>
        <v>28644000</v>
      </c>
      <c r="S200" s="31">
        <f t="shared" ref="S200:S263" si="20">+O200-P200</f>
        <v>28644000</v>
      </c>
      <c r="T200" s="31">
        <f t="shared" ref="T200:T263" si="21">+O200+P200</f>
        <v>28644000</v>
      </c>
      <c r="X200" s="30">
        <f t="shared" si="18"/>
        <v>45504</v>
      </c>
      <c r="Y200" s="31"/>
      <c r="Z200" s="31">
        <f t="shared" ref="Z200:Z263" si="22">+Y200+M200</f>
        <v>28644000</v>
      </c>
      <c r="AA200" s="28" t="s">
        <v>428</v>
      </c>
    </row>
    <row r="201" spans="1:27" s="28" customFormat="1" ht="29" x14ac:dyDescent="0.35">
      <c r="A201" s="19" t="s">
        <v>4718</v>
      </c>
      <c r="B201" s="20">
        <v>205</v>
      </c>
      <c r="C201" s="28">
        <v>2024</v>
      </c>
      <c r="D201" s="19" t="s">
        <v>662</v>
      </c>
      <c r="E201" s="19" t="s">
        <v>663</v>
      </c>
      <c r="F201" s="19">
        <v>1085260195</v>
      </c>
      <c r="G201" s="19" t="s">
        <v>664</v>
      </c>
      <c r="H201" s="19" t="s">
        <v>262</v>
      </c>
      <c r="I201" s="19" t="s">
        <v>263</v>
      </c>
      <c r="J201" s="27">
        <v>45322</v>
      </c>
      <c r="K201" s="27">
        <v>45323</v>
      </c>
      <c r="L201" s="27">
        <v>45504</v>
      </c>
      <c r="M201" s="29">
        <v>32148000</v>
      </c>
      <c r="N201" s="36">
        <f t="shared" si="19"/>
        <v>1</v>
      </c>
      <c r="O201" s="31">
        <f>VLOOKUP(A201,[1]Hoja3!$A$1:$D$1647,2,0)</f>
        <v>32148000</v>
      </c>
      <c r="P201" s="31">
        <f>VLOOKUP(A201,[1]Hoja3!$A$1:$D$1647,4,0)</f>
        <v>0</v>
      </c>
      <c r="Q201" s="31">
        <f>VLOOKUP(A201,[1]Hoja3!$A$1:$D$1647,3,0)</f>
        <v>0</v>
      </c>
      <c r="R201" s="31">
        <f t="shared" ref="R201:R264" si="23">+O201+P201+Q201</f>
        <v>32148000</v>
      </c>
      <c r="S201" s="31">
        <f t="shared" si="20"/>
        <v>32148000</v>
      </c>
      <c r="T201" s="31">
        <f t="shared" si="21"/>
        <v>32148000</v>
      </c>
      <c r="X201" s="30">
        <f t="shared" si="18"/>
        <v>45504</v>
      </c>
      <c r="Y201" s="31"/>
      <c r="Z201" s="31">
        <f t="shared" si="22"/>
        <v>32148000</v>
      </c>
      <c r="AA201" s="28" t="s">
        <v>264</v>
      </c>
    </row>
    <row r="202" spans="1:27" s="28" customFormat="1" ht="43.5" x14ac:dyDescent="0.35">
      <c r="A202" s="19" t="s">
        <v>4719</v>
      </c>
      <c r="B202" s="20">
        <v>206</v>
      </c>
      <c r="C202" s="28">
        <v>2024</v>
      </c>
      <c r="D202" s="19" t="s">
        <v>665</v>
      </c>
      <c r="E202" s="19" t="s">
        <v>666</v>
      </c>
      <c r="F202" s="19">
        <v>1016031370</v>
      </c>
      <c r="G202" s="19" t="s">
        <v>667</v>
      </c>
      <c r="H202" s="19" t="s">
        <v>154</v>
      </c>
      <c r="I202" s="19" t="s">
        <v>155</v>
      </c>
      <c r="J202" s="27">
        <v>45322</v>
      </c>
      <c r="K202" s="27">
        <v>45323</v>
      </c>
      <c r="L202" s="27">
        <v>45504</v>
      </c>
      <c r="M202" s="29">
        <v>34482500</v>
      </c>
      <c r="N202" s="36">
        <f t="shared" si="19"/>
        <v>1</v>
      </c>
      <c r="O202" s="31">
        <f>VLOOKUP(A202,[1]Hoja3!$A$1:$D$1647,2,0)</f>
        <v>31830000</v>
      </c>
      <c r="P202" s="31">
        <f>VLOOKUP(A202,[1]Hoja3!$A$1:$D$1647,4,0)</f>
        <v>2652500</v>
      </c>
      <c r="Q202" s="31">
        <f>VLOOKUP(A202,[1]Hoja3!$A$1:$D$1647,3,0)</f>
        <v>0</v>
      </c>
      <c r="R202" s="31">
        <f t="shared" si="23"/>
        <v>34482500</v>
      </c>
      <c r="S202" s="31">
        <f t="shared" si="20"/>
        <v>29177500</v>
      </c>
      <c r="T202" s="31">
        <f t="shared" si="21"/>
        <v>34482500</v>
      </c>
      <c r="X202" s="30">
        <f t="shared" si="18"/>
        <v>45504</v>
      </c>
      <c r="Y202" s="31"/>
      <c r="Z202" s="31">
        <f t="shared" si="22"/>
        <v>34482500</v>
      </c>
      <c r="AA202" s="28" t="s">
        <v>156</v>
      </c>
    </row>
    <row r="203" spans="1:27" s="28" customFormat="1" ht="43.5" x14ac:dyDescent="0.35">
      <c r="A203" s="19" t="s">
        <v>4720</v>
      </c>
      <c r="B203" s="20">
        <v>207</v>
      </c>
      <c r="C203" s="28">
        <v>2024</v>
      </c>
      <c r="D203" s="19" t="s">
        <v>668</v>
      </c>
      <c r="E203" s="19" t="s">
        <v>669</v>
      </c>
      <c r="F203" s="19">
        <v>1031152962</v>
      </c>
      <c r="G203" s="19" t="s">
        <v>670</v>
      </c>
      <c r="H203" s="19" t="s">
        <v>154</v>
      </c>
      <c r="I203" s="19" t="s">
        <v>155</v>
      </c>
      <c r="J203" s="27">
        <v>45322</v>
      </c>
      <c r="K203" s="27">
        <v>45323</v>
      </c>
      <c r="L203" s="27">
        <v>45504</v>
      </c>
      <c r="M203" s="29">
        <v>34482500</v>
      </c>
      <c r="N203" s="36">
        <f t="shared" si="19"/>
        <v>1</v>
      </c>
      <c r="O203" s="31">
        <f>VLOOKUP(A203,[1]Hoja3!$A$1:$D$1647,2,0)</f>
        <v>31830000</v>
      </c>
      <c r="P203" s="31">
        <f>VLOOKUP(A203,[1]Hoja3!$A$1:$D$1647,4,0)</f>
        <v>2652500</v>
      </c>
      <c r="Q203" s="31">
        <f>VLOOKUP(A203,[1]Hoja3!$A$1:$D$1647,3,0)</f>
        <v>0</v>
      </c>
      <c r="R203" s="31">
        <f t="shared" si="23"/>
        <v>34482500</v>
      </c>
      <c r="S203" s="31">
        <f t="shared" si="20"/>
        <v>29177500</v>
      </c>
      <c r="T203" s="31">
        <f t="shared" si="21"/>
        <v>34482500</v>
      </c>
      <c r="X203" s="30">
        <f t="shared" si="18"/>
        <v>45504</v>
      </c>
      <c r="Y203" s="31"/>
      <c r="Z203" s="31">
        <f t="shared" si="22"/>
        <v>34482500</v>
      </c>
      <c r="AA203" s="28" t="s">
        <v>156</v>
      </c>
    </row>
    <row r="204" spans="1:27" s="28" customFormat="1" ht="29" x14ac:dyDescent="0.35">
      <c r="A204" s="19" t="s">
        <v>4721</v>
      </c>
      <c r="B204" s="20">
        <v>208</v>
      </c>
      <c r="C204" s="28">
        <v>2024</v>
      </c>
      <c r="D204" s="19" t="s">
        <v>671</v>
      </c>
      <c r="E204" s="19" t="s">
        <v>672</v>
      </c>
      <c r="F204" s="19">
        <v>79796051</v>
      </c>
      <c r="G204" s="19" t="s">
        <v>673</v>
      </c>
      <c r="H204" s="19" t="s">
        <v>554</v>
      </c>
      <c r="I204" s="19" t="s">
        <v>555</v>
      </c>
      <c r="J204" s="27">
        <v>45322</v>
      </c>
      <c r="K204" s="27">
        <v>45328</v>
      </c>
      <c r="L204" s="27">
        <v>45504</v>
      </c>
      <c r="M204" s="29">
        <v>43260000</v>
      </c>
      <c r="N204" s="36">
        <f t="shared" si="19"/>
        <v>1</v>
      </c>
      <c r="O204" s="31">
        <f>VLOOKUP(A204,[1]Hoja3!$A$1:$D$1647,2,0)</f>
        <v>41818000</v>
      </c>
      <c r="P204" s="31">
        <f>VLOOKUP(A204,[1]Hoja3!$A$1:$D$1647,4,0)</f>
        <v>1442000</v>
      </c>
      <c r="Q204" s="31">
        <f>VLOOKUP(A204,[1]Hoja3!$A$1:$D$1647,3,0)</f>
        <v>0</v>
      </c>
      <c r="R204" s="31">
        <f t="shared" si="23"/>
        <v>43260000</v>
      </c>
      <c r="S204" s="31">
        <f t="shared" si="20"/>
        <v>40376000</v>
      </c>
      <c r="T204" s="31">
        <f t="shared" si="21"/>
        <v>43260000</v>
      </c>
      <c r="X204" s="30">
        <f t="shared" si="18"/>
        <v>45504</v>
      </c>
      <c r="Y204" s="31"/>
      <c r="Z204" s="31">
        <f t="shared" si="22"/>
        <v>43260000</v>
      </c>
      <c r="AA204" s="28" t="s">
        <v>556</v>
      </c>
    </row>
    <row r="205" spans="1:27" s="28" customFormat="1" ht="29" x14ac:dyDescent="0.35">
      <c r="A205" s="19" t="s">
        <v>4722</v>
      </c>
      <c r="B205" s="20">
        <v>209</v>
      </c>
      <c r="C205" s="28">
        <v>2024</v>
      </c>
      <c r="D205" s="19" t="s">
        <v>674</v>
      </c>
      <c r="E205" s="19" t="s">
        <v>675</v>
      </c>
      <c r="F205" s="19">
        <v>52200367</v>
      </c>
      <c r="G205" s="19" t="s">
        <v>676</v>
      </c>
      <c r="H205" s="19" t="s">
        <v>554</v>
      </c>
      <c r="I205" s="19" t="s">
        <v>555</v>
      </c>
      <c r="J205" s="27">
        <v>45322</v>
      </c>
      <c r="K205" s="27">
        <v>45328</v>
      </c>
      <c r="L205" s="27">
        <v>45504</v>
      </c>
      <c r="M205" s="29">
        <v>48384000</v>
      </c>
      <c r="N205" s="36">
        <f t="shared" si="19"/>
        <v>1</v>
      </c>
      <c r="O205" s="31">
        <f>VLOOKUP(A205,[1]Hoja3!$A$1:$D$1647,2,0)</f>
        <v>46771200</v>
      </c>
      <c r="P205" s="31">
        <f>VLOOKUP(A205,[1]Hoja3!$A$1:$D$1647,4,0)</f>
        <v>1612800</v>
      </c>
      <c r="Q205" s="31">
        <f>VLOOKUP(A205,[1]Hoja3!$A$1:$D$1647,3,0)</f>
        <v>0</v>
      </c>
      <c r="R205" s="31">
        <f t="shared" si="23"/>
        <v>48384000</v>
      </c>
      <c r="S205" s="31">
        <f t="shared" si="20"/>
        <v>45158400</v>
      </c>
      <c r="T205" s="31">
        <f t="shared" si="21"/>
        <v>48384000</v>
      </c>
      <c r="X205" s="30">
        <f t="shared" si="18"/>
        <v>45504</v>
      </c>
      <c r="Y205" s="31"/>
      <c r="Z205" s="31">
        <f t="shared" si="22"/>
        <v>48384000</v>
      </c>
      <c r="AA205" s="28" t="s">
        <v>556</v>
      </c>
    </row>
    <row r="206" spans="1:27" s="28" customFormat="1" ht="29" x14ac:dyDescent="0.35">
      <c r="A206" s="19" t="s">
        <v>4723</v>
      </c>
      <c r="B206" s="20">
        <v>210</v>
      </c>
      <c r="C206" s="28">
        <v>2024</v>
      </c>
      <c r="D206" s="19" t="s">
        <v>677</v>
      </c>
      <c r="E206" s="19" t="s">
        <v>678</v>
      </c>
      <c r="F206" s="19">
        <v>52986787</v>
      </c>
      <c r="G206" s="19" t="s">
        <v>679</v>
      </c>
      <c r="H206" s="19" t="s">
        <v>554</v>
      </c>
      <c r="I206" s="19" t="s">
        <v>555</v>
      </c>
      <c r="J206" s="27">
        <v>45322</v>
      </c>
      <c r="K206" s="27">
        <v>45327</v>
      </c>
      <c r="L206" s="27">
        <v>45504</v>
      </c>
      <c r="M206" s="29">
        <v>25680000</v>
      </c>
      <c r="N206" s="36">
        <f t="shared" si="19"/>
        <v>1</v>
      </c>
      <c r="O206" s="31">
        <f>VLOOKUP(A206,[1]Hoja3!$A$1:$D$1647,2,0)</f>
        <v>24966667</v>
      </c>
      <c r="P206" s="31">
        <f>VLOOKUP(A206,[1]Hoja3!$A$1:$D$1647,4,0)</f>
        <v>713333</v>
      </c>
      <c r="Q206" s="31">
        <f>VLOOKUP(A206,[1]Hoja3!$A$1:$D$1647,3,0)</f>
        <v>0</v>
      </c>
      <c r="R206" s="31">
        <f t="shared" si="23"/>
        <v>25680000</v>
      </c>
      <c r="S206" s="31">
        <f t="shared" si="20"/>
        <v>24253334</v>
      </c>
      <c r="T206" s="31">
        <f t="shared" si="21"/>
        <v>25680000</v>
      </c>
      <c r="X206" s="30">
        <f t="shared" si="18"/>
        <v>45504</v>
      </c>
      <c r="Y206" s="31"/>
      <c r="Z206" s="31">
        <f t="shared" si="22"/>
        <v>25680000</v>
      </c>
      <c r="AA206" s="28" t="s">
        <v>556</v>
      </c>
    </row>
    <row r="207" spans="1:27" s="28" customFormat="1" ht="29" x14ac:dyDescent="0.35">
      <c r="A207" s="19" t="s">
        <v>4724</v>
      </c>
      <c r="B207" s="20">
        <v>211</v>
      </c>
      <c r="C207" s="28">
        <v>2024</v>
      </c>
      <c r="D207" s="19" t="s">
        <v>680</v>
      </c>
      <c r="E207" s="19" t="s">
        <v>681</v>
      </c>
      <c r="F207" s="19">
        <v>1015412464</v>
      </c>
      <c r="G207" s="19" t="s">
        <v>682</v>
      </c>
      <c r="H207" s="19" t="s">
        <v>554</v>
      </c>
      <c r="I207" s="19" t="s">
        <v>555</v>
      </c>
      <c r="J207" s="27">
        <v>45322</v>
      </c>
      <c r="K207" s="27">
        <v>45327</v>
      </c>
      <c r="L207" s="27">
        <v>45504</v>
      </c>
      <c r="M207" s="29">
        <v>44880000</v>
      </c>
      <c r="N207" s="36">
        <f t="shared" si="19"/>
        <v>0.86857144284622956</v>
      </c>
      <c r="O207" s="31">
        <f>VLOOKUP(A207,[1]Hoja3!$A$1:$D$1647,2,0)</f>
        <v>37898667</v>
      </c>
      <c r="P207" s="31">
        <f>VLOOKUP(A207,[1]Hoja3!$A$1:$D$1647,4,0)</f>
        <v>1246667</v>
      </c>
      <c r="Q207" s="31">
        <f>VLOOKUP(A207,[1]Hoja3!$A$1:$D$1647,3,0)</f>
        <v>5734666</v>
      </c>
      <c r="R207" s="31">
        <f t="shared" si="23"/>
        <v>44880000</v>
      </c>
      <c r="S207" s="31">
        <f t="shared" si="20"/>
        <v>36652000</v>
      </c>
      <c r="T207" s="31">
        <f t="shared" si="21"/>
        <v>39145334</v>
      </c>
      <c r="X207" s="30">
        <v>45527</v>
      </c>
      <c r="Y207" s="31"/>
      <c r="Z207" s="31">
        <f t="shared" si="22"/>
        <v>44880000</v>
      </c>
      <c r="AA207" s="28" t="s">
        <v>556</v>
      </c>
    </row>
    <row r="208" spans="1:27" s="28" customFormat="1" ht="29" x14ac:dyDescent="0.35">
      <c r="A208" s="19" t="s">
        <v>4725</v>
      </c>
      <c r="B208" s="20">
        <v>212</v>
      </c>
      <c r="C208" s="28">
        <v>2024</v>
      </c>
      <c r="D208" s="19" t="s">
        <v>683</v>
      </c>
      <c r="E208" s="19" t="s">
        <v>684</v>
      </c>
      <c r="F208" s="19">
        <v>1026282315</v>
      </c>
      <c r="G208" s="19" t="s">
        <v>685</v>
      </c>
      <c r="H208" s="19" t="s">
        <v>554</v>
      </c>
      <c r="I208" s="19" t="s">
        <v>555</v>
      </c>
      <c r="J208" s="27">
        <v>45322</v>
      </c>
      <c r="K208" s="27">
        <v>45331</v>
      </c>
      <c r="L208" s="27">
        <v>45504</v>
      </c>
      <c r="M208" s="29">
        <v>52152000</v>
      </c>
      <c r="N208" s="36">
        <f t="shared" si="19"/>
        <v>1</v>
      </c>
      <c r="O208" s="31">
        <f>VLOOKUP(A208,[1]Hoja3!$A$1:$D$1647,2,0)</f>
        <v>49544400</v>
      </c>
      <c r="P208" s="31">
        <f>VLOOKUP(A208,[1]Hoja3!$A$1:$D$1647,4,0)</f>
        <v>2607600</v>
      </c>
      <c r="Q208" s="31">
        <f>VLOOKUP(A208,[1]Hoja3!$A$1:$D$1647,3,0)</f>
        <v>0</v>
      </c>
      <c r="R208" s="31">
        <f t="shared" si="23"/>
        <v>52152000</v>
      </c>
      <c r="S208" s="31">
        <f t="shared" si="20"/>
        <v>46936800</v>
      </c>
      <c r="T208" s="31">
        <f t="shared" si="21"/>
        <v>52152000</v>
      </c>
      <c r="X208" s="30">
        <f t="shared" si="18"/>
        <v>45504</v>
      </c>
      <c r="Y208" s="31"/>
      <c r="Z208" s="31">
        <f t="shared" si="22"/>
        <v>52152000</v>
      </c>
      <c r="AA208" s="28" t="s">
        <v>556</v>
      </c>
    </row>
    <row r="209" spans="1:27" s="28" customFormat="1" ht="43.5" x14ac:dyDescent="0.35">
      <c r="A209" s="19" t="s">
        <v>4726</v>
      </c>
      <c r="B209" s="20">
        <v>214</v>
      </c>
      <c r="C209" s="28">
        <v>2024</v>
      </c>
      <c r="D209" s="19" t="s">
        <v>686</v>
      </c>
      <c r="E209" s="19" t="s">
        <v>687</v>
      </c>
      <c r="F209" s="19">
        <v>52888975</v>
      </c>
      <c r="G209" s="19" t="s">
        <v>688</v>
      </c>
      <c r="H209" s="19" t="s">
        <v>154</v>
      </c>
      <c r="I209" s="19" t="s">
        <v>155</v>
      </c>
      <c r="J209" s="27">
        <v>45322</v>
      </c>
      <c r="K209" s="27">
        <v>45327</v>
      </c>
      <c r="L209" s="27">
        <v>45504</v>
      </c>
      <c r="M209" s="29">
        <v>34482500</v>
      </c>
      <c r="N209" s="36">
        <f t="shared" si="19"/>
        <v>1</v>
      </c>
      <c r="O209" s="31">
        <f>VLOOKUP(A209,[1]Hoja3!$A$1:$D$1647,2,0)</f>
        <v>30945833</v>
      </c>
      <c r="P209" s="31">
        <f>VLOOKUP(A209,[1]Hoja3!$A$1:$D$1647,4,0)</f>
        <v>3536667</v>
      </c>
      <c r="Q209" s="31">
        <f>VLOOKUP(A209,[1]Hoja3!$A$1:$D$1647,3,0)</f>
        <v>0</v>
      </c>
      <c r="R209" s="31">
        <f t="shared" si="23"/>
        <v>34482500</v>
      </c>
      <c r="S209" s="31">
        <f t="shared" si="20"/>
        <v>27409166</v>
      </c>
      <c r="T209" s="31">
        <f t="shared" si="21"/>
        <v>34482500</v>
      </c>
      <c r="X209" s="30">
        <f t="shared" si="18"/>
        <v>45504</v>
      </c>
      <c r="Y209" s="31"/>
      <c r="Z209" s="31">
        <f t="shared" si="22"/>
        <v>34482500</v>
      </c>
      <c r="AA209" s="28" t="s">
        <v>156</v>
      </c>
    </row>
    <row r="210" spans="1:27" s="28" customFormat="1" ht="43.5" x14ac:dyDescent="0.35">
      <c r="A210" s="19" t="s">
        <v>4727</v>
      </c>
      <c r="B210" s="20">
        <v>215</v>
      </c>
      <c r="C210" s="28">
        <v>2024</v>
      </c>
      <c r="D210" s="19" t="s">
        <v>689</v>
      </c>
      <c r="E210" s="19" t="s">
        <v>690</v>
      </c>
      <c r="F210" s="19">
        <v>1012374364</v>
      </c>
      <c r="G210" s="19" t="s">
        <v>691</v>
      </c>
      <c r="H210" s="19" t="s">
        <v>154</v>
      </c>
      <c r="I210" s="19" t="s">
        <v>155</v>
      </c>
      <c r="J210" s="27">
        <v>45322</v>
      </c>
      <c r="K210" s="27">
        <v>45324</v>
      </c>
      <c r="L210" s="27">
        <v>45504</v>
      </c>
      <c r="M210" s="29">
        <v>34482500</v>
      </c>
      <c r="N210" s="36">
        <f t="shared" si="19"/>
        <v>1</v>
      </c>
      <c r="O210" s="31">
        <f>VLOOKUP(A210,[1]Hoja3!$A$1:$D$1647,2,0)</f>
        <v>31476333</v>
      </c>
      <c r="P210" s="31">
        <f>VLOOKUP(A210,[1]Hoja3!$A$1:$D$1647,4,0)</f>
        <v>3006167</v>
      </c>
      <c r="Q210" s="31">
        <f>VLOOKUP(A210,[1]Hoja3!$A$1:$D$1647,3,0)</f>
        <v>0</v>
      </c>
      <c r="R210" s="31">
        <f t="shared" si="23"/>
        <v>34482500</v>
      </c>
      <c r="S210" s="31">
        <f t="shared" si="20"/>
        <v>28470166</v>
      </c>
      <c r="T210" s="31">
        <f t="shared" si="21"/>
        <v>34482500</v>
      </c>
      <c r="X210" s="30">
        <f t="shared" si="18"/>
        <v>45504</v>
      </c>
      <c r="Y210" s="31"/>
      <c r="Z210" s="31">
        <f t="shared" si="22"/>
        <v>34482500</v>
      </c>
      <c r="AA210" s="28" t="s">
        <v>156</v>
      </c>
    </row>
    <row r="211" spans="1:27" s="28" customFormat="1" ht="29" x14ac:dyDescent="0.35">
      <c r="A211" s="19" t="s">
        <v>4728</v>
      </c>
      <c r="B211" s="20">
        <v>217</v>
      </c>
      <c r="C211" s="28">
        <v>2024</v>
      </c>
      <c r="D211" s="19" t="s">
        <v>692</v>
      </c>
      <c r="E211" s="19" t="s">
        <v>693</v>
      </c>
      <c r="F211" s="19">
        <v>1070968907</v>
      </c>
      <c r="G211" s="19" t="s">
        <v>694</v>
      </c>
      <c r="H211" s="19" t="s">
        <v>298</v>
      </c>
      <c r="I211" s="19" t="s">
        <v>299</v>
      </c>
      <c r="J211" s="27">
        <v>45322</v>
      </c>
      <c r="K211" s="27">
        <v>45323</v>
      </c>
      <c r="L211" s="27">
        <v>45504</v>
      </c>
      <c r="M211" s="29">
        <v>36400000</v>
      </c>
      <c r="N211" s="36">
        <f t="shared" si="19"/>
        <v>1</v>
      </c>
      <c r="O211" s="31">
        <f>VLOOKUP(A211,[1]Hoja3!$A$1:$D$1647,2,0)</f>
        <v>33600000</v>
      </c>
      <c r="P211" s="31">
        <f>VLOOKUP(A211,[1]Hoja3!$A$1:$D$1647,4,0)</f>
        <v>2800000</v>
      </c>
      <c r="Q211" s="31">
        <f>VLOOKUP(A211,[1]Hoja3!$A$1:$D$1647,3,0)</f>
        <v>0</v>
      </c>
      <c r="R211" s="31">
        <f t="shared" si="23"/>
        <v>36400000</v>
      </c>
      <c r="S211" s="31">
        <f t="shared" si="20"/>
        <v>30800000</v>
      </c>
      <c r="T211" s="31">
        <f t="shared" si="21"/>
        <v>36400000</v>
      </c>
      <c r="X211" s="30">
        <f t="shared" si="18"/>
        <v>45504</v>
      </c>
      <c r="Y211" s="31"/>
      <c r="Z211" s="31">
        <f t="shared" si="22"/>
        <v>36400000</v>
      </c>
      <c r="AA211" s="28" t="s">
        <v>300</v>
      </c>
    </row>
    <row r="212" spans="1:27" s="28" customFormat="1" ht="29" x14ac:dyDescent="0.35">
      <c r="A212" s="19" t="s">
        <v>4729</v>
      </c>
      <c r="B212" s="20">
        <v>218</v>
      </c>
      <c r="C212" s="28">
        <v>2024</v>
      </c>
      <c r="D212" s="19" t="s">
        <v>695</v>
      </c>
      <c r="E212" s="19" t="s">
        <v>696</v>
      </c>
      <c r="F212" s="19">
        <v>1010175393</v>
      </c>
      <c r="G212" s="19" t="s">
        <v>697</v>
      </c>
      <c r="H212" s="19" t="s">
        <v>262</v>
      </c>
      <c r="I212" s="19" t="s">
        <v>263</v>
      </c>
      <c r="J212" s="27">
        <v>45322</v>
      </c>
      <c r="K212" s="27">
        <v>45323</v>
      </c>
      <c r="L212" s="27">
        <v>45504</v>
      </c>
      <c r="M212" s="29">
        <v>30552000</v>
      </c>
      <c r="N212" s="36">
        <f t="shared" si="19"/>
        <v>1</v>
      </c>
      <c r="O212" s="31">
        <f>VLOOKUP(A212,[1]Hoja3!$A$1:$D$1647,2,0)</f>
        <v>30552000</v>
      </c>
      <c r="P212" s="31">
        <f>VLOOKUP(A212,[1]Hoja3!$A$1:$D$1647,4,0)</f>
        <v>0</v>
      </c>
      <c r="Q212" s="31">
        <f>VLOOKUP(A212,[1]Hoja3!$A$1:$D$1647,3,0)</f>
        <v>0</v>
      </c>
      <c r="R212" s="31">
        <f t="shared" si="23"/>
        <v>30552000</v>
      </c>
      <c r="S212" s="31">
        <f t="shared" si="20"/>
        <v>30552000</v>
      </c>
      <c r="T212" s="31">
        <f t="shared" si="21"/>
        <v>30552000</v>
      </c>
      <c r="X212" s="30">
        <f t="shared" si="18"/>
        <v>45504</v>
      </c>
      <c r="Y212" s="31"/>
      <c r="Z212" s="31">
        <f t="shared" si="22"/>
        <v>30552000</v>
      </c>
      <c r="AA212" s="28" t="s">
        <v>264</v>
      </c>
    </row>
    <row r="213" spans="1:27" s="28" customFormat="1" ht="29" x14ac:dyDescent="0.35">
      <c r="A213" s="19" t="s">
        <v>4730</v>
      </c>
      <c r="B213" s="20">
        <v>219</v>
      </c>
      <c r="C213" s="28">
        <v>2024</v>
      </c>
      <c r="D213" s="19" t="s">
        <v>698</v>
      </c>
      <c r="E213" s="19" t="s">
        <v>699</v>
      </c>
      <c r="F213" s="19">
        <v>1032449799</v>
      </c>
      <c r="G213" s="19" t="s">
        <v>700</v>
      </c>
      <c r="H213" s="19" t="s">
        <v>262</v>
      </c>
      <c r="I213" s="19" t="s">
        <v>263</v>
      </c>
      <c r="J213" s="27">
        <v>45322</v>
      </c>
      <c r="K213" s="27">
        <v>45323</v>
      </c>
      <c r="L213" s="27">
        <v>45504</v>
      </c>
      <c r="M213" s="29">
        <v>30552000</v>
      </c>
      <c r="N213" s="36">
        <f t="shared" si="19"/>
        <v>1</v>
      </c>
      <c r="O213" s="31">
        <f>VLOOKUP(A213,[1]Hoja3!$A$1:$D$1647,2,0)</f>
        <v>30552000</v>
      </c>
      <c r="P213" s="31">
        <f>VLOOKUP(A213,[1]Hoja3!$A$1:$D$1647,4,0)</f>
        <v>0</v>
      </c>
      <c r="Q213" s="31">
        <f>VLOOKUP(A213,[1]Hoja3!$A$1:$D$1647,3,0)</f>
        <v>0</v>
      </c>
      <c r="R213" s="31">
        <f t="shared" si="23"/>
        <v>30552000</v>
      </c>
      <c r="S213" s="31">
        <f t="shared" si="20"/>
        <v>30552000</v>
      </c>
      <c r="T213" s="31">
        <f t="shared" si="21"/>
        <v>30552000</v>
      </c>
      <c r="X213" s="30">
        <f t="shared" si="18"/>
        <v>45504</v>
      </c>
      <c r="Y213" s="31"/>
      <c r="Z213" s="31">
        <f t="shared" si="22"/>
        <v>30552000</v>
      </c>
      <c r="AA213" s="28" t="s">
        <v>264</v>
      </c>
    </row>
    <row r="214" spans="1:27" s="28" customFormat="1" ht="29" x14ac:dyDescent="0.35">
      <c r="A214" s="19" t="s">
        <v>4731</v>
      </c>
      <c r="B214" s="20">
        <v>220</v>
      </c>
      <c r="C214" s="28">
        <v>2024</v>
      </c>
      <c r="D214" s="19" t="s">
        <v>701</v>
      </c>
      <c r="E214" s="19" t="s">
        <v>702</v>
      </c>
      <c r="F214" s="19">
        <v>1049633184</v>
      </c>
      <c r="G214" s="19" t="s">
        <v>703</v>
      </c>
      <c r="H214" s="19" t="s">
        <v>262</v>
      </c>
      <c r="I214" s="19" t="s">
        <v>263</v>
      </c>
      <c r="J214" s="27">
        <v>45322</v>
      </c>
      <c r="K214" s="27">
        <v>45323</v>
      </c>
      <c r="L214" s="27">
        <v>45504</v>
      </c>
      <c r="M214" s="29">
        <v>30552000</v>
      </c>
      <c r="N214" s="36">
        <f t="shared" si="19"/>
        <v>1</v>
      </c>
      <c r="O214" s="31">
        <f>VLOOKUP(A214,[1]Hoja3!$A$1:$D$1647,2,0)</f>
        <v>30552000</v>
      </c>
      <c r="P214" s="31">
        <f>VLOOKUP(A214,[1]Hoja3!$A$1:$D$1647,4,0)</f>
        <v>0</v>
      </c>
      <c r="Q214" s="31">
        <f>VLOOKUP(A214,[1]Hoja3!$A$1:$D$1647,3,0)</f>
        <v>0</v>
      </c>
      <c r="R214" s="31">
        <f t="shared" si="23"/>
        <v>30552000</v>
      </c>
      <c r="S214" s="31">
        <f t="shared" si="20"/>
        <v>30552000</v>
      </c>
      <c r="T214" s="31">
        <f t="shared" si="21"/>
        <v>30552000</v>
      </c>
      <c r="X214" s="30">
        <f t="shared" si="18"/>
        <v>45504</v>
      </c>
      <c r="Y214" s="31"/>
      <c r="Z214" s="31">
        <f t="shared" si="22"/>
        <v>30552000</v>
      </c>
      <c r="AA214" s="28" t="s">
        <v>264</v>
      </c>
    </row>
    <row r="215" spans="1:27" s="28" customFormat="1" ht="29" x14ac:dyDescent="0.35">
      <c r="A215" s="19" t="s">
        <v>4732</v>
      </c>
      <c r="B215" s="20">
        <v>222</v>
      </c>
      <c r="C215" s="28">
        <v>2024</v>
      </c>
      <c r="D215" s="19" t="s">
        <v>704</v>
      </c>
      <c r="E215" s="19" t="s">
        <v>705</v>
      </c>
      <c r="F215" s="19">
        <v>1014212508</v>
      </c>
      <c r="G215" s="19" t="s">
        <v>706</v>
      </c>
      <c r="H215" s="19" t="s">
        <v>4678</v>
      </c>
      <c r="I215" s="19" t="s">
        <v>539</v>
      </c>
      <c r="J215" s="27">
        <v>45322</v>
      </c>
      <c r="K215" s="27">
        <v>45327</v>
      </c>
      <c r="L215" s="27">
        <v>45504</v>
      </c>
      <c r="M215" s="29">
        <v>31827000</v>
      </c>
      <c r="N215" s="36">
        <f t="shared" si="19"/>
        <v>0.28571430418147065</v>
      </c>
      <c r="O215" s="31">
        <f>VLOOKUP(A215,[1]Hoja3!$A$1:$D$1647,2,0)</f>
        <v>8840834</v>
      </c>
      <c r="P215" s="31">
        <f>VLOOKUP(A215,[1]Hoja3!$A$1:$D$1647,4,0)</f>
        <v>884083</v>
      </c>
      <c r="Q215" s="31">
        <f>VLOOKUP(A215,[1]Hoja3!$A$1:$D$1647,3,0)</f>
        <v>22102083</v>
      </c>
      <c r="R215" s="31">
        <f t="shared" si="23"/>
        <v>31827000</v>
      </c>
      <c r="S215" s="31">
        <f t="shared" si="20"/>
        <v>7956751</v>
      </c>
      <c r="T215" s="31">
        <f t="shared" si="21"/>
        <v>9724917</v>
      </c>
      <c r="X215" s="30">
        <f t="shared" si="18"/>
        <v>45504</v>
      </c>
      <c r="Y215" s="31"/>
      <c r="Z215" s="31">
        <f t="shared" si="22"/>
        <v>31827000</v>
      </c>
      <c r="AA215" s="28" t="s">
        <v>534</v>
      </c>
    </row>
    <row r="216" spans="1:27" s="28" customFormat="1" ht="29" x14ac:dyDescent="0.35">
      <c r="A216" s="19" t="s">
        <v>4733</v>
      </c>
      <c r="B216" s="20">
        <v>223</v>
      </c>
      <c r="C216" s="28">
        <v>2024</v>
      </c>
      <c r="D216" s="19" t="s">
        <v>707</v>
      </c>
      <c r="E216" s="19" t="s">
        <v>708</v>
      </c>
      <c r="F216" s="19">
        <v>1013645642</v>
      </c>
      <c r="G216" s="19" t="s">
        <v>709</v>
      </c>
      <c r="H216" s="19" t="s">
        <v>543</v>
      </c>
      <c r="I216" s="19" t="s">
        <v>544</v>
      </c>
      <c r="J216" s="27">
        <v>45322</v>
      </c>
      <c r="K216" s="27">
        <v>45323</v>
      </c>
      <c r="L216" s="27">
        <v>45504</v>
      </c>
      <c r="M216" s="29">
        <v>48000000</v>
      </c>
      <c r="N216" s="36">
        <f t="shared" si="19"/>
        <v>1</v>
      </c>
      <c r="O216" s="31">
        <f>VLOOKUP(A216,[1]Hoja3!$A$1:$D$1647,2,0)</f>
        <v>48000000</v>
      </c>
      <c r="P216" s="31">
        <f>VLOOKUP(A216,[1]Hoja3!$A$1:$D$1647,4,0)</f>
        <v>0</v>
      </c>
      <c r="Q216" s="31">
        <f>VLOOKUP(A216,[1]Hoja3!$A$1:$D$1647,3,0)</f>
        <v>0</v>
      </c>
      <c r="R216" s="31">
        <f t="shared" si="23"/>
        <v>48000000</v>
      </c>
      <c r="S216" s="31">
        <f t="shared" si="20"/>
        <v>48000000</v>
      </c>
      <c r="T216" s="31">
        <f t="shared" si="21"/>
        <v>48000000</v>
      </c>
      <c r="X216" s="30">
        <f t="shared" si="18"/>
        <v>45504</v>
      </c>
      <c r="Y216" s="31"/>
      <c r="Z216" s="31">
        <f t="shared" si="22"/>
        <v>48000000</v>
      </c>
      <c r="AA216" s="28" t="s">
        <v>534</v>
      </c>
    </row>
    <row r="217" spans="1:27" s="28" customFormat="1" ht="29" x14ac:dyDescent="0.35">
      <c r="A217" s="19" t="s">
        <v>4734</v>
      </c>
      <c r="B217" s="20">
        <v>224</v>
      </c>
      <c r="C217" s="28">
        <v>2024</v>
      </c>
      <c r="D217" s="19" t="s">
        <v>710</v>
      </c>
      <c r="E217" s="19" t="s">
        <v>711</v>
      </c>
      <c r="F217" s="19">
        <v>52218685</v>
      </c>
      <c r="G217" s="19" t="s">
        <v>712</v>
      </c>
      <c r="H217" s="19" t="s">
        <v>532</v>
      </c>
      <c r="I217" s="19" t="s">
        <v>533</v>
      </c>
      <c r="J217" s="27">
        <v>45322</v>
      </c>
      <c r="K217" s="27">
        <v>45323</v>
      </c>
      <c r="L217" s="27">
        <v>45504</v>
      </c>
      <c r="M217" s="29">
        <v>44556000</v>
      </c>
      <c r="N217" s="36">
        <f t="shared" si="19"/>
        <v>1</v>
      </c>
      <c r="O217" s="31">
        <f>VLOOKUP(A217,[1]Hoja3!$A$1:$D$1647,2,0)</f>
        <v>44556000</v>
      </c>
      <c r="P217" s="31">
        <f>VLOOKUP(A217,[1]Hoja3!$A$1:$D$1647,4,0)</f>
        <v>0</v>
      </c>
      <c r="Q217" s="31">
        <f>VLOOKUP(A217,[1]Hoja3!$A$1:$D$1647,3,0)</f>
        <v>0</v>
      </c>
      <c r="R217" s="31">
        <f t="shared" si="23"/>
        <v>44556000</v>
      </c>
      <c r="S217" s="31">
        <f t="shared" si="20"/>
        <v>44556000</v>
      </c>
      <c r="T217" s="31">
        <f t="shared" si="21"/>
        <v>44556000</v>
      </c>
      <c r="X217" s="30">
        <f t="shared" si="18"/>
        <v>45504</v>
      </c>
      <c r="Y217" s="31"/>
      <c r="Z217" s="31">
        <f t="shared" si="22"/>
        <v>44556000</v>
      </c>
      <c r="AA217" s="28" t="s">
        <v>534</v>
      </c>
    </row>
    <row r="218" spans="1:27" s="28" customFormat="1" ht="29" x14ac:dyDescent="0.35">
      <c r="A218" s="19" t="s">
        <v>4735</v>
      </c>
      <c r="B218" s="20">
        <v>225</v>
      </c>
      <c r="C218" s="28">
        <v>2024</v>
      </c>
      <c r="D218" s="19" t="s">
        <v>713</v>
      </c>
      <c r="E218" s="19" t="s">
        <v>714</v>
      </c>
      <c r="F218" s="19">
        <v>1010192366</v>
      </c>
      <c r="G218" s="19" t="s">
        <v>715</v>
      </c>
      <c r="H218" s="19" t="s">
        <v>338</v>
      </c>
      <c r="I218" s="19" t="s">
        <v>339</v>
      </c>
      <c r="J218" s="27">
        <v>45322</v>
      </c>
      <c r="K218" s="27">
        <v>45323</v>
      </c>
      <c r="L218" s="27">
        <v>45504</v>
      </c>
      <c r="M218" s="29">
        <v>133436413</v>
      </c>
      <c r="N218" s="36">
        <f t="shared" si="19"/>
        <v>0.54545454545454541</v>
      </c>
      <c r="O218" s="31">
        <f>VLOOKUP(A218,[1]Hoja3!$A$1:$D$1647,2,0)</f>
        <v>72783498</v>
      </c>
      <c r="P218" s="31">
        <f>VLOOKUP(A218,[1]Hoja3!$A$1:$D$1647,4,0)</f>
        <v>0</v>
      </c>
      <c r="Q218" s="31">
        <f>VLOOKUP(A218,[1]Hoja3!$A$1:$D$1647,3,0)</f>
        <v>60652915</v>
      </c>
      <c r="R218" s="31">
        <f t="shared" si="23"/>
        <v>133436413</v>
      </c>
      <c r="S218" s="31">
        <f t="shared" si="20"/>
        <v>72783498</v>
      </c>
      <c r="T218" s="31">
        <f t="shared" si="21"/>
        <v>72783498</v>
      </c>
      <c r="X218" s="30">
        <f t="shared" si="18"/>
        <v>45504</v>
      </c>
      <c r="Y218" s="31"/>
      <c r="Z218" s="31">
        <f t="shared" si="22"/>
        <v>133436413</v>
      </c>
      <c r="AA218" s="28" t="s">
        <v>340</v>
      </c>
    </row>
    <row r="219" spans="1:27" s="28" customFormat="1" ht="29" x14ac:dyDescent="0.35">
      <c r="A219" s="19" t="s">
        <v>4736</v>
      </c>
      <c r="B219" s="20">
        <v>226</v>
      </c>
      <c r="C219" s="28">
        <v>2024</v>
      </c>
      <c r="D219" s="19" t="s">
        <v>716</v>
      </c>
      <c r="E219" s="19" t="s">
        <v>717</v>
      </c>
      <c r="F219" s="19">
        <v>1018490752</v>
      </c>
      <c r="G219" s="19" t="s">
        <v>718</v>
      </c>
      <c r="H219" s="19" t="s">
        <v>338</v>
      </c>
      <c r="I219" s="19" t="s">
        <v>339</v>
      </c>
      <c r="J219" s="27">
        <v>45322</v>
      </c>
      <c r="K219" s="27">
        <v>45323</v>
      </c>
      <c r="L219" s="27">
        <v>45504</v>
      </c>
      <c r="M219" s="29">
        <v>102518229</v>
      </c>
      <c r="N219" s="36">
        <f t="shared" si="19"/>
        <v>0.54545454545454541</v>
      </c>
      <c r="O219" s="31">
        <f>VLOOKUP(A219,[1]Hoja3!$A$1:$D$1647,2,0)</f>
        <v>55919034</v>
      </c>
      <c r="P219" s="31">
        <f>VLOOKUP(A219,[1]Hoja3!$A$1:$D$1647,4,0)</f>
        <v>0</v>
      </c>
      <c r="Q219" s="31">
        <f>VLOOKUP(A219,[1]Hoja3!$A$1:$D$1647,3,0)</f>
        <v>46599195</v>
      </c>
      <c r="R219" s="31">
        <f t="shared" si="23"/>
        <v>102518229</v>
      </c>
      <c r="S219" s="31">
        <f t="shared" si="20"/>
        <v>55919034</v>
      </c>
      <c r="T219" s="31">
        <f t="shared" si="21"/>
        <v>55919034</v>
      </c>
      <c r="X219" s="30">
        <f t="shared" si="18"/>
        <v>45504</v>
      </c>
      <c r="Y219" s="31"/>
      <c r="Z219" s="31">
        <f t="shared" si="22"/>
        <v>102518229</v>
      </c>
      <c r="AA219" s="28" t="s">
        <v>340</v>
      </c>
    </row>
    <row r="220" spans="1:27" s="28" customFormat="1" ht="29" x14ac:dyDescent="0.35">
      <c r="A220" s="19" t="s">
        <v>4737</v>
      </c>
      <c r="B220" s="20">
        <v>227</v>
      </c>
      <c r="C220" s="28">
        <v>2024</v>
      </c>
      <c r="D220" s="19" t="s">
        <v>719</v>
      </c>
      <c r="E220" s="19" t="s">
        <v>720</v>
      </c>
      <c r="F220" s="19">
        <v>52828360</v>
      </c>
      <c r="G220" s="19" t="s">
        <v>721</v>
      </c>
      <c r="H220" s="19" t="s">
        <v>262</v>
      </c>
      <c r="I220" s="19" t="s">
        <v>263</v>
      </c>
      <c r="J220" s="27">
        <v>45322</v>
      </c>
      <c r="K220" s="27">
        <v>45327</v>
      </c>
      <c r="L220" s="27">
        <v>45504</v>
      </c>
      <c r="M220" s="29">
        <v>32148000</v>
      </c>
      <c r="N220" s="36">
        <f t="shared" si="19"/>
        <v>1</v>
      </c>
      <c r="O220" s="31">
        <f>VLOOKUP(A220,[1]Hoja3!$A$1:$D$1647,2,0)</f>
        <v>31255000</v>
      </c>
      <c r="P220" s="31">
        <f>VLOOKUP(A220,[1]Hoja3!$A$1:$D$1647,4,0)</f>
        <v>893000</v>
      </c>
      <c r="Q220" s="31">
        <f>VLOOKUP(A220,[1]Hoja3!$A$1:$D$1647,3,0)</f>
        <v>0</v>
      </c>
      <c r="R220" s="31">
        <f t="shared" si="23"/>
        <v>32148000</v>
      </c>
      <c r="S220" s="31">
        <f t="shared" si="20"/>
        <v>30362000</v>
      </c>
      <c r="T220" s="31">
        <f t="shared" si="21"/>
        <v>32148000</v>
      </c>
      <c r="X220" s="30">
        <f t="shared" si="18"/>
        <v>45504</v>
      </c>
      <c r="Y220" s="31"/>
      <c r="Z220" s="31">
        <f t="shared" si="22"/>
        <v>32148000</v>
      </c>
      <c r="AA220" s="28" t="s">
        <v>264</v>
      </c>
    </row>
    <row r="221" spans="1:27" s="28" customFormat="1" ht="29" x14ac:dyDescent="0.35">
      <c r="A221" s="19" t="s">
        <v>4738</v>
      </c>
      <c r="B221" s="20">
        <v>228</v>
      </c>
      <c r="C221" s="28">
        <v>2024</v>
      </c>
      <c r="D221" s="19" t="s">
        <v>722</v>
      </c>
      <c r="E221" s="19" t="s">
        <v>723</v>
      </c>
      <c r="F221" s="19">
        <v>1018455404</v>
      </c>
      <c r="G221" s="19" t="s">
        <v>724</v>
      </c>
      <c r="H221" s="19" t="s">
        <v>262</v>
      </c>
      <c r="I221" s="19" t="s">
        <v>263</v>
      </c>
      <c r="J221" s="27">
        <v>45322</v>
      </c>
      <c r="K221" s="27">
        <v>45323</v>
      </c>
      <c r="L221" s="27">
        <v>45504</v>
      </c>
      <c r="M221" s="29">
        <v>32148000</v>
      </c>
      <c r="N221" s="36">
        <f t="shared" si="19"/>
        <v>1</v>
      </c>
      <c r="O221" s="31">
        <f>VLOOKUP(A221,[1]Hoja3!$A$1:$D$1647,2,0)</f>
        <v>32148000</v>
      </c>
      <c r="P221" s="31">
        <f>VLOOKUP(A221,[1]Hoja3!$A$1:$D$1647,4,0)</f>
        <v>0</v>
      </c>
      <c r="Q221" s="31">
        <f>VLOOKUP(A221,[1]Hoja3!$A$1:$D$1647,3,0)</f>
        <v>0</v>
      </c>
      <c r="R221" s="31">
        <f t="shared" si="23"/>
        <v>32148000</v>
      </c>
      <c r="S221" s="31">
        <f t="shared" si="20"/>
        <v>32148000</v>
      </c>
      <c r="T221" s="31">
        <f t="shared" si="21"/>
        <v>32148000</v>
      </c>
      <c r="X221" s="30">
        <f t="shared" si="18"/>
        <v>45504</v>
      </c>
      <c r="Y221" s="31"/>
      <c r="Z221" s="31">
        <f t="shared" si="22"/>
        <v>32148000</v>
      </c>
      <c r="AA221" s="28" t="s">
        <v>264</v>
      </c>
    </row>
    <row r="222" spans="1:27" s="28" customFormat="1" ht="29" x14ac:dyDescent="0.35">
      <c r="A222" s="19" t="s">
        <v>4739</v>
      </c>
      <c r="B222" s="20">
        <v>229</v>
      </c>
      <c r="C222" s="28">
        <v>2024</v>
      </c>
      <c r="D222" s="19" t="s">
        <v>725</v>
      </c>
      <c r="E222" s="19" t="s">
        <v>726</v>
      </c>
      <c r="F222" s="19">
        <v>1030572953</v>
      </c>
      <c r="G222" s="19" t="s">
        <v>727</v>
      </c>
      <c r="H222" s="19" t="s">
        <v>543</v>
      </c>
      <c r="I222" s="19" t="s">
        <v>544</v>
      </c>
      <c r="J222" s="27">
        <v>45322</v>
      </c>
      <c r="K222" s="27">
        <v>45327</v>
      </c>
      <c r="L222" s="27">
        <v>45504</v>
      </c>
      <c r="M222" s="29">
        <v>66836700</v>
      </c>
      <c r="N222" s="36">
        <f t="shared" si="19"/>
        <v>1</v>
      </c>
      <c r="O222" s="31">
        <f>VLOOKUP(A222,[1]Hoja3!$A$1:$D$1647,2,0)</f>
        <v>64980125</v>
      </c>
      <c r="P222" s="31">
        <f>VLOOKUP(A222,[1]Hoja3!$A$1:$D$1647,4,0)</f>
        <v>1856575</v>
      </c>
      <c r="Q222" s="31">
        <f>VLOOKUP(A222,[1]Hoja3!$A$1:$D$1647,3,0)</f>
        <v>0</v>
      </c>
      <c r="R222" s="31">
        <f t="shared" si="23"/>
        <v>66836700</v>
      </c>
      <c r="S222" s="31">
        <f t="shared" si="20"/>
        <v>63123550</v>
      </c>
      <c r="T222" s="31">
        <f t="shared" si="21"/>
        <v>66836700</v>
      </c>
      <c r="X222" s="30">
        <f t="shared" si="18"/>
        <v>45504</v>
      </c>
      <c r="Y222" s="31"/>
      <c r="Z222" s="31">
        <f t="shared" si="22"/>
        <v>66836700</v>
      </c>
      <c r="AA222" s="28" t="s">
        <v>534</v>
      </c>
    </row>
    <row r="223" spans="1:27" s="28" customFormat="1" ht="29" x14ac:dyDescent="0.35">
      <c r="A223" s="19" t="s">
        <v>4740</v>
      </c>
      <c r="B223" s="20">
        <v>230</v>
      </c>
      <c r="C223" s="28">
        <v>2024</v>
      </c>
      <c r="D223" s="19" t="s">
        <v>728</v>
      </c>
      <c r="E223" s="19" t="s">
        <v>729</v>
      </c>
      <c r="F223" s="19">
        <v>52546928</v>
      </c>
      <c r="G223" s="19" t="s">
        <v>730</v>
      </c>
      <c r="H223" s="19" t="s">
        <v>532</v>
      </c>
      <c r="I223" s="19" t="s">
        <v>533</v>
      </c>
      <c r="J223" s="27">
        <v>45322</v>
      </c>
      <c r="K223" s="27">
        <v>45328</v>
      </c>
      <c r="L223" s="27">
        <v>45504</v>
      </c>
      <c r="M223" s="29">
        <v>31827000</v>
      </c>
      <c r="N223" s="36">
        <f t="shared" si="19"/>
        <v>1</v>
      </c>
      <c r="O223" s="31">
        <f>VLOOKUP(A223,[1]Hoja3!$A$1:$D$1647,2,0)</f>
        <v>30766100</v>
      </c>
      <c r="P223" s="31">
        <f>VLOOKUP(A223,[1]Hoja3!$A$1:$D$1647,4,0)</f>
        <v>1060900</v>
      </c>
      <c r="Q223" s="31">
        <f>VLOOKUP(A223,[1]Hoja3!$A$1:$D$1647,3,0)</f>
        <v>0</v>
      </c>
      <c r="R223" s="31">
        <f t="shared" si="23"/>
        <v>31827000</v>
      </c>
      <c r="S223" s="31">
        <f t="shared" si="20"/>
        <v>29705200</v>
      </c>
      <c r="T223" s="31">
        <f t="shared" si="21"/>
        <v>31827000</v>
      </c>
      <c r="X223" s="30">
        <f t="shared" si="18"/>
        <v>45504</v>
      </c>
      <c r="Y223" s="31"/>
      <c r="Z223" s="31">
        <f t="shared" si="22"/>
        <v>31827000</v>
      </c>
      <c r="AA223" s="28" t="s">
        <v>534</v>
      </c>
    </row>
    <row r="224" spans="1:27" s="28" customFormat="1" ht="43.5" x14ac:dyDescent="0.35">
      <c r="A224" s="19" t="s">
        <v>4741</v>
      </c>
      <c r="B224" s="20">
        <v>231</v>
      </c>
      <c r="C224" s="28">
        <v>2024</v>
      </c>
      <c r="D224" s="19" t="s">
        <v>731</v>
      </c>
      <c r="E224" s="19" t="s">
        <v>732</v>
      </c>
      <c r="F224" s="19">
        <v>1128467776</v>
      </c>
      <c r="G224" s="19" t="s">
        <v>733</v>
      </c>
      <c r="H224" s="19" t="s">
        <v>262</v>
      </c>
      <c r="I224" s="19" t="s">
        <v>4742</v>
      </c>
      <c r="J224" s="27">
        <v>45323</v>
      </c>
      <c r="K224" s="27">
        <v>45327</v>
      </c>
      <c r="L224" s="27">
        <v>45504</v>
      </c>
      <c r="M224" s="29">
        <v>32148000</v>
      </c>
      <c r="N224" s="36">
        <f t="shared" si="19"/>
        <v>1</v>
      </c>
      <c r="O224" s="31">
        <f>VLOOKUP(A224,[1]Hoja3!$A$1:$D$1647,2,0)</f>
        <v>31255000</v>
      </c>
      <c r="P224" s="31">
        <f>VLOOKUP(A224,[1]Hoja3!$A$1:$D$1647,4,0)</f>
        <v>893000</v>
      </c>
      <c r="Q224" s="31">
        <f>VLOOKUP(A224,[1]Hoja3!$A$1:$D$1647,3,0)</f>
        <v>0</v>
      </c>
      <c r="R224" s="31">
        <f t="shared" si="23"/>
        <v>32148000</v>
      </c>
      <c r="S224" s="31">
        <f t="shared" si="20"/>
        <v>30362000</v>
      </c>
      <c r="T224" s="31">
        <f t="shared" si="21"/>
        <v>32148000</v>
      </c>
      <c r="X224" s="30">
        <f t="shared" si="18"/>
        <v>45504</v>
      </c>
      <c r="Y224" s="31"/>
      <c r="Z224" s="31">
        <f t="shared" si="22"/>
        <v>32148000</v>
      </c>
      <c r="AA224" s="28" t="s">
        <v>264</v>
      </c>
    </row>
    <row r="225" spans="1:27" s="28" customFormat="1" ht="43.5" x14ac:dyDescent="0.35">
      <c r="A225" s="19" t="s">
        <v>4743</v>
      </c>
      <c r="B225" s="20">
        <v>232</v>
      </c>
      <c r="C225" s="28">
        <v>2024</v>
      </c>
      <c r="D225" s="19" t="s">
        <v>734</v>
      </c>
      <c r="E225" s="19" t="s">
        <v>735</v>
      </c>
      <c r="F225" s="19">
        <v>52930764</v>
      </c>
      <c r="G225" s="19" t="s">
        <v>736</v>
      </c>
      <c r="H225" s="19" t="s">
        <v>262</v>
      </c>
      <c r="I225" s="19" t="s">
        <v>4742</v>
      </c>
      <c r="J225" s="27">
        <v>45323</v>
      </c>
      <c r="K225" s="27">
        <v>45327</v>
      </c>
      <c r="L225" s="27">
        <v>45504</v>
      </c>
      <c r="M225" s="29">
        <v>32148000</v>
      </c>
      <c r="N225" s="36">
        <f t="shared" si="19"/>
        <v>1</v>
      </c>
      <c r="O225" s="31">
        <f>VLOOKUP(A225,[1]Hoja3!$A$1:$D$1647,2,0)</f>
        <v>31255000</v>
      </c>
      <c r="P225" s="31">
        <f>VLOOKUP(A225,[1]Hoja3!$A$1:$D$1647,4,0)</f>
        <v>893000</v>
      </c>
      <c r="Q225" s="31">
        <f>VLOOKUP(A225,[1]Hoja3!$A$1:$D$1647,3,0)</f>
        <v>0</v>
      </c>
      <c r="R225" s="31">
        <f t="shared" si="23"/>
        <v>32148000</v>
      </c>
      <c r="S225" s="31">
        <f t="shared" si="20"/>
        <v>30362000</v>
      </c>
      <c r="T225" s="31">
        <f t="shared" si="21"/>
        <v>32148000</v>
      </c>
      <c r="X225" s="30">
        <f t="shared" si="18"/>
        <v>45504</v>
      </c>
      <c r="Y225" s="31"/>
      <c r="Z225" s="31">
        <f t="shared" si="22"/>
        <v>32148000</v>
      </c>
      <c r="AA225" s="28" t="s">
        <v>264</v>
      </c>
    </row>
    <row r="226" spans="1:27" s="28" customFormat="1" ht="43.5" x14ac:dyDescent="0.35">
      <c r="A226" s="19" t="s">
        <v>4744</v>
      </c>
      <c r="B226" s="20">
        <v>233</v>
      </c>
      <c r="C226" s="28">
        <v>2024</v>
      </c>
      <c r="D226" s="19" t="s">
        <v>737</v>
      </c>
      <c r="E226" s="19" t="s">
        <v>738</v>
      </c>
      <c r="F226" s="19">
        <v>1016105188</v>
      </c>
      <c r="G226" s="19" t="s">
        <v>739</v>
      </c>
      <c r="H226" s="19" t="s">
        <v>262</v>
      </c>
      <c r="I226" s="19" t="s">
        <v>4742</v>
      </c>
      <c r="J226" s="27">
        <v>45323</v>
      </c>
      <c r="K226" s="27">
        <v>45327</v>
      </c>
      <c r="L226" s="27">
        <v>45504</v>
      </c>
      <c r="M226" s="29">
        <v>32148000</v>
      </c>
      <c r="N226" s="36">
        <f t="shared" si="19"/>
        <v>1</v>
      </c>
      <c r="O226" s="31">
        <f>VLOOKUP(A226,[1]Hoja3!$A$1:$D$1647,2,0)</f>
        <v>31255000</v>
      </c>
      <c r="P226" s="31">
        <f>VLOOKUP(A226,[1]Hoja3!$A$1:$D$1647,4,0)</f>
        <v>893000</v>
      </c>
      <c r="Q226" s="31">
        <f>VLOOKUP(A226,[1]Hoja3!$A$1:$D$1647,3,0)</f>
        <v>0</v>
      </c>
      <c r="R226" s="31">
        <f t="shared" si="23"/>
        <v>32148000</v>
      </c>
      <c r="S226" s="31">
        <f t="shared" si="20"/>
        <v>30362000</v>
      </c>
      <c r="T226" s="31">
        <f t="shared" si="21"/>
        <v>32148000</v>
      </c>
      <c r="X226" s="30">
        <f t="shared" si="18"/>
        <v>45504</v>
      </c>
      <c r="Y226" s="31"/>
      <c r="Z226" s="31">
        <f t="shared" si="22"/>
        <v>32148000</v>
      </c>
      <c r="AA226" s="28" t="s">
        <v>264</v>
      </c>
    </row>
    <row r="227" spans="1:27" s="28" customFormat="1" ht="43.5" x14ac:dyDescent="0.35">
      <c r="A227" s="19" t="s">
        <v>4745</v>
      </c>
      <c r="B227" s="20">
        <v>234</v>
      </c>
      <c r="C227" s="28">
        <v>2024</v>
      </c>
      <c r="D227" s="19" t="s">
        <v>740</v>
      </c>
      <c r="E227" s="19" t="s">
        <v>741</v>
      </c>
      <c r="F227" s="19">
        <v>52705468</v>
      </c>
      <c r="G227" s="19" t="s">
        <v>742</v>
      </c>
      <c r="H227" s="19" t="s">
        <v>298</v>
      </c>
      <c r="I227" s="19" t="s">
        <v>299</v>
      </c>
      <c r="J227" s="27">
        <v>45323</v>
      </c>
      <c r="K227" s="27">
        <v>45324</v>
      </c>
      <c r="L227" s="27">
        <v>45504</v>
      </c>
      <c r="M227" s="29">
        <v>21450000</v>
      </c>
      <c r="N227" s="36">
        <f t="shared" si="19"/>
        <v>1</v>
      </c>
      <c r="O227" s="31">
        <f>VLOOKUP(A227,[1]Hoja3!$A$1:$D$1647,2,0)</f>
        <v>19580000</v>
      </c>
      <c r="P227" s="31">
        <f>VLOOKUP(A227,[1]Hoja3!$A$1:$D$1647,4,0)</f>
        <v>1870000</v>
      </c>
      <c r="Q227" s="31">
        <f>VLOOKUP(A227,[1]Hoja3!$A$1:$D$1647,3,0)</f>
        <v>0</v>
      </c>
      <c r="R227" s="31">
        <f t="shared" si="23"/>
        <v>21450000</v>
      </c>
      <c r="S227" s="31">
        <f t="shared" si="20"/>
        <v>17710000</v>
      </c>
      <c r="T227" s="31">
        <f t="shared" si="21"/>
        <v>21450000</v>
      </c>
      <c r="X227" s="30">
        <f t="shared" si="18"/>
        <v>45504</v>
      </c>
      <c r="Y227" s="31"/>
      <c r="Z227" s="31">
        <f t="shared" si="22"/>
        <v>21450000</v>
      </c>
      <c r="AA227" s="28" t="s">
        <v>300</v>
      </c>
    </row>
    <row r="228" spans="1:27" s="28" customFormat="1" ht="43.5" x14ac:dyDescent="0.35">
      <c r="A228" s="19" t="s">
        <v>4746</v>
      </c>
      <c r="B228" s="20">
        <v>235</v>
      </c>
      <c r="C228" s="28">
        <v>2024</v>
      </c>
      <c r="D228" s="19" t="s">
        <v>743</v>
      </c>
      <c r="E228" s="19" t="s">
        <v>744</v>
      </c>
      <c r="F228" s="19">
        <v>52726936</v>
      </c>
      <c r="G228" s="19" t="s">
        <v>745</v>
      </c>
      <c r="H228" s="19" t="s">
        <v>154</v>
      </c>
      <c r="I228" s="19" t="s">
        <v>4747</v>
      </c>
      <c r="J228" s="27">
        <v>45323</v>
      </c>
      <c r="K228" s="27">
        <v>45327</v>
      </c>
      <c r="L228" s="27">
        <v>45504</v>
      </c>
      <c r="M228" s="29">
        <v>34482500</v>
      </c>
      <c r="N228" s="36">
        <f t="shared" si="19"/>
        <v>1</v>
      </c>
      <c r="O228" s="31">
        <f>VLOOKUP(A228,[1]Hoja3!$A$1:$D$1647,2,0)</f>
        <v>30945833</v>
      </c>
      <c r="P228" s="31">
        <f>VLOOKUP(A228,[1]Hoja3!$A$1:$D$1647,4,0)</f>
        <v>3536667</v>
      </c>
      <c r="Q228" s="31">
        <f>VLOOKUP(A228,[1]Hoja3!$A$1:$D$1647,3,0)</f>
        <v>0</v>
      </c>
      <c r="R228" s="31">
        <f t="shared" si="23"/>
        <v>34482500</v>
      </c>
      <c r="S228" s="31">
        <f t="shared" si="20"/>
        <v>27409166</v>
      </c>
      <c r="T228" s="31">
        <f t="shared" si="21"/>
        <v>34482500</v>
      </c>
      <c r="X228" s="30">
        <f t="shared" si="18"/>
        <v>45504</v>
      </c>
      <c r="Y228" s="31"/>
      <c r="Z228" s="31">
        <f t="shared" si="22"/>
        <v>34482500</v>
      </c>
      <c r="AA228" s="28" t="s">
        <v>156</v>
      </c>
    </row>
    <row r="229" spans="1:27" s="28" customFormat="1" ht="43.5" x14ac:dyDescent="0.35">
      <c r="A229" s="19" t="s">
        <v>4748</v>
      </c>
      <c r="B229" s="20">
        <v>236</v>
      </c>
      <c r="C229" s="28">
        <v>2024</v>
      </c>
      <c r="D229" s="19" t="s">
        <v>746</v>
      </c>
      <c r="E229" s="19" t="s">
        <v>747</v>
      </c>
      <c r="F229" s="19">
        <v>1016049473</v>
      </c>
      <c r="G229" s="19" t="s">
        <v>748</v>
      </c>
      <c r="H229" s="19" t="s">
        <v>154</v>
      </c>
      <c r="I229" s="19" t="s">
        <v>4747</v>
      </c>
      <c r="J229" s="27">
        <v>45323</v>
      </c>
      <c r="K229" s="27">
        <v>45327</v>
      </c>
      <c r="L229" s="27">
        <v>45504</v>
      </c>
      <c r="M229" s="29">
        <v>34482500</v>
      </c>
      <c r="N229" s="36">
        <f t="shared" si="19"/>
        <v>1</v>
      </c>
      <c r="O229" s="31">
        <f>VLOOKUP(A229,[1]Hoja3!$A$1:$D$1647,2,0)</f>
        <v>30945833</v>
      </c>
      <c r="P229" s="31">
        <f>VLOOKUP(A229,[1]Hoja3!$A$1:$D$1647,4,0)</f>
        <v>3536667</v>
      </c>
      <c r="Q229" s="31">
        <f>VLOOKUP(A229,[1]Hoja3!$A$1:$D$1647,3,0)</f>
        <v>0</v>
      </c>
      <c r="R229" s="31">
        <f t="shared" si="23"/>
        <v>34482500</v>
      </c>
      <c r="S229" s="31">
        <f t="shared" si="20"/>
        <v>27409166</v>
      </c>
      <c r="T229" s="31">
        <f t="shared" si="21"/>
        <v>34482500</v>
      </c>
      <c r="X229" s="30">
        <f t="shared" si="18"/>
        <v>45504</v>
      </c>
      <c r="Y229" s="31"/>
      <c r="Z229" s="31">
        <f t="shared" si="22"/>
        <v>34482500</v>
      </c>
      <c r="AA229" s="28" t="s">
        <v>156</v>
      </c>
    </row>
    <row r="230" spans="1:27" s="28" customFormat="1" ht="43.5" x14ac:dyDescent="0.35">
      <c r="A230" s="19" t="s">
        <v>4749</v>
      </c>
      <c r="B230" s="20">
        <v>237</v>
      </c>
      <c r="C230" s="28">
        <v>2024</v>
      </c>
      <c r="D230" s="19" t="s">
        <v>749</v>
      </c>
      <c r="E230" s="19" t="s">
        <v>750</v>
      </c>
      <c r="F230" s="19">
        <v>1031148482</v>
      </c>
      <c r="G230" s="19" t="s">
        <v>751</v>
      </c>
      <c r="H230" s="19" t="s">
        <v>154</v>
      </c>
      <c r="I230" s="19" t="s">
        <v>4747</v>
      </c>
      <c r="J230" s="27">
        <v>45323</v>
      </c>
      <c r="K230" s="27">
        <v>45327</v>
      </c>
      <c r="L230" s="27">
        <v>45504</v>
      </c>
      <c r="M230" s="29">
        <v>34482500</v>
      </c>
      <c r="N230" s="36">
        <f t="shared" si="19"/>
        <v>1</v>
      </c>
      <c r="O230" s="31">
        <f>VLOOKUP(A230,[1]Hoja3!$A$1:$D$1647,2,0)</f>
        <v>30945833</v>
      </c>
      <c r="P230" s="31">
        <f>VLOOKUP(A230,[1]Hoja3!$A$1:$D$1647,4,0)</f>
        <v>3536667</v>
      </c>
      <c r="Q230" s="31">
        <f>VLOOKUP(A230,[1]Hoja3!$A$1:$D$1647,3,0)</f>
        <v>0</v>
      </c>
      <c r="R230" s="31">
        <f t="shared" si="23"/>
        <v>34482500</v>
      </c>
      <c r="S230" s="31">
        <f t="shared" si="20"/>
        <v>27409166</v>
      </c>
      <c r="T230" s="31">
        <f t="shared" si="21"/>
        <v>34482500</v>
      </c>
      <c r="X230" s="30">
        <f t="shared" si="18"/>
        <v>45504</v>
      </c>
      <c r="Y230" s="31"/>
      <c r="Z230" s="31">
        <f t="shared" si="22"/>
        <v>34482500</v>
      </c>
      <c r="AA230" s="28" t="s">
        <v>156</v>
      </c>
    </row>
    <row r="231" spans="1:27" s="28" customFormat="1" ht="43.5" x14ac:dyDescent="0.35">
      <c r="A231" s="19" t="s">
        <v>4750</v>
      </c>
      <c r="B231" s="20">
        <v>238</v>
      </c>
      <c r="C231" s="28">
        <v>2024</v>
      </c>
      <c r="D231" s="19" t="s">
        <v>752</v>
      </c>
      <c r="E231" s="19" t="s">
        <v>753</v>
      </c>
      <c r="F231" s="19">
        <v>1032455948</v>
      </c>
      <c r="G231" s="19" t="s">
        <v>754</v>
      </c>
      <c r="H231" s="19" t="s">
        <v>154</v>
      </c>
      <c r="I231" s="19" t="s">
        <v>4747</v>
      </c>
      <c r="J231" s="27">
        <v>45323</v>
      </c>
      <c r="K231" s="27">
        <v>45327</v>
      </c>
      <c r="L231" s="27">
        <v>45504</v>
      </c>
      <c r="M231" s="29">
        <v>34482500</v>
      </c>
      <c r="N231" s="36">
        <f t="shared" si="19"/>
        <v>1</v>
      </c>
      <c r="O231" s="31">
        <f>VLOOKUP(A231,[1]Hoja3!$A$1:$D$1647,2,0)</f>
        <v>30945833</v>
      </c>
      <c r="P231" s="31">
        <f>VLOOKUP(A231,[1]Hoja3!$A$1:$D$1647,4,0)</f>
        <v>3536667</v>
      </c>
      <c r="Q231" s="31">
        <f>VLOOKUP(A231,[1]Hoja3!$A$1:$D$1647,3,0)</f>
        <v>0</v>
      </c>
      <c r="R231" s="31">
        <f t="shared" si="23"/>
        <v>34482500</v>
      </c>
      <c r="S231" s="31">
        <f t="shared" si="20"/>
        <v>27409166</v>
      </c>
      <c r="T231" s="31">
        <f t="shared" si="21"/>
        <v>34482500</v>
      </c>
      <c r="X231" s="30">
        <f t="shared" si="18"/>
        <v>45504</v>
      </c>
      <c r="Y231" s="31"/>
      <c r="Z231" s="31">
        <f t="shared" si="22"/>
        <v>34482500</v>
      </c>
      <c r="AA231" s="28" t="s">
        <v>156</v>
      </c>
    </row>
    <row r="232" spans="1:27" s="28" customFormat="1" ht="43.5" x14ac:dyDescent="0.35">
      <c r="A232" s="19" t="s">
        <v>4751</v>
      </c>
      <c r="B232" s="20">
        <v>239</v>
      </c>
      <c r="C232" s="28">
        <v>2024</v>
      </c>
      <c r="D232" s="19" t="s">
        <v>755</v>
      </c>
      <c r="E232" s="19" t="s">
        <v>756</v>
      </c>
      <c r="F232" s="19">
        <v>1026258496</v>
      </c>
      <c r="G232" s="19" t="s">
        <v>757</v>
      </c>
      <c r="H232" s="19" t="s">
        <v>154</v>
      </c>
      <c r="I232" s="19" t="s">
        <v>4747</v>
      </c>
      <c r="J232" s="27">
        <v>45323</v>
      </c>
      <c r="K232" s="27">
        <v>45327</v>
      </c>
      <c r="L232" s="27">
        <v>45504</v>
      </c>
      <c r="M232" s="29">
        <v>34482500</v>
      </c>
      <c r="N232" s="36">
        <f t="shared" si="19"/>
        <v>1</v>
      </c>
      <c r="O232" s="31">
        <f>VLOOKUP(A232,[1]Hoja3!$A$1:$D$1647,2,0)</f>
        <v>30945833</v>
      </c>
      <c r="P232" s="31">
        <f>VLOOKUP(A232,[1]Hoja3!$A$1:$D$1647,4,0)</f>
        <v>3536667</v>
      </c>
      <c r="Q232" s="31">
        <f>VLOOKUP(A232,[1]Hoja3!$A$1:$D$1647,3,0)</f>
        <v>0</v>
      </c>
      <c r="R232" s="31">
        <f t="shared" si="23"/>
        <v>34482500</v>
      </c>
      <c r="S232" s="31">
        <f t="shared" si="20"/>
        <v>27409166</v>
      </c>
      <c r="T232" s="31">
        <f t="shared" si="21"/>
        <v>34482500</v>
      </c>
      <c r="X232" s="30">
        <f t="shared" si="18"/>
        <v>45504</v>
      </c>
      <c r="Y232" s="31"/>
      <c r="Z232" s="31">
        <f t="shared" si="22"/>
        <v>34482500</v>
      </c>
      <c r="AA232" s="28" t="s">
        <v>156</v>
      </c>
    </row>
    <row r="233" spans="1:27" s="28" customFormat="1" ht="29" x14ac:dyDescent="0.35">
      <c r="A233" s="19" t="s">
        <v>4752</v>
      </c>
      <c r="B233" s="20">
        <v>240</v>
      </c>
      <c r="C233" s="28">
        <v>2024</v>
      </c>
      <c r="D233" s="19" t="s">
        <v>758</v>
      </c>
      <c r="E233" s="19" t="s">
        <v>759</v>
      </c>
      <c r="F233" s="19">
        <v>51865843</v>
      </c>
      <c r="G233" s="19" t="s">
        <v>760</v>
      </c>
      <c r="H233" s="19" t="s">
        <v>298</v>
      </c>
      <c r="I233" s="19" t="s">
        <v>299</v>
      </c>
      <c r="J233" s="27">
        <v>45323</v>
      </c>
      <c r="K233" s="27">
        <v>45324</v>
      </c>
      <c r="L233" s="27">
        <v>45504</v>
      </c>
      <c r="M233" s="29">
        <v>36400000</v>
      </c>
      <c r="N233" s="36">
        <f t="shared" si="19"/>
        <v>1</v>
      </c>
      <c r="O233" s="31">
        <f>VLOOKUP(A233,[1]Hoja3!$A$1:$D$1647,2,0)</f>
        <v>33226667</v>
      </c>
      <c r="P233" s="31">
        <f>VLOOKUP(A233,[1]Hoja3!$A$1:$D$1647,4,0)</f>
        <v>3173333</v>
      </c>
      <c r="Q233" s="31">
        <f>VLOOKUP(A233,[1]Hoja3!$A$1:$D$1647,3,0)</f>
        <v>0</v>
      </c>
      <c r="R233" s="31">
        <f t="shared" si="23"/>
        <v>36400000</v>
      </c>
      <c r="S233" s="31">
        <f t="shared" si="20"/>
        <v>30053334</v>
      </c>
      <c r="T233" s="31">
        <f t="shared" si="21"/>
        <v>36400000</v>
      </c>
      <c r="X233" s="30">
        <f t="shared" si="18"/>
        <v>45504</v>
      </c>
      <c r="Y233" s="31"/>
      <c r="Z233" s="31">
        <f t="shared" si="22"/>
        <v>36400000</v>
      </c>
      <c r="AA233" s="28" t="s">
        <v>300</v>
      </c>
    </row>
    <row r="234" spans="1:27" s="28" customFormat="1" ht="43.5" x14ac:dyDescent="0.35">
      <c r="A234" s="19" t="s">
        <v>4753</v>
      </c>
      <c r="B234" s="20">
        <v>241</v>
      </c>
      <c r="C234" s="28">
        <v>2024</v>
      </c>
      <c r="D234" s="19" t="s">
        <v>761</v>
      </c>
      <c r="E234" s="19" t="s">
        <v>762</v>
      </c>
      <c r="F234" s="19">
        <v>1018451831</v>
      </c>
      <c r="G234" s="19" t="s">
        <v>763</v>
      </c>
      <c r="H234" s="19" t="s">
        <v>764</v>
      </c>
      <c r="I234" s="19" t="s">
        <v>765</v>
      </c>
      <c r="J234" s="27">
        <v>45323</v>
      </c>
      <c r="K234" s="27">
        <v>45328</v>
      </c>
      <c r="L234" s="27">
        <v>45504</v>
      </c>
      <c r="M234" s="29">
        <v>55620000</v>
      </c>
      <c r="N234" s="36">
        <f t="shared" si="19"/>
        <v>1</v>
      </c>
      <c r="O234" s="31">
        <f>VLOOKUP(A234,[1]Hoja3!$A$1:$D$1647,2,0)</f>
        <v>53766000</v>
      </c>
      <c r="P234" s="31">
        <f>VLOOKUP(A234,[1]Hoja3!$A$1:$D$1647,4,0)</f>
        <v>1854000</v>
      </c>
      <c r="Q234" s="31">
        <f>VLOOKUP(A234,[1]Hoja3!$A$1:$D$1647,3,0)</f>
        <v>0</v>
      </c>
      <c r="R234" s="31">
        <f t="shared" si="23"/>
        <v>55620000</v>
      </c>
      <c r="S234" s="31">
        <f t="shared" si="20"/>
        <v>51912000</v>
      </c>
      <c r="T234" s="31">
        <f t="shared" si="21"/>
        <v>55620000</v>
      </c>
      <c r="X234" s="30">
        <f t="shared" si="18"/>
        <v>45504</v>
      </c>
      <c r="Y234" s="31"/>
      <c r="Z234" s="31">
        <f t="shared" si="22"/>
        <v>55620000</v>
      </c>
      <c r="AA234" s="28" t="s">
        <v>556</v>
      </c>
    </row>
    <row r="235" spans="1:27" s="28" customFormat="1" ht="43.5" x14ac:dyDescent="0.35">
      <c r="A235" s="19" t="s">
        <v>4754</v>
      </c>
      <c r="B235" s="20">
        <v>242</v>
      </c>
      <c r="C235" s="28">
        <v>2024</v>
      </c>
      <c r="D235" s="19" t="s">
        <v>766</v>
      </c>
      <c r="E235" s="19" t="s">
        <v>767</v>
      </c>
      <c r="F235" s="19">
        <v>1121858969</v>
      </c>
      <c r="G235" s="19" t="s">
        <v>768</v>
      </c>
      <c r="H235" s="19" t="s">
        <v>764</v>
      </c>
      <c r="I235" s="19" t="s">
        <v>765</v>
      </c>
      <c r="J235" s="27">
        <v>45323</v>
      </c>
      <c r="K235" s="27">
        <v>45327</v>
      </c>
      <c r="L235" s="27">
        <v>45504</v>
      </c>
      <c r="M235" s="29">
        <v>44328000</v>
      </c>
      <c r="N235" s="36">
        <f t="shared" si="19"/>
        <v>1</v>
      </c>
      <c r="O235" s="31">
        <f>VLOOKUP(A235,[1]Hoja3!$A$1:$D$1647,2,0)</f>
        <v>43096667</v>
      </c>
      <c r="P235" s="31">
        <f>VLOOKUP(A235,[1]Hoja3!$A$1:$D$1647,4,0)</f>
        <v>1231333</v>
      </c>
      <c r="Q235" s="31">
        <f>VLOOKUP(A235,[1]Hoja3!$A$1:$D$1647,3,0)</f>
        <v>0</v>
      </c>
      <c r="R235" s="31">
        <f t="shared" si="23"/>
        <v>44328000</v>
      </c>
      <c r="S235" s="31">
        <f t="shared" si="20"/>
        <v>41865334</v>
      </c>
      <c r="T235" s="31">
        <f t="shared" si="21"/>
        <v>44328000</v>
      </c>
      <c r="X235" s="30">
        <f t="shared" si="18"/>
        <v>45504</v>
      </c>
      <c r="Y235" s="31"/>
      <c r="Z235" s="31">
        <f t="shared" si="22"/>
        <v>44328000</v>
      </c>
      <c r="AA235" s="28" t="s">
        <v>556</v>
      </c>
    </row>
    <row r="236" spans="1:27" s="28" customFormat="1" ht="43.5" x14ac:dyDescent="0.35">
      <c r="A236" s="19" t="s">
        <v>4755</v>
      </c>
      <c r="B236" s="20">
        <v>243</v>
      </c>
      <c r="C236" s="28">
        <v>2024</v>
      </c>
      <c r="D236" s="19" t="s">
        <v>769</v>
      </c>
      <c r="E236" s="19" t="s">
        <v>770</v>
      </c>
      <c r="F236" s="19">
        <v>1018464495</v>
      </c>
      <c r="G236" s="19" t="s">
        <v>771</v>
      </c>
      <c r="H236" s="19" t="s">
        <v>764</v>
      </c>
      <c r="I236" s="19" t="s">
        <v>765</v>
      </c>
      <c r="J236" s="27">
        <v>45323</v>
      </c>
      <c r="K236" s="27">
        <v>45327</v>
      </c>
      <c r="L236" s="27">
        <v>45504</v>
      </c>
      <c r="M236" s="29">
        <v>52152000</v>
      </c>
      <c r="N236" s="36">
        <f t="shared" si="19"/>
        <v>1</v>
      </c>
      <c r="O236" s="31">
        <f>VLOOKUP(A236,[1]Hoja3!$A$1:$D$1647,2,0)</f>
        <v>50703333</v>
      </c>
      <c r="P236" s="31">
        <f>VLOOKUP(A236,[1]Hoja3!$A$1:$D$1647,4,0)</f>
        <v>1448667</v>
      </c>
      <c r="Q236" s="31">
        <f>VLOOKUP(A236,[1]Hoja3!$A$1:$D$1647,3,0)</f>
        <v>0</v>
      </c>
      <c r="R236" s="31">
        <f t="shared" si="23"/>
        <v>52152000</v>
      </c>
      <c r="S236" s="31">
        <f t="shared" si="20"/>
        <v>49254666</v>
      </c>
      <c r="T236" s="31">
        <f t="shared" si="21"/>
        <v>52152000</v>
      </c>
      <c r="X236" s="30">
        <f t="shared" si="18"/>
        <v>45504</v>
      </c>
      <c r="Y236" s="31"/>
      <c r="Z236" s="31">
        <f t="shared" si="22"/>
        <v>52152000</v>
      </c>
      <c r="AA236" s="28" t="s">
        <v>556</v>
      </c>
    </row>
    <row r="237" spans="1:27" s="28" customFormat="1" ht="43.5" x14ac:dyDescent="0.35">
      <c r="A237" s="19" t="s">
        <v>4756</v>
      </c>
      <c r="B237" s="20">
        <v>244</v>
      </c>
      <c r="C237" s="28">
        <v>2024</v>
      </c>
      <c r="D237" s="19" t="s">
        <v>772</v>
      </c>
      <c r="E237" s="19" t="s">
        <v>773</v>
      </c>
      <c r="F237" s="19">
        <v>1024598906</v>
      </c>
      <c r="G237" s="19" t="s">
        <v>774</v>
      </c>
      <c r="H237" s="19" t="s">
        <v>764</v>
      </c>
      <c r="I237" s="19" t="s">
        <v>765</v>
      </c>
      <c r="J237" s="27">
        <v>45323</v>
      </c>
      <c r="K237" s="27">
        <v>45328</v>
      </c>
      <c r="L237" s="27">
        <v>45504</v>
      </c>
      <c r="M237" s="29">
        <v>22278000</v>
      </c>
      <c r="N237" s="36">
        <f t="shared" si="19"/>
        <v>1</v>
      </c>
      <c r="O237" s="31">
        <f>VLOOKUP(A237,[1]Hoja3!$A$1:$D$1647,2,0)</f>
        <v>21535400</v>
      </c>
      <c r="P237" s="31">
        <f>VLOOKUP(A237,[1]Hoja3!$A$1:$D$1647,4,0)</f>
        <v>742600</v>
      </c>
      <c r="Q237" s="31">
        <f>VLOOKUP(A237,[1]Hoja3!$A$1:$D$1647,3,0)</f>
        <v>0</v>
      </c>
      <c r="R237" s="31">
        <f t="shared" si="23"/>
        <v>22278000</v>
      </c>
      <c r="S237" s="31">
        <f t="shared" si="20"/>
        <v>20792800</v>
      </c>
      <c r="T237" s="31">
        <f t="shared" si="21"/>
        <v>22278000</v>
      </c>
      <c r="X237" s="30">
        <f t="shared" si="18"/>
        <v>45504</v>
      </c>
      <c r="Y237" s="31"/>
      <c r="Z237" s="31">
        <f t="shared" si="22"/>
        <v>22278000</v>
      </c>
      <c r="AA237" s="28" t="s">
        <v>556</v>
      </c>
    </row>
    <row r="238" spans="1:27" s="28" customFormat="1" ht="43.5" x14ac:dyDescent="0.35">
      <c r="A238" s="19" t="s">
        <v>4757</v>
      </c>
      <c r="B238" s="20">
        <v>245</v>
      </c>
      <c r="C238" s="28">
        <v>2024</v>
      </c>
      <c r="D238" s="19" t="s">
        <v>775</v>
      </c>
      <c r="E238" s="19" t="s">
        <v>776</v>
      </c>
      <c r="F238" s="19">
        <v>1023913947</v>
      </c>
      <c r="G238" s="19" t="s">
        <v>777</v>
      </c>
      <c r="H238" s="19" t="s">
        <v>764</v>
      </c>
      <c r="I238" s="19" t="s">
        <v>765</v>
      </c>
      <c r="J238" s="27">
        <v>45323</v>
      </c>
      <c r="K238" s="27">
        <v>45328</v>
      </c>
      <c r="L238" s="27">
        <v>45504</v>
      </c>
      <c r="M238" s="29">
        <v>22278000</v>
      </c>
      <c r="N238" s="36">
        <f t="shared" si="19"/>
        <v>1</v>
      </c>
      <c r="O238" s="31">
        <f>VLOOKUP(A238,[1]Hoja3!$A$1:$D$1647,2,0)</f>
        <v>21535400</v>
      </c>
      <c r="P238" s="31">
        <f>VLOOKUP(A238,[1]Hoja3!$A$1:$D$1647,4,0)</f>
        <v>742600</v>
      </c>
      <c r="Q238" s="31">
        <f>VLOOKUP(A238,[1]Hoja3!$A$1:$D$1647,3,0)</f>
        <v>0</v>
      </c>
      <c r="R238" s="31">
        <f t="shared" si="23"/>
        <v>22278000</v>
      </c>
      <c r="S238" s="31">
        <f t="shared" si="20"/>
        <v>20792800</v>
      </c>
      <c r="T238" s="31">
        <f t="shared" si="21"/>
        <v>22278000</v>
      </c>
      <c r="X238" s="30">
        <f t="shared" si="18"/>
        <v>45504</v>
      </c>
      <c r="Y238" s="31"/>
      <c r="Z238" s="31">
        <f t="shared" si="22"/>
        <v>22278000</v>
      </c>
      <c r="AA238" s="28" t="s">
        <v>556</v>
      </c>
    </row>
    <row r="239" spans="1:27" s="28" customFormat="1" ht="29" x14ac:dyDescent="0.35">
      <c r="A239" s="19" t="s">
        <v>4758</v>
      </c>
      <c r="B239" s="20">
        <v>246</v>
      </c>
      <c r="C239" s="28">
        <v>2024</v>
      </c>
      <c r="D239" s="19" t="s">
        <v>778</v>
      </c>
      <c r="E239" s="19" t="s">
        <v>779</v>
      </c>
      <c r="F239" s="19">
        <v>1022403905</v>
      </c>
      <c r="G239" s="19" t="s">
        <v>780</v>
      </c>
      <c r="H239" s="19" t="s">
        <v>764</v>
      </c>
      <c r="I239" s="19" t="s">
        <v>765</v>
      </c>
      <c r="J239" s="27">
        <v>45323</v>
      </c>
      <c r="K239" s="27">
        <v>45331</v>
      </c>
      <c r="L239" s="27">
        <v>45504</v>
      </c>
      <c r="M239" s="29">
        <v>22278000</v>
      </c>
      <c r="N239" s="36">
        <f t="shared" si="19"/>
        <v>0.82456140350877194</v>
      </c>
      <c r="O239" s="31">
        <f>VLOOKUP(A239,[1]Hoja3!$A$1:$D$1647,2,0)</f>
        <v>17451100</v>
      </c>
      <c r="P239" s="31">
        <f>VLOOKUP(A239,[1]Hoja3!$A$1:$D$1647,4,0)</f>
        <v>1113900</v>
      </c>
      <c r="Q239" s="31">
        <f>VLOOKUP(A239,[1]Hoja3!$A$1:$D$1647,3,0)</f>
        <v>3713000</v>
      </c>
      <c r="R239" s="31">
        <f t="shared" si="23"/>
        <v>22278000</v>
      </c>
      <c r="S239" s="31">
        <f t="shared" si="20"/>
        <v>16337200</v>
      </c>
      <c r="T239" s="31">
        <f t="shared" si="21"/>
        <v>18565000</v>
      </c>
      <c r="X239" s="30">
        <f t="shared" si="18"/>
        <v>45504</v>
      </c>
      <c r="Y239" s="31"/>
      <c r="Z239" s="31">
        <f t="shared" si="22"/>
        <v>22278000</v>
      </c>
      <c r="AA239" s="28" t="s">
        <v>556</v>
      </c>
    </row>
    <row r="240" spans="1:27" s="28" customFormat="1" ht="43.5" x14ac:dyDescent="0.35">
      <c r="A240" s="19" t="s">
        <v>4759</v>
      </c>
      <c r="B240" s="20">
        <v>247</v>
      </c>
      <c r="C240" s="28">
        <v>2024</v>
      </c>
      <c r="D240" s="19" t="s">
        <v>781</v>
      </c>
      <c r="E240" s="19" t="s">
        <v>782</v>
      </c>
      <c r="F240" s="19">
        <v>53041952</v>
      </c>
      <c r="G240" s="19" t="s">
        <v>783</v>
      </c>
      <c r="H240" s="19" t="s">
        <v>784</v>
      </c>
      <c r="I240" s="19" t="s">
        <v>4760</v>
      </c>
      <c r="J240" s="27">
        <v>45323</v>
      </c>
      <c r="K240" s="27">
        <v>45324</v>
      </c>
      <c r="L240" s="27">
        <v>45504</v>
      </c>
      <c r="M240" s="29">
        <v>48000000</v>
      </c>
      <c r="N240" s="36">
        <f t="shared" si="19"/>
        <v>1</v>
      </c>
      <c r="O240" s="31">
        <f>VLOOKUP(A240,[1]Hoja3!$A$1:$D$1647,2,0)</f>
        <v>47466667</v>
      </c>
      <c r="P240" s="31">
        <f>VLOOKUP(A240,[1]Hoja3!$A$1:$D$1647,4,0)</f>
        <v>533333</v>
      </c>
      <c r="Q240" s="31">
        <f>VLOOKUP(A240,[1]Hoja3!$A$1:$D$1647,3,0)</f>
        <v>0</v>
      </c>
      <c r="R240" s="31">
        <f t="shared" si="23"/>
        <v>48000000</v>
      </c>
      <c r="S240" s="31">
        <f t="shared" si="20"/>
        <v>46933334</v>
      </c>
      <c r="T240" s="31">
        <f t="shared" si="21"/>
        <v>48000000</v>
      </c>
      <c r="X240" s="30">
        <f t="shared" si="18"/>
        <v>45504</v>
      </c>
      <c r="Y240" s="31"/>
      <c r="Z240" s="31">
        <f t="shared" si="22"/>
        <v>48000000</v>
      </c>
      <c r="AA240" s="28" t="s">
        <v>534</v>
      </c>
    </row>
    <row r="241" spans="1:27" s="28" customFormat="1" ht="43.5" x14ac:dyDescent="0.35">
      <c r="A241" s="19" t="s">
        <v>4761</v>
      </c>
      <c r="B241" s="20">
        <v>249</v>
      </c>
      <c r="C241" s="28">
        <v>2024</v>
      </c>
      <c r="D241" s="19" t="s">
        <v>785</v>
      </c>
      <c r="E241" s="19" t="s">
        <v>786</v>
      </c>
      <c r="F241" s="19">
        <v>1110575837</v>
      </c>
      <c r="G241" s="19" t="s">
        <v>787</v>
      </c>
      <c r="H241" s="19" t="s">
        <v>298</v>
      </c>
      <c r="I241" s="19" t="s">
        <v>299</v>
      </c>
      <c r="J241" s="27">
        <v>45323</v>
      </c>
      <c r="K241" s="27">
        <v>45327</v>
      </c>
      <c r="L241" s="27">
        <v>45504</v>
      </c>
      <c r="M241" s="29">
        <v>21450000</v>
      </c>
      <c r="N241" s="36">
        <f t="shared" si="19"/>
        <v>1</v>
      </c>
      <c r="O241" s="31">
        <f>VLOOKUP(A241,[1]Hoja3!$A$1:$D$1647,2,0)</f>
        <v>19250000</v>
      </c>
      <c r="P241" s="31">
        <f>VLOOKUP(A241,[1]Hoja3!$A$1:$D$1647,4,0)</f>
        <v>2200000</v>
      </c>
      <c r="Q241" s="31">
        <f>VLOOKUP(A241,[1]Hoja3!$A$1:$D$1647,3,0)</f>
        <v>0</v>
      </c>
      <c r="R241" s="31">
        <f t="shared" si="23"/>
        <v>21450000</v>
      </c>
      <c r="S241" s="31">
        <f t="shared" si="20"/>
        <v>17050000</v>
      </c>
      <c r="T241" s="31">
        <f t="shared" si="21"/>
        <v>21450000</v>
      </c>
      <c r="X241" s="30">
        <f t="shared" si="18"/>
        <v>45504</v>
      </c>
      <c r="Y241" s="31"/>
      <c r="Z241" s="31">
        <f t="shared" si="22"/>
        <v>21450000</v>
      </c>
      <c r="AA241" s="28" t="s">
        <v>300</v>
      </c>
    </row>
    <row r="242" spans="1:27" s="28" customFormat="1" ht="43.5" x14ac:dyDescent="0.35">
      <c r="A242" s="19" t="s">
        <v>4762</v>
      </c>
      <c r="B242" s="20">
        <v>250</v>
      </c>
      <c r="C242" s="28">
        <v>2024</v>
      </c>
      <c r="D242" s="19" t="s">
        <v>788</v>
      </c>
      <c r="E242" s="19" t="s">
        <v>789</v>
      </c>
      <c r="F242" s="19">
        <v>79649423</v>
      </c>
      <c r="G242" s="19" t="s">
        <v>790</v>
      </c>
      <c r="H242" s="19" t="s">
        <v>338</v>
      </c>
      <c r="I242" s="19" t="s">
        <v>4269</v>
      </c>
      <c r="J242" s="27">
        <v>45323</v>
      </c>
      <c r="K242" s="27">
        <v>45324</v>
      </c>
      <c r="L242" s="27">
        <v>45413</v>
      </c>
      <c r="M242" s="29">
        <v>11095044</v>
      </c>
      <c r="N242" s="36">
        <f t="shared" si="19"/>
        <v>1</v>
      </c>
      <c r="O242" s="31">
        <f>VLOOKUP(A242,[1]Hoja3!$A$1:$D$1647,2,0)</f>
        <v>10971765</v>
      </c>
      <c r="P242" s="31">
        <f>VLOOKUP(A242,[1]Hoja3!$A$1:$D$1647,4,0)</f>
        <v>123279</v>
      </c>
      <c r="Q242" s="31">
        <f>VLOOKUP(A242,[1]Hoja3!$A$1:$D$1647,3,0)</f>
        <v>0</v>
      </c>
      <c r="R242" s="31">
        <f t="shared" si="23"/>
        <v>11095044</v>
      </c>
      <c r="S242" s="31">
        <f t="shared" si="20"/>
        <v>10848486</v>
      </c>
      <c r="T242" s="31">
        <f t="shared" si="21"/>
        <v>11095044</v>
      </c>
      <c r="X242" s="30">
        <f t="shared" si="18"/>
        <v>45413</v>
      </c>
      <c r="Y242" s="31"/>
      <c r="Z242" s="31">
        <f t="shared" si="22"/>
        <v>11095044</v>
      </c>
      <c r="AA242" s="28" t="s">
        <v>340</v>
      </c>
    </row>
    <row r="243" spans="1:27" s="28" customFormat="1" ht="43.5" x14ac:dyDescent="0.35">
      <c r="A243" s="19" t="s">
        <v>4763</v>
      </c>
      <c r="B243" s="20">
        <v>251</v>
      </c>
      <c r="C243" s="28">
        <v>2024</v>
      </c>
      <c r="D243" s="19" t="s">
        <v>791</v>
      </c>
      <c r="E243" s="19" t="s">
        <v>792</v>
      </c>
      <c r="F243" s="19">
        <v>80538621</v>
      </c>
      <c r="G243" s="19" t="s">
        <v>793</v>
      </c>
      <c r="H243" s="19" t="s">
        <v>338</v>
      </c>
      <c r="I243" s="19" t="s">
        <v>4269</v>
      </c>
      <c r="J243" s="27">
        <v>45323</v>
      </c>
      <c r="K243" s="27">
        <v>45324</v>
      </c>
      <c r="L243" s="27">
        <v>45413</v>
      </c>
      <c r="M243" s="29">
        <v>25461666</v>
      </c>
      <c r="N243" s="36">
        <f t="shared" si="19"/>
        <v>1</v>
      </c>
      <c r="O243" s="31">
        <f>VLOOKUP(A243,[1]Hoja3!$A$1:$D$1647,2,0)</f>
        <v>25178758</v>
      </c>
      <c r="P243" s="31">
        <f>VLOOKUP(A243,[1]Hoja3!$A$1:$D$1647,4,0)</f>
        <v>282908</v>
      </c>
      <c r="Q243" s="31">
        <f>VLOOKUP(A243,[1]Hoja3!$A$1:$D$1647,3,0)</f>
        <v>0</v>
      </c>
      <c r="R243" s="31">
        <f t="shared" si="23"/>
        <v>25461666</v>
      </c>
      <c r="S243" s="31">
        <f t="shared" si="20"/>
        <v>24895850</v>
      </c>
      <c r="T243" s="31">
        <f t="shared" si="21"/>
        <v>25461666</v>
      </c>
      <c r="X243" s="30">
        <f t="shared" si="18"/>
        <v>45413</v>
      </c>
      <c r="Y243" s="31"/>
      <c r="Z243" s="31">
        <f t="shared" si="22"/>
        <v>25461666</v>
      </c>
      <c r="AA243" s="28" t="s">
        <v>340</v>
      </c>
    </row>
    <row r="244" spans="1:27" s="28" customFormat="1" ht="43.5" x14ac:dyDescent="0.35">
      <c r="A244" s="19" t="s">
        <v>4764</v>
      </c>
      <c r="B244" s="20">
        <v>252</v>
      </c>
      <c r="C244" s="28">
        <v>2024</v>
      </c>
      <c r="D244" s="19" t="s">
        <v>794</v>
      </c>
      <c r="E244" s="19" t="s">
        <v>795</v>
      </c>
      <c r="F244" s="19">
        <v>1030607374</v>
      </c>
      <c r="G244" s="19" t="s">
        <v>796</v>
      </c>
      <c r="H244" s="19" t="s">
        <v>797</v>
      </c>
      <c r="I244" s="19" t="s">
        <v>4765</v>
      </c>
      <c r="J244" s="27">
        <v>45323</v>
      </c>
      <c r="K244" s="27">
        <v>45327</v>
      </c>
      <c r="L244" s="27">
        <v>45504</v>
      </c>
      <c r="M244" s="29">
        <v>25740000</v>
      </c>
      <c r="N244" s="36">
        <f t="shared" si="19"/>
        <v>0.92</v>
      </c>
      <c r="O244" s="31">
        <f>VLOOKUP(A244,[1]Hoja3!$A$1:$D$1647,2,0)</f>
        <v>23023000</v>
      </c>
      <c r="P244" s="31">
        <f>VLOOKUP(A244,[1]Hoja3!$A$1:$D$1647,4,0)</f>
        <v>715000</v>
      </c>
      <c r="Q244" s="31">
        <f>VLOOKUP(A244,[1]Hoja3!$A$1:$D$1647,3,0)</f>
        <v>2002000</v>
      </c>
      <c r="R244" s="31">
        <f t="shared" si="23"/>
        <v>25740000</v>
      </c>
      <c r="S244" s="31">
        <f t="shared" si="20"/>
        <v>22308000</v>
      </c>
      <c r="T244" s="31">
        <f t="shared" si="21"/>
        <v>23738000</v>
      </c>
      <c r="U244" s="30"/>
      <c r="V244" s="30"/>
      <c r="X244" s="30">
        <f t="shared" si="18"/>
        <v>45504</v>
      </c>
      <c r="Y244" s="31"/>
      <c r="Z244" s="31">
        <f t="shared" si="22"/>
        <v>25740000</v>
      </c>
      <c r="AA244" s="28" t="s">
        <v>126</v>
      </c>
    </row>
    <row r="245" spans="1:27" s="28" customFormat="1" ht="43.5" x14ac:dyDescent="0.35">
      <c r="A245" s="19" t="s">
        <v>4766</v>
      </c>
      <c r="B245" s="20">
        <v>253</v>
      </c>
      <c r="C245" s="28">
        <v>2024</v>
      </c>
      <c r="D245" s="19" t="s">
        <v>798</v>
      </c>
      <c r="E245" s="19" t="s">
        <v>799</v>
      </c>
      <c r="F245" s="19">
        <v>1030548052</v>
      </c>
      <c r="G245" s="19" t="s">
        <v>800</v>
      </c>
      <c r="H245" s="19" t="s">
        <v>4678</v>
      </c>
      <c r="I245" s="19" t="s">
        <v>539</v>
      </c>
      <c r="J245" s="27">
        <v>45323</v>
      </c>
      <c r="K245" s="27">
        <v>45330</v>
      </c>
      <c r="L245" s="27">
        <v>45504</v>
      </c>
      <c r="M245" s="29">
        <v>31827000</v>
      </c>
      <c r="N245" s="36">
        <f t="shared" si="19"/>
        <v>1</v>
      </c>
      <c r="O245" s="31">
        <f>VLOOKUP(A245,[1]Hoja3!$A$1:$D$1647,2,0)</f>
        <v>30412467</v>
      </c>
      <c r="P245" s="31">
        <f>VLOOKUP(A245,[1]Hoja3!$A$1:$D$1647,4,0)</f>
        <v>1414533</v>
      </c>
      <c r="Q245" s="31">
        <f>VLOOKUP(A245,[1]Hoja3!$A$1:$D$1647,3,0)</f>
        <v>0</v>
      </c>
      <c r="R245" s="31">
        <f t="shared" si="23"/>
        <v>31827000</v>
      </c>
      <c r="S245" s="31">
        <f t="shared" si="20"/>
        <v>28997934</v>
      </c>
      <c r="T245" s="31">
        <f t="shared" si="21"/>
        <v>31827000</v>
      </c>
      <c r="X245" s="30">
        <f t="shared" si="18"/>
        <v>45504</v>
      </c>
      <c r="Y245" s="31"/>
      <c r="Z245" s="31">
        <f t="shared" si="22"/>
        <v>31827000</v>
      </c>
      <c r="AA245" s="28" t="s">
        <v>534</v>
      </c>
    </row>
    <row r="246" spans="1:27" s="28" customFormat="1" ht="43.5" x14ac:dyDescent="0.35">
      <c r="A246" s="19" t="s">
        <v>4767</v>
      </c>
      <c r="B246" s="20">
        <v>256</v>
      </c>
      <c r="C246" s="28">
        <v>2024</v>
      </c>
      <c r="D246" s="19" t="s">
        <v>801</v>
      </c>
      <c r="E246" s="19" t="s">
        <v>802</v>
      </c>
      <c r="F246" s="19">
        <v>1024518426</v>
      </c>
      <c r="G246" s="19" t="s">
        <v>803</v>
      </c>
      <c r="H246" s="19" t="s">
        <v>475</v>
      </c>
      <c r="I246" s="19" t="s">
        <v>4768</v>
      </c>
      <c r="J246" s="27">
        <v>45323</v>
      </c>
      <c r="K246" s="27">
        <v>45327</v>
      </c>
      <c r="L246" s="27">
        <v>45504</v>
      </c>
      <c r="M246" s="29">
        <v>31827000</v>
      </c>
      <c r="N246" s="36">
        <f t="shared" si="19"/>
        <v>1</v>
      </c>
      <c r="O246" s="31">
        <f>VLOOKUP(A246,[1]Hoja3!$A$1:$D$1647,2,0)</f>
        <v>30942917</v>
      </c>
      <c r="P246" s="31">
        <f>VLOOKUP(A246,[1]Hoja3!$A$1:$D$1647,4,0)</f>
        <v>884083</v>
      </c>
      <c r="Q246" s="31">
        <f>VLOOKUP(A246,[1]Hoja3!$A$1:$D$1647,3,0)</f>
        <v>0</v>
      </c>
      <c r="R246" s="31">
        <f t="shared" si="23"/>
        <v>31827000</v>
      </c>
      <c r="S246" s="31">
        <f t="shared" si="20"/>
        <v>30058834</v>
      </c>
      <c r="T246" s="31">
        <f t="shared" si="21"/>
        <v>31827000</v>
      </c>
      <c r="X246" s="30">
        <f t="shared" si="18"/>
        <v>45504</v>
      </c>
      <c r="Y246" s="31"/>
      <c r="Z246" s="31">
        <f t="shared" si="22"/>
        <v>31827000</v>
      </c>
      <c r="AA246" s="28" t="s">
        <v>477</v>
      </c>
    </row>
    <row r="247" spans="1:27" s="28" customFormat="1" ht="43.5" x14ac:dyDescent="0.35">
      <c r="A247" s="19" t="s">
        <v>4769</v>
      </c>
      <c r="B247" s="20">
        <v>258</v>
      </c>
      <c r="C247" s="28">
        <v>2024</v>
      </c>
      <c r="D247" s="19" t="s">
        <v>804</v>
      </c>
      <c r="E247" s="19" t="s">
        <v>805</v>
      </c>
      <c r="F247" s="19">
        <v>1014193785</v>
      </c>
      <c r="G247" s="19" t="s">
        <v>806</v>
      </c>
      <c r="H247" s="19" t="s">
        <v>338</v>
      </c>
      <c r="I247" s="19" t="s">
        <v>4269</v>
      </c>
      <c r="J247" s="27">
        <v>45323</v>
      </c>
      <c r="K247" s="27">
        <v>45324</v>
      </c>
      <c r="L247" s="27">
        <v>45413</v>
      </c>
      <c r="M247" s="29">
        <v>25461666</v>
      </c>
      <c r="N247" s="36">
        <f t="shared" si="19"/>
        <v>1</v>
      </c>
      <c r="O247" s="31">
        <f>VLOOKUP(A247,[1]Hoja3!$A$1:$D$1647,2,0)</f>
        <v>25178758</v>
      </c>
      <c r="P247" s="31">
        <f>VLOOKUP(A247,[1]Hoja3!$A$1:$D$1647,4,0)</f>
        <v>282908</v>
      </c>
      <c r="Q247" s="31">
        <f>VLOOKUP(A247,[1]Hoja3!$A$1:$D$1647,3,0)</f>
        <v>0</v>
      </c>
      <c r="R247" s="31">
        <f t="shared" si="23"/>
        <v>25461666</v>
      </c>
      <c r="S247" s="31">
        <f t="shared" si="20"/>
        <v>24895850</v>
      </c>
      <c r="T247" s="31">
        <f t="shared" si="21"/>
        <v>25461666</v>
      </c>
      <c r="X247" s="30">
        <f t="shared" si="18"/>
        <v>45413</v>
      </c>
      <c r="Y247" s="31"/>
      <c r="Z247" s="31">
        <f t="shared" si="22"/>
        <v>25461666</v>
      </c>
      <c r="AA247" s="28" t="s">
        <v>340</v>
      </c>
    </row>
    <row r="248" spans="1:27" s="28" customFormat="1" ht="43.5" x14ac:dyDescent="0.35">
      <c r="A248" s="19" t="s">
        <v>4770</v>
      </c>
      <c r="B248" s="20">
        <v>261</v>
      </c>
      <c r="C248" s="28">
        <v>2024</v>
      </c>
      <c r="D248" s="19" t="s">
        <v>807</v>
      </c>
      <c r="E248" s="19" t="s">
        <v>808</v>
      </c>
      <c r="F248" s="19">
        <v>1014263145</v>
      </c>
      <c r="G248" s="19" t="s">
        <v>809</v>
      </c>
      <c r="H248" s="19" t="s">
        <v>532</v>
      </c>
      <c r="I248" s="19" t="s">
        <v>533</v>
      </c>
      <c r="J248" s="27">
        <v>45324</v>
      </c>
      <c r="K248" s="27">
        <v>45327</v>
      </c>
      <c r="L248" s="27">
        <v>45504</v>
      </c>
      <c r="M248" s="29">
        <v>44556000</v>
      </c>
      <c r="N248" s="36">
        <f t="shared" si="19"/>
        <v>1</v>
      </c>
      <c r="O248" s="31">
        <f>VLOOKUP(A248,[1]Hoja3!$A$1:$D$1647,2,0)</f>
        <v>43318333</v>
      </c>
      <c r="P248" s="31">
        <f>VLOOKUP(A248,[1]Hoja3!$A$1:$D$1647,4,0)</f>
        <v>1237667</v>
      </c>
      <c r="Q248" s="31">
        <f>VLOOKUP(A248,[1]Hoja3!$A$1:$D$1647,3,0)</f>
        <v>0</v>
      </c>
      <c r="R248" s="31">
        <f t="shared" si="23"/>
        <v>44556000</v>
      </c>
      <c r="S248" s="31">
        <f t="shared" si="20"/>
        <v>42080666</v>
      </c>
      <c r="T248" s="31">
        <f t="shared" si="21"/>
        <v>44556000</v>
      </c>
      <c r="X248" s="30">
        <f t="shared" si="18"/>
        <v>45504</v>
      </c>
      <c r="Y248" s="31"/>
      <c r="Z248" s="31">
        <f t="shared" si="22"/>
        <v>44556000</v>
      </c>
      <c r="AA248" s="28" t="s">
        <v>534</v>
      </c>
    </row>
    <row r="249" spans="1:27" s="28" customFormat="1" ht="43.5" x14ac:dyDescent="0.35">
      <c r="A249" s="19" t="s">
        <v>4771</v>
      </c>
      <c r="B249" s="20">
        <v>262</v>
      </c>
      <c r="C249" s="28">
        <v>2024</v>
      </c>
      <c r="D249" s="19" t="s">
        <v>810</v>
      </c>
      <c r="E249" s="19" t="s">
        <v>811</v>
      </c>
      <c r="F249" s="19">
        <v>53062496</v>
      </c>
      <c r="G249" s="19" t="s">
        <v>812</v>
      </c>
      <c r="H249" s="19" t="s">
        <v>813</v>
      </c>
      <c r="I249" s="19" t="s">
        <v>4760</v>
      </c>
      <c r="J249" s="27">
        <v>45324</v>
      </c>
      <c r="K249" s="27">
        <v>45330</v>
      </c>
      <c r="L249" s="27">
        <v>45504</v>
      </c>
      <c r="M249" s="29">
        <v>31827000</v>
      </c>
      <c r="N249" s="36">
        <f t="shared" si="19"/>
        <v>1</v>
      </c>
      <c r="O249" s="31">
        <f>VLOOKUP(A249,[1]Hoja3!$A$1:$D$1647,2,0)</f>
        <v>30412467</v>
      </c>
      <c r="P249" s="31">
        <f>VLOOKUP(A249,[1]Hoja3!$A$1:$D$1647,4,0)</f>
        <v>1414533</v>
      </c>
      <c r="Q249" s="31">
        <f>VLOOKUP(A249,[1]Hoja3!$A$1:$D$1647,3,0)</f>
        <v>0</v>
      </c>
      <c r="R249" s="31">
        <f t="shared" si="23"/>
        <v>31827000</v>
      </c>
      <c r="S249" s="31">
        <f t="shared" si="20"/>
        <v>28997934</v>
      </c>
      <c r="T249" s="31">
        <f t="shared" si="21"/>
        <v>31827000</v>
      </c>
      <c r="X249" s="30">
        <f t="shared" si="18"/>
        <v>45504</v>
      </c>
      <c r="Y249" s="31"/>
      <c r="Z249" s="31">
        <f t="shared" si="22"/>
        <v>31827000</v>
      </c>
      <c r="AA249" s="28" t="s">
        <v>534</v>
      </c>
    </row>
    <row r="250" spans="1:27" s="28" customFormat="1" ht="43.5" x14ac:dyDescent="0.35">
      <c r="A250" s="19" t="s">
        <v>4772</v>
      </c>
      <c r="B250" s="20">
        <v>263</v>
      </c>
      <c r="C250" s="28">
        <v>2024</v>
      </c>
      <c r="D250" s="19" t="s">
        <v>814</v>
      </c>
      <c r="E250" s="19" t="s">
        <v>815</v>
      </c>
      <c r="F250" s="19">
        <v>80238651</v>
      </c>
      <c r="G250" s="19" t="s">
        <v>816</v>
      </c>
      <c r="H250" s="19" t="s">
        <v>532</v>
      </c>
      <c r="I250" s="19" t="s">
        <v>533</v>
      </c>
      <c r="J250" s="27">
        <v>45324</v>
      </c>
      <c r="K250" s="27">
        <v>45328</v>
      </c>
      <c r="L250" s="27">
        <v>45412</v>
      </c>
      <c r="M250" s="29">
        <v>22278900</v>
      </c>
      <c r="N250" s="36">
        <f t="shared" si="19"/>
        <v>1</v>
      </c>
      <c r="O250" s="31">
        <f>VLOOKUP(A250,[1]Hoja3!$A$1:$D$1647,2,0)</f>
        <v>20793640</v>
      </c>
      <c r="P250" s="31">
        <f>VLOOKUP(A250,[1]Hoja3!$A$1:$D$1647,4,0)</f>
        <v>1485260</v>
      </c>
      <c r="Q250" s="31">
        <f>VLOOKUP(A250,[1]Hoja3!$A$1:$D$1647,3,0)</f>
        <v>0</v>
      </c>
      <c r="R250" s="31">
        <f t="shared" si="23"/>
        <v>22278900</v>
      </c>
      <c r="S250" s="31">
        <f t="shared" si="20"/>
        <v>19308380</v>
      </c>
      <c r="T250" s="31">
        <f t="shared" si="21"/>
        <v>22278900</v>
      </c>
      <c r="X250" s="30">
        <f t="shared" si="18"/>
        <v>45412</v>
      </c>
      <c r="Y250" s="31"/>
      <c r="Z250" s="31">
        <f t="shared" si="22"/>
        <v>22278900</v>
      </c>
      <c r="AA250" s="28" t="s">
        <v>534</v>
      </c>
    </row>
    <row r="251" spans="1:27" s="28" customFormat="1" ht="43.5" x14ac:dyDescent="0.35">
      <c r="A251" s="19" t="s">
        <v>4773</v>
      </c>
      <c r="B251" s="20">
        <v>264</v>
      </c>
      <c r="C251" s="28">
        <v>2024</v>
      </c>
      <c r="D251" s="19" t="s">
        <v>817</v>
      </c>
      <c r="E251" s="19" t="s">
        <v>818</v>
      </c>
      <c r="F251" s="19">
        <v>1016097015</v>
      </c>
      <c r="G251" s="19" t="s">
        <v>819</v>
      </c>
      <c r="H251" s="19" t="s">
        <v>426</v>
      </c>
      <c r="I251" s="19" t="s">
        <v>820</v>
      </c>
      <c r="J251" s="27">
        <v>45324</v>
      </c>
      <c r="K251" s="27">
        <v>45330</v>
      </c>
      <c r="L251" s="27">
        <v>45504</v>
      </c>
      <c r="M251" s="29">
        <v>29046000</v>
      </c>
      <c r="N251" s="36">
        <f t="shared" si="19"/>
        <v>1</v>
      </c>
      <c r="O251" s="31">
        <f>VLOOKUP(A251,[1]Hoja3!$A$1:$D$1647,2,0)</f>
        <v>26574000</v>
      </c>
      <c r="P251" s="31">
        <f>VLOOKUP(A251,[1]Hoja3!$A$1:$D$1647,4,0)</f>
        <v>2472000</v>
      </c>
      <c r="Q251" s="31">
        <f>VLOOKUP(A251,[1]Hoja3!$A$1:$D$1647,3,0)</f>
        <v>0</v>
      </c>
      <c r="R251" s="31">
        <f t="shared" si="23"/>
        <v>29046000</v>
      </c>
      <c r="S251" s="31">
        <f t="shared" si="20"/>
        <v>24102000</v>
      </c>
      <c r="T251" s="31">
        <f t="shared" si="21"/>
        <v>29046000</v>
      </c>
      <c r="X251" s="30">
        <f t="shared" si="18"/>
        <v>45504</v>
      </c>
      <c r="Y251" s="31"/>
      <c r="Z251" s="31">
        <f t="shared" si="22"/>
        <v>29046000</v>
      </c>
      <c r="AA251" s="28" t="s">
        <v>428</v>
      </c>
    </row>
    <row r="252" spans="1:27" s="28" customFormat="1" ht="43.5" x14ac:dyDescent="0.35">
      <c r="A252" s="19" t="s">
        <v>4774</v>
      </c>
      <c r="B252" s="20">
        <v>265</v>
      </c>
      <c r="C252" s="28">
        <v>2024</v>
      </c>
      <c r="D252" s="19" t="s">
        <v>821</v>
      </c>
      <c r="E252" s="19" t="s">
        <v>822</v>
      </c>
      <c r="F252" s="19">
        <v>23995418</v>
      </c>
      <c r="G252" s="19" t="s">
        <v>823</v>
      </c>
      <c r="H252" s="19" t="s">
        <v>426</v>
      </c>
      <c r="I252" s="19" t="s">
        <v>820</v>
      </c>
      <c r="J252" s="27">
        <v>45324</v>
      </c>
      <c r="K252" s="27">
        <v>45328</v>
      </c>
      <c r="L252" s="27">
        <v>45504</v>
      </c>
      <c r="M252" s="29">
        <v>50666667</v>
      </c>
      <c r="N252" s="36">
        <f t="shared" si="19"/>
        <v>1</v>
      </c>
      <c r="O252" s="31">
        <f>VLOOKUP(A252,[1]Hoja3!$A$1:$D$1647,2,0)</f>
        <v>46400000</v>
      </c>
      <c r="P252" s="31">
        <f>VLOOKUP(A252,[1]Hoja3!$A$1:$D$1647,4,0)</f>
        <v>4266667</v>
      </c>
      <c r="Q252" s="31">
        <f>VLOOKUP(A252,[1]Hoja3!$A$1:$D$1647,3,0)</f>
        <v>0</v>
      </c>
      <c r="R252" s="31">
        <f t="shared" si="23"/>
        <v>50666667</v>
      </c>
      <c r="S252" s="31">
        <f t="shared" si="20"/>
        <v>42133333</v>
      </c>
      <c r="T252" s="31">
        <f t="shared" si="21"/>
        <v>50666667</v>
      </c>
      <c r="X252" s="30">
        <f t="shared" si="18"/>
        <v>45504</v>
      </c>
      <c r="Y252" s="31"/>
      <c r="Z252" s="31">
        <f t="shared" si="22"/>
        <v>50666667</v>
      </c>
      <c r="AA252" s="28" t="s">
        <v>428</v>
      </c>
    </row>
    <row r="253" spans="1:27" s="28" customFormat="1" ht="43.5" x14ac:dyDescent="0.35">
      <c r="A253" s="19" t="s">
        <v>4775</v>
      </c>
      <c r="B253" s="20">
        <v>266</v>
      </c>
      <c r="C253" s="28">
        <v>2024</v>
      </c>
      <c r="D253" s="19" t="s">
        <v>824</v>
      </c>
      <c r="E253" s="19" t="s">
        <v>825</v>
      </c>
      <c r="F253" s="19">
        <v>1024531083</v>
      </c>
      <c r="G253" s="19" t="s">
        <v>826</v>
      </c>
      <c r="H253" s="19" t="s">
        <v>426</v>
      </c>
      <c r="I253" s="19" t="s">
        <v>820</v>
      </c>
      <c r="J253" s="27">
        <v>45324</v>
      </c>
      <c r="K253" s="27">
        <v>45327</v>
      </c>
      <c r="L253" s="27">
        <v>45500</v>
      </c>
      <c r="M253" s="29">
        <v>21830000</v>
      </c>
      <c r="N253" s="36">
        <f t="shared" si="19"/>
        <v>1</v>
      </c>
      <c r="O253" s="31">
        <f>VLOOKUP(A253,[1]Hoja3!$A$1:$D$1647,2,0)</f>
        <v>21213333</v>
      </c>
      <c r="P253" s="31">
        <f>VLOOKUP(A253,[1]Hoja3!$A$1:$D$1647,4,0)</f>
        <v>616667</v>
      </c>
      <c r="Q253" s="31">
        <f>VLOOKUP(A253,[1]Hoja3!$A$1:$D$1647,3,0)</f>
        <v>0</v>
      </c>
      <c r="R253" s="31">
        <f t="shared" si="23"/>
        <v>21830000</v>
      </c>
      <c r="S253" s="31">
        <f t="shared" si="20"/>
        <v>20596666</v>
      </c>
      <c r="T253" s="31">
        <f t="shared" si="21"/>
        <v>21830000</v>
      </c>
      <c r="X253" s="30">
        <f t="shared" si="18"/>
        <v>45500</v>
      </c>
      <c r="Y253" s="31"/>
      <c r="Z253" s="31">
        <f t="shared" si="22"/>
        <v>21830000</v>
      </c>
      <c r="AA253" s="28" t="s">
        <v>428</v>
      </c>
    </row>
    <row r="254" spans="1:27" s="28" customFormat="1" ht="29" x14ac:dyDescent="0.35">
      <c r="A254" s="19" t="s">
        <v>4776</v>
      </c>
      <c r="B254" s="20">
        <v>267</v>
      </c>
      <c r="C254" s="28">
        <v>2024</v>
      </c>
      <c r="D254" s="19" t="s">
        <v>827</v>
      </c>
      <c r="E254" s="19" t="s">
        <v>828</v>
      </c>
      <c r="F254" s="19">
        <v>80472294</v>
      </c>
      <c r="G254" s="19" t="s">
        <v>829</v>
      </c>
      <c r="H254" s="19" t="s">
        <v>298</v>
      </c>
      <c r="I254" s="19" t="s">
        <v>299</v>
      </c>
      <c r="J254" s="27">
        <v>45324</v>
      </c>
      <c r="K254" s="27">
        <v>45328</v>
      </c>
      <c r="L254" s="27">
        <v>45504</v>
      </c>
      <c r="M254" s="29">
        <v>21450000</v>
      </c>
      <c r="N254" s="36">
        <f t="shared" si="19"/>
        <v>1</v>
      </c>
      <c r="O254" s="31">
        <f>VLOOKUP(A254,[1]Hoja3!$A$1:$D$1647,2,0)</f>
        <v>19140000</v>
      </c>
      <c r="P254" s="31">
        <f>VLOOKUP(A254,[1]Hoja3!$A$1:$D$1647,4,0)</f>
        <v>2310000</v>
      </c>
      <c r="Q254" s="31">
        <f>VLOOKUP(A254,[1]Hoja3!$A$1:$D$1647,3,0)</f>
        <v>0</v>
      </c>
      <c r="R254" s="31">
        <f t="shared" si="23"/>
        <v>21450000</v>
      </c>
      <c r="S254" s="31">
        <f t="shared" si="20"/>
        <v>16830000</v>
      </c>
      <c r="T254" s="31">
        <f t="shared" si="21"/>
        <v>21450000</v>
      </c>
      <c r="X254" s="30">
        <f t="shared" si="18"/>
        <v>45504</v>
      </c>
      <c r="Y254" s="31"/>
      <c r="Z254" s="31">
        <f t="shared" si="22"/>
        <v>21450000</v>
      </c>
      <c r="AA254" s="28" t="s">
        <v>300</v>
      </c>
    </row>
    <row r="255" spans="1:27" s="28" customFormat="1" ht="43.5" x14ac:dyDescent="0.35">
      <c r="A255" s="19" t="s">
        <v>4777</v>
      </c>
      <c r="B255" s="20">
        <v>268</v>
      </c>
      <c r="C255" s="28">
        <v>2024</v>
      </c>
      <c r="D255" s="19" t="s">
        <v>830</v>
      </c>
      <c r="E255" s="19" t="s">
        <v>831</v>
      </c>
      <c r="F255" s="19">
        <v>25273125</v>
      </c>
      <c r="G255" s="19" t="s">
        <v>832</v>
      </c>
      <c r="H255" s="19" t="s">
        <v>298</v>
      </c>
      <c r="I255" s="19" t="s">
        <v>299</v>
      </c>
      <c r="J255" s="27">
        <v>45324</v>
      </c>
      <c r="K255" s="27">
        <v>45328</v>
      </c>
      <c r="L255" s="27">
        <v>45504</v>
      </c>
      <c r="M255" s="29">
        <v>40500000</v>
      </c>
      <c r="N255" s="36">
        <f t="shared" si="19"/>
        <v>0.82758620689655171</v>
      </c>
      <c r="O255" s="31">
        <f>VLOOKUP(A255,[1]Hoja3!$A$1:$D$1647,2,0)</f>
        <v>32400000</v>
      </c>
      <c r="P255" s="31">
        <f>VLOOKUP(A255,[1]Hoja3!$A$1:$D$1647,4,0)</f>
        <v>1350000</v>
      </c>
      <c r="Q255" s="31">
        <f>VLOOKUP(A255,[1]Hoja3!$A$1:$D$1647,3,0)</f>
        <v>6750000</v>
      </c>
      <c r="R255" s="31">
        <f t="shared" si="23"/>
        <v>40500000</v>
      </c>
      <c r="S255" s="31">
        <f t="shared" si="20"/>
        <v>31050000</v>
      </c>
      <c r="T255" s="31">
        <f t="shared" si="21"/>
        <v>33750000</v>
      </c>
      <c r="X255" s="30">
        <f t="shared" si="18"/>
        <v>45504</v>
      </c>
      <c r="Y255" s="31"/>
      <c r="Z255" s="31">
        <f t="shared" si="22"/>
        <v>40500000</v>
      </c>
      <c r="AA255" s="28" t="s">
        <v>300</v>
      </c>
    </row>
    <row r="256" spans="1:27" s="28" customFormat="1" ht="43.5" x14ac:dyDescent="0.35">
      <c r="A256" s="19" t="s">
        <v>4778</v>
      </c>
      <c r="B256" s="20">
        <v>270</v>
      </c>
      <c r="C256" s="28">
        <v>2024</v>
      </c>
      <c r="D256" s="19" t="s">
        <v>833</v>
      </c>
      <c r="E256" s="19" t="s">
        <v>834</v>
      </c>
      <c r="F256" s="19">
        <v>1026279374</v>
      </c>
      <c r="G256" s="19" t="s">
        <v>835</v>
      </c>
      <c r="H256" s="19" t="s">
        <v>154</v>
      </c>
      <c r="I256" s="19" t="s">
        <v>4747</v>
      </c>
      <c r="J256" s="27">
        <v>45324</v>
      </c>
      <c r="K256" s="27">
        <v>45328</v>
      </c>
      <c r="L256" s="27">
        <v>45504</v>
      </c>
      <c r="M256" s="29">
        <v>34482500</v>
      </c>
      <c r="N256" s="36">
        <f t="shared" si="19"/>
        <v>1</v>
      </c>
      <c r="O256" s="31">
        <f>VLOOKUP(A256,[1]Hoja3!$A$1:$D$1647,2,0)</f>
        <v>30769000</v>
      </c>
      <c r="P256" s="31">
        <f>VLOOKUP(A256,[1]Hoja3!$A$1:$D$1647,4,0)</f>
        <v>3713500</v>
      </c>
      <c r="Q256" s="31">
        <f>VLOOKUP(A256,[1]Hoja3!$A$1:$D$1647,3,0)</f>
        <v>0</v>
      </c>
      <c r="R256" s="31">
        <f t="shared" si="23"/>
        <v>34482500</v>
      </c>
      <c r="S256" s="31">
        <f t="shared" si="20"/>
        <v>27055500</v>
      </c>
      <c r="T256" s="31">
        <f t="shared" si="21"/>
        <v>34482500</v>
      </c>
      <c r="X256" s="30">
        <f t="shared" ref="X256:X319" si="24">+W256+L256</f>
        <v>45504</v>
      </c>
      <c r="Y256" s="31"/>
      <c r="Z256" s="31">
        <f t="shared" si="22"/>
        <v>34482500</v>
      </c>
      <c r="AA256" s="28" t="s">
        <v>156</v>
      </c>
    </row>
    <row r="257" spans="1:27" s="28" customFormat="1" ht="43.5" x14ac:dyDescent="0.35">
      <c r="A257" s="19" t="s">
        <v>4779</v>
      </c>
      <c r="B257" s="20">
        <v>271</v>
      </c>
      <c r="C257" s="28">
        <v>2024</v>
      </c>
      <c r="D257" s="19" t="s">
        <v>836</v>
      </c>
      <c r="E257" s="19" t="s">
        <v>837</v>
      </c>
      <c r="F257" s="19">
        <v>1032458592</v>
      </c>
      <c r="G257" s="19" t="s">
        <v>838</v>
      </c>
      <c r="H257" s="19" t="s">
        <v>298</v>
      </c>
      <c r="I257" s="19" t="s">
        <v>299</v>
      </c>
      <c r="J257" s="27">
        <v>45324</v>
      </c>
      <c r="K257" s="27">
        <v>45328</v>
      </c>
      <c r="L257" s="27">
        <v>45504</v>
      </c>
      <c r="M257" s="29">
        <v>32500000</v>
      </c>
      <c r="N257" s="36">
        <f t="shared" si="19"/>
        <v>1</v>
      </c>
      <c r="O257" s="31">
        <f>VLOOKUP(A257,[1]Hoja3!$A$1:$D$1647,2,0)</f>
        <v>29000000</v>
      </c>
      <c r="P257" s="31">
        <f>VLOOKUP(A257,[1]Hoja3!$A$1:$D$1647,4,0)</f>
        <v>3500000</v>
      </c>
      <c r="Q257" s="31">
        <f>VLOOKUP(A257,[1]Hoja3!$A$1:$D$1647,3,0)</f>
        <v>0</v>
      </c>
      <c r="R257" s="31">
        <f t="shared" si="23"/>
        <v>32500000</v>
      </c>
      <c r="S257" s="31">
        <f t="shared" si="20"/>
        <v>25500000</v>
      </c>
      <c r="T257" s="31">
        <f t="shared" si="21"/>
        <v>32500000</v>
      </c>
      <c r="X257" s="30">
        <f t="shared" si="24"/>
        <v>45504</v>
      </c>
      <c r="Y257" s="31"/>
      <c r="Z257" s="31">
        <f t="shared" si="22"/>
        <v>32500000</v>
      </c>
      <c r="AA257" s="28" t="s">
        <v>300</v>
      </c>
    </row>
    <row r="258" spans="1:27" s="28" customFormat="1" ht="43.5" x14ac:dyDescent="0.35">
      <c r="A258" s="19" t="s">
        <v>4780</v>
      </c>
      <c r="B258" s="20">
        <v>272</v>
      </c>
      <c r="C258" s="28">
        <v>2024</v>
      </c>
      <c r="D258" s="19" t="s">
        <v>839</v>
      </c>
      <c r="E258" s="19" t="s">
        <v>840</v>
      </c>
      <c r="F258" s="19">
        <v>1012342404</v>
      </c>
      <c r="G258" s="19" t="s">
        <v>841</v>
      </c>
      <c r="H258" s="19" t="s">
        <v>154</v>
      </c>
      <c r="I258" s="19" t="s">
        <v>4747</v>
      </c>
      <c r="J258" s="27">
        <v>45324</v>
      </c>
      <c r="K258" s="27">
        <v>45328</v>
      </c>
      <c r="L258" s="27">
        <v>45504</v>
      </c>
      <c r="M258" s="29">
        <v>34482500</v>
      </c>
      <c r="N258" s="36">
        <f t="shared" si="19"/>
        <v>1</v>
      </c>
      <c r="O258" s="31">
        <f>VLOOKUP(A258,[1]Hoja3!$A$1:$D$1647,2,0)</f>
        <v>30769000</v>
      </c>
      <c r="P258" s="31">
        <f>VLOOKUP(A258,[1]Hoja3!$A$1:$D$1647,4,0)</f>
        <v>3713500</v>
      </c>
      <c r="Q258" s="31">
        <f>VLOOKUP(A258,[1]Hoja3!$A$1:$D$1647,3,0)</f>
        <v>0</v>
      </c>
      <c r="R258" s="31">
        <f t="shared" si="23"/>
        <v>34482500</v>
      </c>
      <c r="S258" s="31">
        <f t="shared" si="20"/>
        <v>27055500</v>
      </c>
      <c r="T258" s="31">
        <f t="shared" si="21"/>
        <v>34482500</v>
      </c>
      <c r="X258" s="30">
        <f t="shared" si="24"/>
        <v>45504</v>
      </c>
      <c r="Y258" s="31"/>
      <c r="Z258" s="31">
        <f t="shared" si="22"/>
        <v>34482500</v>
      </c>
      <c r="AA258" s="28" t="s">
        <v>156</v>
      </c>
    </row>
    <row r="259" spans="1:27" s="28" customFormat="1" ht="43.5" x14ac:dyDescent="0.35">
      <c r="A259" s="19" t="s">
        <v>4781</v>
      </c>
      <c r="B259" s="20">
        <v>273</v>
      </c>
      <c r="C259" s="28">
        <v>2024</v>
      </c>
      <c r="D259" s="19" t="s">
        <v>842</v>
      </c>
      <c r="E259" s="19" t="s">
        <v>843</v>
      </c>
      <c r="F259" s="19">
        <v>43978910</v>
      </c>
      <c r="G259" s="19" t="s">
        <v>844</v>
      </c>
      <c r="H259" s="19" t="s">
        <v>154</v>
      </c>
      <c r="I259" s="19" t="s">
        <v>4747</v>
      </c>
      <c r="J259" s="27">
        <v>45324</v>
      </c>
      <c r="K259" s="27">
        <v>45328</v>
      </c>
      <c r="L259" s="27">
        <v>45504</v>
      </c>
      <c r="M259" s="29">
        <v>51558000</v>
      </c>
      <c r="N259" s="36">
        <f t="shared" si="19"/>
        <v>1</v>
      </c>
      <c r="O259" s="31">
        <f>VLOOKUP(A259,[1]Hoja3!$A$1:$D$1647,2,0)</f>
        <v>49839400</v>
      </c>
      <c r="P259" s="31">
        <f>VLOOKUP(A259,[1]Hoja3!$A$1:$D$1647,4,0)</f>
        <v>1718600</v>
      </c>
      <c r="Q259" s="31">
        <f>VLOOKUP(A259,[1]Hoja3!$A$1:$D$1647,3,0)</f>
        <v>0</v>
      </c>
      <c r="R259" s="31">
        <f t="shared" si="23"/>
        <v>51558000</v>
      </c>
      <c r="S259" s="31">
        <f t="shared" si="20"/>
        <v>48120800</v>
      </c>
      <c r="T259" s="31">
        <f t="shared" si="21"/>
        <v>51558000</v>
      </c>
      <c r="X259" s="30">
        <f t="shared" si="24"/>
        <v>45504</v>
      </c>
      <c r="Y259" s="31"/>
      <c r="Z259" s="31">
        <f t="shared" si="22"/>
        <v>51558000</v>
      </c>
      <c r="AA259" s="28" t="s">
        <v>156</v>
      </c>
    </row>
    <row r="260" spans="1:27" s="28" customFormat="1" ht="43.5" x14ac:dyDescent="0.35">
      <c r="A260" s="19" t="s">
        <v>4782</v>
      </c>
      <c r="B260" s="20">
        <v>274</v>
      </c>
      <c r="C260" s="28">
        <v>2024</v>
      </c>
      <c r="D260" s="19" t="s">
        <v>845</v>
      </c>
      <c r="E260" s="19" t="s">
        <v>846</v>
      </c>
      <c r="F260" s="19">
        <v>1026569222</v>
      </c>
      <c r="G260" s="19" t="s">
        <v>847</v>
      </c>
      <c r="H260" s="19" t="s">
        <v>154</v>
      </c>
      <c r="I260" s="19" t="s">
        <v>4747</v>
      </c>
      <c r="J260" s="27">
        <v>45324</v>
      </c>
      <c r="K260" s="27">
        <v>45328</v>
      </c>
      <c r="L260" s="27">
        <v>45504</v>
      </c>
      <c r="M260" s="29">
        <v>34482500</v>
      </c>
      <c r="N260" s="36">
        <f t="shared" si="19"/>
        <v>1</v>
      </c>
      <c r="O260" s="31">
        <f>VLOOKUP(A260,[1]Hoja3!$A$1:$D$1647,2,0)</f>
        <v>30769000</v>
      </c>
      <c r="P260" s="31">
        <f>VLOOKUP(A260,[1]Hoja3!$A$1:$D$1647,4,0)</f>
        <v>3713500</v>
      </c>
      <c r="Q260" s="31">
        <f>VLOOKUP(A260,[1]Hoja3!$A$1:$D$1647,3,0)</f>
        <v>0</v>
      </c>
      <c r="R260" s="31">
        <f t="shared" si="23"/>
        <v>34482500</v>
      </c>
      <c r="S260" s="31">
        <f t="shared" si="20"/>
        <v>27055500</v>
      </c>
      <c r="T260" s="31">
        <f t="shared" si="21"/>
        <v>34482500</v>
      </c>
      <c r="X260" s="30">
        <f t="shared" si="24"/>
        <v>45504</v>
      </c>
      <c r="Y260" s="31"/>
      <c r="Z260" s="31">
        <f t="shared" si="22"/>
        <v>34482500</v>
      </c>
      <c r="AA260" s="28" t="s">
        <v>156</v>
      </c>
    </row>
    <row r="261" spans="1:27" s="28" customFormat="1" ht="43.5" x14ac:dyDescent="0.35">
      <c r="A261" s="19" t="s">
        <v>4783</v>
      </c>
      <c r="B261" s="20">
        <v>276</v>
      </c>
      <c r="C261" s="28">
        <v>2024</v>
      </c>
      <c r="D261" s="19" t="s">
        <v>848</v>
      </c>
      <c r="E261" s="19" t="s">
        <v>849</v>
      </c>
      <c r="F261" s="19">
        <v>1020796941</v>
      </c>
      <c r="G261" s="19" t="s">
        <v>850</v>
      </c>
      <c r="H261" s="19" t="s">
        <v>304</v>
      </c>
      <c r="I261" s="19" t="s">
        <v>305</v>
      </c>
      <c r="J261" s="27">
        <v>45324</v>
      </c>
      <c r="K261" s="27">
        <v>45327</v>
      </c>
      <c r="L261" s="27">
        <v>45504</v>
      </c>
      <c r="M261" s="29">
        <v>41400000</v>
      </c>
      <c r="N261" s="36">
        <f t="shared" si="19"/>
        <v>1</v>
      </c>
      <c r="O261" s="31">
        <f>VLOOKUP(A261,[1]Hoja3!$A$1:$D$1647,2,0)</f>
        <v>40250000</v>
      </c>
      <c r="P261" s="31">
        <f>VLOOKUP(A261,[1]Hoja3!$A$1:$D$1647,4,0)</f>
        <v>1150000</v>
      </c>
      <c r="Q261" s="31">
        <f>VLOOKUP(A261,[1]Hoja3!$A$1:$D$1647,3,0)</f>
        <v>0</v>
      </c>
      <c r="R261" s="31">
        <f t="shared" si="23"/>
        <v>41400000</v>
      </c>
      <c r="S261" s="31">
        <f t="shared" si="20"/>
        <v>39100000</v>
      </c>
      <c r="T261" s="31">
        <f t="shared" si="21"/>
        <v>41400000</v>
      </c>
      <c r="X261" s="30">
        <f t="shared" si="24"/>
        <v>45504</v>
      </c>
      <c r="Y261" s="31"/>
      <c r="Z261" s="31">
        <f t="shared" si="22"/>
        <v>41400000</v>
      </c>
      <c r="AA261" s="28" t="s">
        <v>306</v>
      </c>
    </row>
    <row r="262" spans="1:27" s="28" customFormat="1" ht="43.5" x14ac:dyDescent="0.35">
      <c r="A262" s="19" t="s">
        <v>4784</v>
      </c>
      <c r="B262" s="20">
        <v>277</v>
      </c>
      <c r="C262" s="28">
        <v>2024</v>
      </c>
      <c r="D262" s="19" t="s">
        <v>851</v>
      </c>
      <c r="E262" s="19" t="s">
        <v>852</v>
      </c>
      <c r="F262" s="19">
        <v>63535494</v>
      </c>
      <c r="G262" s="19" t="s">
        <v>853</v>
      </c>
      <c r="H262" s="19" t="s">
        <v>854</v>
      </c>
      <c r="I262" s="19" t="s">
        <v>4785</v>
      </c>
      <c r="J262" s="27">
        <v>45324</v>
      </c>
      <c r="K262" s="27">
        <v>45327</v>
      </c>
      <c r="L262" s="27">
        <v>45504</v>
      </c>
      <c r="M262" s="29">
        <v>41400000</v>
      </c>
      <c r="N262" s="36">
        <f t="shared" si="19"/>
        <v>1</v>
      </c>
      <c r="O262" s="31">
        <f>VLOOKUP(A262,[1]Hoja3!$A$1:$D$1647,2,0)</f>
        <v>40250000</v>
      </c>
      <c r="P262" s="31">
        <f>VLOOKUP(A262,[1]Hoja3!$A$1:$D$1647,4,0)</f>
        <v>1150000</v>
      </c>
      <c r="Q262" s="31">
        <f>VLOOKUP(A262,[1]Hoja3!$A$1:$D$1647,3,0)</f>
        <v>0</v>
      </c>
      <c r="R262" s="31">
        <f t="shared" si="23"/>
        <v>41400000</v>
      </c>
      <c r="S262" s="31">
        <f t="shared" si="20"/>
        <v>39100000</v>
      </c>
      <c r="T262" s="31">
        <f t="shared" si="21"/>
        <v>41400000</v>
      </c>
      <c r="X262" s="30">
        <f t="shared" si="24"/>
        <v>45504</v>
      </c>
      <c r="Y262" s="31"/>
      <c r="Z262" s="31">
        <f t="shared" si="22"/>
        <v>41400000</v>
      </c>
      <c r="AA262" s="28" t="s">
        <v>306</v>
      </c>
    </row>
    <row r="263" spans="1:27" s="28" customFormat="1" ht="29" x14ac:dyDescent="0.35">
      <c r="A263" s="19" t="s">
        <v>4786</v>
      </c>
      <c r="B263" s="20">
        <v>278</v>
      </c>
      <c r="C263" s="28">
        <v>2024</v>
      </c>
      <c r="D263" s="19" t="s">
        <v>855</v>
      </c>
      <c r="E263" s="19" t="s">
        <v>856</v>
      </c>
      <c r="F263" s="19">
        <v>1032412730</v>
      </c>
      <c r="G263" s="19" t="s">
        <v>857</v>
      </c>
      <c r="H263" s="19" t="s">
        <v>764</v>
      </c>
      <c r="I263" s="19" t="s">
        <v>765</v>
      </c>
      <c r="J263" s="27">
        <v>45324</v>
      </c>
      <c r="K263" s="27">
        <v>45328</v>
      </c>
      <c r="L263" s="27">
        <v>45504</v>
      </c>
      <c r="M263" s="29">
        <v>44328000</v>
      </c>
      <c r="N263" s="36">
        <f t="shared" si="19"/>
        <v>1</v>
      </c>
      <c r="O263" s="31">
        <f>VLOOKUP(A263,[1]Hoja3!$A$1:$D$1647,2,0)</f>
        <v>42850400</v>
      </c>
      <c r="P263" s="31">
        <f>VLOOKUP(A263,[1]Hoja3!$A$1:$D$1647,4,0)</f>
        <v>1477600</v>
      </c>
      <c r="Q263" s="31">
        <f>VLOOKUP(A263,[1]Hoja3!$A$1:$D$1647,3,0)</f>
        <v>0</v>
      </c>
      <c r="R263" s="31">
        <f t="shared" si="23"/>
        <v>44328000</v>
      </c>
      <c r="S263" s="31">
        <f t="shared" si="20"/>
        <v>41372800</v>
      </c>
      <c r="T263" s="31">
        <f t="shared" si="21"/>
        <v>44328000</v>
      </c>
      <c r="X263" s="30">
        <f t="shared" si="24"/>
        <v>45504</v>
      </c>
      <c r="Y263" s="31"/>
      <c r="Z263" s="31">
        <f t="shared" si="22"/>
        <v>44328000</v>
      </c>
      <c r="AA263" s="28" t="s">
        <v>556</v>
      </c>
    </row>
    <row r="264" spans="1:27" s="28" customFormat="1" ht="29" x14ac:dyDescent="0.35">
      <c r="A264" s="19" t="s">
        <v>4787</v>
      </c>
      <c r="B264" s="20">
        <v>279</v>
      </c>
      <c r="C264" s="28">
        <v>2024</v>
      </c>
      <c r="D264" s="19" t="s">
        <v>858</v>
      </c>
      <c r="E264" s="19" t="s">
        <v>859</v>
      </c>
      <c r="F264" s="19">
        <v>1013652985</v>
      </c>
      <c r="G264" s="19" t="s">
        <v>860</v>
      </c>
      <c r="H264" s="19" t="s">
        <v>764</v>
      </c>
      <c r="I264" s="19" t="s">
        <v>765</v>
      </c>
      <c r="J264" s="27">
        <v>45324</v>
      </c>
      <c r="K264" s="27">
        <v>45331</v>
      </c>
      <c r="L264" s="27">
        <v>45504</v>
      </c>
      <c r="M264" s="29">
        <v>22278000</v>
      </c>
      <c r="N264" s="36">
        <f t="shared" ref="N264:N327" si="25">O264/(M264-P264)</f>
        <v>1</v>
      </c>
      <c r="O264" s="31">
        <f>VLOOKUP(A264,[1]Hoja3!$A$1:$D$1647,2,0)</f>
        <v>21164100</v>
      </c>
      <c r="P264" s="31">
        <f>VLOOKUP(A264,[1]Hoja3!$A$1:$D$1647,4,0)</f>
        <v>1113900</v>
      </c>
      <c r="Q264" s="31">
        <f>VLOOKUP(A264,[1]Hoja3!$A$1:$D$1647,3,0)</f>
        <v>0</v>
      </c>
      <c r="R264" s="31">
        <f t="shared" si="23"/>
        <v>22278000</v>
      </c>
      <c r="S264" s="31">
        <f t="shared" ref="S264:S327" si="26">+O264-P264</f>
        <v>20050200</v>
      </c>
      <c r="T264" s="31">
        <f t="shared" ref="T264:T327" si="27">+O264+P264</f>
        <v>22278000</v>
      </c>
      <c r="X264" s="30">
        <f t="shared" si="24"/>
        <v>45504</v>
      </c>
      <c r="Y264" s="31"/>
      <c r="Z264" s="31">
        <f t="shared" ref="Z264:Z327" si="28">+Y264+M264</f>
        <v>22278000</v>
      </c>
      <c r="AA264" s="28" t="s">
        <v>556</v>
      </c>
    </row>
    <row r="265" spans="1:27" s="28" customFormat="1" ht="43.5" x14ac:dyDescent="0.35">
      <c r="A265" s="19" t="s">
        <v>4788</v>
      </c>
      <c r="B265" s="20">
        <v>280</v>
      </c>
      <c r="C265" s="28">
        <v>2024</v>
      </c>
      <c r="D265" s="19" t="s">
        <v>861</v>
      </c>
      <c r="E265" s="19" t="s">
        <v>862</v>
      </c>
      <c r="F265" s="19">
        <v>51697445</v>
      </c>
      <c r="G265" s="19" t="s">
        <v>863</v>
      </c>
      <c r="H265" s="19" t="s">
        <v>475</v>
      </c>
      <c r="I265" s="19" t="s">
        <v>4768</v>
      </c>
      <c r="J265" s="27">
        <v>45324</v>
      </c>
      <c r="K265" s="27">
        <v>45328</v>
      </c>
      <c r="L265" s="27">
        <v>45504</v>
      </c>
      <c r="M265" s="29">
        <v>31827000</v>
      </c>
      <c r="N265" s="36">
        <f t="shared" si="25"/>
        <v>1</v>
      </c>
      <c r="O265" s="31">
        <f>VLOOKUP(A265,[1]Hoja3!$A$1:$D$1647,2,0)</f>
        <v>30766100</v>
      </c>
      <c r="P265" s="31">
        <f>VLOOKUP(A265,[1]Hoja3!$A$1:$D$1647,4,0)</f>
        <v>1060900</v>
      </c>
      <c r="Q265" s="31">
        <f>VLOOKUP(A265,[1]Hoja3!$A$1:$D$1647,3,0)</f>
        <v>0</v>
      </c>
      <c r="R265" s="31">
        <f t="shared" ref="R265:R328" si="29">+O265+P265+Q265</f>
        <v>31827000</v>
      </c>
      <c r="S265" s="31">
        <f t="shared" si="26"/>
        <v>29705200</v>
      </c>
      <c r="T265" s="31">
        <f t="shared" si="27"/>
        <v>31827000</v>
      </c>
      <c r="X265" s="30">
        <f t="shared" si="24"/>
        <v>45504</v>
      </c>
      <c r="Y265" s="31"/>
      <c r="Z265" s="31">
        <f t="shared" si="28"/>
        <v>31827000</v>
      </c>
      <c r="AA265" s="28" t="s">
        <v>477</v>
      </c>
    </row>
    <row r="266" spans="1:27" s="28" customFormat="1" ht="43.5" x14ac:dyDescent="0.35">
      <c r="A266" s="19" t="s">
        <v>4789</v>
      </c>
      <c r="B266" s="20">
        <v>281</v>
      </c>
      <c r="C266" s="28">
        <v>2024</v>
      </c>
      <c r="D266" s="19" t="s">
        <v>864</v>
      </c>
      <c r="E266" s="19" t="s">
        <v>865</v>
      </c>
      <c r="F266" s="19">
        <v>52817188</v>
      </c>
      <c r="G266" s="19" t="s">
        <v>866</v>
      </c>
      <c r="H266" s="19" t="s">
        <v>764</v>
      </c>
      <c r="I266" s="19" t="s">
        <v>765</v>
      </c>
      <c r="J266" s="27">
        <v>45324</v>
      </c>
      <c r="K266" s="27">
        <v>45327</v>
      </c>
      <c r="L266" s="27">
        <v>45504</v>
      </c>
      <c r="M266" s="29">
        <v>48384000</v>
      </c>
      <c r="N266" s="36">
        <f t="shared" si="25"/>
        <v>1</v>
      </c>
      <c r="O266" s="31">
        <f>VLOOKUP(A266,[1]Hoja3!$A$1:$D$1647,2,0)</f>
        <v>47040000</v>
      </c>
      <c r="P266" s="31">
        <f>VLOOKUP(A266,[1]Hoja3!$A$1:$D$1647,4,0)</f>
        <v>1344000</v>
      </c>
      <c r="Q266" s="31">
        <f>VLOOKUP(A266,[1]Hoja3!$A$1:$D$1647,3,0)</f>
        <v>0</v>
      </c>
      <c r="R266" s="31">
        <f t="shared" si="29"/>
        <v>48384000</v>
      </c>
      <c r="S266" s="31">
        <f t="shared" si="26"/>
        <v>45696000</v>
      </c>
      <c r="T266" s="31">
        <f t="shared" si="27"/>
        <v>48384000</v>
      </c>
      <c r="X266" s="30">
        <f t="shared" si="24"/>
        <v>45504</v>
      </c>
      <c r="Y266" s="31"/>
      <c r="Z266" s="31">
        <f t="shared" si="28"/>
        <v>48384000</v>
      </c>
      <c r="AA266" s="28" t="s">
        <v>556</v>
      </c>
    </row>
    <row r="267" spans="1:27" s="28" customFormat="1" ht="43.5" x14ac:dyDescent="0.35">
      <c r="A267" s="19" t="s">
        <v>4790</v>
      </c>
      <c r="B267" s="20">
        <v>282</v>
      </c>
      <c r="C267" s="28">
        <v>2024</v>
      </c>
      <c r="D267" s="19" t="s">
        <v>867</v>
      </c>
      <c r="E267" s="19" t="s">
        <v>868</v>
      </c>
      <c r="F267" s="19">
        <v>1015395389</v>
      </c>
      <c r="G267" s="19" t="s">
        <v>869</v>
      </c>
      <c r="H267" s="19" t="s">
        <v>764</v>
      </c>
      <c r="I267" s="19" t="s">
        <v>765</v>
      </c>
      <c r="J267" s="27">
        <v>45324</v>
      </c>
      <c r="K267" s="27">
        <v>45328</v>
      </c>
      <c r="L267" s="27">
        <v>45504</v>
      </c>
      <c r="M267" s="29">
        <v>22278000</v>
      </c>
      <c r="N267" s="36">
        <f t="shared" si="25"/>
        <v>1</v>
      </c>
      <c r="O267" s="31">
        <f>VLOOKUP(A267,[1]Hoja3!$A$1:$D$1647,2,0)</f>
        <v>21535400</v>
      </c>
      <c r="P267" s="31">
        <f>VLOOKUP(A267,[1]Hoja3!$A$1:$D$1647,4,0)</f>
        <v>742600</v>
      </c>
      <c r="Q267" s="31">
        <f>VLOOKUP(A267,[1]Hoja3!$A$1:$D$1647,3,0)</f>
        <v>0</v>
      </c>
      <c r="R267" s="31">
        <f t="shared" si="29"/>
        <v>22278000</v>
      </c>
      <c r="S267" s="31">
        <f t="shared" si="26"/>
        <v>20792800</v>
      </c>
      <c r="T267" s="31">
        <f t="shared" si="27"/>
        <v>22278000</v>
      </c>
      <c r="X267" s="30">
        <f t="shared" si="24"/>
        <v>45504</v>
      </c>
      <c r="Y267" s="31"/>
      <c r="Z267" s="31">
        <f t="shared" si="28"/>
        <v>22278000</v>
      </c>
      <c r="AA267" s="28" t="s">
        <v>556</v>
      </c>
    </row>
    <row r="268" spans="1:27" s="28" customFormat="1" ht="43.5" x14ac:dyDescent="0.35">
      <c r="A268" s="19" t="s">
        <v>4791</v>
      </c>
      <c r="B268" s="20">
        <v>283</v>
      </c>
      <c r="C268" s="28">
        <v>2024</v>
      </c>
      <c r="D268" s="19" t="s">
        <v>870</v>
      </c>
      <c r="E268" s="19" t="s">
        <v>871</v>
      </c>
      <c r="F268" s="19">
        <v>80102165</v>
      </c>
      <c r="G268" s="19" t="s">
        <v>872</v>
      </c>
      <c r="H268" s="19" t="s">
        <v>262</v>
      </c>
      <c r="I268" s="19" t="s">
        <v>4742</v>
      </c>
      <c r="J268" s="27">
        <v>45324</v>
      </c>
      <c r="K268" s="27">
        <v>45327</v>
      </c>
      <c r="L268" s="27">
        <v>45504</v>
      </c>
      <c r="M268" s="29">
        <v>57924000</v>
      </c>
      <c r="N268" s="36">
        <f t="shared" si="25"/>
        <v>1</v>
      </c>
      <c r="O268" s="31">
        <f>VLOOKUP(A268,[1]Hoja3!$A$1:$D$1647,2,0)</f>
        <v>56315000</v>
      </c>
      <c r="P268" s="31">
        <f>VLOOKUP(A268,[1]Hoja3!$A$1:$D$1647,4,0)</f>
        <v>1609000</v>
      </c>
      <c r="Q268" s="31">
        <f>VLOOKUP(A268,[1]Hoja3!$A$1:$D$1647,3,0)</f>
        <v>0</v>
      </c>
      <c r="R268" s="31">
        <f t="shared" si="29"/>
        <v>57924000</v>
      </c>
      <c r="S268" s="31">
        <f t="shared" si="26"/>
        <v>54706000</v>
      </c>
      <c r="T268" s="31">
        <f t="shared" si="27"/>
        <v>57924000</v>
      </c>
      <c r="X268" s="30">
        <f t="shared" si="24"/>
        <v>45504</v>
      </c>
      <c r="Y268" s="31"/>
      <c r="Z268" s="31">
        <f t="shared" si="28"/>
        <v>57924000</v>
      </c>
      <c r="AA268" s="28" t="s">
        <v>264</v>
      </c>
    </row>
    <row r="269" spans="1:27" s="28" customFormat="1" ht="43.5" x14ac:dyDescent="0.35">
      <c r="A269" s="19" t="s">
        <v>4792</v>
      </c>
      <c r="B269" s="20">
        <v>285</v>
      </c>
      <c r="C269" s="28">
        <v>2024</v>
      </c>
      <c r="D269" s="19" t="s">
        <v>873</v>
      </c>
      <c r="E269" s="19" t="s">
        <v>874</v>
      </c>
      <c r="F269" s="19">
        <v>394512</v>
      </c>
      <c r="G269" s="19" t="s">
        <v>875</v>
      </c>
      <c r="H269" s="19" t="s">
        <v>854</v>
      </c>
      <c r="I269" s="19" t="s">
        <v>4785</v>
      </c>
      <c r="J269" s="27">
        <v>45324</v>
      </c>
      <c r="K269" s="27">
        <v>45327</v>
      </c>
      <c r="L269" s="27">
        <v>45504</v>
      </c>
      <c r="M269" s="29">
        <v>41400000</v>
      </c>
      <c r="N269" s="36">
        <f t="shared" si="25"/>
        <v>1</v>
      </c>
      <c r="O269" s="31">
        <f>VLOOKUP(A269,[1]Hoja3!$A$1:$D$1647,2,0)</f>
        <v>40250000</v>
      </c>
      <c r="P269" s="31">
        <f>VLOOKUP(A269,[1]Hoja3!$A$1:$D$1647,4,0)</f>
        <v>1150000</v>
      </c>
      <c r="Q269" s="31">
        <f>VLOOKUP(A269,[1]Hoja3!$A$1:$D$1647,3,0)</f>
        <v>0</v>
      </c>
      <c r="R269" s="31">
        <f t="shared" si="29"/>
        <v>41400000</v>
      </c>
      <c r="S269" s="31">
        <f t="shared" si="26"/>
        <v>39100000</v>
      </c>
      <c r="T269" s="31">
        <f t="shared" si="27"/>
        <v>41400000</v>
      </c>
      <c r="X269" s="30">
        <f t="shared" si="24"/>
        <v>45504</v>
      </c>
      <c r="Y269" s="31"/>
      <c r="Z269" s="31">
        <f t="shared" si="28"/>
        <v>41400000</v>
      </c>
      <c r="AA269" s="28" t="s">
        <v>306</v>
      </c>
    </row>
    <row r="270" spans="1:27" s="28" customFormat="1" ht="43.5" x14ac:dyDescent="0.35">
      <c r="A270" s="19" t="s">
        <v>4793</v>
      </c>
      <c r="B270" s="20">
        <v>286</v>
      </c>
      <c r="C270" s="28">
        <v>2024</v>
      </c>
      <c r="D270" s="19" t="s">
        <v>876</v>
      </c>
      <c r="E270" s="19" t="s">
        <v>877</v>
      </c>
      <c r="F270" s="19">
        <v>52616058</v>
      </c>
      <c r="G270" s="19" t="s">
        <v>878</v>
      </c>
      <c r="H270" s="19" t="s">
        <v>338</v>
      </c>
      <c r="I270" s="19" t="s">
        <v>4269</v>
      </c>
      <c r="J270" s="27">
        <v>45324</v>
      </c>
      <c r="K270" s="27">
        <v>45327</v>
      </c>
      <c r="L270" s="27">
        <v>45416</v>
      </c>
      <c r="M270" s="29">
        <v>27053070</v>
      </c>
      <c r="N270" s="36">
        <f t="shared" si="25"/>
        <v>1</v>
      </c>
      <c r="O270" s="31">
        <f>VLOOKUP(A270,[1]Hoja3!$A$1:$D$1647,2,0)</f>
        <v>26752481</v>
      </c>
      <c r="P270" s="31">
        <f>VLOOKUP(A270,[1]Hoja3!$A$1:$D$1647,4,0)</f>
        <v>300589</v>
      </c>
      <c r="Q270" s="31">
        <f>VLOOKUP(A270,[1]Hoja3!$A$1:$D$1647,3,0)</f>
        <v>0</v>
      </c>
      <c r="R270" s="31">
        <f t="shared" si="29"/>
        <v>27053070</v>
      </c>
      <c r="S270" s="31">
        <f t="shared" si="26"/>
        <v>26451892</v>
      </c>
      <c r="T270" s="31">
        <f t="shared" si="27"/>
        <v>27053070</v>
      </c>
      <c r="X270" s="30">
        <f t="shared" si="24"/>
        <v>45416</v>
      </c>
      <c r="Y270" s="31"/>
      <c r="Z270" s="31">
        <f t="shared" si="28"/>
        <v>27053070</v>
      </c>
      <c r="AA270" s="28" t="s">
        <v>340</v>
      </c>
    </row>
    <row r="271" spans="1:27" s="28" customFormat="1" ht="43.5" x14ac:dyDescent="0.35">
      <c r="A271" s="19" t="s">
        <v>4794</v>
      </c>
      <c r="B271" s="20">
        <v>287</v>
      </c>
      <c r="C271" s="28">
        <v>2024</v>
      </c>
      <c r="D271" s="19" t="s">
        <v>879</v>
      </c>
      <c r="E271" s="19" t="s">
        <v>880</v>
      </c>
      <c r="F271" s="19">
        <v>79876828</v>
      </c>
      <c r="G271" s="19" t="s">
        <v>881</v>
      </c>
      <c r="H271" s="19" t="s">
        <v>338</v>
      </c>
      <c r="I271" s="19" t="s">
        <v>4269</v>
      </c>
      <c r="J271" s="27">
        <v>45324</v>
      </c>
      <c r="K271" s="27">
        <v>45327</v>
      </c>
      <c r="L271" s="27">
        <v>45416</v>
      </c>
      <c r="M271" s="29">
        <v>22819581</v>
      </c>
      <c r="N271" s="36">
        <f t="shared" si="25"/>
        <v>1</v>
      </c>
      <c r="O271" s="31">
        <f>VLOOKUP(A271,[1]Hoja3!$A$1:$D$1647,2,0)</f>
        <v>22566031</v>
      </c>
      <c r="P271" s="31">
        <f>VLOOKUP(A271,[1]Hoja3!$A$1:$D$1647,4,0)</f>
        <v>253550</v>
      </c>
      <c r="Q271" s="31">
        <f>VLOOKUP(A271,[1]Hoja3!$A$1:$D$1647,3,0)</f>
        <v>0</v>
      </c>
      <c r="R271" s="31">
        <f t="shared" si="29"/>
        <v>22819581</v>
      </c>
      <c r="S271" s="31">
        <f t="shared" si="26"/>
        <v>22312481</v>
      </c>
      <c r="T271" s="31">
        <f t="shared" si="27"/>
        <v>22819581</v>
      </c>
      <c r="X271" s="30">
        <f t="shared" si="24"/>
        <v>45416</v>
      </c>
      <c r="Y271" s="31"/>
      <c r="Z271" s="31">
        <f t="shared" si="28"/>
        <v>22819581</v>
      </c>
      <c r="AA271" s="28" t="s">
        <v>340</v>
      </c>
    </row>
    <row r="272" spans="1:27" s="28" customFormat="1" ht="29" x14ac:dyDescent="0.35">
      <c r="A272" s="19" t="s">
        <v>4795</v>
      </c>
      <c r="B272" s="20">
        <v>288</v>
      </c>
      <c r="C272" s="28">
        <v>2024</v>
      </c>
      <c r="D272" s="19" t="s">
        <v>882</v>
      </c>
      <c r="E272" s="19" t="s">
        <v>883</v>
      </c>
      <c r="F272" s="19">
        <v>1020752054</v>
      </c>
      <c r="G272" s="19" t="s">
        <v>884</v>
      </c>
      <c r="H272" s="19" t="s">
        <v>298</v>
      </c>
      <c r="I272" s="19" t="s">
        <v>299</v>
      </c>
      <c r="J272" s="27">
        <v>45324</v>
      </c>
      <c r="K272" s="27">
        <v>45328</v>
      </c>
      <c r="L272" s="27">
        <v>45504</v>
      </c>
      <c r="M272" s="29">
        <v>32500000</v>
      </c>
      <c r="N272" s="36">
        <f t="shared" si="25"/>
        <v>1</v>
      </c>
      <c r="O272" s="31">
        <f>VLOOKUP(A272,[1]Hoja3!$A$1:$D$1647,2,0)</f>
        <v>29000000</v>
      </c>
      <c r="P272" s="31">
        <f>VLOOKUP(A272,[1]Hoja3!$A$1:$D$1647,4,0)</f>
        <v>3500000</v>
      </c>
      <c r="Q272" s="31">
        <f>VLOOKUP(A272,[1]Hoja3!$A$1:$D$1647,3,0)</f>
        <v>0</v>
      </c>
      <c r="R272" s="31">
        <f t="shared" si="29"/>
        <v>32500000</v>
      </c>
      <c r="S272" s="31">
        <f t="shared" si="26"/>
        <v>25500000</v>
      </c>
      <c r="T272" s="31">
        <f t="shared" si="27"/>
        <v>32500000</v>
      </c>
      <c r="X272" s="30">
        <f t="shared" si="24"/>
        <v>45504</v>
      </c>
      <c r="Y272" s="31"/>
      <c r="Z272" s="31">
        <f t="shared" si="28"/>
        <v>32500000</v>
      </c>
      <c r="AA272" s="28" t="s">
        <v>300</v>
      </c>
    </row>
    <row r="273" spans="1:27" s="28" customFormat="1" ht="43.5" x14ac:dyDescent="0.35">
      <c r="A273" s="19" t="s">
        <v>4796</v>
      </c>
      <c r="B273" s="20">
        <v>289</v>
      </c>
      <c r="C273" s="28">
        <v>2024</v>
      </c>
      <c r="D273" s="19" t="s">
        <v>885</v>
      </c>
      <c r="E273" s="19" t="s">
        <v>886</v>
      </c>
      <c r="F273" s="19">
        <v>20985927</v>
      </c>
      <c r="G273" s="19" t="s">
        <v>887</v>
      </c>
      <c r="H273" s="19" t="s">
        <v>298</v>
      </c>
      <c r="I273" s="19" t="s">
        <v>299</v>
      </c>
      <c r="J273" s="27">
        <v>45324</v>
      </c>
      <c r="K273" s="27">
        <v>45329</v>
      </c>
      <c r="L273" s="27">
        <v>45504</v>
      </c>
      <c r="M273" s="29">
        <v>68250000</v>
      </c>
      <c r="N273" s="36">
        <f t="shared" si="25"/>
        <v>1</v>
      </c>
      <c r="O273" s="31">
        <f>VLOOKUP(A273,[1]Hoja3!$A$1:$D$1647,2,0)</f>
        <v>60550000</v>
      </c>
      <c r="P273" s="31">
        <f>VLOOKUP(A273,[1]Hoja3!$A$1:$D$1647,4,0)</f>
        <v>7700000</v>
      </c>
      <c r="Q273" s="31">
        <f>VLOOKUP(A273,[1]Hoja3!$A$1:$D$1647,3,0)</f>
        <v>0</v>
      </c>
      <c r="R273" s="31">
        <f t="shared" si="29"/>
        <v>68250000</v>
      </c>
      <c r="S273" s="31">
        <f t="shared" si="26"/>
        <v>52850000</v>
      </c>
      <c r="T273" s="31">
        <f t="shared" si="27"/>
        <v>68250000</v>
      </c>
      <c r="X273" s="30">
        <f t="shared" si="24"/>
        <v>45504</v>
      </c>
      <c r="Y273" s="31"/>
      <c r="Z273" s="31">
        <f t="shared" si="28"/>
        <v>68250000</v>
      </c>
      <c r="AA273" s="28" t="s">
        <v>300</v>
      </c>
    </row>
    <row r="274" spans="1:27" s="28" customFormat="1" ht="43.5" x14ac:dyDescent="0.35">
      <c r="A274" s="19" t="s">
        <v>4797</v>
      </c>
      <c r="B274" s="20">
        <v>291</v>
      </c>
      <c r="C274" s="28">
        <v>2024</v>
      </c>
      <c r="D274" s="19" t="s">
        <v>888</v>
      </c>
      <c r="E274" s="19" t="s">
        <v>889</v>
      </c>
      <c r="F274" s="19">
        <v>80068330</v>
      </c>
      <c r="G274" s="19" t="s">
        <v>890</v>
      </c>
      <c r="H274" s="19" t="s">
        <v>338</v>
      </c>
      <c r="I274" s="19" t="s">
        <v>4269</v>
      </c>
      <c r="J274" s="27">
        <v>45324</v>
      </c>
      <c r="K274" s="27">
        <v>45327</v>
      </c>
      <c r="L274" s="27">
        <v>45416</v>
      </c>
      <c r="M274" s="29">
        <v>25646943</v>
      </c>
      <c r="N274" s="36">
        <f t="shared" si="25"/>
        <v>1</v>
      </c>
      <c r="O274" s="31">
        <f>VLOOKUP(A274,[1]Hoja3!$A$1:$D$1647,2,0)</f>
        <v>25361977</v>
      </c>
      <c r="P274" s="31">
        <f>VLOOKUP(A274,[1]Hoja3!$A$1:$D$1647,4,0)</f>
        <v>284966</v>
      </c>
      <c r="Q274" s="31">
        <f>VLOOKUP(A274,[1]Hoja3!$A$1:$D$1647,3,0)</f>
        <v>0</v>
      </c>
      <c r="R274" s="31">
        <f t="shared" si="29"/>
        <v>25646943</v>
      </c>
      <c r="S274" s="31">
        <f t="shared" si="26"/>
        <v>25077011</v>
      </c>
      <c r="T274" s="31">
        <f t="shared" si="27"/>
        <v>25646943</v>
      </c>
      <c r="X274" s="30">
        <f t="shared" si="24"/>
        <v>45416</v>
      </c>
      <c r="Y274" s="31"/>
      <c r="Z274" s="31">
        <f t="shared" si="28"/>
        <v>25646943</v>
      </c>
      <c r="AA274" s="28" t="s">
        <v>340</v>
      </c>
    </row>
    <row r="275" spans="1:27" s="28" customFormat="1" ht="29" x14ac:dyDescent="0.35">
      <c r="A275" s="19" t="s">
        <v>4798</v>
      </c>
      <c r="B275" s="20">
        <v>292</v>
      </c>
      <c r="C275" s="28">
        <v>2024</v>
      </c>
      <c r="D275" s="19" t="s">
        <v>891</v>
      </c>
      <c r="E275" s="19" t="s">
        <v>892</v>
      </c>
      <c r="F275" s="19">
        <v>1018486213</v>
      </c>
      <c r="G275" s="19" t="s">
        <v>893</v>
      </c>
      <c r="H275" s="19" t="s">
        <v>894</v>
      </c>
      <c r="I275" s="19" t="s">
        <v>895</v>
      </c>
      <c r="J275" s="27">
        <v>45324</v>
      </c>
      <c r="K275" s="27">
        <v>45329</v>
      </c>
      <c r="L275" s="27">
        <v>45504</v>
      </c>
      <c r="M275" s="29">
        <v>43260000</v>
      </c>
      <c r="N275" s="36">
        <f t="shared" si="25"/>
        <v>1</v>
      </c>
      <c r="O275" s="31">
        <f>VLOOKUP(A275,[1]Hoja3!$A$1:$D$1647,2,0)</f>
        <v>41577667</v>
      </c>
      <c r="P275" s="31">
        <f>VLOOKUP(A275,[1]Hoja3!$A$1:$D$1647,4,0)</f>
        <v>1682333</v>
      </c>
      <c r="Q275" s="31">
        <f>VLOOKUP(A275,[1]Hoja3!$A$1:$D$1647,3,0)</f>
        <v>0</v>
      </c>
      <c r="R275" s="31">
        <f t="shared" si="29"/>
        <v>43260000</v>
      </c>
      <c r="S275" s="31">
        <f t="shared" si="26"/>
        <v>39895334</v>
      </c>
      <c r="T275" s="31">
        <f t="shared" si="27"/>
        <v>43260000</v>
      </c>
      <c r="X275" s="30">
        <f t="shared" si="24"/>
        <v>45504</v>
      </c>
      <c r="Y275" s="31"/>
      <c r="Z275" s="31">
        <f t="shared" si="28"/>
        <v>43260000</v>
      </c>
      <c r="AA275" s="28" t="s">
        <v>895</v>
      </c>
    </row>
    <row r="276" spans="1:27" s="28" customFormat="1" ht="43.5" x14ac:dyDescent="0.35">
      <c r="A276" s="19" t="s">
        <v>4799</v>
      </c>
      <c r="B276" s="20">
        <v>293</v>
      </c>
      <c r="C276" s="28">
        <v>2024</v>
      </c>
      <c r="D276" s="19" t="s">
        <v>896</v>
      </c>
      <c r="E276" s="19" t="s">
        <v>897</v>
      </c>
      <c r="F276" s="19">
        <v>1016019607</v>
      </c>
      <c r="G276" s="19" t="s">
        <v>898</v>
      </c>
      <c r="H276" s="19" t="s">
        <v>532</v>
      </c>
      <c r="I276" s="19" t="s">
        <v>533</v>
      </c>
      <c r="J276" s="27">
        <v>45324</v>
      </c>
      <c r="K276" s="27">
        <v>45327</v>
      </c>
      <c r="L276" s="27">
        <v>45504</v>
      </c>
      <c r="M276" s="29">
        <v>31827000</v>
      </c>
      <c r="N276" s="36">
        <f t="shared" si="25"/>
        <v>0.82857143041814707</v>
      </c>
      <c r="O276" s="31">
        <f>VLOOKUP(A276,[1]Hoja3!$A$1:$D$1647,2,0)</f>
        <v>25638417</v>
      </c>
      <c r="P276" s="31">
        <f>VLOOKUP(A276,[1]Hoja3!$A$1:$D$1647,4,0)</f>
        <v>884083</v>
      </c>
      <c r="Q276" s="31">
        <f>VLOOKUP(A276,[1]Hoja3!$A$1:$D$1647,3,0)</f>
        <v>5304500</v>
      </c>
      <c r="R276" s="31">
        <f t="shared" si="29"/>
        <v>31827000</v>
      </c>
      <c r="S276" s="31">
        <f t="shared" si="26"/>
        <v>24754334</v>
      </c>
      <c r="T276" s="31">
        <f t="shared" si="27"/>
        <v>26522500</v>
      </c>
      <c r="X276" s="30">
        <f t="shared" si="24"/>
        <v>45504</v>
      </c>
      <c r="Y276" s="31"/>
      <c r="Z276" s="31">
        <f t="shared" si="28"/>
        <v>31827000</v>
      </c>
      <c r="AA276" s="28" t="s">
        <v>534</v>
      </c>
    </row>
    <row r="277" spans="1:27" s="28" customFormat="1" ht="43.5" x14ac:dyDescent="0.35">
      <c r="A277" s="19" t="s">
        <v>4800</v>
      </c>
      <c r="B277" s="20">
        <v>294</v>
      </c>
      <c r="C277" s="28">
        <v>2024</v>
      </c>
      <c r="D277" s="19" t="s">
        <v>899</v>
      </c>
      <c r="E277" s="19" t="s">
        <v>900</v>
      </c>
      <c r="F277" s="19">
        <v>1024485427</v>
      </c>
      <c r="G277" s="19" t="s">
        <v>901</v>
      </c>
      <c r="H277" s="19" t="s">
        <v>532</v>
      </c>
      <c r="I277" s="19" t="s">
        <v>533</v>
      </c>
      <c r="J277" s="27">
        <v>45324</v>
      </c>
      <c r="K277" s="27">
        <v>45329</v>
      </c>
      <c r="L277" s="27">
        <v>45504</v>
      </c>
      <c r="M277" s="29">
        <v>31827000</v>
      </c>
      <c r="N277" s="36">
        <f t="shared" si="25"/>
        <v>0.82658959348605854</v>
      </c>
      <c r="O277" s="31">
        <f>VLOOKUP(A277,[1]Hoja3!$A$1:$D$1647,2,0)</f>
        <v>25284783</v>
      </c>
      <c r="P277" s="31">
        <f>VLOOKUP(A277,[1]Hoja3!$A$1:$D$1647,4,0)</f>
        <v>1237717</v>
      </c>
      <c r="Q277" s="31">
        <f>VLOOKUP(A277,[1]Hoja3!$A$1:$D$1647,3,0)</f>
        <v>5304500</v>
      </c>
      <c r="R277" s="31">
        <f t="shared" si="29"/>
        <v>31827000</v>
      </c>
      <c r="S277" s="31">
        <f t="shared" si="26"/>
        <v>24047066</v>
      </c>
      <c r="T277" s="31">
        <f t="shared" si="27"/>
        <v>26522500</v>
      </c>
      <c r="X277" s="30">
        <f t="shared" si="24"/>
        <v>45504</v>
      </c>
      <c r="Y277" s="31"/>
      <c r="Z277" s="31">
        <f t="shared" si="28"/>
        <v>31827000</v>
      </c>
      <c r="AA277" s="28" t="s">
        <v>534</v>
      </c>
    </row>
    <row r="278" spans="1:27" s="28" customFormat="1" ht="43.5" x14ac:dyDescent="0.35">
      <c r="A278" s="19" t="s">
        <v>4801</v>
      </c>
      <c r="B278" s="20">
        <v>295</v>
      </c>
      <c r="C278" s="28">
        <v>2024</v>
      </c>
      <c r="D278" s="19" t="s">
        <v>902</v>
      </c>
      <c r="E278" s="19" t="s">
        <v>903</v>
      </c>
      <c r="F278" s="19">
        <v>1030584942</v>
      </c>
      <c r="G278" s="19" t="s">
        <v>904</v>
      </c>
      <c r="H278" s="19" t="s">
        <v>532</v>
      </c>
      <c r="I278" s="19" t="s">
        <v>533</v>
      </c>
      <c r="J278" s="27">
        <v>45324</v>
      </c>
      <c r="K278" s="27">
        <v>45327</v>
      </c>
      <c r="L278" s="27">
        <v>45504</v>
      </c>
      <c r="M278" s="29">
        <v>31827000</v>
      </c>
      <c r="N278" s="36">
        <f t="shared" si="25"/>
        <v>1</v>
      </c>
      <c r="O278" s="31">
        <f>VLOOKUP(A278,[1]Hoja3!$A$1:$D$1647,2,0)</f>
        <v>30942917</v>
      </c>
      <c r="P278" s="31">
        <f>VLOOKUP(A278,[1]Hoja3!$A$1:$D$1647,4,0)</f>
        <v>884083</v>
      </c>
      <c r="Q278" s="31">
        <f>VLOOKUP(A278,[1]Hoja3!$A$1:$D$1647,3,0)</f>
        <v>0</v>
      </c>
      <c r="R278" s="31">
        <f t="shared" si="29"/>
        <v>31827000</v>
      </c>
      <c r="S278" s="31">
        <f t="shared" si="26"/>
        <v>30058834</v>
      </c>
      <c r="T278" s="31">
        <f t="shared" si="27"/>
        <v>31827000</v>
      </c>
      <c r="X278" s="30">
        <f t="shared" si="24"/>
        <v>45504</v>
      </c>
      <c r="Y278" s="31"/>
      <c r="Z278" s="31">
        <f t="shared" si="28"/>
        <v>31827000</v>
      </c>
      <c r="AA278" s="28" t="s">
        <v>534</v>
      </c>
    </row>
    <row r="279" spans="1:27" s="28" customFormat="1" ht="43.5" x14ac:dyDescent="0.35">
      <c r="A279" s="19" t="s">
        <v>4802</v>
      </c>
      <c r="B279" s="20">
        <v>296</v>
      </c>
      <c r="C279" s="28">
        <v>2024</v>
      </c>
      <c r="D279" s="19" t="s">
        <v>905</v>
      </c>
      <c r="E279" s="19" t="s">
        <v>906</v>
      </c>
      <c r="F279" s="19">
        <v>1018409440</v>
      </c>
      <c r="G279" s="19" t="s">
        <v>907</v>
      </c>
      <c r="H279" s="19" t="s">
        <v>262</v>
      </c>
      <c r="I279" s="19" t="s">
        <v>4742</v>
      </c>
      <c r="J279" s="27">
        <v>45324</v>
      </c>
      <c r="K279" s="27">
        <v>45328</v>
      </c>
      <c r="L279" s="27">
        <v>45504</v>
      </c>
      <c r="M279" s="29">
        <v>55620000</v>
      </c>
      <c r="N279" s="36">
        <f t="shared" si="25"/>
        <v>1</v>
      </c>
      <c r="O279" s="31">
        <f>VLOOKUP(A279,[1]Hoja3!$A$1:$D$1647,2,0)</f>
        <v>53766000</v>
      </c>
      <c r="P279" s="31">
        <f>VLOOKUP(A279,[1]Hoja3!$A$1:$D$1647,4,0)</f>
        <v>1854000</v>
      </c>
      <c r="Q279" s="31">
        <f>VLOOKUP(A279,[1]Hoja3!$A$1:$D$1647,3,0)</f>
        <v>0</v>
      </c>
      <c r="R279" s="31">
        <f t="shared" si="29"/>
        <v>55620000</v>
      </c>
      <c r="S279" s="31">
        <f t="shared" si="26"/>
        <v>51912000</v>
      </c>
      <c r="T279" s="31">
        <f t="shared" si="27"/>
        <v>55620000</v>
      </c>
      <c r="X279" s="30">
        <f t="shared" si="24"/>
        <v>45504</v>
      </c>
      <c r="Y279" s="31"/>
      <c r="Z279" s="31">
        <f t="shared" si="28"/>
        <v>55620000</v>
      </c>
      <c r="AA279" s="28" t="s">
        <v>264</v>
      </c>
    </row>
    <row r="280" spans="1:27" s="28" customFormat="1" ht="43.5" x14ac:dyDescent="0.35">
      <c r="A280" s="19" t="s">
        <v>4803</v>
      </c>
      <c r="B280" s="20">
        <v>299</v>
      </c>
      <c r="C280" s="28">
        <v>2024</v>
      </c>
      <c r="D280" s="19" t="s">
        <v>908</v>
      </c>
      <c r="E280" s="19" t="s">
        <v>909</v>
      </c>
      <c r="F280" s="19">
        <v>40043143</v>
      </c>
      <c r="G280" s="19" t="s">
        <v>910</v>
      </c>
      <c r="H280" s="19" t="s">
        <v>262</v>
      </c>
      <c r="I280" s="19" t="s">
        <v>4742</v>
      </c>
      <c r="J280" s="27">
        <v>45324</v>
      </c>
      <c r="K280" s="27">
        <v>45327</v>
      </c>
      <c r="L280" s="27">
        <v>45504</v>
      </c>
      <c r="M280" s="29">
        <v>51888000</v>
      </c>
      <c r="N280" s="36">
        <f t="shared" si="25"/>
        <v>1</v>
      </c>
      <c r="O280" s="31">
        <f>VLOOKUP(A280,[1]Hoja3!$A$1:$D$1647,2,0)</f>
        <v>50446667</v>
      </c>
      <c r="P280" s="31">
        <f>VLOOKUP(A280,[1]Hoja3!$A$1:$D$1647,4,0)</f>
        <v>1441333</v>
      </c>
      <c r="Q280" s="31">
        <f>VLOOKUP(A280,[1]Hoja3!$A$1:$D$1647,3,0)</f>
        <v>0</v>
      </c>
      <c r="R280" s="31">
        <f t="shared" si="29"/>
        <v>51888000</v>
      </c>
      <c r="S280" s="31">
        <f t="shared" si="26"/>
        <v>49005334</v>
      </c>
      <c r="T280" s="31">
        <f t="shared" si="27"/>
        <v>51888000</v>
      </c>
      <c r="X280" s="30">
        <f t="shared" si="24"/>
        <v>45504</v>
      </c>
      <c r="Y280" s="31"/>
      <c r="Z280" s="31">
        <f t="shared" si="28"/>
        <v>51888000</v>
      </c>
      <c r="AA280" s="28" t="s">
        <v>264</v>
      </c>
    </row>
    <row r="281" spans="1:27" s="28" customFormat="1" ht="43.5" x14ac:dyDescent="0.35">
      <c r="A281" s="19" t="s">
        <v>4804</v>
      </c>
      <c r="B281" s="20">
        <v>300</v>
      </c>
      <c r="C281" s="28">
        <v>2024</v>
      </c>
      <c r="D281" s="19" t="s">
        <v>911</v>
      </c>
      <c r="E281" s="19" t="s">
        <v>912</v>
      </c>
      <c r="F281" s="19">
        <v>1019031988</v>
      </c>
      <c r="G281" s="19" t="s">
        <v>913</v>
      </c>
      <c r="H281" s="19" t="s">
        <v>262</v>
      </c>
      <c r="I281" s="19" t="s">
        <v>4742</v>
      </c>
      <c r="J281" s="27">
        <v>45324</v>
      </c>
      <c r="K281" s="27">
        <v>45327</v>
      </c>
      <c r="L281" s="27">
        <v>45504</v>
      </c>
      <c r="M281" s="29">
        <v>51888000</v>
      </c>
      <c r="N281" s="36">
        <f t="shared" si="25"/>
        <v>1</v>
      </c>
      <c r="O281" s="31">
        <f>VLOOKUP(A281,[1]Hoja3!$A$1:$D$1647,2,0)</f>
        <v>50446667</v>
      </c>
      <c r="P281" s="31">
        <f>VLOOKUP(A281,[1]Hoja3!$A$1:$D$1647,4,0)</f>
        <v>1441333</v>
      </c>
      <c r="Q281" s="31">
        <f>VLOOKUP(A281,[1]Hoja3!$A$1:$D$1647,3,0)</f>
        <v>0</v>
      </c>
      <c r="R281" s="31">
        <f t="shared" si="29"/>
        <v>51888000</v>
      </c>
      <c r="S281" s="31">
        <f t="shared" si="26"/>
        <v>49005334</v>
      </c>
      <c r="T281" s="31">
        <f t="shared" si="27"/>
        <v>51888000</v>
      </c>
      <c r="X281" s="30">
        <f t="shared" si="24"/>
        <v>45504</v>
      </c>
      <c r="Y281" s="31"/>
      <c r="Z281" s="31">
        <f t="shared" si="28"/>
        <v>51888000</v>
      </c>
      <c r="AA281" s="28" t="s">
        <v>264</v>
      </c>
    </row>
    <row r="282" spans="1:27" s="28" customFormat="1" ht="29" x14ac:dyDescent="0.35">
      <c r="A282" s="19" t="s">
        <v>4805</v>
      </c>
      <c r="B282" s="20">
        <v>301</v>
      </c>
      <c r="C282" s="28">
        <v>2024</v>
      </c>
      <c r="D282" s="19" t="s">
        <v>914</v>
      </c>
      <c r="E282" s="19" t="s">
        <v>915</v>
      </c>
      <c r="F282" s="19">
        <v>34325312</v>
      </c>
      <c r="G282" s="19" t="s">
        <v>916</v>
      </c>
      <c r="H282" s="19" t="s">
        <v>154</v>
      </c>
      <c r="I282" s="19" t="s">
        <v>4747</v>
      </c>
      <c r="J282" s="27">
        <v>45324</v>
      </c>
      <c r="K282" s="27">
        <v>45329</v>
      </c>
      <c r="L282" s="27">
        <v>45504</v>
      </c>
      <c r="M282" s="29">
        <v>51558000</v>
      </c>
      <c r="N282" s="36">
        <f t="shared" si="25"/>
        <v>1</v>
      </c>
      <c r="O282" s="31">
        <f>VLOOKUP(A282,[1]Hoja3!$A$1:$D$1647,2,0)</f>
        <v>49552967</v>
      </c>
      <c r="P282" s="31">
        <f>VLOOKUP(A282,[1]Hoja3!$A$1:$D$1647,4,0)</f>
        <v>2005033</v>
      </c>
      <c r="Q282" s="31">
        <f>VLOOKUP(A282,[1]Hoja3!$A$1:$D$1647,3,0)</f>
        <v>0</v>
      </c>
      <c r="R282" s="31">
        <f t="shared" si="29"/>
        <v>51558000</v>
      </c>
      <c r="S282" s="31">
        <f t="shared" si="26"/>
        <v>47547934</v>
      </c>
      <c r="T282" s="31">
        <f t="shared" si="27"/>
        <v>51558000</v>
      </c>
      <c r="X282" s="30">
        <f t="shared" si="24"/>
        <v>45504</v>
      </c>
      <c r="Y282" s="31"/>
      <c r="Z282" s="31">
        <f t="shared" si="28"/>
        <v>51558000</v>
      </c>
      <c r="AA282" s="28" t="s">
        <v>156</v>
      </c>
    </row>
    <row r="283" spans="1:27" s="28" customFormat="1" ht="43.5" x14ac:dyDescent="0.35">
      <c r="A283" s="19" t="s">
        <v>4806</v>
      </c>
      <c r="B283" s="20">
        <v>302</v>
      </c>
      <c r="C283" s="28">
        <v>2024</v>
      </c>
      <c r="D283" s="19" t="s">
        <v>917</v>
      </c>
      <c r="E283" s="19" t="s">
        <v>918</v>
      </c>
      <c r="F283" s="19">
        <v>1019051488</v>
      </c>
      <c r="G283" s="19" t="s">
        <v>919</v>
      </c>
      <c r="H283" s="19" t="s">
        <v>154</v>
      </c>
      <c r="I283" s="19" t="s">
        <v>4747</v>
      </c>
      <c r="J283" s="27">
        <v>45327</v>
      </c>
      <c r="K283" s="27">
        <v>45329</v>
      </c>
      <c r="L283" s="27">
        <v>45504</v>
      </c>
      <c r="M283" s="29">
        <v>40284000</v>
      </c>
      <c r="N283" s="36">
        <f t="shared" si="25"/>
        <v>1</v>
      </c>
      <c r="O283" s="31">
        <f>VLOOKUP(A283,[1]Hoja3!$A$1:$D$1647,2,0)</f>
        <v>38717400</v>
      </c>
      <c r="P283" s="31">
        <f>VLOOKUP(A283,[1]Hoja3!$A$1:$D$1647,4,0)</f>
        <v>1566600</v>
      </c>
      <c r="Q283" s="31">
        <f>VLOOKUP(A283,[1]Hoja3!$A$1:$D$1647,3,0)</f>
        <v>0</v>
      </c>
      <c r="R283" s="31">
        <f t="shared" si="29"/>
        <v>40284000</v>
      </c>
      <c r="S283" s="31">
        <f t="shared" si="26"/>
        <v>37150800</v>
      </c>
      <c r="T283" s="31">
        <f t="shared" si="27"/>
        <v>40284000</v>
      </c>
      <c r="X283" s="30">
        <f t="shared" si="24"/>
        <v>45504</v>
      </c>
      <c r="Y283" s="31"/>
      <c r="Z283" s="31">
        <f t="shared" si="28"/>
        <v>40284000</v>
      </c>
      <c r="AA283" s="28" t="s">
        <v>156</v>
      </c>
    </row>
    <row r="284" spans="1:27" s="28" customFormat="1" ht="43.5" x14ac:dyDescent="0.35">
      <c r="A284" s="19" t="s">
        <v>4807</v>
      </c>
      <c r="B284" s="20">
        <v>303</v>
      </c>
      <c r="C284" s="28">
        <v>2024</v>
      </c>
      <c r="D284" s="19" t="s">
        <v>920</v>
      </c>
      <c r="E284" s="19" t="s">
        <v>921</v>
      </c>
      <c r="F284" s="19">
        <v>80058658</v>
      </c>
      <c r="G284" s="19" t="s">
        <v>922</v>
      </c>
      <c r="H284" s="19" t="s">
        <v>154</v>
      </c>
      <c r="I284" s="19" t="s">
        <v>4747</v>
      </c>
      <c r="J284" s="27">
        <v>45327</v>
      </c>
      <c r="K284" s="27">
        <v>45328</v>
      </c>
      <c r="L284" s="27">
        <v>45504</v>
      </c>
      <c r="M284" s="29">
        <v>32592000</v>
      </c>
      <c r="N284" s="36">
        <f t="shared" si="25"/>
        <v>1</v>
      </c>
      <c r="O284" s="31">
        <f>VLOOKUP(A284,[1]Hoja3!$A$1:$D$1647,2,0)</f>
        <v>31505600</v>
      </c>
      <c r="P284" s="31">
        <f>VLOOKUP(A284,[1]Hoja3!$A$1:$D$1647,4,0)</f>
        <v>1086400</v>
      </c>
      <c r="Q284" s="31">
        <f>VLOOKUP(A284,[1]Hoja3!$A$1:$D$1647,3,0)</f>
        <v>0</v>
      </c>
      <c r="R284" s="31">
        <f t="shared" si="29"/>
        <v>32592000</v>
      </c>
      <c r="S284" s="31">
        <f t="shared" si="26"/>
        <v>30419200</v>
      </c>
      <c r="T284" s="31">
        <f t="shared" si="27"/>
        <v>32592000</v>
      </c>
      <c r="X284" s="30">
        <f t="shared" si="24"/>
        <v>45504</v>
      </c>
      <c r="Y284" s="31"/>
      <c r="Z284" s="31">
        <f t="shared" si="28"/>
        <v>32592000</v>
      </c>
      <c r="AA284" s="28" t="s">
        <v>156</v>
      </c>
    </row>
    <row r="285" spans="1:27" s="28" customFormat="1" ht="43.5" x14ac:dyDescent="0.35">
      <c r="A285" s="19" t="s">
        <v>4808</v>
      </c>
      <c r="B285" s="20">
        <v>304</v>
      </c>
      <c r="C285" s="28">
        <v>2024</v>
      </c>
      <c r="D285" s="19" t="s">
        <v>923</v>
      </c>
      <c r="E285" s="19" t="s">
        <v>924</v>
      </c>
      <c r="F285" s="19">
        <v>52260654</v>
      </c>
      <c r="G285" s="19" t="s">
        <v>925</v>
      </c>
      <c r="H285" s="19" t="s">
        <v>298</v>
      </c>
      <c r="I285" s="19" t="s">
        <v>299</v>
      </c>
      <c r="J285" s="27">
        <v>45327</v>
      </c>
      <c r="K285" s="27">
        <v>45328</v>
      </c>
      <c r="L285" s="27">
        <v>45504</v>
      </c>
      <c r="M285" s="29">
        <v>15600000</v>
      </c>
      <c r="N285" s="36">
        <f t="shared" si="25"/>
        <v>1</v>
      </c>
      <c r="O285" s="31">
        <f>VLOOKUP(A285,[1]Hoja3!$A$1:$D$1647,2,0)</f>
        <v>13920000</v>
      </c>
      <c r="P285" s="31">
        <f>VLOOKUP(A285,[1]Hoja3!$A$1:$D$1647,4,0)</f>
        <v>1680000</v>
      </c>
      <c r="Q285" s="31">
        <f>VLOOKUP(A285,[1]Hoja3!$A$1:$D$1647,3,0)</f>
        <v>0</v>
      </c>
      <c r="R285" s="31">
        <f t="shared" si="29"/>
        <v>15600000</v>
      </c>
      <c r="S285" s="31">
        <f t="shared" si="26"/>
        <v>12240000</v>
      </c>
      <c r="T285" s="31">
        <f t="shared" si="27"/>
        <v>15600000</v>
      </c>
      <c r="X285" s="30">
        <f t="shared" si="24"/>
        <v>45504</v>
      </c>
      <c r="Y285" s="31"/>
      <c r="Z285" s="31">
        <f t="shared" si="28"/>
        <v>15600000</v>
      </c>
      <c r="AA285" s="28" t="s">
        <v>300</v>
      </c>
    </row>
    <row r="286" spans="1:27" s="28" customFormat="1" ht="43.5" x14ac:dyDescent="0.35">
      <c r="A286" s="19" t="s">
        <v>4809</v>
      </c>
      <c r="B286" s="20">
        <v>305</v>
      </c>
      <c r="C286" s="28">
        <v>2024</v>
      </c>
      <c r="D286" s="19" t="s">
        <v>926</v>
      </c>
      <c r="E286" s="19" t="s">
        <v>927</v>
      </c>
      <c r="F286" s="19">
        <v>30718747</v>
      </c>
      <c r="G286" s="19" t="s">
        <v>928</v>
      </c>
      <c r="H286" s="19" t="s">
        <v>304</v>
      </c>
      <c r="I286" s="19" t="s">
        <v>305</v>
      </c>
      <c r="J286" s="27">
        <v>45327</v>
      </c>
      <c r="K286" s="27">
        <v>45328</v>
      </c>
      <c r="L286" s="27">
        <v>45504</v>
      </c>
      <c r="M286" s="29">
        <v>41400000</v>
      </c>
      <c r="N286" s="36">
        <f t="shared" si="25"/>
        <v>1</v>
      </c>
      <c r="O286" s="31">
        <f>VLOOKUP(A286,[1]Hoja3!$A$1:$D$1647,2,0)</f>
        <v>40020000</v>
      </c>
      <c r="P286" s="31">
        <f>VLOOKUP(A286,[1]Hoja3!$A$1:$D$1647,4,0)</f>
        <v>1380000</v>
      </c>
      <c r="Q286" s="31">
        <f>VLOOKUP(A286,[1]Hoja3!$A$1:$D$1647,3,0)</f>
        <v>0</v>
      </c>
      <c r="R286" s="31">
        <f t="shared" si="29"/>
        <v>41400000</v>
      </c>
      <c r="S286" s="31">
        <f t="shared" si="26"/>
        <v>38640000</v>
      </c>
      <c r="T286" s="31">
        <f t="shared" si="27"/>
        <v>41400000</v>
      </c>
      <c r="X286" s="30">
        <f t="shared" si="24"/>
        <v>45504</v>
      </c>
      <c r="Y286" s="31"/>
      <c r="Z286" s="31">
        <f t="shared" si="28"/>
        <v>41400000</v>
      </c>
      <c r="AA286" s="28" t="s">
        <v>306</v>
      </c>
    </row>
    <row r="287" spans="1:27" s="28" customFormat="1" ht="43.5" x14ac:dyDescent="0.35">
      <c r="A287" s="19" t="s">
        <v>4810</v>
      </c>
      <c r="B287" s="20">
        <v>306</v>
      </c>
      <c r="C287" s="28">
        <v>2024</v>
      </c>
      <c r="D287" s="19" t="s">
        <v>929</v>
      </c>
      <c r="E287" s="19" t="s">
        <v>930</v>
      </c>
      <c r="F287" s="19">
        <v>1032467630</v>
      </c>
      <c r="G287" s="19" t="s">
        <v>931</v>
      </c>
      <c r="H287" s="19" t="s">
        <v>854</v>
      </c>
      <c r="I287" s="19" t="s">
        <v>4785</v>
      </c>
      <c r="J287" s="27">
        <v>45327</v>
      </c>
      <c r="K287" s="27">
        <v>45328</v>
      </c>
      <c r="L287" s="27">
        <v>45504</v>
      </c>
      <c r="M287" s="29">
        <v>41400000</v>
      </c>
      <c r="N287" s="36">
        <f t="shared" si="25"/>
        <v>1</v>
      </c>
      <c r="O287" s="31">
        <f>VLOOKUP(A287,[1]Hoja3!$A$1:$D$1647,2,0)</f>
        <v>40020000</v>
      </c>
      <c r="P287" s="31">
        <f>VLOOKUP(A287,[1]Hoja3!$A$1:$D$1647,4,0)</f>
        <v>1380000</v>
      </c>
      <c r="Q287" s="31">
        <f>VLOOKUP(A287,[1]Hoja3!$A$1:$D$1647,3,0)</f>
        <v>0</v>
      </c>
      <c r="R287" s="31">
        <f t="shared" si="29"/>
        <v>41400000</v>
      </c>
      <c r="S287" s="31">
        <f t="shared" si="26"/>
        <v>38640000</v>
      </c>
      <c r="T287" s="31">
        <f t="shared" si="27"/>
        <v>41400000</v>
      </c>
      <c r="X287" s="30">
        <f t="shared" si="24"/>
        <v>45504</v>
      </c>
      <c r="Y287" s="31"/>
      <c r="Z287" s="31">
        <f t="shared" si="28"/>
        <v>41400000</v>
      </c>
      <c r="AA287" s="28" t="s">
        <v>306</v>
      </c>
    </row>
    <row r="288" spans="1:27" s="28" customFormat="1" ht="43.5" x14ac:dyDescent="0.35">
      <c r="A288" s="19" t="s">
        <v>4811</v>
      </c>
      <c r="B288" s="20">
        <v>307</v>
      </c>
      <c r="C288" s="28">
        <v>2024</v>
      </c>
      <c r="D288" s="19" t="s">
        <v>932</v>
      </c>
      <c r="E288" s="19" t="s">
        <v>933</v>
      </c>
      <c r="F288" s="19">
        <v>1010193782</v>
      </c>
      <c r="G288" s="19" t="s">
        <v>934</v>
      </c>
      <c r="H288" s="19" t="s">
        <v>154</v>
      </c>
      <c r="I288" s="19" t="s">
        <v>4747</v>
      </c>
      <c r="J288" s="27">
        <v>45327</v>
      </c>
      <c r="K288" s="27">
        <v>45329</v>
      </c>
      <c r="L288" s="27">
        <v>45504</v>
      </c>
      <c r="M288" s="29">
        <v>34482500</v>
      </c>
      <c r="N288" s="36">
        <f t="shared" si="25"/>
        <v>1</v>
      </c>
      <c r="O288" s="31">
        <f>VLOOKUP(A288,[1]Hoja3!$A$1:$D$1647,2,0)</f>
        <v>30592167</v>
      </c>
      <c r="P288" s="31">
        <f>VLOOKUP(A288,[1]Hoja3!$A$1:$D$1647,4,0)</f>
        <v>3890333</v>
      </c>
      <c r="Q288" s="31">
        <f>VLOOKUP(A288,[1]Hoja3!$A$1:$D$1647,3,0)</f>
        <v>0</v>
      </c>
      <c r="R288" s="31">
        <f t="shared" si="29"/>
        <v>34482500</v>
      </c>
      <c r="S288" s="31">
        <f t="shared" si="26"/>
        <v>26701834</v>
      </c>
      <c r="T288" s="31">
        <f t="shared" si="27"/>
        <v>34482500</v>
      </c>
      <c r="X288" s="30">
        <f t="shared" si="24"/>
        <v>45504</v>
      </c>
      <c r="Y288" s="31"/>
      <c r="Z288" s="31">
        <f t="shared" si="28"/>
        <v>34482500</v>
      </c>
      <c r="AA288" s="28" t="s">
        <v>156</v>
      </c>
    </row>
    <row r="289" spans="1:27" s="28" customFormat="1" ht="43.5" x14ac:dyDescent="0.35">
      <c r="A289" s="19" t="s">
        <v>4812</v>
      </c>
      <c r="B289" s="20">
        <v>308</v>
      </c>
      <c r="C289" s="28">
        <v>2024</v>
      </c>
      <c r="D289" s="19" t="s">
        <v>935</v>
      </c>
      <c r="E289" s="19" t="s">
        <v>936</v>
      </c>
      <c r="F289" s="19">
        <v>1032433060</v>
      </c>
      <c r="G289" s="19" t="s">
        <v>937</v>
      </c>
      <c r="H289" s="19" t="s">
        <v>262</v>
      </c>
      <c r="I289" s="19" t="s">
        <v>4742</v>
      </c>
      <c r="J289" s="27">
        <v>45327</v>
      </c>
      <c r="K289" s="27">
        <v>45328</v>
      </c>
      <c r="L289" s="27">
        <v>45504</v>
      </c>
      <c r="M289" s="29">
        <v>39108000</v>
      </c>
      <c r="N289" s="36">
        <f t="shared" si="25"/>
        <v>1</v>
      </c>
      <c r="O289" s="31">
        <f>VLOOKUP(A289,[1]Hoja3!$A$1:$D$1647,2,0)</f>
        <v>37804400</v>
      </c>
      <c r="P289" s="31">
        <f>VLOOKUP(A289,[1]Hoja3!$A$1:$D$1647,4,0)</f>
        <v>1303600</v>
      </c>
      <c r="Q289" s="31">
        <f>VLOOKUP(A289,[1]Hoja3!$A$1:$D$1647,3,0)</f>
        <v>0</v>
      </c>
      <c r="R289" s="31">
        <f t="shared" si="29"/>
        <v>39108000</v>
      </c>
      <c r="S289" s="31">
        <f t="shared" si="26"/>
        <v>36500800</v>
      </c>
      <c r="T289" s="31">
        <f t="shared" si="27"/>
        <v>39108000</v>
      </c>
      <c r="X289" s="30">
        <f t="shared" si="24"/>
        <v>45504</v>
      </c>
      <c r="Y289" s="31"/>
      <c r="Z289" s="31">
        <f t="shared" si="28"/>
        <v>39108000</v>
      </c>
      <c r="AA289" s="28" t="s">
        <v>264</v>
      </c>
    </row>
    <row r="290" spans="1:27" s="28" customFormat="1" ht="43.5" x14ac:dyDescent="0.35">
      <c r="A290" s="19" t="s">
        <v>4813</v>
      </c>
      <c r="B290" s="20">
        <v>309</v>
      </c>
      <c r="C290" s="28">
        <v>2024</v>
      </c>
      <c r="D290" s="19" t="s">
        <v>938</v>
      </c>
      <c r="E290" s="19" t="s">
        <v>939</v>
      </c>
      <c r="F290" s="19">
        <v>1018463736</v>
      </c>
      <c r="G290" s="19" t="s">
        <v>940</v>
      </c>
      <c r="H290" s="19" t="s">
        <v>262</v>
      </c>
      <c r="I290" s="19" t="s">
        <v>4742</v>
      </c>
      <c r="J290" s="27">
        <v>45327</v>
      </c>
      <c r="K290" s="27">
        <v>45328</v>
      </c>
      <c r="L290" s="27">
        <v>45504</v>
      </c>
      <c r="M290" s="29">
        <v>26100000</v>
      </c>
      <c r="N290" s="36">
        <f t="shared" si="25"/>
        <v>1</v>
      </c>
      <c r="O290" s="31">
        <f>VLOOKUP(A290,[1]Hoja3!$A$1:$D$1647,2,0)</f>
        <v>25230000</v>
      </c>
      <c r="P290" s="31">
        <f>VLOOKUP(A290,[1]Hoja3!$A$1:$D$1647,4,0)</f>
        <v>870000</v>
      </c>
      <c r="Q290" s="31">
        <f>VLOOKUP(A290,[1]Hoja3!$A$1:$D$1647,3,0)</f>
        <v>0</v>
      </c>
      <c r="R290" s="31">
        <f t="shared" si="29"/>
        <v>26100000</v>
      </c>
      <c r="S290" s="31">
        <f t="shared" si="26"/>
        <v>24360000</v>
      </c>
      <c r="T290" s="31">
        <f t="shared" si="27"/>
        <v>26100000</v>
      </c>
      <c r="X290" s="30">
        <f t="shared" si="24"/>
        <v>45504</v>
      </c>
      <c r="Y290" s="31"/>
      <c r="Z290" s="31">
        <f t="shared" si="28"/>
        <v>26100000</v>
      </c>
      <c r="AA290" s="28" t="s">
        <v>264</v>
      </c>
    </row>
    <row r="291" spans="1:27" s="28" customFormat="1" ht="43.5" x14ac:dyDescent="0.35">
      <c r="A291" s="19" t="s">
        <v>4814</v>
      </c>
      <c r="B291" s="20">
        <v>310</v>
      </c>
      <c r="C291" s="28">
        <v>2024</v>
      </c>
      <c r="D291" s="19" t="s">
        <v>941</v>
      </c>
      <c r="E291" s="19" t="s">
        <v>942</v>
      </c>
      <c r="F291" s="19">
        <v>1010207715</v>
      </c>
      <c r="G291" s="19" t="s">
        <v>943</v>
      </c>
      <c r="H291" s="19" t="s">
        <v>298</v>
      </c>
      <c r="I291" s="19" t="s">
        <v>299</v>
      </c>
      <c r="J291" s="27">
        <v>45327</v>
      </c>
      <c r="K291" s="27">
        <v>45328</v>
      </c>
      <c r="L291" s="27">
        <v>45504</v>
      </c>
      <c r="M291" s="29">
        <v>26000000</v>
      </c>
      <c r="N291" s="36">
        <f t="shared" si="25"/>
        <v>1</v>
      </c>
      <c r="O291" s="31">
        <f>VLOOKUP(A291,[1]Hoja3!$A$1:$D$1647,2,0)</f>
        <v>23200000</v>
      </c>
      <c r="P291" s="31">
        <f>VLOOKUP(A291,[1]Hoja3!$A$1:$D$1647,4,0)</f>
        <v>2800000</v>
      </c>
      <c r="Q291" s="31">
        <f>VLOOKUP(A291,[1]Hoja3!$A$1:$D$1647,3,0)</f>
        <v>0</v>
      </c>
      <c r="R291" s="31">
        <f t="shared" si="29"/>
        <v>26000000</v>
      </c>
      <c r="S291" s="31">
        <f t="shared" si="26"/>
        <v>20400000</v>
      </c>
      <c r="T291" s="31">
        <f t="shared" si="27"/>
        <v>26000000</v>
      </c>
      <c r="X291" s="30">
        <f t="shared" si="24"/>
        <v>45504</v>
      </c>
      <c r="Y291" s="31"/>
      <c r="Z291" s="31">
        <f t="shared" si="28"/>
        <v>26000000</v>
      </c>
      <c r="AA291" s="28" t="s">
        <v>300</v>
      </c>
    </row>
    <row r="292" spans="1:27" s="28" customFormat="1" ht="43.5" x14ac:dyDescent="0.35">
      <c r="A292" s="19" t="s">
        <v>4815</v>
      </c>
      <c r="B292" s="20">
        <v>311</v>
      </c>
      <c r="C292" s="28">
        <v>2024</v>
      </c>
      <c r="D292" s="19" t="s">
        <v>944</v>
      </c>
      <c r="E292" s="19" t="s">
        <v>945</v>
      </c>
      <c r="F292" s="19">
        <v>79545331</v>
      </c>
      <c r="G292" s="19" t="s">
        <v>946</v>
      </c>
      <c r="H292" s="19" t="s">
        <v>298</v>
      </c>
      <c r="I292" s="19" t="s">
        <v>299</v>
      </c>
      <c r="J292" s="27">
        <v>45327</v>
      </c>
      <c r="K292" s="27">
        <v>45329</v>
      </c>
      <c r="L292" s="27">
        <v>45504</v>
      </c>
      <c r="M292" s="29">
        <v>61750000</v>
      </c>
      <c r="N292" s="36">
        <f t="shared" si="25"/>
        <v>1</v>
      </c>
      <c r="O292" s="31">
        <f>VLOOKUP(A292,[1]Hoja3!$A$1:$D$1647,2,0)</f>
        <v>54783333</v>
      </c>
      <c r="P292" s="31">
        <f>VLOOKUP(A292,[1]Hoja3!$A$1:$D$1647,4,0)</f>
        <v>6966667</v>
      </c>
      <c r="Q292" s="31">
        <f>VLOOKUP(A292,[1]Hoja3!$A$1:$D$1647,3,0)</f>
        <v>0</v>
      </c>
      <c r="R292" s="31">
        <f t="shared" si="29"/>
        <v>61750000</v>
      </c>
      <c r="S292" s="31">
        <f t="shared" si="26"/>
        <v>47816666</v>
      </c>
      <c r="T292" s="31">
        <f t="shared" si="27"/>
        <v>61750000</v>
      </c>
      <c r="X292" s="30">
        <f t="shared" si="24"/>
        <v>45504</v>
      </c>
      <c r="Y292" s="31"/>
      <c r="Z292" s="31">
        <f t="shared" si="28"/>
        <v>61750000</v>
      </c>
      <c r="AA292" s="28" t="s">
        <v>300</v>
      </c>
    </row>
    <row r="293" spans="1:27" s="28" customFormat="1" ht="43.5" x14ac:dyDescent="0.35">
      <c r="A293" s="19" t="s">
        <v>4816</v>
      </c>
      <c r="B293" s="20">
        <v>312</v>
      </c>
      <c r="C293" s="28">
        <v>2024</v>
      </c>
      <c r="D293" s="19" t="s">
        <v>947</v>
      </c>
      <c r="E293" s="19" t="s">
        <v>948</v>
      </c>
      <c r="F293" s="19">
        <v>1014208258</v>
      </c>
      <c r="G293" s="19" t="s">
        <v>949</v>
      </c>
      <c r="H293" s="19" t="s">
        <v>532</v>
      </c>
      <c r="I293" s="19" t="s">
        <v>533</v>
      </c>
      <c r="J293" s="27">
        <v>45327</v>
      </c>
      <c r="K293" s="27">
        <v>45329</v>
      </c>
      <c r="L293" s="27">
        <v>45412</v>
      </c>
      <c r="M293" s="29">
        <v>22278900</v>
      </c>
      <c r="N293" s="36">
        <f t="shared" si="25"/>
        <v>1</v>
      </c>
      <c r="O293" s="31">
        <f>VLOOKUP(A293,[1]Hoja3!$A$1:$D$1647,2,0)</f>
        <v>20546097</v>
      </c>
      <c r="P293" s="31">
        <f>VLOOKUP(A293,[1]Hoja3!$A$1:$D$1647,4,0)</f>
        <v>1732803</v>
      </c>
      <c r="Q293" s="31">
        <f>VLOOKUP(A293,[1]Hoja3!$A$1:$D$1647,3,0)</f>
        <v>0</v>
      </c>
      <c r="R293" s="31">
        <f t="shared" si="29"/>
        <v>22278900</v>
      </c>
      <c r="S293" s="31">
        <f t="shared" si="26"/>
        <v>18813294</v>
      </c>
      <c r="T293" s="31">
        <f t="shared" si="27"/>
        <v>22278900</v>
      </c>
      <c r="X293" s="30">
        <f t="shared" si="24"/>
        <v>45412</v>
      </c>
      <c r="Y293" s="31"/>
      <c r="Z293" s="31">
        <f t="shared" si="28"/>
        <v>22278900</v>
      </c>
      <c r="AA293" s="28" t="s">
        <v>534</v>
      </c>
    </row>
    <row r="294" spans="1:27" s="28" customFormat="1" ht="43.5" x14ac:dyDescent="0.35">
      <c r="A294" s="19" t="s">
        <v>4817</v>
      </c>
      <c r="B294" s="20">
        <v>313</v>
      </c>
      <c r="C294" s="28">
        <v>2024</v>
      </c>
      <c r="D294" s="19" t="s">
        <v>950</v>
      </c>
      <c r="E294" s="19" t="s">
        <v>951</v>
      </c>
      <c r="F294" s="19">
        <v>52916511</v>
      </c>
      <c r="G294" s="19" t="s">
        <v>952</v>
      </c>
      <c r="H294" s="19" t="s">
        <v>532</v>
      </c>
      <c r="I294" s="19" t="s">
        <v>533</v>
      </c>
      <c r="J294" s="27">
        <v>45327</v>
      </c>
      <c r="K294" s="27">
        <v>45330</v>
      </c>
      <c r="L294" s="27">
        <v>45504</v>
      </c>
      <c r="M294" s="29">
        <v>31827000</v>
      </c>
      <c r="N294" s="36">
        <f t="shared" si="25"/>
        <v>1</v>
      </c>
      <c r="O294" s="31">
        <f>VLOOKUP(A294,[1]Hoja3!$A$1:$D$1647,2,0)</f>
        <v>30412467</v>
      </c>
      <c r="P294" s="31">
        <f>VLOOKUP(A294,[1]Hoja3!$A$1:$D$1647,4,0)</f>
        <v>1414533</v>
      </c>
      <c r="Q294" s="31">
        <f>VLOOKUP(A294,[1]Hoja3!$A$1:$D$1647,3,0)</f>
        <v>0</v>
      </c>
      <c r="R294" s="31">
        <f t="shared" si="29"/>
        <v>31827000</v>
      </c>
      <c r="S294" s="31">
        <f t="shared" si="26"/>
        <v>28997934</v>
      </c>
      <c r="T294" s="31">
        <f t="shared" si="27"/>
        <v>31827000</v>
      </c>
      <c r="X294" s="30">
        <f t="shared" si="24"/>
        <v>45504</v>
      </c>
      <c r="Y294" s="31"/>
      <c r="Z294" s="31">
        <f t="shared" si="28"/>
        <v>31827000</v>
      </c>
      <c r="AA294" s="28" t="s">
        <v>534</v>
      </c>
    </row>
    <row r="295" spans="1:27" s="28" customFormat="1" ht="43.5" x14ac:dyDescent="0.35">
      <c r="A295" s="19" t="s">
        <v>4818</v>
      </c>
      <c r="B295" s="20">
        <v>315</v>
      </c>
      <c r="C295" s="28">
        <v>2024</v>
      </c>
      <c r="D295" s="19" t="s">
        <v>953</v>
      </c>
      <c r="E295" s="19" t="s">
        <v>954</v>
      </c>
      <c r="F295" s="19">
        <v>1030531481</v>
      </c>
      <c r="G295" s="19" t="s">
        <v>955</v>
      </c>
      <c r="H295" s="19" t="s">
        <v>532</v>
      </c>
      <c r="I295" s="19" t="s">
        <v>533</v>
      </c>
      <c r="J295" s="27">
        <v>45327</v>
      </c>
      <c r="K295" s="27">
        <v>45331</v>
      </c>
      <c r="L295" s="27">
        <v>45504</v>
      </c>
      <c r="M295" s="29">
        <v>44556000</v>
      </c>
      <c r="N295" s="36">
        <f t="shared" si="25"/>
        <v>1</v>
      </c>
      <c r="O295" s="31">
        <f>VLOOKUP(A295,[1]Hoja3!$A$1:$D$1647,2,0)</f>
        <v>42328200</v>
      </c>
      <c r="P295" s="31">
        <f>VLOOKUP(A295,[1]Hoja3!$A$1:$D$1647,4,0)</f>
        <v>2227800</v>
      </c>
      <c r="Q295" s="31">
        <f>VLOOKUP(A295,[1]Hoja3!$A$1:$D$1647,3,0)</f>
        <v>0</v>
      </c>
      <c r="R295" s="31">
        <f t="shared" si="29"/>
        <v>44556000</v>
      </c>
      <c r="S295" s="31">
        <f t="shared" si="26"/>
        <v>40100400</v>
      </c>
      <c r="T295" s="31">
        <f t="shared" si="27"/>
        <v>44556000</v>
      </c>
      <c r="X295" s="30">
        <f t="shared" si="24"/>
        <v>45504</v>
      </c>
      <c r="Y295" s="31"/>
      <c r="Z295" s="31">
        <f t="shared" si="28"/>
        <v>44556000</v>
      </c>
      <c r="AA295" s="28" t="s">
        <v>534</v>
      </c>
    </row>
    <row r="296" spans="1:27" s="28" customFormat="1" ht="29" x14ac:dyDescent="0.35">
      <c r="A296" s="19" t="s">
        <v>4819</v>
      </c>
      <c r="B296" s="20">
        <v>317</v>
      </c>
      <c r="C296" s="28">
        <v>2024</v>
      </c>
      <c r="D296" s="19" t="s">
        <v>956</v>
      </c>
      <c r="E296" s="19" t="s">
        <v>957</v>
      </c>
      <c r="F296" s="19">
        <v>1012329031</v>
      </c>
      <c r="G296" s="19" t="s">
        <v>958</v>
      </c>
      <c r="H296" s="19" t="s">
        <v>532</v>
      </c>
      <c r="I296" s="19" t="s">
        <v>533</v>
      </c>
      <c r="J296" s="27">
        <v>45327</v>
      </c>
      <c r="K296" s="27">
        <v>45329</v>
      </c>
      <c r="L296" s="27">
        <v>45504</v>
      </c>
      <c r="M296" s="29">
        <v>31827000</v>
      </c>
      <c r="N296" s="36">
        <f t="shared" si="25"/>
        <v>1</v>
      </c>
      <c r="O296" s="31">
        <f>VLOOKUP(A296,[1]Hoja3!$A$1:$D$1647,2,0)</f>
        <v>30589283</v>
      </c>
      <c r="P296" s="31">
        <f>VLOOKUP(A296,[1]Hoja3!$A$1:$D$1647,4,0)</f>
        <v>1237717</v>
      </c>
      <c r="Q296" s="31">
        <f>VLOOKUP(A296,[1]Hoja3!$A$1:$D$1647,3,0)</f>
        <v>0</v>
      </c>
      <c r="R296" s="31">
        <f t="shared" si="29"/>
        <v>31827000</v>
      </c>
      <c r="S296" s="31">
        <f t="shared" si="26"/>
        <v>29351566</v>
      </c>
      <c r="T296" s="31">
        <f t="shared" si="27"/>
        <v>31827000</v>
      </c>
      <c r="X296" s="30">
        <f t="shared" si="24"/>
        <v>45504</v>
      </c>
      <c r="Y296" s="31"/>
      <c r="Z296" s="31">
        <f t="shared" si="28"/>
        <v>31827000</v>
      </c>
      <c r="AA296" s="28" t="s">
        <v>534</v>
      </c>
    </row>
    <row r="297" spans="1:27" s="28" customFormat="1" ht="43.5" x14ac:dyDescent="0.35">
      <c r="A297" s="19" t="s">
        <v>4820</v>
      </c>
      <c r="B297" s="20">
        <v>319</v>
      </c>
      <c r="C297" s="28">
        <v>2024</v>
      </c>
      <c r="D297" s="19" t="s">
        <v>959</v>
      </c>
      <c r="E297" s="19" t="s">
        <v>960</v>
      </c>
      <c r="F297" s="19">
        <v>1144065948</v>
      </c>
      <c r="G297" s="19" t="s">
        <v>961</v>
      </c>
      <c r="H297" s="19" t="s">
        <v>154</v>
      </c>
      <c r="I297" s="19" t="s">
        <v>32</v>
      </c>
      <c r="J297" s="27">
        <v>45327</v>
      </c>
      <c r="K297" s="27">
        <v>45328</v>
      </c>
      <c r="L297" s="27">
        <v>45504</v>
      </c>
      <c r="M297" s="29">
        <v>39108000</v>
      </c>
      <c r="N297" s="36">
        <f t="shared" si="25"/>
        <v>1</v>
      </c>
      <c r="O297" s="31">
        <f>VLOOKUP(A297,[1]Hoja3!$A$1:$D$1647,2,0)</f>
        <v>37804400</v>
      </c>
      <c r="P297" s="31">
        <f>VLOOKUP(A297,[1]Hoja3!$A$1:$D$1647,4,0)</f>
        <v>1303600</v>
      </c>
      <c r="Q297" s="31">
        <f>VLOOKUP(A297,[1]Hoja3!$A$1:$D$1647,3,0)</f>
        <v>0</v>
      </c>
      <c r="R297" s="31">
        <f t="shared" si="29"/>
        <v>39108000</v>
      </c>
      <c r="S297" s="31">
        <f t="shared" si="26"/>
        <v>36500800</v>
      </c>
      <c r="T297" s="31">
        <f t="shared" si="27"/>
        <v>39108000</v>
      </c>
      <c r="X297" s="30">
        <f t="shared" si="24"/>
        <v>45504</v>
      </c>
      <c r="Y297" s="31"/>
      <c r="Z297" s="31">
        <f t="shared" si="28"/>
        <v>39108000</v>
      </c>
      <c r="AA297" s="28" t="s">
        <v>33</v>
      </c>
    </row>
    <row r="298" spans="1:27" s="28" customFormat="1" ht="43.5" x14ac:dyDescent="0.35">
      <c r="A298" s="19" t="s">
        <v>4821</v>
      </c>
      <c r="B298" s="20">
        <v>320</v>
      </c>
      <c r="C298" s="28">
        <v>2024</v>
      </c>
      <c r="D298" s="19" t="s">
        <v>962</v>
      </c>
      <c r="E298" s="19" t="s">
        <v>963</v>
      </c>
      <c r="F298" s="19">
        <v>52833019</v>
      </c>
      <c r="G298" s="19" t="s">
        <v>964</v>
      </c>
      <c r="H298" s="19" t="s">
        <v>154</v>
      </c>
      <c r="I298" s="19" t="s">
        <v>32</v>
      </c>
      <c r="J298" s="27">
        <v>45327</v>
      </c>
      <c r="K298" s="27">
        <v>45328</v>
      </c>
      <c r="L298" s="27">
        <v>45504</v>
      </c>
      <c r="M298" s="29">
        <v>39108000</v>
      </c>
      <c r="N298" s="36">
        <f t="shared" si="25"/>
        <v>1</v>
      </c>
      <c r="O298" s="31">
        <f>VLOOKUP(A298,[1]Hoja3!$A$1:$D$1647,2,0)</f>
        <v>37804400</v>
      </c>
      <c r="P298" s="31">
        <f>VLOOKUP(A298,[1]Hoja3!$A$1:$D$1647,4,0)</f>
        <v>1303600</v>
      </c>
      <c r="Q298" s="31">
        <f>VLOOKUP(A298,[1]Hoja3!$A$1:$D$1647,3,0)</f>
        <v>0</v>
      </c>
      <c r="R298" s="31">
        <f t="shared" si="29"/>
        <v>39108000</v>
      </c>
      <c r="S298" s="31">
        <f t="shared" si="26"/>
        <v>36500800</v>
      </c>
      <c r="T298" s="31">
        <f t="shared" si="27"/>
        <v>39108000</v>
      </c>
      <c r="X298" s="30">
        <f t="shared" si="24"/>
        <v>45504</v>
      </c>
      <c r="Y298" s="31"/>
      <c r="Z298" s="31">
        <f t="shared" si="28"/>
        <v>39108000</v>
      </c>
      <c r="AA298" s="28" t="s">
        <v>33</v>
      </c>
    </row>
    <row r="299" spans="1:27" s="28" customFormat="1" ht="43.5" x14ac:dyDescent="0.35">
      <c r="A299" s="19" t="s">
        <v>4822</v>
      </c>
      <c r="B299" s="20">
        <v>321</v>
      </c>
      <c r="C299" s="28">
        <v>2024</v>
      </c>
      <c r="D299" s="19" t="s">
        <v>965</v>
      </c>
      <c r="E299" s="19" t="s">
        <v>966</v>
      </c>
      <c r="F299" s="19">
        <v>1023906784</v>
      </c>
      <c r="G299" s="19" t="s">
        <v>967</v>
      </c>
      <c r="H299" s="19" t="s">
        <v>854</v>
      </c>
      <c r="I299" s="19" t="s">
        <v>4785</v>
      </c>
      <c r="J299" s="27">
        <v>45327</v>
      </c>
      <c r="K299" s="27">
        <v>45328</v>
      </c>
      <c r="L299" s="27">
        <v>45504</v>
      </c>
      <c r="M299" s="29">
        <v>45600000</v>
      </c>
      <c r="N299" s="36">
        <f t="shared" si="25"/>
        <v>1</v>
      </c>
      <c r="O299" s="31">
        <f>VLOOKUP(A299,[1]Hoja3!$A$1:$D$1647,2,0)</f>
        <v>44080000</v>
      </c>
      <c r="P299" s="31">
        <f>VLOOKUP(A299,[1]Hoja3!$A$1:$D$1647,4,0)</f>
        <v>1520000</v>
      </c>
      <c r="Q299" s="31">
        <f>VLOOKUP(A299,[1]Hoja3!$A$1:$D$1647,3,0)</f>
        <v>0</v>
      </c>
      <c r="R299" s="31">
        <f t="shared" si="29"/>
        <v>45600000</v>
      </c>
      <c r="S299" s="31">
        <f t="shared" si="26"/>
        <v>42560000</v>
      </c>
      <c r="T299" s="31">
        <f t="shared" si="27"/>
        <v>45600000</v>
      </c>
      <c r="X299" s="30">
        <f t="shared" si="24"/>
        <v>45504</v>
      </c>
      <c r="Y299" s="31"/>
      <c r="Z299" s="31">
        <f t="shared" si="28"/>
        <v>45600000</v>
      </c>
      <c r="AA299" s="28" t="s">
        <v>306</v>
      </c>
    </row>
    <row r="300" spans="1:27" s="28" customFormat="1" ht="43.5" x14ac:dyDescent="0.35">
      <c r="A300" s="19" t="s">
        <v>4823</v>
      </c>
      <c r="B300" s="20">
        <v>322</v>
      </c>
      <c r="C300" s="28">
        <v>2024</v>
      </c>
      <c r="D300" s="19" t="s">
        <v>968</v>
      </c>
      <c r="E300" s="19" t="s">
        <v>969</v>
      </c>
      <c r="F300" s="19">
        <v>1023910625</v>
      </c>
      <c r="G300" s="19" t="s">
        <v>970</v>
      </c>
      <c r="H300" s="19" t="s">
        <v>338</v>
      </c>
      <c r="I300" s="19" t="s">
        <v>4269</v>
      </c>
      <c r="J300" s="27">
        <v>45327</v>
      </c>
      <c r="K300" s="27">
        <v>45329</v>
      </c>
      <c r="L300" s="27">
        <v>45418</v>
      </c>
      <c r="M300" s="29">
        <v>12870258</v>
      </c>
      <c r="N300" s="36">
        <f t="shared" si="25"/>
        <v>1</v>
      </c>
      <c r="O300" s="31">
        <f>VLOOKUP(A300,[1]Hoja3!$A$1:$D$1647,2,0)</f>
        <v>12727255</v>
      </c>
      <c r="P300" s="31">
        <f>VLOOKUP(A300,[1]Hoja3!$A$1:$D$1647,4,0)</f>
        <v>143003</v>
      </c>
      <c r="Q300" s="31">
        <f>VLOOKUP(A300,[1]Hoja3!$A$1:$D$1647,3,0)</f>
        <v>0</v>
      </c>
      <c r="R300" s="31">
        <f t="shared" si="29"/>
        <v>12870258</v>
      </c>
      <c r="S300" s="31">
        <f t="shared" si="26"/>
        <v>12584252</v>
      </c>
      <c r="T300" s="31">
        <f t="shared" si="27"/>
        <v>12870258</v>
      </c>
      <c r="X300" s="30">
        <f t="shared" si="24"/>
        <v>45418</v>
      </c>
      <c r="Y300" s="31"/>
      <c r="Z300" s="31">
        <f t="shared" si="28"/>
        <v>12870258</v>
      </c>
      <c r="AA300" s="28" t="s">
        <v>340</v>
      </c>
    </row>
    <row r="301" spans="1:27" s="28" customFormat="1" ht="43.5" x14ac:dyDescent="0.35">
      <c r="A301" s="19" t="s">
        <v>4824</v>
      </c>
      <c r="B301" s="20">
        <v>324</v>
      </c>
      <c r="C301" s="28">
        <v>2024</v>
      </c>
      <c r="D301" s="19" t="s">
        <v>971</v>
      </c>
      <c r="E301" s="19" t="s">
        <v>972</v>
      </c>
      <c r="F301" s="19">
        <v>1030549613</v>
      </c>
      <c r="G301" s="19" t="s">
        <v>973</v>
      </c>
      <c r="H301" s="19" t="s">
        <v>154</v>
      </c>
      <c r="I301" s="19" t="s">
        <v>4747</v>
      </c>
      <c r="J301" s="27">
        <v>45327</v>
      </c>
      <c r="K301" s="27">
        <v>45329</v>
      </c>
      <c r="L301" s="27">
        <v>45504</v>
      </c>
      <c r="M301" s="29">
        <v>34482500</v>
      </c>
      <c r="N301" s="36">
        <f t="shared" si="25"/>
        <v>1</v>
      </c>
      <c r="O301" s="31">
        <f>VLOOKUP(A301,[1]Hoja3!$A$1:$D$1647,2,0)</f>
        <v>30592167</v>
      </c>
      <c r="P301" s="31">
        <f>VLOOKUP(A301,[1]Hoja3!$A$1:$D$1647,4,0)</f>
        <v>3890333</v>
      </c>
      <c r="Q301" s="31">
        <f>VLOOKUP(A301,[1]Hoja3!$A$1:$D$1647,3,0)</f>
        <v>0</v>
      </c>
      <c r="R301" s="31">
        <f t="shared" si="29"/>
        <v>34482500</v>
      </c>
      <c r="S301" s="31">
        <f t="shared" si="26"/>
        <v>26701834</v>
      </c>
      <c r="T301" s="31">
        <f t="shared" si="27"/>
        <v>34482500</v>
      </c>
      <c r="X301" s="30">
        <f t="shared" si="24"/>
        <v>45504</v>
      </c>
      <c r="Y301" s="31"/>
      <c r="Z301" s="31">
        <f t="shared" si="28"/>
        <v>34482500</v>
      </c>
      <c r="AA301" s="28" t="s">
        <v>156</v>
      </c>
    </row>
    <row r="302" spans="1:27" s="28" customFormat="1" ht="29" x14ac:dyDescent="0.35">
      <c r="A302" s="19" t="s">
        <v>4825</v>
      </c>
      <c r="B302" s="20">
        <v>325</v>
      </c>
      <c r="C302" s="28">
        <v>2024</v>
      </c>
      <c r="D302" s="19" t="s">
        <v>974</v>
      </c>
      <c r="E302" s="19" t="s">
        <v>975</v>
      </c>
      <c r="F302" s="19">
        <v>1032433447</v>
      </c>
      <c r="G302" s="19" t="s">
        <v>976</v>
      </c>
      <c r="H302" s="19" t="s">
        <v>764</v>
      </c>
      <c r="I302" s="19" t="s">
        <v>765</v>
      </c>
      <c r="J302" s="27">
        <v>45327</v>
      </c>
      <c r="K302" s="27">
        <v>45330</v>
      </c>
      <c r="L302" s="27">
        <v>45504</v>
      </c>
      <c r="M302" s="29">
        <v>51000000</v>
      </c>
      <c r="N302" s="36">
        <f t="shared" si="25"/>
        <v>1</v>
      </c>
      <c r="O302" s="31">
        <f>VLOOKUP(A302,[1]Hoja3!$A$1:$D$1647,2,0)</f>
        <v>48733333</v>
      </c>
      <c r="P302" s="31">
        <f>VLOOKUP(A302,[1]Hoja3!$A$1:$D$1647,4,0)</f>
        <v>2266667</v>
      </c>
      <c r="Q302" s="31">
        <f>VLOOKUP(A302,[1]Hoja3!$A$1:$D$1647,3,0)</f>
        <v>0</v>
      </c>
      <c r="R302" s="31">
        <f t="shared" si="29"/>
        <v>51000000</v>
      </c>
      <c r="S302" s="31">
        <f t="shared" si="26"/>
        <v>46466666</v>
      </c>
      <c r="T302" s="31">
        <f t="shared" si="27"/>
        <v>51000000</v>
      </c>
      <c r="X302" s="30">
        <f t="shared" si="24"/>
        <v>45504</v>
      </c>
      <c r="Y302" s="31"/>
      <c r="Z302" s="31">
        <f t="shared" si="28"/>
        <v>51000000</v>
      </c>
      <c r="AA302" s="28" t="s">
        <v>556</v>
      </c>
    </row>
    <row r="303" spans="1:27" s="28" customFormat="1" ht="29" x14ac:dyDescent="0.35">
      <c r="A303" s="19" t="s">
        <v>4826</v>
      </c>
      <c r="B303" s="20">
        <v>326</v>
      </c>
      <c r="C303" s="28">
        <v>2024</v>
      </c>
      <c r="D303" s="19" t="s">
        <v>977</v>
      </c>
      <c r="E303" s="19" t="s">
        <v>978</v>
      </c>
      <c r="F303" s="19">
        <v>51980077</v>
      </c>
      <c r="G303" s="19" t="s">
        <v>979</v>
      </c>
      <c r="H303" s="19" t="s">
        <v>154</v>
      </c>
      <c r="I303" s="19" t="s">
        <v>32</v>
      </c>
      <c r="J303" s="27">
        <v>45327</v>
      </c>
      <c r="K303" s="27">
        <v>45331</v>
      </c>
      <c r="L303" s="27">
        <v>45504</v>
      </c>
      <c r="M303" s="29">
        <v>39108000</v>
      </c>
      <c r="N303" s="36">
        <f t="shared" si="25"/>
        <v>1</v>
      </c>
      <c r="O303" s="31">
        <f>VLOOKUP(A303,[1]Hoja3!$A$1:$D$1647,2,0)</f>
        <v>37152600</v>
      </c>
      <c r="P303" s="31">
        <f>VLOOKUP(A303,[1]Hoja3!$A$1:$D$1647,4,0)</f>
        <v>1955400</v>
      </c>
      <c r="Q303" s="31">
        <f>VLOOKUP(A303,[1]Hoja3!$A$1:$D$1647,3,0)</f>
        <v>0</v>
      </c>
      <c r="R303" s="31">
        <f t="shared" si="29"/>
        <v>39108000</v>
      </c>
      <c r="S303" s="31">
        <f t="shared" si="26"/>
        <v>35197200</v>
      </c>
      <c r="T303" s="31">
        <f t="shared" si="27"/>
        <v>39108000</v>
      </c>
      <c r="X303" s="30">
        <f t="shared" si="24"/>
        <v>45504</v>
      </c>
      <c r="Y303" s="31"/>
      <c r="Z303" s="31">
        <f t="shared" si="28"/>
        <v>39108000</v>
      </c>
      <c r="AA303" s="28" t="s">
        <v>33</v>
      </c>
    </row>
    <row r="304" spans="1:27" s="28" customFormat="1" ht="29" x14ac:dyDescent="0.35">
      <c r="A304" s="19" t="s">
        <v>4827</v>
      </c>
      <c r="B304" s="20">
        <v>327</v>
      </c>
      <c r="C304" s="28">
        <v>2024</v>
      </c>
      <c r="D304" s="19" t="s">
        <v>980</v>
      </c>
      <c r="E304" s="19" t="s">
        <v>981</v>
      </c>
      <c r="F304" s="19">
        <v>1075251482</v>
      </c>
      <c r="G304" s="19" t="s">
        <v>982</v>
      </c>
      <c r="H304" s="19" t="s">
        <v>154</v>
      </c>
      <c r="I304" s="19" t="s">
        <v>32</v>
      </c>
      <c r="J304" s="27">
        <v>45327</v>
      </c>
      <c r="K304" s="27">
        <v>45331</v>
      </c>
      <c r="L304" s="27">
        <v>45504</v>
      </c>
      <c r="M304" s="29">
        <v>39108000</v>
      </c>
      <c r="N304" s="36">
        <f t="shared" si="25"/>
        <v>1</v>
      </c>
      <c r="O304" s="31">
        <f>VLOOKUP(A304,[1]Hoja3!$A$1:$D$1647,2,0)</f>
        <v>37152600</v>
      </c>
      <c r="P304" s="31">
        <f>VLOOKUP(A304,[1]Hoja3!$A$1:$D$1647,4,0)</f>
        <v>1955400</v>
      </c>
      <c r="Q304" s="31">
        <f>VLOOKUP(A304,[1]Hoja3!$A$1:$D$1647,3,0)</f>
        <v>0</v>
      </c>
      <c r="R304" s="31">
        <f t="shared" si="29"/>
        <v>39108000</v>
      </c>
      <c r="S304" s="31">
        <f t="shared" si="26"/>
        <v>35197200</v>
      </c>
      <c r="T304" s="31">
        <f t="shared" si="27"/>
        <v>39108000</v>
      </c>
      <c r="X304" s="30">
        <f t="shared" si="24"/>
        <v>45504</v>
      </c>
      <c r="Y304" s="31"/>
      <c r="Z304" s="31">
        <f t="shared" si="28"/>
        <v>39108000</v>
      </c>
      <c r="AA304" s="28" t="s">
        <v>33</v>
      </c>
    </row>
    <row r="305" spans="1:27" s="28" customFormat="1" ht="43.5" x14ac:dyDescent="0.35">
      <c r="A305" s="19" t="s">
        <v>4828</v>
      </c>
      <c r="B305" s="20">
        <v>329</v>
      </c>
      <c r="C305" s="28">
        <v>2024</v>
      </c>
      <c r="D305" s="19" t="s">
        <v>983</v>
      </c>
      <c r="E305" s="19" t="s">
        <v>984</v>
      </c>
      <c r="F305" s="19">
        <v>53039141</v>
      </c>
      <c r="G305" s="19" t="s">
        <v>985</v>
      </c>
      <c r="H305" s="19" t="s">
        <v>262</v>
      </c>
      <c r="I305" s="19" t="s">
        <v>4742</v>
      </c>
      <c r="J305" s="27">
        <v>45327</v>
      </c>
      <c r="K305" s="27">
        <v>45328</v>
      </c>
      <c r="L305" s="27">
        <v>45504</v>
      </c>
      <c r="M305" s="29">
        <v>40194333</v>
      </c>
      <c r="N305" s="36">
        <f t="shared" si="25"/>
        <v>1</v>
      </c>
      <c r="O305" s="31">
        <f>VLOOKUP(A305,[1]Hoja3!$A$1:$D$1647,2,0)</f>
        <v>37804400</v>
      </c>
      <c r="P305" s="31">
        <f>VLOOKUP(A305,[1]Hoja3!$A$1:$D$1647,4,0)</f>
        <v>2389933</v>
      </c>
      <c r="Q305" s="31">
        <f>VLOOKUP(A305,[1]Hoja3!$A$1:$D$1647,3,0)</f>
        <v>0</v>
      </c>
      <c r="R305" s="31">
        <f t="shared" si="29"/>
        <v>40194333</v>
      </c>
      <c r="S305" s="31">
        <f t="shared" si="26"/>
        <v>35414467</v>
      </c>
      <c r="T305" s="31">
        <f t="shared" si="27"/>
        <v>40194333</v>
      </c>
      <c r="X305" s="30">
        <f t="shared" si="24"/>
        <v>45504</v>
      </c>
      <c r="Y305" s="31"/>
      <c r="Z305" s="31">
        <f t="shared" si="28"/>
        <v>40194333</v>
      </c>
      <c r="AA305" s="28" t="s">
        <v>264</v>
      </c>
    </row>
    <row r="306" spans="1:27" s="28" customFormat="1" ht="43.5" x14ac:dyDescent="0.35">
      <c r="A306" s="19" t="s">
        <v>4829</v>
      </c>
      <c r="B306" s="20">
        <v>330</v>
      </c>
      <c r="C306" s="28">
        <v>2024</v>
      </c>
      <c r="D306" s="19" t="s">
        <v>986</v>
      </c>
      <c r="E306" s="19" t="s">
        <v>987</v>
      </c>
      <c r="F306" s="19">
        <v>1010203548</v>
      </c>
      <c r="G306" s="19" t="s">
        <v>988</v>
      </c>
      <c r="H306" s="19" t="s">
        <v>262</v>
      </c>
      <c r="I306" s="19" t="s">
        <v>4742</v>
      </c>
      <c r="J306" s="27">
        <v>45327</v>
      </c>
      <c r="K306" s="27">
        <v>45328</v>
      </c>
      <c r="L306" s="27">
        <v>45504</v>
      </c>
      <c r="M306" s="29">
        <v>26100000</v>
      </c>
      <c r="N306" s="36">
        <f t="shared" si="25"/>
        <v>1</v>
      </c>
      <c r="O306" s="31">
        <f>VLOOKUP(A306,[1]Hoja3!$A$1:$D$1647,2,0)</f>
        <v>25230000</v>
      </c>
      <c r="P306" s="31">
        <f>VLOOKUP(A306,[1]Hoja3!$A$1:$D$1647,4,0)</f>
        <v>870000</v>
      </c>
      <c r="Q306" s="31">
        <f>VLOOKUP(A306,[1]Hoja3!$A$1:$D$1647,3,0)</f>
        <v>0</v>
      </c>
      <c r="R306" s="31">
        <f t="shared" si="29"/>
        <v>26100000</v>
      </c>
      <c r="S306" s="31">
        <f t="shared" si="26"/>
        <v>24360000</v>
      </c>
      <c r="T306" s="31">
        <f t="shared" si="27"/>
        <v>26100000</v>
      </c>
      <c r="X306" s="30">
        <f t="shared" si="24"/>
        <v>45504</v>
      </c>
      <c r="Y306" s="31"/>
      <c r="Z306" s="31">
        <f t="shared" si="28"/>
        <v>26100000</v>
      </c>
      <c r="AA306" s="28" t="s">
        <v>264</v>
      </c>
    </row>
    <row r="307" spans="1:27" s="28" customFormat="1" ht="29" x14ac:dyDescent="0.35">
      <c r="A307" s="19" t="s">
        <v>4830</v>
      </c>
      <c r="B307" s="20">
        <v>331</v>
      </c>
      <c r="C307" s="28">
        <v>2024</v>
      </c>
      <c r="D307" s="19" t="s">
        <v>989</v>
      </c>
      <c r="E307" s="19" t="s">
        <v>990</v>
      </c>
      <c r="F307" s="19">
        <v>53074795</v>
      </c>
      <c r="G307" s="19" t="s">
        <v>991</v>
      </c>
      <c r="H307" s="19" t="s">
        <v>298</v>
      </c>
      <c r="I307" s="19" t="s">
        <v>299</v>
      </c>
      <c r="J307" s="27">
        <v>45327</v>
      </c>
      <c r="K307" s="27">
        <v>45330</v>
      </c>
      <c r="L307" s="27">
        <v>45504</v>
      </c>
      <c r="M307" s="29">
        <v>32500000</v>
      </c>
      <c r="N307" s="36">
        <f t="shared" si="25"/>
        <v>1</v>
      </c>
      <c r="O307" s="31">
        <f>VLOOKUP(A307,[1]Hoja3!$A$1:$D$1647,2,0)</f>
        <v>28666667</v>
      </c>
      <c r="P307" s="31">
        <f>VLOOKUP(A307,[1]Hoja3!$A$1:$D$1647,4,0)</f>
        <v>3833333</v>
      </c>
      <c r="Q307" s="31">
        <f>VLOOKUP(A307,[1]Hoja3!$A$1:$D$1647,3,0)</f>
        <v>0</v>
      </c>
      <c r="R307" s="31">
        <f t="shared" si="29"/>
        <v>32500000</v>
      </c>
      <c r="S307" s="31">
        <f t="shared" si="26"/>
        <v>24833334</v>
      </c>
      <c r="T307" s="31">
        <f t="shared" si="27"/>
        <v>32500000</v>
      </c>
      <c r="X307" s="30">
        <f t="shared" si="24"/>
        <v>45504</v>
      </c>
      <c r="Y307" s="31"/>
      <c r="Z307" s="31">
        <f t="shared" si="28"/>
        <v>32500000</v>
      </c>
      <c r="AA307" s="28" t="s">
        <v>300</v>
      </c>
    </row>
    <row r="308" spans="1:27" s="28" customFormat="1" ht="43.5" x14ac:dyDescent="0.35">
      <c r="A308" s="19" t="s">
        <v>4831</v>
      </c>
      <c r="B308" s="20">
        <v>333</v>
      </c>
      <c r="C308" s="28">
        <v>2024</v>
      </c>
      <c r="D308" s="19" t="s">
        <v>992</v>
      </c>
      <c r="E308" s="19" t="s">
        <v>993</v>
      </c>
      <c r="F308" s="19">
        <v>52327639</v>
      </c>
      <c r="G308" s="19" t="s">
        <v>994</v>
      </c>
      <c r="H308" s="19" t="s">
        <v>426</v>
      </c>
      <c r="I308" s="19" t="s">
        <v>820</v>
      </c>
      <c r="J308" s="27">
        <v>45327</v>
      </c>
      <c r="K308" s="27">
        <v>45328</v>
      </c>
      <c r="L308" s="27">
        <v>45504</v>
      </c>
      <c r="M308" s="29">
        <v>57000000</v>
      </c>
      <c r="N308" s="36">
        <f t="shared" si="25"/>
        <v>1</v>
      </c>
      <c r="O308" s="31">
        <f>VLOOKUP(A308,[1]Hoja3!$A$1:$D$1647,2,0)</f>
        <v>55100000</v>
      </c>
      <c r="P308" s="31">
        <f>VLOOKUP(A308,[1]Hoja3!$A$1:$D$1647,4,0)</f>
        <v>1900000</v>
      </c>
      <c r="Q308" s="31">
        <f>VLOOKUP(A308,[1]Hoja3!$A$1:$D$1647,3,0)</f>
        <v>0</v>
      </c>
      <c r="R308" s="31">
        <f t="shared" si="29"/>
        <v>57000000</v>
      </c>
      <c r="S308" s="31">
        <f t="shared" si="26"/>
        <v>53200000</v>
      </c>
      <c r="T308" s="31">
        <f t="shared" si="27"/>
        <v>57000000</v>
      </c>
      <c r="X308" s="30">
        <f t="shared" si="24"/>
        <v>45504</v>
      </c>
      <c r="Y308" s="31"/>
      <c r="Z308" s="31">
        <f t="shared" si="28"/>
        <v>57000000</v>
      </c>
      <c r="AA308" s="28" t="s">
        <v>428</v>
      </c>
    </row>
    <row r="309" spans="1:27" s="28" customFormat="1" ht="43.5" x14ac:dyDescent="0.35">
      <c r="A309" s="19" t="s">
        <v>4832</v>
      </c>
      <c r="B309" s="20">
        <v>334</v>
      </c>
      <c r="C309" s="28">
        <v>2024</v>
      </c>
      <c r="D309" s="19" t="s">
        <v>995</v>
      </c>
      <c r="E309" s="19" t="s">
        <v>996</v>
      </c>
      <c r="F309" s="19">
        <v>51914293</v>
      </c>
      <c r="G309" s="19" t="s">
        <v>997</v>
      </c>
      <c r="H309" s="19" t="s">
        <v>426</v>
      </c>
      <c r="I309" s="19" t="s">
        <v>820</v>
      </c>
      <c r="J309" s="27">
        <v>45327</v>
      </c>
      <c r="K309" s="27">
        <v>45328</v>
      </c>
      <c r="L309" s="27">
        <v>45504</v>
      </c>
      <c r="M309" s="29">
        <v>33000000</v>
      </c>
      <c r="N309" s="36">
        <f t="shared" si="25"/>
        <v>1</v>
      </c>
      <c r="O309" s="31">
        <f>VLOOKUP(A309,[1]Hoja3!$A$1:$D$1647,2,0)</f>
        <v>31900000</v>
      </c>
      <c r="P309" s="31">
        <f>VLOOKUP(A309,[1]Hoja3!$A$1:$D$1647,4,0)</f>
        <v>1100000</v>
      </c>
      <c r="Q309" s="31">
        <f>VLOOKUP(A309,[1]Hoja3!$A$1:$D$1647,3,0)</f>
        <v>0</v>
      </c>
      <c r="R309" s="31">
        <f t="shared" si="29"/>
        <v>33000000</v>
      </c>
      <c r="S309" s="31">
        <f t="shared" si="26"/>
        <v>30800000</v>
      </c>
      <c r="T309" s="31">
        <f t="shared" si="27"/>
        <v>33000000</v>
      </c>
      <c r="X309" s="30">
        <f t="shared" si="24"/>
        <v>45504</v>
      </c>
      <c r="Y309" s="31"/>
      <c r="Z309" s="31">
        <f t="shared" si="28"/>
        <v>33000000</v>
      </c>
      <c r="AA309" s="28" t="s">
        <v>428</v>
      </c>
    </row>
    <row r="310" spans="1:27" s="28" customFormat="1" ht="43.5" x14ac:dyDescent="0.35">
      <c r="A310" s="19" t="s">
        <v>4833</v>
      </c>
      <c r="B310" s="20">
        <v>335</v>
      </c>
      <c r="C310" s="28">
        <v>2024</v>
      </c>
      <c r="D310" s="19" t="s">
        <v>998</v>
      </c>
      <c r="E310" s="19" t="s">
        <v>999</v>
      </c>
      <c r="F310" s="19">
        <v>1023938563</v>
      </c>
      <c r="G310" s="19" t="s">
        <v>1000</v>
      </c>
      <c r="H310" s="19" t="s">
        <v>154</v>
      </c>
      <c r="I310" s="19" t="s">
        <v>32</v>
      </c>
      <c r="J310" s="27">
        <v>45327</v>
      </c>
      <c r="K310" s="27">
        <v>45328</v>
      </c>
      <c r="L310" s="27">
        <v>45504</v>
      </c>
      <c r="M310" s="29">
        <v>40410000</v>
      </c>
      <c r="N310" s="36">
        <f t="shared" si="25"/>
        <v>1</v>
      </c>
      <c r="O310" s="31">
        <f>VLOOKUP(A310,[1]Hoja3!$A$1:$D$1647,2,0)</f>
        <v>39063000</v>
      </c>
      <c r="P310" s="31">
        <f>VLOOKUP(A310,[1]Hoja3!$A$1:$D$1647,4,0)</f>
        <v>1347000</v>
      </c>
      <c r="Q310" s="31">
        <f>VLOOKUP(A310,[1]Hoja3!$A$1:$D$1647,3,0)</f>
        <v>0</v>
      </c>
      <c r="R310" s="31">
        <f t="shared" si="29"/>
        <v>40410000</v>
      </c>
      <c r="S310" s="31">
        <f t="shared" si="26"/>
        <v>37716000</v>
      </c>
      <c r="T310" s="31">
        <f t="shared" si="27"/>
        <v>40410000</v>
      </c>
      <c r="X310" s="30">
        <f t="shared" si="24"/>
        <v>45504</v>
      </c>
      <c r="Y310" s="31"/>
      <c r="Z310" s="31">
        <f t="shared" si="28"/>
        <v>40410000</v>
      </c>
      <c r="AA310" s="28" t="s">
        <v>33</v>
      </c>
    </row>
    <row r="311" spans="1:27" s="28" customFormat="1" ht="29" x14ac:dyDescent="0.35">
      <c r="A311" s="19" t="s">
        <v>4834</v>
      </c>
      <c r="B311" s="20">
        <v>336</v>
      </c>
      <c r="C311" s="28">
        <v>2024</v>
      </c>
      <c r="D311" s="19" t="s">
        <v>1001</v>
      </c>
      <c r="E311" s="19" t="s">
        <v>1002</v>
      </c>
      <c r="F311" s="19">
        <v>1019068108</v>
      </c>
      <c r="G311" s="19" t="s">
        <v>1003</v>
      </c>
      <c r="H311" s="19" t="s">
        <v>784</v>
      </c>
      <c r="I311" s="19" t="s">
        <v>4760</v>
      </c>
      <c r="J311" s="27">
        <v>45327</v>
      </c>
      <c r="K311" s="27">
        <v>45330</v>
      </c>
      <c r="L311" s="27">
        <v>45504</v>
      </c>
      <c r="M311" s="29">
        <v>48000000</v>
      </c>
      <c r="N311" s="36">
        <f t="shared" si="25"/>
        <v>1</v>
      </c>
      <c r="O311" s="31">
        <f>VLOOKUP(A311,[1]Hoja3!$A$1:$D$1647,2,0)</f>
        <v>45866667</v>
      </c>
      <c r="P311" s="31">
        <f>VLOOKUP(A311,[1]Hoja3!$A$1:$D$1647,4,0)</f>
        <v>2133333</v>
      </c>
      <c r="Q311" s="31">
        <f>VLOOKUP(A311,[1]Hoja3!$A$1:$D$1647,3,0)</f>
        <v>0</v>
      </c>
      <c r="R311" s="31">
        <f t="shared" si="29"/>
        <v>48000000</v>
      </c>
      <c r="S311" s="31">
        <f t="shared" si="26"/>
        <v>43733334</v>
      </c>
      <c r="T311" s="31">
        <f t="shared" si="27"/>
        <v>48000000</v>
      </c>
      <c r="X311" s="30">
        <f t="shared" si="24"/>
        <v>45504</v>
      </c>
      <c r="Y311" s="31"/>
      <c r="Z311" s="31">
        <f t="shared" si="28"/>
        <v>48000000</v>
      </c>
      <c r="AA311" s="28" t="s">
        <v>534</v>
      </c>
    </row>
    <row r="312" spans="1:27" s="28" customFormat="1" ht="43.5" x14ac:dyDescent="0.35">
      <c r="A312" s="19" t="s">
        <v>4835</v>
      </c>
      <c r="B312" s="20">
        <v>337</v>
      </c>
      <c r="C312" s="28">
        <v>2024</v>
      </c>
      <c r="D312" s="19" t="s">
        <v>1004</v>
      </c>
      <c r="E312" s="19" t="s">
        <v>1005</v>
      </c>
      <c r="F312" s="19">
        <v>63477423</v>
      </c>
      <c r="G312" s="19" t="s">
        <v>1006</v>
      </c>
      <c r="H312" s="19" t="s">
        <v>262</v>
      </c>
      <c r="I312" s="19" t="s">
        <v>4742</v>
      </c>
      <c r="J312" s="27">
        <v>45328</v>
      </c>
      <c r="K312" s="27">
        <v>45329</v>
      </c>
      <c r="L312" s="27">
        <v>45504</v>
      </c>
      <c r="M312" s="29">
        <v>50388000</v>
      </c>
      <c r="N312" s="36">
        <f t="shared" si="25"/>
        <v>1</v>
      </c>
      <c r="O312" s="31">
        <f>VLOOKUP(A312,[1]Hoja3!$A$1:$D$1647,2,0)</f>
        <v>48428467</v>
      </c>
      <c r="P312" s="31">
        <f>VLOOKUP(A312,[1]Hoja3!$A$1:$D$1647,4,0)</f>
        <v>1959533</v>
      </c>
      <c r="Q312" s="31">
        <f>VLOOKUP(A312,[1]Hoja3!$A$1:$D$1647,3,0)</f>
        <v>0</v>
      </c>
      <c r="R312" s="31">
        <f t="shared" si="29"/>
        <v>50388000</v>
      </c>
      <c r="S312" s="31">
        <f t="shared" si="26"/>
        <v>46468934</v>
      </c>
      <c r="T312" s="31">
        <f t="shared" si="27"/>
        <v>50388000</v>
      </c>
      <c r="X312" s="30">
        <f t="shared" si="24"/>
        <v>45504</v>
      </c>
      <c r="Y312" s="31"/>
      <c r="Z312" s="31">
        <f t="shared" si="28"/>
        <v>50388000</v>
      </c>
      <c r="AA312" s="28" t="s">
        <v>264</v>
      </c>
    </row>
    <row r="313" spans="1:27" s="28" customFormat="1" ht="43.5" x14ac:dyDescent="0.35">
      <c r="A313" s="19" t="s">
        <v>4836</v>
      </c>
      <c r="B313" s="20">
        <v>338</v>
      </c>
      <c r="C313" s="28">
        <v>2024</v>
      </c>
      <c r="D313" s="19" t="s">
        <v>1007</v>
      </c>
      <c r="E313" s="19" t="s">
        <v>1008</v>
      </c>
      <c r="F313" s="19">
        <v>1010217694</v>
      </c>
      <c r="G313" s="19" t="s">
        <v>1009</v>
      </c>
      <c r="H313" s="19" t="s">
        <v>154</v>
      </c>
      <c r="I313" s="19" t="s">
        <v>4747</v>
      </c>
      <c r="J313" s="27">
        <v>45328</v>
      </c>
      <c r="K313" s="27">
        <v>45331</v>
      </c>
      <c r="L313" s="27">
        <v>45504</v>
      </c>
      <c r="M313" s="29">
        <v>35308000</v>
      </c>
      <c r="N313" s="36">
        <f t="shared" si="25"/>
        <v>1</v>
      </c>
      <c r="O313" s="31">
        <f>VLOOKUP(A313,[1]Hoja3!$A$1:$D$1647,2,0)</f>
        <v>30962400</v>
      </c>
      <c r="P313" s="31">
        <f>VLOOKUP(A313,[1]Hoja3!$A$1:$D$1647,4,0)</f>
        <v>4345600</v>
      </c>
      <c r="Q313" s="31">
        <f>VLOOKUP(A313,[1]Hoja3!$A$1:$D$1647,3,0)</f>
        <v>0</v>
      </c>
      <c r="R313" s="31">
        <f t="shared" si="29"/>
        <v>35308000</v>
      </c>
      <c r="S313" s="31">
        <f t="shared" si="26"/>
        <v>26616800</v>
      </c>
      <c r="T313" s="31">
        <f t="shared" si="27"/>
        <v>35308000</v>
      </c>
      <c r="X313" s="30">
        <f t="shared" si="24"/>
        <v>45504</v>
      </c>
      <c r="Y313" s="31"/>
      <c r="Z313" s="31">
        <f t="shared" si="28"/>
        <v>35308000</v>
      </c>
      <c r="AA313" s="28" t="s">
        <v>156</v>
      </c>
    </row>
    <row r="314" spans="1:27" s="28" customFormat="1" ht="43.5" x14ac:dyDescent="0.35">
      <c r="A314" s="19" t="s">
        <v>4837</v>
      </c>
      <c r="B314" s="20">
        <v>339</v>
      </c>
      <c r="C314" s="28">
        <v>2024</v>
      </c>
      <c r="D314" s="19" t="s">
        <v>1010</v>
      </c>
      <c r="E314" s="19" t="s">
        <v>1011</v>
      </c>
      <c r="F314" s="19">
        <v>1030601495</v>
      </c>
      <c r="G314" s="19" t="s">
        <v>1012</v>
      </c>
      <c r="H314" s="19" t="s">
        <v>154</v>
      </c>
      <c r="I314" s="19" t="s">
        <v>4747</v>
      </c>
      <c r="J314" s="27">
        <v>45328</v>
      </c>
      <c r="K314" s="27">
        <v>45331</v>
      </c>
      <c r="L314" s="27">
        <v>45504</v>
      </c>
      <c r="M314" s="29">
        <v>34482500</v>
      </c>
      <c r="N314" s="36">
        <f t="shared" si="25"/>
        <v>1</v>
      </c>
      <c r="O314" s="31">
        <f>VLOOKUP(A314,[1]Hoja3!$A$1:$D$1647,2,0)</f>
        <v>30238500</v>
      </c>
      <c r="P314" s="31">
        <f>VLOOKUP(A314,[1]Hoja3!$A$1:$D$1647,4,0)</f>
        <v>4244000</v>
      </c>
      <c r="Q314" s="31">
        <f>VLOOKUP(A314,[1]Hoja3!$A$1:$D$1647,3,0)</f>
        <v>0</v>
      </c>
      <c r="R314" s="31">
        <f t="shared" si="29"/>
        <v>34482500</v>
      </c>
      <c r="S314" s="31">
        <f t="shared" si="26"/>
        <v>25994500</v>
      </c>
      <c r="T314" s="31">
        <f t="shared" si="27"/>
        <v>34482500</v>
      </c>
      <c r="X314" s="30">
        <f t="shared" si="24"/>
        <v>45504</v>
      </c>
      <c r="Y314" s="31"/>
      <c r="Z314" s="31">
        <f t="shared" si="28"/>
        <v>34482500</v>
      </c>
      <c r="AA314" s="28" t="s">
        <v>156</v>
      </c>
    </row>
    <row r="315" spans="1:27" s="28" customFormat="1" ht="43.5" x14ac:dyDescent="0.35">
      <c r="A315" s="19" t="s">
        <v>4838</v>
      </c>
      <c r="B315" s="20">
        <v>340</v>
      </c>
      <c r="C315" s="28">
        <v>2024</v>
      </c>
      <c r="D315" s="19" t="s">
        <v>1013</v>
      </c>
      <c r="E315" s="19" t="s">
        <v>1014</v>
      </c>
      <c r="F315" s="19">
        <v>1113308508</v>
      </c>
      <c r="G315" s="19" t="s">
        <v>1015</v>
      </c>
      <c r="H315" s="19" t="s">
        <v>154</v>
      </c>
      <c r="I315" s="19" t="s">
        <v>4747</v>
      </c>
      <c r="J315" s="27">
        <v>45328</v>
      </c>
      <c r="K315" s="27">
        <v>45331</v>
      </c>
      <c r="L315" s="27">
        <v>45504</v>
      </c>
      <c r="M315" s="29">
        <v>34482500</v>
      </c>
      <c r="N315" s="36">
        <f t="shared" si="25"/>
        <v>1</v>
      </c>
      <c r="O315" s="31">
        <f>VLOOKUP(A315,[1]Hoja3!$A$1:$D$1647,2,0)</f>
        <v>30238500</v>
      </c>
      <c r="P315" s="31">
        <f>VLOOKUP(A315,[1]Hoja3!$A$1:$D$1647,4,0)</f>
        <v>4244000</v>
      </c>
      <c r="Q315" s="31">
        <f>VLOOKUP(A315,[1]Hoja3!$A$1:$D$1647,3,0)</f>
        <v>0</v>
      </c>
      <c r="R315" s="31">
        <f t="shared" si="29"/>
        <v>34482500</v>
      </c>
      <c r="S315" s="31">
        <f t="shared" si="26"/>
        <v>25994500</v>
      </c>
      <c r="T315" s="31">
        <f t="shared" si="27"/>
        <v>34482500</v>
      </c>
      <c r="X315" s="30">
        <f t="shared" si="24"/>
        <v>45504</v>
      </c>
      <c r="Y315" s="31"/>
      <c r="Z315" s="31">
        <f t="shared" si="28"/>
        <v>34482500</v>
      </c>
      <c r="AA315" s="28" t="s">
        <v>156</v>
      </c>
    </row>
    <row r="316" spans="1:27" s="28" customFormat="1" ht="43.5" x14ac:dyDescent="0.35">
      <c r="A316" s="19" t="s">
        <v>4839</v>
      </c>
      <c r="B316" s="20">
        <v>341</v>
      </c>
      <c r="C316" s="28">
        <v>2024</v>
      </c>
      <c r="D316" s="19" t="s">
        <v>1016</v>
      </c>
      <c r="E316" s="19" t="s">
        <v>1017</v>
      </c>
      <c r="F316" s="19">
        <v>367422</v>
      </c>
      <c r="G316" s="19" t="s">
        <v>1018</v>
      </c>
      <c r="H316" s="19" t="s">
        <v>854</v>
      </c>
      <c r="I316" s="19" t="s">
        <v>4785</v>
      </c>
      <c r="J316" s="27">
        <v>45328</v>
      </c>
      <c r="K316" s="27">
        <v>45329</v>
      </c>
      <c r="L316" s="27">
        <v>45504</v>
      </c>
      <c r="M316" s="29">
        <v>35220000</v>
      </c>
      <c r="N316" s="36">
        <f t="shared" si="25"/>
        <v>1</v>
      </c>
      <c r="O316" s="31">
        <f>VLOOKUP(A316,[1]Hoja3!$A$1:$D$1647,2,0)</f>
        <v>33850333</v>
      </c>
      <c r="P316" s="31">
        <f>VLOOKUP(A316,[1]Hoja3!$A$1:$D$1647,4,0)</f>
        <v>1369667</v>
      </c>
      <c r="Q316" s="31">
        <f>VLOOKUP(A316,[1]Hoja3!$A$1:$D$1647,3,0)</f>
        <v>0</v>
      </c>
      <c r="R316" s="31">
        <f t="shared" si="29"/>
        <v>35220000</v>
      </c>
      <c r="S316" s="31">
        <f t="shared" si="26"/>
        <v>32480666</v>
      </c>
      <c r="T316" s="31">
        <f t="shared" si="27"/>
        <v>35220000</v>
      </c>
      <c r="X316" s="30">
        <f t="shared" si="24"/>
        <v>45504</v>
      </c>
      <c r="Y316" s="31"/>
      <c r="Z316" s="31">
        <f t="shared" si="28"/>
        <v>35220000</v>
      </c>
      <c r="AA316" s="28" t="s">
        <v>306</v>
      </c>
    </row>
    <row r="317" spans="1:27" s="28" customFormat="1" ht="43.5" x14ac:dyDescent="0.35">
      <c r="A317" s="19" t="s">
        <v>4840</v>
      </c>
      <c r="B317" s="20">
        <v>342</v>
      </c>
      <c r="C317" s="28">
        <v>2024</v>
      </c>
      <c r="D317" s="19" t="s">
        <v>1019</v>
      </c>
      <c r="E317" s="19" t="s">
        <v>1020</v>
      </c>
      <c r="F317" s="19">
        <v>52192639</v>
      </c>
      <c r="G317" s="19" t="s">
        <v>1021</v>
      </c>
      <c r="H317" s="19" t="s">
        <v>475</v>
      </c>
      <c r="I317" s="19" t="s">
        <v>4768</v>
      </c>
      <c r="J317" s="27">
        <v>45328</v>
      </c>
      <c r="K317" s="27">
        <v>45330</v>
      </c>
      <c r="L317" s="27">
        <v>45495</v>
      </c>
      <c r="M317" s="29">
        <v>47998000</v>
      </c>
      <c r="N317" s="36">
        <f t="shared" si="25"/>
        <v>1</v>
      </c>
      <c r="O317" s="31">
        <f>VLOOKUP(A317,[1]Hoja3!$A$1:$D$1647,2,0)</f>
        <v>47707102</v>
      </c>
      <c r="P317" s="31">
        <f>VLOOKUP(A317,[1]Hoja3!$A$1:$D$1647,4,0)</f>
        <v>290898</v>
      </c>
      <c r="Q317" s="31">
        <f>VLOOKUP(A317,[1]Hoja3!$A$1:$D$1647,3,0)</f>
        <v>0</v>
      </c>
      <c r="R317" s="31">
        <f t="shared" si="29"/>
        <v>47998000</v>
      </c>
      <c r="S317" s="31">
        <f t="shared" si="26"/>
        <v>47416204</v>
      </c>
      <c r="T317" s="31">
        <f t="shared" si="27"/>
        <v>47998000</v>
      </c>
      <c r="X317" s="30">
        <f t="shared" si="24"/>
        <v>45495</v>
      </c>
      <c r="Y317" s="31"/>
      <c r="Z317" s="31">
        <f t="shared" si="28"/>
        <v>47998000</v>
      </c>
      <c r="AA317" s="28" t="s">
        <v>477</v>
      </c>
    </row>
    <row r="318" spans="1:27" s="28" customFormat="1" ht="29" x14ac:dyDescent="0.35">
      <c r="A318" s="19" t="s">
        <v>4841</v>
      </c>
      <c r="B318" s="20">
        <v>343</v>
      </c>
      <c r="C318" s="28">
        <v>2024</v>
      </c>
      <c r="D318" s="19" t="s">
        <v>1022</v>
      </c>
      <c r="E318" s="19" t="s">
        <v>1023</v>
      </c>
      <c r="F318" s="19">
        <v>1020806705</v>
      </c>
      <c r="G318" s="19" t="s">
        <v>1024</v>
      </c>
      <c r="H318" s="19" t="s">
        <v>475</v>
      </c>
      <c r="I318" s="19" t="s">
        <v>4768</v>
      </c>
      <c r="J318" s="27">
        <v>45328</v>
      </c>
      <c r="K318" s="27">
        <v>45330</v>
      </c>
      <c r="L318" s="27">
        <v>45495</v>
      </c>
      <c r="M318" s="29">
        <v>38500000</v>
      </c>
      <c r="N318" s="36">
        <f t="shared" si="25"/>
        <v>1</v>
      </c>
      <c r="O318" s="31">
        <f>VLOOKUP(A318,[1]Hoja3!$A$1:$D$1647,2,0)</f>
        <v>38266666</v>
      </c>
      <c r="P318" s="31">
        <f>VLOOKUP(A318,[1]Hoja3!$A$1:$D$1647,4,0)</f>
        <v>233334</v>
      </c>
      <c r="Q318" s="31">
        <f>VLOOKUP(A318,[1]Hoja3!$A$1:$D$1647,3,0)</f>
        <v>0</v>
      </c>
      <c r="R318" s="31">
        <f t="shared" si="29"/>
        <v>38500000</v>
      </c>
      <c r="S318" s="31">
        <f t="shared" si="26"/>
        <v>38033332</v>
      </c>
      <c r="T318" s="31">
        <f t="shared" si="27"/>
        <v>38500000</v>
      </c>
      <c r="X318" s="30">
        <f t="shared" si="24"/>
        <v>45495</v>
      </c>
      <c r="Y318" s="31"/>
      <c r="Z318" s="31">
        <f t="shared" si="28"/>
        <v>38500000</v>
      </c>
      <c r="AA318" s="28" t="s">
        <v>477</v>
      </c>
    </row>
    <row r="319" spans="1:27" s="28" customFormat="1" ht="43.5" x14ac:dyDescent="0.35">
      <c r="A319" s="19" t="s">
        <v>4842</v>
      </c>
      <c r="B319" s="20">
        <v>345</v>
      </c>
      <c r="C319" s="28">
        <v>2024</v>
      </c>
      <c r="D319" s="19" t="s">
        <v>1025</v>
      </c>
      <c r="E319" s="19" t="s">
        <v>1026</v>
      </c>
      <c r="F319" s="19">
        <v>1024548568</v>
      </c>
      <c r="G319" s="19" t="s">
        <v>1027</v>
      </c>
      <c r="H319" s="19" t="s">
        <v>532</v>
      </c>
      <c r="I319" s="19" t="s">
        <v>533</v>
      </c>
      <c r="J319" s="27">
        <v>45328</v>
      </c>
      <c r="K319" s="27">
        <v>45331</v>
      </c>
      <c r="L319" s="27">
        <v>45504</v>
      </c>
      <c r="M319" s="29">
        <v>8400000</v>
      </c>
      <c r="N319" s="36">
        <f t="shared" si="25"/>
        <v>1</v>
      </c>
      <c r="O319" s="31">
        <f>VLOOKUP(A319,[1]Hoja3!$A$1:$D$1647,2,0)</f>
        <v>7980000</v>
      </c>
      <c r="P319" s="31">
        <f>VLOOKUP(A319,[1]Hoja3!$A$1:$D$1647,4,0)</f>
        <v>420000</v>
      </c>
      <c r="Q319" s="31">
        <f>VLOOKUP(A319,[1]Hoja3!$A$1:$D$1647,3,0)</f>
        <v>0</v>
      </c>
      <c r="R319" s="31">
        <f t="shared" si="29"/>
        <v>8400000</v>
      </c>
      <c r="S319" s="31">
        <f t="shared" si="26"/>
        <v>7560000</v>
      </c>
      <c r="T319" s="31">
        <f t="shared" si="27"/>
        <v>8400000</v>
      </c>
      <c r="X319" s="30">
        <f t="shared" si="24"/>
        <v>45504</v>
      </c>
      <c r="Y319" s="31"/>
      <c r="Z319" s="31">
        <f t="shared" si="28"/>
        <v>8400000</v>
      </c>
      <c r="AA319" s="28" t="s">
        <v>534</v>
      </c>
    </row>
    <row r="320" spans="1:27" s="28" customFormat="1" ht="29" x14ac:dyDescent="0.35">
      <c r="A320" s="19" t="s">
        <v>4843</v>
      </c>
      <c r="B320" s="20">
        <v>346</v>
      </c>
      <c r="C320" s="28">
        <v>2024</v>
      </c>
      <c r="D320" s="19" t="s">
        <v>1028</v>
      </c>
      <c r="E320" s="19" t="s">
        <v>1029</v>
      </c>
      <c r="F320" s="19">
        <v>1032457464</v>
      </c>
      <c r="G320" s="19" t="s">
        <v>1030</v>
      </c>
      <c r="H320" s="19" t="s">
        <v>154</v>
      </c>
      <c r="I320" s="19" t="s">
        <v>32</v>
      </c>
      <c r="J320" s="27">
        <v>45328</v>
      </c>
      <c r="K320" s="27">
        <v>45335</v>
      </c>
      <c r="L320" s="27">
        <v>45504</v>
      </c>
      <c r="M320" s="29">
        <v>39108000</v>
      </c>
      <c r="N320" s="36">
        <f t="shared" si="25"/>
        <v>1</v>
      </c>
      <c r="O320" s="31">
        <f>VLOOKUP(A320,[1]Hoja3!$A$1:$D$1647,2,0)</f>
        <v>36283533</v>
      </c>
      <c r="P320" s="31">
        <f>VLOOKUP(A320,[1]Hoja3!$A$1:$D$1647,4,0)</f>
        <v>2824467</v>
      </c>
      <c r="Q320" s="31">
        <f>VLOOKUP(A320,[1]Hoja3!$A$1:$D$1647,3,0)</f>
        <v>0</v>
      </c>
      <c r="R320" s="31">
        <f t="shared" si="29"/>
        <v>39108000</v>
      </c>
      <c r="S320" s="31">
        <f t="shared" si="26"/>
        <v>33459066</v>
      </c>
      <c r="T320" s="31">
        <f t="shared" si="27"/>
        <v>39108000</v>
      </c>
      <c r="X320" s="30">
        <f t="shared" ref="X320:X383" si="30">+W320+L320</f>
        <v>45504</v>
      </c>
      <c r="Y320" s="31"/>
      <c r="Z320" s="31">
        <f t="shared" si="28"/>
        <v>39108000</v>
      </c>
      <c r="AA320" s="28" t="s">
        <v>33</v>
      </c>
    </row>
    <row r="321" spans="1:27" s="28" customFormat="1" ht="43.5" x14ac:dyDescent="0.35">
      <c r="A321" s="19" t="s">
        <v>4844</v>
      </c>
      <c r="B321" s="20">
        <v>347</v>
      </c>
      <c r="C321" s="28">
        <v>2024</v>
      </c>
      <c r="D321" s="19" t="s">
        <v>1031</v>
      </c>
      <c r="E321" s="19" t="s">
        <v>1032</v>
      </c>
      <c r="F321" s="19">
        <v>1013610476</v>
      </c>
      <c r="G321" s="19" t="s">
        <v>1033</v>
      </c>
      <c r="H321" s="19" t="s">
        <v>154</v>
      </c>
      <c r="I321" s="19" t="s">
        <v>32</v>
      </c>
      <c r="J321" s="27">
        <v>45328</v>
      </c>
      <c r="K321" s="27">
        <v>45331</v>
      </c>
      <c r="L321" s="27">
        <v>45504</v>
      </c>
      <c r="M321" s="29">
        <v>39108000</v>
      </c>
      <c r="N321" s="36">
        <f t="shared" si="25"/>
        <v>1</v>
      </c>
      <c r="O321" s="31">
        <f>VLOOKUP(A321,[1]Hoja3!$A$1:$D$1647,2,0)</f>
        <v>37152600</v>
      </c>
      <c r="P321" s="31">
        <f>VLOOKUP(A321,[1]Hoja3!$A$1:$D$1647,4,0)</f>
        <v>1955400</v>
      </c>
      <c r="Q321" s="31">
        <f>VLOOKUP(A321,[1]Hoja3!$A$1:$D$1647,3,0)</f>
        <v>0</v>
      </c>
      <c r="R321" s="31">
        <f t="shared" si="29"/>
        <v>39108000</v>
      </c>
      <c r="S321" s="31">
        <f t="shared" si="26"/>
        <v>35197200</v>
      </c>
      <c r="T321" s="31">
        <f t="shared" si="27"/>
        <v>39108000</v>
      </c>
      <c r="X321" s="30">
        <f t="shared" si="30"/>
        <v>45504</v>
      </c>
      <c r="Y321" s="31"/>
      <c r="Z321" s="31">
        <f t="shared" si="28"/>
        <v>39108000</v>
      </c>
      <c r="AA321" s="28" t="s">
        <v>33</v>
      </c>
    </row>
    <row r="322" spans="1:27" s="28" customFormat="1" ht="29" x14ac:dyDescent="0.35">
      <c r="A322" s="19" t="s">
        <v>4845</v>
      </c>
      <c r="B322" s="20">
        <v>348</v>
      </c>
      <c r="C322" s="28">
        <v>2024</v>
      </c>
      <c r="D322" s="19" t="s">
        <v>1034</v>
      </c>
      <c r="E322" s="19" t="s">
        <v>1035</v>
      </c>
      <c r="F322" s="19">
        <v>52083575</v>
      </c>
      <c r="G322" s="19" t="s">
        <v>1036</v>
      </c>
      <c r="H322" s="19" t="s">
        <v>154</v>
      </c>
      <c r="I322" s="19" t="s">
        <v>32</v>
      </c>
      <c r="J322" s="27">
        <v>45328</v>
      </c>
      <c r="K322" s="27">
        <v>45331</v>
      </c>
      <c r="L322" s="27">
        <v>45504</v>
      </c>
      <c r="M322" s="29">
        <v>39108000</v>
      </c>
      <c r="N322" s="36">
        <f t="shared" si="25"/>
        <v>1</v>
      </c>
      <c r="O322" s="31">
        <f>VLOOKUP(A322,[1]Hoja3!$A$1:$D$1647,2,0)</f>
        <v>37152600</v>
      </c>
      <c r="P322" s="31">
        <f>VLOOKUP(A322,[1]Hoja3!$A$1:$D$1647,4,0)</f>
        <v>1955400</v>
      </c>
      <c r="Q322" s="31">
        <f>VLOOKUP(A322,[1]Hoja3!$A$1:$D$1647,3,0)</f>
        <v>0</v>
      </c>
      <c r="R322" s="31">
        <f t="shared" si="29"/>
        <v>39108000</v>
      </c>
      <c r="S322" s="31">
        <f t="shared" si="26"/>
        <v>35197200</v>
      </c>
      <c r="T322" s="31">
        <f t="shared" si="27"/>
        <v>39108000</v>
      </c>
      <c r="X322" s="30">
        <f t="shared" si="30"/>
        <v>45504</v>
      </c>
      <c r="Y322" s="31"/>
      <c r="Z322" s="31">
        <f t="shared" si="28"/>
        <v>39108000</v>
      </c>
      <c r="AA322" s="28" t="s">
        <v>33</v>
      </c>
    </row>
    <row r="323" spans="1:27" s="28" customFormat="1" ht="43.5" x14ac:dyDescent="0.35">
      <c r="A323" s="19" t="s">
        <v>4846</v>
      </c>
      <c r="B323" s="20">
        <v>349</v>
      </c>
      <c r="C323" s="28">
        <v>2024</v>
      </c>
      <c r="D323" s="19" t="s">
        <v>1037</v>
      </c>
      <c r="E323" s="19" t="s">
        <v>1038</v>
      </c>
      <c r="F323" s="19">
        <v>1032358765</v>
      </c>
      <c r="G323" s="19" t="s">
        <v>1039</v>
      </c>
      <c r="H323" s="19" t="s">
        <v>298</v>
      </c>
      <c r="I323" s="19" t="s">
        <v>299</v>
      </c>
      <c r="J323" s="27">
        <v>45328</v>
      </c>
      <c r="K323" s="27">
        <v>45330</v>
      </c>
      <c r="L323" s="27">
        <v>45504</v>
      </c>
      <c r="M323" s="29">
        <v>32500000</v>
      </c>
      <c r="N323" s="36">
        <f t="shared" si="25"/>
        <v>1</v>
      </c>
      <c r="O323" s="31">
        <f>VLOOKUP(A323,[1]Hoja3!$A$1:$D$1647,2,0)</f>
        <v>28666667</v>
      </c>
      <c r="P323" s="31">
        <f>VLOOKUP(A323,[1]Hoja3!$A$1:$D$1647,4,0)</f>
        <v>3833333</v>
      </c>
      <c r="Q323" s="31">
        <f>VLOOKUP(A323,[1]Hoja3!$A$1:$D$1647,3,0)</f>
        <v>0</v>
      </c>
      <c r="R323" s="31">
        <f t="shared" si="29"/>
        <v>32500000</v>
      </c>
      <c r="S323" s="31">
        <f t="shared" si="26"/>
        <v>24833334</v>
      </c>
      <c r="T323" s="31">
        <f t="shared" si="27"/>
        <v>32500000</v>
      </c>
      <c r="X323" s="30">
        <f t="shared" si="30"/>
        <v>45504</v>
      </c>
      <c r="Y323" s="31"/>
      <c r="Z323" s="31">
        <f t="shared" si="28"/>
        <v>32500000</v>
      </c>
      <c r="AA323" s="28" t="s">
        <v>300</v>
      </c>
    </row>
    <row r="324" spans="1:27" s="28" customFormat="1" ht="43.5" x14ac:dyDescent="0.35">
      <c r="A324" s="19" t="s">
        <v>4847</v>
      </c>
      <c r="B324" s="20">
        <v>350</v>
      </c>
      <c r="C324" s="28">
        <v>2024</v>
      </c>
      <c r="D324" s="19" t="s">
        <v>1040</v>
      </c>
      <c r="E324" s="19" t="s">
        <v>1041</v>
      </c>
      <c r="F324" s="19">
        <v>79965555</v>
      </c>
      <c r="G324" s="19" t="s">
        <v>1042</v>
      </c>
      <c r="H324" s="19" t="s">
        <v>338</v>
      </c>
      <c r="I324" s="19" t="s">
        <v>4269</v>
      </c>
      <c r="J324" s="27">
        <v>45328</v>
      </c>
      <c r="K324" s="27">
        <v>45329</v>
      </c>
      <c r="L324" s="27">
        <v>45418</v>
      </c>
      <c r="M324" s="29">
        <v>11095044</v>
      </c>
      <c r="N324" s="36">
        <f t="shared" si="25"/>
        <v>1</v>
      </c>
      <c r="O324" s="31">
        <f>VLOOKUP(A324,[1]Hoja3!$A$1:$D$1647,2,0)</f>
        <v>10971766</v>
      </c>
      <c r="P324" s="31">
        <f>VLOOKUP(A324,[1]Hoja3!$A$1:$D$1647,4,0)</f>
        <v>123278</v>
      </c>
      <c r="Q324" s="31">
        <f>VLOOKUP(A324,[1]Hoja3!$A$1:$D$1647,3,0)</f>
        <v>0</v>
      </c>
      <c r="R324" s="31">
        <f t="shared" si="29"/>
        <v>11095044</v>
      </c>
      <c r="S324" s="31">
        <f t="shared" si="26"/>
        <v>10848488</v>
      </c>
      <c r="T324" s="31">
        <f t="shared" si="27"/>
        <v>11095044</v>
      </c>
      <c r="X324" s="30">
        <f t="shared" si="30"/>
        <v>45418</v>
      </c>
      <c r="Y324" s="31"/>
      <c r="Z324" s="31">
        <f t="shared" si="28"/>
        <v>11095044</v>
      </c>
      <c r="AA324" s="28" t="s">
        <v>340</v>
      </c>
    </row>
    <row r="325" spans="1:27" s="28" customFormat="1" ht="43.5" x14ac:dyDescent="0.35">
      <c r="A325" s="19" t="s">
        <v>4848</v>
      </c>
      <c r="B325" s="20">
        <v>351</v>
      </c>
      <c r="C325" s="28">
        <v>2024</v>
      </c>
      <c r="D325" s="19" t="s">
        <v>1043</v>
      </c>
      <c r="E325" s="19" t="s">
        <v>1044</v>
      </c>
      <c r="F325" s="19">
        <v>1030633303</v>
      </c>
      <c r="G325" s="19" t="s">
        <v>1045</v>
      </c>
      <c r="H325" s="19" t="s">
        <v>532</v>
      </c>
      <c r="I325" s="19" t="s">
        <v>533</v>
      </c>
      <c r="J325" s="27">
        <v>45328</v>
      </c>
      <c r="K325" s="27">
        <v>45331</v>
      </c>
      <c r="L325" s="27">
        <v>45504</v>
      </c>
      <c r="M325" s="29">
        <v>31827000</v>
      </c>
      <c r="N325" s="36">
        <f t="shared" si="25"/>
        <v>1</v>
      </c>
      <c r="O325" s="31">
        <f>VLOOKUP(A325,[1]Hoja3!$A$1:$D$1647,2,0)</f>
        <v>30235650</v>
      </c>
      <c r="P325" s="31">
        <f>VLOOKUP(A325,[1]Hoja3!$A$1:$D$1647,4,0)</f>
        <v>1591350</v>
      </c>
      <c r="Q325" s="31">
        <f>VLOOKUP(A325,[1]Hoja3!$A$1:$D$1647,3,0)</f>
        <v>0</v>
      </c>
      <c r="R325" s="31">
        <f t="shared" si="29"/>
        <v>31827000</v>
      </c>
      <c r="S325" s="31">
        <f t="shared" si="26"/>
        <v>28644300</v>
      </c>
      <c r="T325" s="31">
        <f t="shared" si="27"/>
        <v>31827000</v>
      </c>
      <c r="X325" s="30">
        <f t="shared" si="30"/>
        <v>45504</v>
      </c>
      <c r="Y325" s="31"/>
      <c r="Z325" s="31">
        <f t="shared" si="28"/>
        <v>31827000</v>
      </c>
      <c r="AA325" s="28" t="s">
        <v>534</v>
      </c>
    </row>
    <row r="326" spans="1:27" s="28" customFormat="1" ht="43.5" x14ac:dyDescent="0.35">
      <c r="A326" s="19" t="s">
        <v>4849</v>
      </c>
      <c r="B326" s="20">
        <v>352</v>
      </c>
      <c r="C326" s="28">
        <v>2024</v>
      </c>
      <c r="D326" s="19" t="s">
        <v>1046</v>
      </c>
      <c r="E326" s="19" t="s">
        <v>1047</v>
      </c>
      <c r="F326" s="19">
        <v>1014274837</v>
      </c>
      <c r="G326" s="19" t="s">
        <v>1048</v>
      </c>
      <c r="H326" s="19" t="s">
        <v>784</v>
      </c>
      <c r="I326" s="19" t="s">
        <v>4760</v>
      </c>
      <c r="J326" s="27">
        <v>45328</v>
      </c>
      <c r="K326" s="27">
        <v>45330</v>
      </c>
      <c r="L326" s="27">
        <v>45504</v>
      </c>
      <c r="M326" s="29">
        <v>49440000</v>
      </c>
      <c r="N326" s="36">
        <f t="shared" si="25"/>
        <v>1</v>
      </c>
      <c r="O326" s="31">
        <f>VLOOKUP(A326,[1]Hoja3!$A$1:$D$1647,2,0)</f>
        <v>47242667</v>
      </c>
      <c r="P326" s="31">
        <f>VLOOKUP(A326,[1]Hoja3!$A$1:$D$1647,4,0)</f>
        <v>2197333</v>
      </c>
      <c r="Q326" s="31">
        <f>VLOOKUP(A326,[1]Hoja3!$A$1:$D$1647,3,0)</f>
        <v>0</v>
      </c>
      <c r="R326" s="31">
        <f t="shared" si="29"/>
        <v>49440000</v>
      </c>
      <c r="S326" s="31">
        <f t="shared" si="26"/>
        <v>45045334</v>
      </c>
      <c r="T326" s="31">
        <f t="shared" si="27"/>
        <v>49440000</v>
      </c>
      <c r="X326" s="30">
        <f t="shared" si="30"/>
        <v>45504</v>
      </c>
      <c r="Y326" s="31"/>
      <c r="Z326" s="31">
        <f t="shared" si="28"/>
        <v>49440000</v>
      </c>
      <c r="AA326" s="28" t="s">
        <v>534</v>
      </c>
    </row>
    <row r="327" spans="1:27" s="28" customFormat="1" ht="43.5" x14ac:dyDescent="0.35">
      <c r="A327" s="19" t="s">
        <v>4850</v>
      </c>
      <c r="B327" s="20">
        <v>353</v>
      </c>
      <c r="C327" s="28">
        <v>2024</v>
      </c>
      <c r="D327" s="19" t="s">
        <v>1049</v>
      </c>
      <c r="E327" s="19" t="s">
        <v>1050</v>
      </c>
      <c r="F327" s="19">
        <v>30399541</v>
      </c>
      <c r="G327" s="19" t="s">
        <v>1051</v>
      </c>
      <c r="H327" s="19" t="s">
        <v>532</v>
      </c>
      <c r="I327" s="19" t="s">
        <v>533</v>
      </c>
      <c r="J327" s="27">
        <v>45328</v>
      </c>
      <c r="K327" s="27">
        <v>45331</v>
      </c>
      <c r="L327" s="27">
        <v>45504</v>
      </c>
      <c r="M327" s="29">
        <v>31827000</v>
      </c>
      <c r="N327" s="36">
        <f t="shared" si="25"/>
        <v>1</v>
      </c>
      <c r="O327" s="31">
        <f>VLOOKUP(A327,[1]Hoja3!$A$1:$D$1647,2,0)</f>
        <v>30235650</v>
      </c>
      <c r="P327" s="31">
        <f>VLOOKUP(A327,[1]Hoja3!$A$1:$D$1647,4,0)</f>
        <v>1591350</v>
      </c>
      <c r="Q327" s="31">
        <f>VLOOKUP(A327,[1]Hoja3!$A$1:$D$1647,3,0)</f>
        <v>0</v>
      </c>
      <c r="R327" s="31">
        <f t="shared" si="29"/>
        <v>31827000</v>
      </c>
      <c r="S327" s="31">
        <f t="shared" si="26"/>
        <v>28644300</v>
      </c>
      <c r="T327" s="31">
        <f t="shared" si="27"/>
        <v>31827000</v>
      </c>
      <c r="X327" s="30">
        <f t="shared" si="30"/>
        <v>45504</v>
      </c>
      <c r="Y327" s="31"/>
      <c r="Z327" s="31">
        <f t="shared" si="28"/>
        <v>31827000</v>
      </c>
      <c r="AA327" s="28" t="s">
        <v>534</v>
      </c>
    </row>
    <row r="328" spans="1:27" s="28" customFormat="1" ht="43.5" x14ac:dyDescent="0.35">
      <c r="A328" s="19" t="s">
        <v>4851</v>
      </c>
      <c r="B328" s="20">
        <v>354</v>
      </c>
      <c r="C328" s="28">
        <v>2024</v>
      </c>
      <c r="D328" s="19" t="s">
        <v>1052</v>
      </c>
      <c r="E328" s="19" t="s">
        <v>1053</v>
      </c>
      <c r="F328" s="19">
        <v>1016045970</v>
      </c>
      <c r="G328" s="19" t="s">
        <v>1054</v>
      </c>
      <c r="H328" s="19" t="s">
        <v>154</v>
      </c>
      <c r="I328" s="19" t="s">
        <v>32</v>
      </c>
      <c r="J328" s="27">
        <v>45328</v>
      </c>
      <c r="K328" s="27">
        <v>45329</v>
      </c>
      <c r="L328" s="27">
        <v>45504</v>
      </c>
      <c r="M328" s="29">
        <v>39108000</v>
      </c>
      <c r="N328" s="36">
        <f t="shared" ref="N328:N391" si="31">O328/(M328-P328)</f>
        <v>1</v>
      </c>
      <c r="O328" s="31">
        <f>VLOOKUP(A328,[1]Hoja3!$A$1:$D$1647,2,0)</f>
        <v>37152600</v>
      </c>
      <c r="P328" s="31">
        <f>VLOOKUP(A328,[1]Hoja3!$A$1:$D$1647,4,0)</f>
        <v>1955400</v>
      </c>
      <c r="Q328" s="31">
        <f>VLOOKUP(A328,[1]Hoja3!$A$1:$D$1647,3,0)</f>
        <v>0</v>
      </c>
      <c r="R328" s="31">
        <f t="shared" si="29"/>
        <v>39108000</v>
      </c>
      <c r="S328" s="31">
        <f t="shared" ref="S328:S391" si="32">+O328-P328</f>
        <v>35197200</v>
      </c>
      <c r="T328" s="31">
        <f t="shared" ref="T328:T391" si="33">+O328+P328</f>
        <v>39108000</v>
      </c>
      <c r="X328" s="30">
        <f t="shared" si="30"/>
        <v>45504</v>
      </c>
      <c r="Y328" s="31"/>
      <c r="Z328" s="31">
        <f t="shared" ref="Z328:Z391" si="34">+Y328+M328</f>
        <v>39108000</v>
      </c>
      <c r="AA328" s="28" t="s">
        <v>33</v>
      </c>
    </row>
    <row r="329" spans="1:27" s="28" customFormat="1" ht="43.5" x14ac:dyDescent="0.35">
      <c r="A329" s="19" t="s">
        <v>4852</v>
      </c>
      <c r="B329" s="20">
        <v>355</v>
      </c>
      <c r="C329" s="28">
        <v>2024</v>
      </c>
      <c r="D329" s="19" t="s">
        <v>1055</v>
      </c>
      <c r="E329" s="19" t="s">
        <v>1056</v>
      </c>
      <c r="F329" s="19">
        <v>1016097081</v>
      </c>
      <c r="G329" s="19" t="s">
        <v>1057</v>
      </c>
      <c r="H329" s="19" t="s">
        <v>154</v>
      </c>
      <c r="I329" s="19" t="s">
        <v>32</v>
      </c>
      <c r="J329" s="27">
        <v>45328</v>
      </c>
      <c r="K329" s="27">
        <v>45331</v>
      </c>
      <c r="L329" s="27">
        <v>45504</v>
      </c>
      <c r="M329" s="29">
        <v>39108000</v>
      </c>
      <c r="N329" s="36">
        <f t="shared" si="31"/>
        <v>0.91812866394276582</v>
      </c>
      <c r="O329" s="31">
        <f>VLOOKUP(A329,[1]Hoja3!$A$1:$D$1647,2,0)</f>
        <v>34110867</v>
      </c>
      <c r="P329" s="31">
        <f>VLOOKUP(A329,[1]Hoja3!$A$1:$D$1647,4,0)</f>
        <v>1955400</v>
      </c>
      <c r="Q329" s="31">
        <f>VLOOKUP(A329,[1]Hoja3!$A$1:$D$1647,3,0)</f>
        <v>3041733</v>
      </c>
      <c r="R329" s="31">
        <f t="shared" ref="R329:R392" si="35">+O329+P329+Q329</f>
        <v>39108000</v>
      </c>
      <c r="S329" s="31">
        <f t="shared" si="32"/>
        <v>32155467</v>
      </c>
      <c r="T329" s="31">
        <f t="shared" si="33"/>
        <v>36066267</v>
      </c>
      <c r="X329" s="30">
        <f t="shared" si="30"/>
        <v>45504</v>
      </c>
      <c r="Y329" s="31"/>
      <c r="Z329" s="31">
        <f t="shared" si="34"/>
        <v>39108000</v>
      </c>
      <c r="AA329" s="28" t="s">
        <v>33</v>
      </c>
    </row>
    <row r="330" spans="1:27" s="28" customFormat="1" ht="43.5" x14ac:dyDescent="0.35">
      <c r="A330" s="19" t="s">
        <v>4852</v>
      </c>
      <c r="B330" s="20">
        <v>356</v>
      </c>
      <c r="C330" s="28">
        <v>2024</v>
      </c>
      <c r="D330" s="19" t="s">
        <v>1058</v>
      </c>
      <c r="E330" s="19" t="s">
        <v>1059</v>
      </c>
      <c r="F330" s="19">
        <v>52910729</v>
      </c>
      <c r="G330" s="19" t="s">
        <v>1060</v>
      </c>
      <c r="H330" s="19" t="s">
        <v>154</v>
      </c>
      <c r="I330" s="19" t="s">
        <v>32</v>
      </c>
      <c r="J330" s="27">
        <v>45328</v>
      </c>
      <c r="K330" s="27">
        <v>45331</v>
      </c>
      <c r="L330" s="27">
        <v>45504</v>
      </c>
      <c r="M330" s="29">
        <v>39108000</v>
      </c>
      <c r="N330" s="36">
        <f t="shared" si="31"/>
        <v>0.91812866394276582</v>
      </c>
      <c r="O330" s="31">
        <f>VLOOKUP(A330,[1]Hoja3!$A$1:$D$1647,2,0)</f>
        <v>34110867</v>
      </c>
      <c r="P330" s="31">
        <f>VLOOKUP(A330,[1]Hoja3!$A$1:$D$1647,4,0)</f>
        <v>1955400</v>
      </c>
      <c r="Q330" s="31">
        <f>VLOOKUP(A330,[1]Hoja3!$A$1:$D$1647,3,0)</f>
        <v>3041733</v>
      </c>
      <c r="R330" s="31">
        <f t="shared" si="35"/>
        <v>39108000</v>
      </c>
      <c r="S330" s="31">
        <f t="shared" si="32"/>
        <v>32155467</v>
      </c>
      <c r="T330" s="31">
        <f t="shared" si="33"/>
        <v>36066267</v>
      </c>
      <c r="X330" s="30">
        <f t="shared" si="30"/>
        <v>45504</v>
      </c>
      <c r="Y330" s="31"/>
      <c r="Z330" s="31">
        <f t="shared" si="34"/>
        <v>39108000</v>
      </c>
      <c r="AA330" s="28" t="s">
        <v>33</v>
      </c>
    </row>
    <row r="331" spans="1:27" s="28" customFormat="1" ht="43.5" x14ac:dyDescent="0.35">
      <c r="A331" s="19" t="s">
        <v>4853</v>
      </c>
      <c r="B331" s="20">
        <v>357</v>
      </c>
      <c r="C331" s="28">
        <v>2024</v>
      </c>
      <c r="D331" s="19" t="s">
        <v>1061</v>
      </c>
      <c r="E331" s="19" t="s">
        <v>1062</v>
      </c>
      <c r="F331" s="19">
        <v>24606392</v>
      </c>
      <c r="G331" s="19" t="s">
        <v>1063</v>
      </c>
      <c r="H331" s="19" t="s">
        <v>764</v>
      </c>
      <c r="I331" s="19" t="s">
        <v>765</v>
      </c>
      <c r="J331" s="27">
        <v>45328</v>
      </c>
      <c r="K331" s="27">
        <v>45334</v>
      </c>
      <c r="L331" s="27">
        <v>45504</v>
      </c>
      <c r="M331" s="29">
        <v>48384000</v>
      </c>
      <c r="N331" s="36">
        <f t="shared" si="31"/>
        <v>1</v>
      </c>
      <c r="O331" s="31">
        <f>VLOOKUP(A331,[1]Hoja3!$A$1:$D$1647,2,0)</f>
        <v>45158400</v>
      </c>
      <c r="P331" s="31">
        <f>VLOOKUP(A331,[1]Hoja3!$A$1:$D$1647,4,0)</f>
        <v>3225600</v>
      </c>
      <c r="Q331" s="31">
        <f>VLOOKUP(A331,[1]Hoja3!$A$1:$D$1647,3,0)</f>
        <v>0</v>
      </c>
      <c r="R331" s="31">
        <f t="shared" si="35"/>
        <v>48384000</v>
      </c>
      <c r="S331" s="31">
        <f t="shared" si="32"/>
        <v>41932800</v>
      </c>
      <c r="T331" s="31">
        <f t="shared" si="33"/>
        <v>48384000</v>
      </c>
      <c r="X331" s="30">
        <f t="shared" si="30"/>
        <v>45504</v>
      </c>
      <c r="Y331" s="31"/>
      <c r="Z331" s="31">
        <f t="shared" si="34"/>
        <v>48384000</v>
      </c>
      <c r="AA331" s="28" t="s">
        <v>556</v>
      </c>
    </row>
    <row r="332" spans="1:27" s="28" customFormat="1" ht="29" x14ac:dyDescent="0.35">
      <c r="A332" s="19" t="s">
        <v>4854</v>
      </c>
      <c r="B332" s="20">
        <v>359</v>
      </c>
      <c r="C332" s="28">
        <v>2024</v>
      </c>
      <c r="D332" s="19" t="s">
        <v>1064</v>
      </c>
      <c r="E332" s="19" t="s">
        <v>1065</v>
      </c>
      <c r="F332" s="19">
        <v>1032474240</v>
      </c>
      <c r="G332" s="19" t="s">
        <v>1066</v>
      </c>
      <c r="H332" s="19" t="s">
        <v>532</v>
      </c>
      <c r="I332" s="19" t="s">
        <v>533</v>
      </c>
      <c r="J332" s="27">
        <v>45328</v>
      </c>
      <c r="K332" s="27">
        <v>45335</v>
      </c>
      <c r="L332" s="27">
        <v>45504</v>
      </c>
      <c r="M332" s="29">
        <v>31827000</v>
      </c>
      <c r="N332" s="36">
        <f t="shared" si="31"/>
        <v>1</v>
      </c>
      <c r="O332" s="31">
        <f>VLOOKUP(A332,[1]Hoja3!$A$1:$D$1647,2,0)</f>
        <v>29528383</v>
      </c>
      <c r="P332" s="31">
        <f>VLOOKUP(A332,[1]Hoja3!$A$1:$D$1647,4,0)</f>
        <v>2298617</v>
      </c>
      <c r="Q332" s="31">
        <f>VLOOKUP(A332,[1]Hoja3!$A$1:$D$1647,3,0)</f>
        <v>0</v>
      </c>
      <c r="R332" s="31">
        <f t="shared" si="35"/>
        <v>31827000</v>
      </c>
      <c r="S332" s="31">
        <f t="shared" si="32"/>
        <v>27229766</v>
      </c>
      <c r="T332" s="31">
        <f t="shared" si="33"/>
        <v>31827000</v>
      </c>
      <c r="X332" s="30">
        <f t="shared" si="30"/>
        <v>45504</v>
      </c>
      <c r="Y332" s="31"/>
      <c r="Z332" s="31">
        <f t="shared" si="34"/>
        <v>31827000</v>
      </c>
      <c r="AA332" s="28" t="s">
        <v>534</v>
      </c>
    </row>
    <row r="333" spans="1:27" s="28" customFormat="1" ht="29" x14ac:dyDescent="0.35">
      <c r="A333" s="19" t="s">
        <v>4855</v>
      </c>
      <c r="B333" s="20">
        <v>360</v>
      </c>
      <c r="C333" s="28">
        <v>2024</v>
      </c>
      <c r="D333" s="19" t="s">
        <v>1067</v>
      </c>
      <c r="E333" s="19" t="s">
        <v>1068</v>
      </c>
      <c r="F333" s="19">
        <v>53077411</v>
      </c>
      <c r="G333" s="19" t="s">
        <v>1069</v>
      </c>
      <c r="H333" s="19" t="s">
        <v>154</v>
      </c>
      <c r="I333" s="19" t="s">
        <v>4747</v>
      </c>
      <c r="J333" s="27">
        <v>45328</v>
      </c>
      <c r="K333" s="27">
        <v>45330</v>
      </c>
      <c r="L333" s="27">
        <v>45504</v>
      </c>
      <c r="M333" s="29">
        <v>55855253</v>
      </c>
      <c r="N333" s="36">
        <f t="shared" si="31"/>
        <v>1</v>
      </c>
      <c r="O333" s="31">
        <f>VLOOKUP(A333,[1]Hoja3!$A$1:$D$1647,2,0)</f>
        <v>49266533</v>
      </c>
      <c r="P333" s="31">
        <f>VLOOKUP(A333,[1]Hoja3!$A$1:$D$1647,4,0)</f>
        <v>6588720</v>
      </c>
      <c r="Q333" s="31">
        <f>VLOOKUP(A333,[1]Hoja3!$A$1:$D$1647,3,0)</f>
        <v>0</v>
      </c>
      <c r="R333" s="31">
        <f t="shared" si="35"/>
        <v>55855253</v>
      </c>
      <c r="S333" s="31">
        <f t="shared" si="32"/>
        <v>42677813</v>
      </c>
      <c r="T333" s="31">
        <f t="shared" si="33"/>
        <v>55855253</v>
      </c>
      <c r="X333" s="30">
        <f t="shared" si="30"/>
        <v>45504</v>
      </c>
      <c r="Y333" s="31"/>
      <c r="Z333" s="31">
        <f t="shared" si="34"/>
        <v>55855253</v>
      </c>
      <c r="AA333" s="28" t="s">
        <v>156</v>
      </c>
    </row>
    <row r="334" spans="1:27" s="28" customFormat="1" ht="43.5" x14ac:dyDescent="0.35">
      <c r="A334" s="19" t="s">
        <v>4856</v>
      </c>
      <c r="B334" s="20">
        <v>362</v>
      </c>
      <c r="C334" s="28">
        <v>2024</v>
      </c>
      <c r="D334" s="19" t="s">
        <v>1070</v>
      </c>
      <c r="E334" s="19" t="s">
        <v>1071</v>
      </c>
      <c r="F334" s="19">
        <v>1013600620</v>
      </c>
      <c r="G334" s="19" t="s">
        <v>1072</v>
      </c>
      <c r="H334" s="19" t="s">
        <v>532</v>
      </c>
      <c r="I334" s="19" t="s">
        <v>533</v>
      </c>
      <c r="J334" s="27">
        <v>45328</v>
      </c>
      <c r="K334" s="27">
        <v>45329</v>
      </c>
      <c r="L334" s="27">
        <v>45504</v>
      </c>
      <c r="M334" s="29">
        <v>31827000</v>
      </c>
      <c r="N334" s="36">
        <f t="shared" si="31"/>
        <v>1</v>
      </c>
      <c r="O334" s="31">
        <f>VLOOKUP(A334,[1]Hoja3!$A$1:$D$1647,2,0)</f>
        <v>30589283</v>
      </c>
      <c r="P334" s="31">
        <f>VLOOKUP(A334,[1]Hoja3!$A$1:$D$1647,4,0)</f>
        <v>1237717</v>
      </c>
      <c r="Q334" s="31">
        <f>VLOOKUP(A334,[1]Hoja3!$A$1:$D$1647,3,0)</f>
        <v>0</v>
      </c>
      <c r="R334" s="31">
        <f t="shared" si="35"/>
        <v>31827000</v>
      </c>
      <c r="S334" s="31">
        <f t="shared" si="32"/>
        <v>29351566</v>
      </c>
      <c r="T334" s="31">
        <f t="shared" si="33"/>
        <v>31827000</v>
      </c>
      <c r="X334" s="30">
        <f t="shared" si="30"/>
        <v>45504</v>
      </c>
      <c r="Y334" s="31"/>
      <c r="Z334" s="31">
        <f t="shared" si="34"/>
        <v>31827000</v>
      </c>
      <c r="AA334" s="28" t="s">
        <v>534</v>
      </c>
    </row>
    <row r="335" spans="1:27" s="28" customFormat="1" ht="43.5" x14ac:dyDescent="0.35">
      <c r="A335" s="19" t="s">
        <v>4857</v>
      </c>
      <c r="B335" s="20">
        <v>363</v>
      </c>
      <c r="C335" s="28">
        <v>2024</v>
      </c>
      <c r="D335" s="19" t="s">
        <v>1073</v>
      </c>
      <c r="E335" s="19" t="s">
        <v>1074</v>
      </c>
      <c r="F335" s="19">
        <v>1091676518</v>
      </c>
      <c r="G335" s="19" t="s">
        <v>1075</v>
      </c>
      <c r="H335" s="19" t="s">
        <v>262</v>
      </c>
      <c r="I335" s="19" t="s">
        <v>4742</v>
      </c>
      <c r="J335" s="27">
        <v>45329</v>
      </c>
      <c r="K335" s="27">
        <v>45329</v>
      </c>
      <c r="L335" s="27">
        <v>45504</v>
      </c>
      <c r="M335" s="29">
        <v>34422500</v>
      </c>
      <c r="N335" s="36">
        <f t="shared" si="31"/>
        <v>1</v>
      </c>
      <c r="O335" s="31">
        <f>VLOOKUP(A335,[1]Hoja3!$A$1:$D$1647,2,0)</f>
        <v>34029100</v>
      </c>
      <c r="P335" s="31">
        <f>VLOOKUP(A335,[1]Hoja3!$A$1:$D$1647,4,0)</f>
        <v>393400</v>
      </c>
      <c r="Q335" s="31">
        <f>VLOOKUP(A335,[1]Hoja3!$A$1:$D$1647,3,0)</f>
        <v>0</v>
      </c>
      <c r="R335" s="31">
        <f t="shared" si="35"/>
        <v>34422500</v>
      </c>
      <c r="S335" s="31">
        <f t="shared" si="32"/>
        <v>33635700</v>
      </c>
      <c r="T335" s="31">
        <f t="shared" si="33"/>
        <v>34422500</v>
      </c>
      <c r="X335" s="30">
        <f t="shared" si="30"/>
        <v>45504</v>
      </c>
      <c r="Y335" s="31"/>
      <c r="Z335" s="31">
        <f t="shared" si="34"/>
        <v>34422500</v>
      </c>
      <c r="AA335" s="28" t="s">
        <v>264</v>
      </c>
    </row>
    <row r="336" spans="1:27" s="28" customFormat="1" ht="43.5" x14ac:dyDescent="0.35">
      <c r="A336" s="19" t="s">
        <v>4858</v>
      </c>
      <c r="B336" s="20">
        <v>365</v>
      </c>
      <c r="C336" s="28">
        <v>2024</v>
      </c>
      <c r="D336" s="19" t="s">
        <v>1076</v>
      </c>
      <c r="E336" s="19" t="s">
        <v>1077</v>
      </c>
      <c r="F336" s="19">
        <v>1087408305</v>
      </c>
      <c r="G336" s="19" t="s">
        <v>1078</v>
      </c>
      <c r="H336" s="19" t="s">
        <v>532</v>
      </c>
      <c r="I336" s="19" t="s">
        <v>533</v>
      </c>
      <c r="J336" s="27">
        <v>45329</v>
      </c>
      <c r="K336" s="27">
        <v>45331</v>
      </c>
      <c r="L336" s="27">
        <v>45504</v>
      </c>
      <c r="M336" s="29">
        <v>31827000</v>
      </c>
      <c r="N336" s="36">
        <f t="shared" si="31"/>
        <v>1</v>
      </c>
      <c r="O336" s="31">
        <f>VLOOKUP(A336,[1]Hoja3!$A$1:$D$1647,2,0)</f>
        <v>30235650</v>
      </c>
      <c r="P336" s="31">
        <f>VLOOKUP(A336,[1]Hoja3!$A$1:$D$1647,4,0)</f>
        <v>1591350</v>
      </c>
      <c r="Q336" s="31">
        <f>VLOOKUP(A336,[1]Hoja3!$A$1:$D$1647,3,0)</f>
        <v>0</v>
      </c>
      <c r="R336" s="31">
        <f t="shared" si="35"/>
        <v>31827000</v>
      </c>
      <c r="S336" s="31">
        <f t="shared" si="32"/>
        <v>28644300</v>
      </c>
      <c r="T336" s="31">
        <f t="shared" si="33"/>
        <v>31827000</v>
      </c>
      <c r="X336" s="30">
        <f t="shared" si="30"/>
        <v>45504</v>
      </c>
      <c r="Y336" s="31"/>
      <c r="Z336" s="31">
        <f t="shared" si="34"/>
        <v>31827000</v>
      </c>
      <c r="AA336" s="28" t="s">
        <v>534</v>
      </c>
    </row>
    <row r="337" spans="1:27" s="28" customFormat="1" ht="43.5" x14ac:dyDescent="0.35">
      <c r="A337" s="19" t="s">
        <v>4859</v>
      </c>
      <c r="B337" s="20">
        <v>366</v>
      </c>
      <c r="C337" s="28">
        <v>2024</v>
      </c>
      <c r="D337" s="19" t="s">
        <v>1079</v>
      </c>
      <c r="E337" s="19" t="s">
        <v>1080</v>
      </c>
      <c r="F337" s="19">
        <v>1014284290</v>
      </c>
      <c r="G337" s="19" t="s">
        <v>1081</v>
      </c>
      <c r="H337" s="19" t="s">
        <v>1082</v>
      </c>
      <c r="I337" s="19" t="s">
        <v>1083</v>
      </c>
      <c r="J337" s="27">
        <v>45329</v>
      </c>
      <c r="K337" s="27">
        <v>45331</v>
      </c>
      <c r="L337" s="27">
        <v>45481</v>
      </c>
      <c r="M337" s="29">
        <v>35000000</v>
      </c>
      <c r="N337" s="36">
        <f t="shared" si="31"/>
        <v>1</v>
      </c>
      <c r="O337" s="31">
        <f>VLOOKUP(A337,[1]Hoja3!$A$1:$D$1647,2,0)</f>
        <v>34766667</v>
      </c>
      <c r="P337" s="31">
        <f>VLOOKUP(A337,[1]Hoja3!$A$1:$D$1647,4,0)</f>
        <v>233333</v>
      </c>
      <c r="Q337" s="31">
        <f>VLOOKUP(A337,[1]Hoja3!$A$1:$D$1647,3,0)</f>
        <v>0</v>
      </c>
      <c r="R337" s="31">
        <f t="shared" si="35"/>
        <v>35000000</v>
      </c>
      <c r="S337" s="31">
        <f t="shared" si="32"/>
        <v>34533334</v>
      </c>
      <c r="T337" s="31">
        <f t="shared" si="33"/>
        <v>35000000</v>
      </c>
      <c r="X337" s="30">
        <f t="shared" si="30"/>
        <v>45481</v>
      </c>
      <c r="Y337" s="31"/>
      <c r="Z337" s="31">
        <f t="shared" si="34"/>
        <v>35000000</v>
      </c>
      <c r="AA337" s="28" t="s">
        <v>1083</v>
      </c>
    </row>
    <row r="338" spans="1:27" s="28" customFormat="1" ht="43.5" x14ac:dyDescent="0.35">
      <c r="A338" s="19" t="s">
        <v>4860</v>
      </c>
      <c r="B338" s="20">
        <v>367</v>
      </c>
      <c r="C338" s="28">
        <v>2024</v>
      </c>
      <c r="D338" s="19" t="s">
        <v>1084</v>
      </c>
      <c r="E338" s="19" t="s">
        <v>1085</v>
      </c>
      <c r="F338" s="19">
        <v>52778841</v>
      </c>
      <c r="G338" s="19" t="s">
        <v>1086</v>
      </c>
      <c r="H338" s="19" t="s">
        <v>426</v>
      </c>
      <c r="I338" s="19" t="s">
        <v>820</v>
      </c>
      <c r="J338" s="27">
        <v>45329</v>
      </c>
      <c r="K338" s="27">
        <v>45330</v>
      </c>
      <c r="L338" s="27">
        <v>45504</v>
      </c>
      <c r="M338" s="29">
        <v>57000000</v>
      </c>
      <c r="N338" s="36">
        <f t="shared" si="31"/>
        <v>1</v>
      </c>
      <c r="O338" s="31">
        <f>VLOOKUP(A338,[1]Hoja3!$A$1:$D$1647,2,0)</f>
        <v>54466667</v>
      </c>
      <c r="P338" s="31">
        <f>VLOOKUP(A338,[1]Hoja3!$A$1:$D$1647,4,0)</f>
        <v>2533333</v>
      </c>
      <c r="Q338" s="31">
        <f>VLOOKUP(A338,[1]Hoja3!$A$1:$D$1647,3,0)</f>
        <v>0</v>
      </c>
      <c r="R338" s="31">
        <f t="shared" si="35"/>
        <v>57000000</v>
      </c>
      <c r="S338" s="31">
        <f t="shared" si="32"/>
        <v>51933334</v>
      </c>
      <c r="T338" s="31">
        <f t="shared" si="33"/>
        <v>57000000</v>
      </c>
      <c r="X338" s="30">
        <f t="shared" si="30"/>
        <v>45504</v>
      </c>
      <c r="Y338" s="31"/>
      <c r="Z338" s="31">
        <f t="shared" si="34"/>
        <v>57000000</v>
      </c>
      <c r="AA338" s="28" t="s">
        <v>428</v>
      </c>
    </row>
    <row r="339" spans="1:27" s="28" customFormat="1" ht="43.5" x14ac:dyDescent="0.35">
      <c r="A339" s="19" t="s">
        <v>4861</v>
      </c>
      <c r="B339" s="20">
        <v>368</v>
      </c>
      <c r="C339" s="28">
        <v>2024</v>
      </c>
      <c r="D339" s="19" t="s">
        <v>1087</v>
      </c>
      <c r="E339" s="19" t="s">
        <v>1088</v>
      </c>
      <c r="F339" s="19">
        <v>1005734739</v>
      </c>
      <c r="G339" s="19" t="s">
        <v>1089</v>
      </c>
      <c r="H339" s="19" t="s">
        <v>154</v>
      </c>
      <c r="I339" s="19" t="s">
        <v>4747</v>
      </c>
      <c r="J339" s="27">
        <v>45329</v>
      </c>
      <c r="K339" s="27">
        <v>45334</v>
      </c>
      <c r="L339" s="27">
        <v>45504</v>
      </c>
      <c r="M339" s="29">
        <v>34482500</v>
      </c>
      <c r="N339" s="36">
        <f t="shared" si="31"/>
        <v>1</v>
      </c>
      <c r="O339" s="31">
        <f>VLOOKUP(A339,[1]Hoja3!$A$1:$D$1647,2,0)</f>
        <v>29708000</v>
      </c>
      <c r="P339" s="31">
        <f>VLOOKUP(A339,[1]Hoja3!$A$1:$D$1647,4,0)</f>
        <v>4774500</v>
      </c>
      <c r="Q339" s="31">
        <f>VLOOKUP(A339,[1]Hoja3!$A$1:$D$1647,3,0)</f>
        <v>0</v>
      </c>
      <c r="R339" s="31">
        <f t="shared" si="35"/>
        <v>34482500</v>
      </c>
      <c r="S339" s="31">
        <f t="shared" si="32"/>
        <v>24933500</v>
      </c>
      <c r="T339" s="31">
        <f t="shared" si="33"/>
        <v>34482500</v>
      </c>
      <c r="X339" s="30">
        <f t="shared" si="30"/>
        <v>45504</v>
      </c>
      <c r="Y339" s="31"/>
      <c r="Z339" s="31">
        <f t="shared" si="34"/>
        <v>34482500</v>
      </c>
      <c r="AA339" s="28" t="s">
        <v>156</v>
      </c>
    </row>
    <row r="340" spans="1:27" s="28" customFormat="1" ht="43.5" x14ac:dyDescent="0.35">
      <c r="A340" s="19" t="s">
        <v>4862</v>
      </c>
      <c r="B340" s="20">
        <v>371</v>
      </c>
      <c r="C340" s="28">
        <v>2024</v>
      </c>
      <c r="D340" s="19" t="s">
        <v>1090</v>
      </c>
      <c r="E340" s="19" t="s">
        <v>1091</v>
      </c>
      <c r="F340" s="19">
        <v>19370586</v>
      </c>
      <c r="G340" s="19" t="s">
        <v>1092</v>
      </c>
      <c r="H340" s="19" t="s">
        <v>298</v>
      </c>
      <c r="I340" s="19" t="s">
        <v>299</v>
      </c>
      <c r="J340" s="27">
        <v>45329</v>
      </c>
      <c r="K340" s="27">
        <v>45329</v>
      </c>
      <c r="L340" s="27">
        <v>45686</v>
      </c>
      <c r="M340" s="29">
        <v>116925006</v>
      </c>
      <c r="N340" s="36">
        <f t="shared" si="31"/>
        <v>0.50991504759897122</v>
      </c>
      <c r="O340" s="31">
        <f>VLOOKUP(A340,[1]Hoja3!$A$1:$D$1647,2,0)</f>
        <v>59621820</v>
      </c>
      <c r="P340" s="31">
        <f>VLOOKUP(A340,[1]Hoja3!$A$1:$D$1647,4,0)</f>
        <v>0</v>
      </c>
      <c r="Q340" s="31">
        <f>VLOOKUP(A340,[1]Hoja3!$A$1:$D$1647,3,0)</f>
        <v>57303186</v>
      </c>
      <c r="R340" s="31">
        <f t="shared" si="35"/>
        <v>116925006</v>
      </c>
      <c r="S340" s="31">
        <f t="shared" si="32"/>
        <v>59621820</v>
      </c>
      <c r="T340" s="31">
        <f t="shared" si="33"/>
        <v>59621820</v>
      </c>
      <c r="X340" s="30">
        <f t="shared" si="30"/>
        <v>45686</v>
      </c>
      <c r="Y340" s="31"/>
      <c r="Z340" s="31">
        <f t="shared" si="34"/>
        <v>116925006</v>
      </c>
      <c r="AA340" s="28" t="s">
        <v>156</v>
      </c>
    </row>
    <row r="341" spans="1:27" s="28" customFormat="1" ht="43.5" x14ac:dyDescent="0.35">
      <c r="A341" s="19" t="s">
        <v>4863</v>
      </c>
      <c r="B341" s="20">
        <v>372</v>
      </c>
      <c r="C341" s="28">
        <v>2024</v>
      </c>
      <c r="D341" s="19" t="s">
        <v>1093</v>
      </c>
      <c r="E341" s="19" t="s">
        <v>1094</v>
      </c>
      <c r="F341" s="19">
        <v>80732015</v>
      </c>
      <c r="G341" s="19" t="s">
        <v>1095</v>
      </c>
      <c r="H341" s="19" t="s">
        <v>338</v>
      </c>
      <c r="I341" s="19" t="s">
        <v>4269</v>
      </c>
      <c r="J341" s="27">
        <v>45329</v>
      </c>
      <c r="K341" s="27">
        <v>45330</v>
      </c>
      <c r="L341" s="27">
        <v>45419</v>
      </c>
      <c r="M341" s="29">
        <v>11095044</v>
      </c>
      <c r="N341" s="36">
        <f t="shared" si="31"/>
        <v>1</v>
      </c>
      <c r="O341" s="31">
        <f>VLOOKUP(A341,[1]Hoja3!$A$1:$D$1647,2,0)</f>
        <v>10971766</v>
      </c>
      <c r="P341" s="31">
        <f>VLOOKUP(A341,[1]Hoja3!$A$1:$D$1647,4,0)</f>
        <v>123278</v>
      </c>
      <c r="Q341" s="31">
        <f>VLOOKUP(A341,[1]Hoja3!$A$1:$D$1647,3,0)</f>
        <v>0</v>
      </c>
      <c r="R341" s="31">
        <f t="shared" si="35"/>
        <v>11095044</v>
      </c>
      <c r="S341" s="31">
        <f t="shared" si="32"/>
        <v>10848488</v>
      </c>
      <c r="T341" s="31">
        <f t="shared" si="33"/>
        <v>11095044</v>
      </c>
      <c r="X341" s="30">
        <f t="shared" si="30"/>
        <v>45419</v>
      </c>
      <c r="Y341" s="31"/>
      <c r="Z341" s="31">
        <f t="shared" si="34"/>
        <v>11095044</v>
      </c>
      <c r="AA341" s="28" t="s">
        <v>340</v>
      </c>
    </row>
    <row r="342" spans="1:27" s="28" customFormat="1" ht="29" x14ac:dyDescent="0.35">
      <c r="A342" s="19" t="s">
        <v>4864</v>
      </c>
      <c r="B342" s="20">
        <v>374</v>
      </c>
      <c r="C342" s="28">
        <v>2024</v>
      </c>
      <c r="D342" s="19" t="s">
        <v>1096</v>
      </c>
      <c r="E342" s="19" t="s">
        <v>1097</v>
      </c>
      <c r="F342" s="19">
        <v>52103500</v>
      </c>
      <c r="G342" s="19" t="s">
        <v>1098</v>
      </c>
      <c r="H342" s="19" t="s">
        <v>532</v>
      </c>
      <c r="I342" s="19" t="s">
        <v>533</v>
      </c>
      <c r="J342" s="27">
        <v>45329</v>
      </c>
      <c r="K342" s="27">
        <v>45331</v>
      </c>
      <c r="L342" s="27">
        <v>45504</v>
      </c>
      <c r="M342" s="29">
        <v>31827000</v>
      </c>
      <c r="N342" s="36">
        <f t="shared" si="31"/>
        <v>1</v>
      </c>
      <c r="O342" s="31">
        <f>VLOOKUP(A342,[1]Hoja3!$A$1:$D$1647,2,0)</f>
        <v>29705200</v>
      </c>
      <c r="P342" s="31">
        <f>VLOOKUP(A342,[1]Hoja3!$A$1:$D$1647,4,0)</f>
        <v>2121800</v>
      </c>
      <c r="Q342" s="31">
        <f>VLOOKUP(A342,[1]Hoja3!$A$1:$D$1647,3,0)</f>
        <v>0</v>
      </c>
      <c r="R342" s="31">
        <f t="shared" si="35"/>
        <v>31827000</v>
      </c>
      <c r="S342" s="31">
        <f t="shared" si="32"/>
        <v>27583400</v>
      </c>
      <c r="T342" s="31">
        <f t="shared" si="33"/>
        <v>31827000</v>
      </c>
      <c r="X342" s="30">
        <f t="shared" si="30"/>
        <v>45504</v>
      </c>
      <c r="Y342" s="31"/>
      <c r="Z342" s="31">
        <f t="shared" si="34"/>
        <v>31827000</v>
      </c>
      <c r="AA342" s="28" t="s">
        <v>534</v>
      </c>
    </row>
    <row r="343" spans="1:27" s="28" customFormat="1" ht="43.5" x14ac:dyDescent="0.35">
      <c r="A343" s="19" t="s">
        <v>4864</v>
      </c>
      <c r="B343" s="20">
        <v>375</v>
      </c>
      <c r="C343" s="28">
        <v>2024</v>
      </c>
      <c r="D343" s="19" t="s">
        <v>1099</v>
      </c>
      <c r="E343" s="19" t="s">
        <v>1100</v>
      </c>
      <c r="F343" s="19">
        <v>53051848</v>
      </c>
      <c r="G343" s="19" t="s">
        <v>1101</v>
      </c>
      <c r="H343" s="19" t="s">
        <v>532</v>
      </c>
      <c r="I343" s="19" t="s">
        <v>533</v>
      </c>
      <c r="J343" s="27">
        <v>45329</v>
      </c>
      <c r="K343" s="27">
        <v>45334</v>
      </c>
      <c r="L343" s="27">
        <v>45504</v>
      </c>
      <c r="M343" s="29">
        <v>31827000</v>
      </c>
      <c r="N343" s="36">
        <f t="shared" si="31"/>
        <v>1</v>
      </c>
      <c r="O343" s="31">
        <f>VLOOKUP(A343,[1]Hoja3!$A$1:$D$1647,2,0)</f>
        <v>29705200</v>
      </c>
      <c r="P343" s="31">
        <f>VLOOKUP(A343,[1]Hoja3!$A$1:$D$1647,4,0)</f>
        <v>2121800</v>
      </c>
      <c r="Q343" s="31">
        <f>VLOOKUP(A343,[1]Hoja3!$A$1:$D$1647,3,0)</f>
        <v>0</v>
      </c>
      <c r="R343" s="31">
        <f t="shared" si="35"/>
        <v>31827000</v>
      </c>
      <c r="S343" s="31">
        <f t="shared" si="32"/>
        <v>27583400</v>
      </c>
      <c r="T343" s="31">
        <f t="shared" si="33"/>
        <v>31827000</v>
      </c>
      <c r="X343" s="30">
        <f t="shared" si="30"/>
        <v>45504</v>
      </c>
      <c r="Y343" s="31"/>
      <c r="Z343" s="31">
        <f t="shared" si="34"/>
        <v>31827000</v>
      </c>
      <c r="AA343" s="28" t="s">
        <v>534</v>
      </c>
    </row>
    <row r="344" spans="1:27" s="28" customFormat="1" ht="43.5" x14ac:dyDescent="0.35">
      <c r="A344" s="19" t="s">
        <v>4865</v>
      </c>
      <c r="B344" s="20">
        <v>376</v>
      </c>
      <c r="C344" s="28">
        <v>2024</v>
      </c>
      <c r="D344" s="19" t="s">
        <v>1102</v>
      </c>
      <c r="E344" s="19" t="s">
        <v>1103</v>
      </c>
      <c r="F344" s="19">
        <v>1057590689</v>
      </c>
      <c r="G344" s="19" t="s">
        <v>1104</v>
      </c>
      <c r="H344" s="19" t="s">
        <v>784</v>
      </c>
      <c r="I344" s="19" t="s">
        <v>4760</v>
      </c>
      <c r="J344" s="27">
        <v>45329</v>
      </c>
      <c r="K344" s="27">
        <v>45331</v>
      </c>
      <c r="L344" s="27">
        <v>45504</v>
      </c>
      <c r="M344" s="29">
        <v>63000000</v>
      </c>
      <c r="N344" s="36">
        <f t="shared" si="31"/>
        <v>1</v>
      </c>
      <c r="O344" s="31">
        <f>VLOOKUP(A344,[1]Hoja3!$A$1:$D$1647,2,0)</f>
        <v>59850000</v>
      </c>
      <c r="P344" s="31">
        <f>VLOOKUP(A344,[1]Hoja3!$A$1:$D$1647,4,0)</f>
        <v>3150000</v>
      </c>
      <c r="Q344" s="31">
        <f>VLOOKUP(A344,[1]Hoja3!$A$1:$D$1647,3,0)</f>
        <v>0</v>
      </c>
      <c r="R344" s="31">
        <f t="shared" si="35"/>
        <v>63000000</v>
      </c>
      <c r="S344" s="31">
        <f t="shared" si="32"/>
        <v>56700000</v>
      </c>
      <c r="T344" s="31">
        <f t="shared" si="33"/>
        <v>63000000</v>
      </c>
      <c r="X344" s="30">
        <f t="shared" si="30"/>
        <v>45504</v>
      </c>
      <c r="Y344" s="31"/>
      <c r="Z344" s="31">
        <f t="shared" si="34"/>
        <v>63000000</v>
      </c>
      <c r="AA344" s="28" t="s">
        <v>534</v>
      </c>
    </row>
    <row r="345" spans="1:27" s="28" customFormat="1" ht="43.5" x14ac:dyDescent="0.35">
      <c r="A345" s="19" t="s">
        <v>4866</v>
      </c>
      <c r="B345" s="20">
        <v>378</v>
      </c>
      <c r="C345" s="28">
        <v>2024</v>
      </c>
      <c r="D345" s="19" t="s">
        <v>1105</v>
      </c>
      <c r="E345" s="19" t="s">
        <v>1106</v>
      </c>
      <c r="F345" s="19">
        <v>830110297</v>
      </c>
      <c r="G345" s="19" t="s">
        <v>1107</v>
      </c>
      <c r="H345" s="19" t="s">
        <v>298</v>
      </c>
      <c r="I345" s="19" t="s">
        <v>299</v>
      </c>
      <c r="J345" s="27">
        <v>45329</v>
      </c>
      <c r="K345" s="27">
        <v>45331</v>
      </c>
      <c r="L345" s="27">
        <v>45696</v>
      </c>
      <c r="M345" s="29">
        <v>60000000</v>
      </c>
      <c r="N345" s="36">
        <f t="shared" si="31"/>
        <v>0.58333333333333337</v>
      </c>
      <c r="O345" s="31">
        <f>VLOOKUP(A345,[1]Hoja3!$A$1:$D$1647,2,0)</f>
        <v>35000000</v>
      </c>
      <c r="P345" s="31">
        <f>VLOOKUP(A345,[1]Hoja3!$A$1:$D$1647,4,0)</f>
        <v>0</v>
      </c>
      <c r="Q345" s="31">
        <f>VLOOKUP(A345,[1]Hoja3!$A$1:$D$1647,3,0)</f>
        <v>25000000</v>
      </c>
      <c r="R345" s="31">
        <f t="shared" si="35"/>
        <v>60000000</v>
      </c>
      <c r="S345" s="31">
        <f t="shared" si="32"/>
        <v>35000000</v>
      </c>
      <c r="T345" s="31">
        <f t="shared" si="33"/>
        <v>35000000</v>
      </c>
      <c r="X345" s="30">
        <f t="shared" si="30"/>
        <v>45696</v>
      </c>
      <c r="Y345" s="31"/>
      <c r="Z345" s="31">
        <f t="shared" si="34"/>
        <v>60000000</v>
      </c>
      <c r="AA345" s="28" t="s">
        <v>156</v>
      </c>
    </row>
    <row r="346" spans="1:27" s="28" customFormat="1" ht="29" x14ac:dyDescent="0.35">
      <c r="A346" s="19" t="s">
        <v>4867</v>
      </c>
      <c r="B346" s="20">
        <v>379</v>
      </c>
      <c r="C346" s="28">
        <v>2024</v>
      </c>
      <c r="D346" s="19" t="s">
        <v>1108</v>
      </c>
      <c r="E346" s="19" t="s">
        <v>1109</v>
      </c>
      <c r="F346" s="19">
        <v>79658635</v>
      </c>
      <c r="G346" s="19" t="s">
        <v>1110</v>
      </c>
      <c r="H346" s="19" t="s">
        <v>298</v>
      </c>
      <c r="I346" s="19" t="s">
        <v>299</v>
      </c>
      <c r="J346" s="27">
        <v>45329</v>
      </c>
      <c r="K346" s="27">
        <v>45331</v>
      </c>
      <c r="L346" s="27">
        <v>45504</v>
      </c>
      <c r="M346" s="29">
        <v>22750000</v>
      </c>
      <c r="N346" s="36">
        <f t="shared" si="31"/>
        <v>1</v>
      </c>
      <c r="O346" s="31">
        <f>VLOOKUP(A346,[1]Hoja3!$A$1:$D$1647,2,0)</f>
        <v>19950000</v>
      </c>
      <c r="P346" s="31">
        <f>VLOOKUP(A346,[1]Hoja3!$A$1:$D$1647,4,0)</f>
        <v>2800000</v>
      </c>
      <c r="Q346" s="31">
        <f>VLOOKUP(A346,[1]Hoja3!$A$1:$D$1647,3,0)</f>
        <v>0</v>
      </c>
      <c r="R346" s="31">
        <f t="shared" si="35"/>
        <v>22750000</v>
      </c>
      <c r="S346" s="31">
        <f t="shared" si="32"/>
        <v>17150000</v>
      </c>
      <c r="T346" s="31">
        <f t="shared" si="33"/>
        <v>22750000</v>
      </c>
      <c r="X346" s="30">
        <f t="shared" si="30"/>
        <v>45504</v>
      </c>
      <c r="Y346" s="31"/>
      <c r="Z346" s="31">
        <f t="shared" si="34"/>
        <v>22750000</v>
      </c>
      <c r="AA346" s="28" t="s">
        <v>300</v>
      </c>
    </row>
    <row r="347" spans="1:27" s="28" customFormat="1" ht="29" x14ac:dyDescent="0.35">
      <c r="A347" s="19" t="s">
        <v>4868</v>
      </c>
      <c r="B347" s="20">
        <v>380</v>
      </c>
      <c r="C347" s="28">
        <v>2024</v>
      </c>
      <c r="D347" s="19" t="s">
        <v>1111</v>
      </c>
      <c r="E347" s="19" t="s">
        <v>1112</v>
      </c>
      <c r="F347" s="19">
        <v>57461844</v>
      </c>
      <c r="G347" s="19" t="s">
        <v>1113</v>
      </c>
      <c r="H347" s="19" t="s">
        <v>784</v>
      </c>
      <c r="I347" s="19" t="s">
        <v>4760</v>
      </c>
      <c r="J347" s="27">
        <v>45329</v>
      </c>
      <c r="K347" s="27">
        <v>45331</v>
      </c>
      <c r="L347" s="27">
        <v>45504</v>
      </c>
      <c r="M347" s="29">
        <v>63000000</v>
      </c>
      <c r="N347" s="36">
        <f t="shared" si="31"/>
        <v>1</v>
      </c>
      <c r="O347" s="31">
        <f>VLOOKUP(A347,[1]Hoja3!$A$1:$D$1647,2,0)</f>
        <v>59850000</v>
      </c>
      <c r="P347" s="31">
        <f>VLOOKUP(A347,[1]Hoja3!$A$1:$D$1647,4,0)</f>
        <v>3150000</v>
      </c>
      <c r="Q347" s="31">
        <f>VLOOKUP(A347,[1]Hoja3!$A$1:$D$1647,3,0)</f>
        <v>0</v>
      </c>
      <c r="R347" s="31">
        <f t="shared" si="35"/>
        <v>63000000</v>
      </c>
      <c r="S347" s="31">
        <f t="shared" si="32"/>
        <v>56700000</v>
      </c>
      <c r="T347" s="31">
        <f t="shared" si="33"/>
        <v>63000000</v>
      </c>
      <c r="X347" s="30">
        <f t="shared" si="30"/>
        <v>45504</v>
      </c>
      <c r="Y347" s="31"/>
      <c r="Z347" s="31">
        <f t="shared" si="34"/>
        <v>63000000</v>
      </c>
      <c r="AA347" s="28" t="s">
        <v>534</v>
      </c>
    </row>
    <row r="348" spans="1:27" s="28" customFormat="1" ht="29" x14ac:dyDescent="0.35">
      <c r="A348" s="19" t="s">
        <v>4869</v>
      </c>
      <c r="B348" s="20">
        <v>381</v>
      </c>
      <c r="C348" s="28">
        <v>2024</v>
      </c>
      <c r="D348" s="19" t="s">
        <v>1114</v>
      </c>
      <c r="E348" s="19" t="s">
        <v>1115</v>
      </c>
      <c r="F348" s="19">
        <v>53905017</v>
      </c>
      <c r="G348" s="19" t="s">
        <v>1116</v>
      </c>
      <c r="H348" s="19" t="s">
        <v>532</v>
      </c>
      <c r="I348" s="19" t="s">
        <v>533</v>
      </c>
      <c r="J348" s="27">
        <v>45329</v>
      </c>
      <c r="K348" s="27">
        <v>45336</v>
      </c>
      <c r="L348" s="27">
        <v>45504</v>
      </c>
      <c r="M348" s="29">
        <v>31827000</v>
      </c>
      <c r="N348" s="36">
        <f t="shared" si="31"/>
        <v>1</v>
      </c>
      <c r="O348" s="31">
        <f>VLOOKUP(A348,[1]Hoja3!$A$1:$D$1647,2,0)</f>
        <v>29351567</v>
      </c>
      <c r="P348" s="31">
        <f>VLOOKUP(A348,[1]Hoja3!$A$1:$D$1647,4,0)</f>
        <v>2475433</v>
      </c>
      <c r="Q348" s="31">
        <f>VLOOKUP(A348,[1]Hoja3!$A$1:$D$1647,3,0)</f>
        <v>0</v>
      </c>
      <c r="R348" s="31">
        <f t="shared" si="35"/>
        <v>31827000</v>
      </c>
      <c r="S348" s="31">
        <f t="shared" si="32"/>
        <v>26876134</v>
      </c>
      <c r="T348" s="31">
        <f t="shared" si="33"/>
        <v>31827000</v>
      </c>
      <c r="X348" s="30">
        <f t="shared" si="30"/>
        <v>45504</v>
      </c>
      <c r="Y348" s="31"/>
      <c r="Z348" s="31">
        <f t="shared" si="34"/>
        <v>31827000</v>
      </c>
      <c r="AA348" s="28" t="s">
        <v>534</v>
      </c>
    </row>
    <row r="349" spans="1:27" s="28" customFormat="1" ht="43.5" x14ac:dyDescent="0.35">
      <c r="A349" s="19" t="s">
        <v>4870</v>
      </c>
      <c r="B349" s="20">
        <v>382</v>
      </c>
      <c r="C349" s="28">
        <v>2024</v>
      </c>
      <c r="D349" s="19" t="s">
        <v>1117</v>
      </c>
      <c r="E349" s="19" t="s">
        <v>1118</v>
      </c>
      <c r="F349" s="19">
        <v>1123732305</v>
      </c>
      <c r="G349" s="19" t="s">
        <v>1119</v>
      </c>
      <c r="H349" s="19" t="s">
        <v>154</v>
      </c>
      <c r="I349" s="19" t="s">
        <v>32</v>
      </c>
      <c r="J349" s="27">
        <v>45329</v>
      </c>
      <c r="K349" s="27">
        <v>45335</v>
      </c>
      <c r="L349" s="27">
        <v>45504</v>
      </c>
      <c r="M349" s="29">
        <v>39108000</v>
      </c>
      <c r="N349" s="36">
        <f t="shared" si="31"/>
        <v>1</v>
      </c>
      <c r="O349" s="31">
        <f>VLOOKUP(A349,[1]Hoja3!$A$1:$D$1647,2,0)</f>
        <v>36283533</v>
      </c>
      <c r="P349" s="31">
        <f>VLOOKUP(A349,[1]Hoja3!$A$1:$D$1647,4,0)</f>
        <v>2824467</v>
      </c>
      <c r="Q349" s="31">
        <f>VLOOKUP(A349,[1]Hoja3!$A$1:$D$1647,3,0)</f>
        <v>0</v>
      </c>
      <c r="R349" s="31">
        <f t="shared" si="35"/>
        <v>39108000</v>
      </c>
      <c r="S349" s="31">
        <f t="shared" si="32"/>
        <v>33459066</v>
      </c>
      <c r="T349" s="31">
        <f t="shared" si="33"/>
        <v>39108000</v>
      </c>
      <c r="X349" s="30">
        <f t="shared" si="30"/>
        <v>45504</v>
      </c>
      <c r="Y349" s="31"/>
      <c r="Z349" s="31">
        <f t="shared" si="34"/>
        <v>39108000</v>
      </c>
      <c r="AA349" s="28" t="s">
        <v>33</v>
      </c>
    </row>
    <row r="350" spans="1:27" s="28" customFormat="1" ht="43.5" x14ac:dyDescent="0.35">
      <c r="A350" s="19" t="s">
        <v>4871</v>
      </c>
      <c r="B350" s="20">
        <v>383</v>
      </c>
      <c r="C350" s="28">
        <v>2024</v>
      </c>
      <c r="D350" s="19" t="s">
        <v>1120</v>
      </c>
      <c r="E350" s="19" t="s">
        <v>1121</v>
      </c>
      <c r="F350" s="19">
        <v>28697041</v>
      </c>
      <c r="G350" s="19" t="s">
        <v>1122</v>
      </c>
      <c r="H350" s="19" t="s">
        <v>154</v>
      </c>
      <c r="I350" s="19" t="s">
        <v>32</v>
      </c>
      <c r="J350" s="27">
        <v>45329</v>
      </c>
      <c r="K350" s="27">
        <v>45335</v>
      </c>
      <c r="L350" s="27">
        <v>45504</v>
      </c>
      <c r="M350" s="29">
        <v>39108000</v>
      </c>
      <c r="N350" s="36">
        <f t="shared" si="31"/>
        <v>1</v>
      </c>
      <c r="O350" s="31">
        <f>VLOOKUP(A350,[1]Hoja3!$A$1:$D$1647,2,0)</f>
        <v>36283533</v>
      </c>
      <c r="P350" s="31">
        <f>VLOOKUP(A350,[1]Hoja3!$A$1:$D$1647,4,0)</f>
        <v>2824467</v>
      </c>
      <c r="Q350" s="31">
        <f>VLOOKUP(A350,[1]Hoja3!$A$1:$D$1647,3,0)</f>
        <v>0</v>
      </c>
      <c r="R350" s="31">
        <f t="shared" si="35"/>
        <v>39108000</v>
      </c>
      <c r="S350" s="31">
        <f t="shared" si="32"/>
        <v>33459066</v>
      </c>
      <c r="T350" s="31">
        <f t="shared" si="33"/>
        <v>39108000</v>
      </c>
      <c r="X350" s="30">
        <f t="shared" si="30"/>
        <v>45504</v>
      </c>
      <c r="Y350" s="31"/>
      <c r="Z350" s="31">
        <f t="shared" si="34"/>
        <v>39108000</v>
      </c>
      <c r="AA350" s="28" t="s">
        <v>33</v>
      </c>
    </row>
    <row r="351" spans="1:27" s="28" customFormat="1" ht="43.5" x14ac:dyDescent="0.35">
      <c r="A351" s="19" t="s">
        <v>4872</v>
      </c>
      <c r="B351" s="20">
        <v>384</v>
      </c>
      <c r="C351" s="28">
        <v>2024</v>
      </c>
      <c r="D351" s="19" t="s">
        <v>1123</v>
      </c>
      <c r="E351" s="19" t="s">
        <v>1124</v>
      </c>
      <c r="F351" s="19">
        <v>41777111</v>
      </c>
      <c r="G351" s="19" t="s">
        <v>1125</v>
      </c>
      <c r="H351" s="19" t="s">
        <v>764</v>
      </c>
      <c r="I351" s="19" t="s">
        <v>765</v>
      </c>
      <c r="J351" s="27">
        <v>45329</v>
      </c>
      <c r="K351" s="27">
        <v>45331</v>
      </c>
      <c r="L351" s="27">
        <v>45504</v>
      </c>
      <c r="M351" s="29">
        <v>39108000</v>
      </c>
      <c r="N351" s="36">
        <f t="shared" si="31"/>
        <v>1</v>
      </c>
      <c r="O351" s="31">
        <f>VLOOKUP(A351,[1]Hoja3!$A$1:$D$1647,2,0)</f>
        <v>37152600</v>
      </c>
      <c r="P351" s="31">
        <f>VLOOKUP(A351,[1]Hoja3!$A$1:$D$1647,4,0)</f>
        <v>1955400</v>
      </c>
      <c r="Q351" s="31">
        <f>VLOOKUP(A351,[1]Hoja3!$A$1:$D$1647,3,0)</f>
        <v>0</v>
      </c>
      <c r="R351" s="31">
        <f t="shared" si="35"/>
        <v>39108000</v>
      </c>
      <c r="S351" s="31">
        <f t="shared" si="32"/>
        <v>35197200</v>
      </c>
      <c r="T351" s="31">
        <f t="shared" si="33"/>
        <v>39108000</v>
      </c>
      <c r="X351" s="30">
        <f t="shared" si="30"/>
        <v>45504</v>
      </c>
      <c r="Y351" s="31"/>
      <c r="Z351" s="31">
        <f t="shared" si="34"/>
        <v>39108000</v>
      </c>
      <c r="AA351" s="28" t="s">
        <v>556</v>
      </c>
    </row>
    <row r="352" spans="1:27" s="28" customFormat="1" ht="43.5" x14ac:dyDescent="0.35">
      <c r="A352" s="19" t="s">
        <v>4873</v>
      </c>
      <c r="B352" s="20">
        <v>385</v>
      </c>
      <c r="C352" s="28">
        <v>2024</v>
      </c>
      <c r="D352" s="19" t="s">
        <v>1126</v>
      </c>
      <c r="E352" s="19" t="s">
        <v>1127</v>
      </c>
      <c r="F352" s="19">
        <v>1010195006</v>
      </c>
      <c r="G352" s="19" t="s">
        <v>1128</v>
      </c>
      <c r="H352" s="19" t="s">
        <v>764</v>
      </c>
      <c r="I352" s="19" t="s">
        <v>765</v>
      </c>
      <c r="J352" s="27">
        <v>45329</v>
      </c>
      <c r="K352" s="27">
        <v>45331</v>
      </c>
      <c r="L352" s="27">
        <v>45504</v>
      </c>
      <c r="M352" s="29">
        <v>22278000</v>
      </c>
      <c r="N352" s="36">
        <f t="shared" si="31"/>
        <v>1</v>
      </c>
      <c r="O352" s="31">
        <f>VLOOKUP(A352,[1]Hoja3!$A$1:$D$1647,2,0)</f>
        <v>21164100</v>
      </c>
      <c r="P352" s="31">
        <f>VLOOKUP(A352,[1]Hoja3!$A$1:$D$1647,4,0)</f>
        <v>1113900</v>
      </c>
      <c r="Q352" s="31">
        <f>VLOOKUP(A352,[1]Hoja3!$A$1:$D$1647,3,0)</f>
        <v>0</v>
      </c>
      <c r="R352" s="31">
        <f t="shared" si="35"/>
        <v>22278000</v>
      </c>
      <c r="S352" s="31">
        <f t="shared" si="32"/>
        <v>20050200</v>
      </c>
      <c r="T352" s="31">
        <f t="shared" si="33"/>
        <v>22278000</v>
      </c>
      <c r="X352" s="30">
        <f t="shared" si="30"/>
        <v>45504</v>
      </c>
      <c r="Y352" s="31"/>
      <c r="Z352" s="31">
        <f t="shared" si="34"/>
        <v>22278000</v>
      </c>
      <c r="AA352" s="28" t="s">
        <v>556</v>
      </c>
    </row>
    <row r="353" spans="1:27" s="28" customFormat="1" ht="43.5" x14ac:dyDescent="0.35">
      <c r="A353" s="19" t="s">
        <v>4874</v>
      </c>
      <c r="B353" s="20">
        <v>387</v>
      </c>
      <c r="C353" s="28">
        <v>2024</v>
      </c>
      <c r="D353" s="19" t="s">
        <v>1129</v>
      </c>
      <c r="E353" s="19" t="s">
        <v>1130</v>
      </c>
      <c r="F353" s="19">
        <v>53069762</v>
      </c>
      <c r="G353" s="19" t="s">
        <v>1131</v>
      </c>
      <c r="H353" s="19" t="s">
        <v>262</v>
      </c>
      <c r="I353" s="19" t="s">
        <v>4742</v>
      </c>
      <c r="J353" s="27">
        <v>45329</v>
      </c>
      <c r="K353" s="27">
        <v>45331</v>
      </c>
      <c r="L353" s="27">
        <v>45504</v>
      </c>
      <c r="M353" s="29">
        <v>42431667</v>
      </c>
      <c r="N353" s="36">
        <f t="shared" si="31"/>
        <v>1</v>
      </c>
      <c r="O353" s="31">
        <f>VLOOKUP(A353,[1]Hoja3!$A$1:$D$1647,2,0)</f>
        <v>41461800</v>
      </c>
      <c r="P353" s="31">
        <f>VLOOKUP(A353,[1]Hoja3!$A$1:$D$1647,4,0)</f>
        <v>969867</v>
      </c>
      <c r="Q353" s="31">
        <f>VLOOKUP(A353,[1]Hoja3!$A$1:$D$1647,3,0)</f>
        <v>0</v>
      </c>
      <c r="R353" s="31">
        <f t="shared" si="35"/>
        <v>42431667</v>
      </c>
      <c r="S353" s="31">
        <f t="shared" si="32"/>
        <v>40491933</v>
      </c>
      <c r="T353" s="31">
        <f t="shared" si="33"/>
        <v>42431667</v>
      </c>
      <c r="X353" s="30">
        <f t="shared" si="30"/>
        <v>45504</v>
      </c>
      <c r="Y353" s="31"/>
      <c r="Z353" s="31">
        <f t="shared" si="34"/>
        <v>42431667</v>
      </c>
      <c r="AA353" s="28" t="s">
        <v>264</v>
      </c>
    </row>
    <row r="354" spans="1:27" s="28" customFormat="1" ht="43.5" x14ac:dyDescent="0.35">
      <c r="A354" s="19" t="s">
        <v>4875</v>
      </c>
      <c r="B354" s="20">
        <v>388</v>
      </c>
      <c r="C354" s="28">
        <v>2024</v>
      </c>
      <c r="D354" s="19" t="s">
        <v>1132</v>
      </c>
      <c r="E354" s="19" t="s">
        <v>1133</v>
      </c>
      <c r="F354" s="19">
        <v>1020778139</v>
      </c>
      <c r="G354" s="19" t="s">
        <v>1134</v>
      </c>
      <c r="H354" s="19" t="s">
        <v>262</v>
      </c>
      <c r="I354" s="19" t="s">
        <v>4742</v>
      </c>
      <c r="J354" s="27">
        <v>45329</v>
      </c>
      <c r="K354" s="27">
        <v>45330</v>
      </c>
      <c r="L354" s="27">
        <v>45504</v>
      </c>
      <c r="M354" s="29">
        <v>34422500</v>
      </c>
      <c r="N354" s="36">
        <f t="shared" si="31"/>
        <v>1</v>
      </c>
      <c r="O354" s="31">
        <f>VLOOKUP(A354,[1]Hoja3!$A$1:$D$1647,2,0)</f>
        <v>33832400</v>
      </c>
      <c r="P354" s="31">
        <f>VLOOKUP(A354,[1]Hoja3!$A$1:$D$1647,4,0)</f>
        <v>590100</v>
      </c>
      <c r="Q354" s="31">
        <f>VLOOKUP(A354,[1]Hoja3!$A$1:$D$1647,3,0)</f>
        <v>0</v>
      </c>
      <c r="R354" s="31">
        <f t="shared" si="35"/>
        <v>34422500</v>
      </c>
      <c r="S354" s="31">
        <f t="shared" si="32"/>
        <v>33242300</v>
      </c>
      <c r="T354" s="31">
        <f t="shared" si="33"/>
        <v>34422500</v>
      </c>
      <c r="X354" s="30">
        <f t="shared" si="30"/>
        <v>45504</v>
      </c>
      <c r="Y354" s="31"/>
      <c r="Z354" s="31">
        <f t="shared" si="34"/>
        <v>34422500</v>
      </c>
      <c r="AA354" s="28" t="s">
        <v>264</v>
      </c>
    </row>
    <row r="355" spans="1:27" s="28" customFormat="1" ht="43.5" x14ac:dyDescent="0.35">
      <c r="A355" s="19" t="s">
        <v>4876</v>
      </c>
      <c r="B355" s="20">
        <v>390</v>
      </c>
      <c r="C355" s="28">
        <v>2024</v>
      </c>
      <c r="D355" s="19" t="s">
        <v>1135</v>
      </c>
      <c r="E355" s="19" t="s">
        <v>1136</v>
      </c>
      <c r="F355" s="19">
        <v>46359585</v>
      </c>
      <c r="G355" s="19" t="s">
        <v>1137</v>
      </c>
      <c r="H355" s="19" t="s">
        <v>475</v>
      </c>
      <c r="I355" s="19" t="s">
        <v>4768</v>
      </c>
      <c r="J355" s="27">
        <v>45329</v>
      </c>
      <c r="K355" s="27">
        <v>45330</v>
      </c>
      <c r="L355" s="27">
        <v>45504</v>
      </c>
      <c r="M355" s="29">
        <v>31827000</v>
      </c>
      <c r="N355" s="36">
        <f t="shared" si="31"/>
        <v>1</v>
      </c>
      <c r="O355" s="31">
        <f>VLOOKUP(A355,[1]Hoja3!$A$1:$D$1647,2,0)</f>
        <v>30412467</v>
      </c>
      <c r="P355" s="31">
        <f>VLOOKUP(A355,[1]Hoja3!$A$1:$D$1647,4,0)</f>
        <v>1414533</v>
      </c>
      <c r="Q355" s="31">
        <f>VLOOKUP(A355,[1]Hoja3!$A$1:$D$1647,3,0)</f>
        <v>0</v>
      </c>
      <c r="R355" s="31">
        <f t="shared" si="35"/>
        <v>31827000</v>
      </c>
      <c r="S355" s="31">
        <f t="shared" si="32"/>
        <v>28997934</v>
      </c>
      <c r="T355" s="31">
        <f t="shared" si="33"/>
        <v>31827000</v>
      </c>
      <c r="X355" s="30">
        <f t="shared" si="30"/>
        <v>45504</v>
      </c>
      <c r="Y355" s="31"/>
      <c r="Z355" s="31">
        <f t="shared" si="34"/>
        <v>31827000</v>
      </c>
      <c r="AA355" s="28" t="s">
        <v>477</v>
      </c>
    </row>
    <row r="356" spans="1:27" s="28" customFormat="1" ht="29" x14ac:dyDescent="0.35">
      <c r="A356" s="19" t="s">
        <v>4877</v>
      </c>
      <c r="B356" s="20">
        <v>391</v>
      </c>
      <c r="C356" s="28">
        <v>2024</v>
      </c>
      <c r="D356" s="19" t="s">
        <v>1138</v>
      </c>
      <c r="E356" s="19" t="s">
        <v>1139</v>
      </c>
      <c r="F356" s="19">
        <v>1019092681</v>
      </c>
      <c r="G356" s="19" t="s">
        <v>1140</v>
      </c>
      <c r="H356" s="19" t="s">
        <v>154</v>
      </c>
      <c r="I356" s="19" t="s">
        <v>32</v>
      </c>
      <c r="J356" s="27">
        <v>45329</v>
      </c>
      <c r="K356" s="27">
        <v>45335</v>
      </c>
      <c r="L356" s="27">
        <v>45504</v>
      </c>
      <c r="M356" s="29">
        <v>39108000</v>
      </c>
      <c r="N356" s="36">
        <f t="shared" si="31"/>
        <v>1</v>
      </c>
      <c r="O356" s="31">
        <f>VLOOKUP(A356,[1]Hoja3!$A$1:$D$1647,2,0)</f>
        <v>36283533</v>
      </c>
      <c r="P356" s="31">
        <f>VLOOKUP(A356,[1]Hoja3!$A$1:$D$1647,4,0)</f>
        <v>2824467</v>
      </c>
      <c r="Q356" s="31">
        <f>VLOOKUP(A356,[1]Hoja3!$A$1:$D$1647,3,0)</f>
        <v>0</v>
      </c>
      <c r="R356" s="31">
        <f t="shared" si="35"/>
        <v>39108000</v>
      </c>
      <c r="S356" s="31">
        <f t="shared" si="32"/>
        <v>33459066</v>
      </c>
      <c r="T356" s="31">
        <f t="shared" si="33"/>
        <v>39108000</v>
      </c>
      <c r="X356" s="30">
        <f t="shared" si="30"/>
        <v>45504</v>
      </c>
      <c r="Y356" s="31"/>
      <c r="Z356" s="31">
        <f t="shared" si="34"/>
        <v>39108000</v>
      </c>
      <c r="AA356" s="28" t="s">
        <v>33</v>
      </c>
    </row>
    <row r="357" spans="1:27" s="28" customFormat="1" ht="29" x14ac:dyDescent="0.35">
      <c r="A357" s="19" t="s">
        <v>4878</v>
      </c>
      <c r="B357" s="20">
        <v>392</v>
      </c>
      <c r="C357" s="28">
        <v>2024</v>
      </c>
      <c r="D357" s="19" t="s">
        <v>1141</v>
      </c>
      <c r="E357" s="19" t="s">
        <v>1142</v>
      </c>
      <c r="F357" s="19">
        <v>1094248993</v>
      </c>
      <c r="G357" s="19" t="s">
        <v>1143</v>
      </c>
      <c r="H357" s="19" t="s">
        <v>154</v>
      </c>
      <c r="I357" s="19" t="s">
        <v>32</v>
      </c>
      <c r="J357" s="27">
        <v>45329</v>
      </c>
      <c r="K357" s="27">
        <v>45335</v>
      </c>
      <c r="L357" s="27">
        <v>45504</v>
      </c>
      <c r="M357" s="29">
        <v>39108000</v>
      </c>
      <c r="N357" s="36">
        <f t="shared" si="31"/>
        <v>1</v>
      </c>
      <c r="O357" s="31">
        <f>VLOOKUP(A357,[1]Hoja3!$A$1:$D$1647,2,0)</f>
        <v>36283533</v>
      </c>
      <c r="P357" s="31">
        <f>VLOOKUP(A357,[1]Hoja3!$A$1:$D$1647,4,0)</f>
        <v>2824467</v>
      </c>
      <c r="Q357" s="31">
        <f>VLOOKUP(A357,[1]Hoja3!$A$1:$D$1647,3,0)</f>
        <v>0</v>
      </c>
      <c r="R357" s="31">
        <f t="shared" si="35"/>
        <v>39108000</v>
      </c>
      <c r="S357" s="31">
        <f t="shared" si="32"/>
        <v>33459066</v>
      </c>
      <c r="T357" s="31">
        <f t="shared" si="33"/>
        <v>39108000</v>
      </c>
      <c r="X357" s="30">
        <f t="shared" si="30"/>
        <v>45504</v>
      </c>
      <c r="Y357" s="31"/>
      <c r="Z357" s="31">
        <f t="shared" si="34"/>
        <v>39108000</v>
      </c>
      <c r="AA357" s="28" t="s">
        <v>33</v>
      </c>
    </row>
    <row r="358" spans="1:27" s="28" customFormat="1" ht="42" customHeight="1" x14ac:dyDescent="0.35">
      <c r="A358" s="19" t="s">
        <v>4879</v>
      </c>
      <c r="B358" s="20">
        <v>393</v>
      </c>
      <c r="C358" s="28">
        <v>2024</v>
      </c>
      <c r="D358" s="19" t="s">
        <v>1144</v>
      </c>
      <c r="E358" s="19" t="s">
        <v>1145</v>
      </c>
      <c r="F358" s="19">
        <v>1014214394</v>
      </c>
      <c r="G358" s="41" t="s">
        <v>1146</v>
      </c>
      <c r="H358" s="19" t="s">
        <v>154</v>
      </c>
      <c r="I358" s="19" t="s">
        <v>32</v>
      </c>
      <c r="J358" s="27">
        <v>45329</v>
      </c>
      <c r="K358" s="27">
        <v>45335</v>
      </c>
      <c r="L358" s="27">
        <v>45504</v>
      </c>
      <c r="M358" s="29">
        <v>39108000</v>
      </c>
      <c r="N358" s="36">
        <f t="shared" si="31"/>
        <v>1</v>
      </c>
      <c r="O358" s="31">
        <f>VLOOKUP(A358,[1]Hoja3!$A$1:$D$1647,2,0)</f>
        <v>36283533</v>
      </c>
      <c r="P358" s="31">
        <f>VLOOKUP(A358,[1]Hoja3!$A$1:$D$1647,4,0)</f>
        <v>2824467</v>
      </c>
      <c r="Q358" s="31">
        <f>VLOOKUP(A358,[1]Hoja3!$A$1:$D$1647,3,0)</f>
        <v>0</v>
      </c>
      <c r="R358" s="31">
        <f t="shared" si="35"/>
        <v>39108000</v>
      </c>
      <c r="S358" s="31">
        <f t="shared" si="32"/>
        <v>33459066</v>
      </c>
      <c r="T358" s="31">
        <f t="shared" si="33"/>
        <v>39108000</v>
      </c>
      <c r="X358" s="30">
        <f t="shared" si="30"/>
        <v>45504</v>
      </c>
      <c r="Y358" s="31"/>
      <c r="Z358" s="31">
        <f t="shared" si="34"/>
        <v>39108000</v>
      </c>
      <c r="AA358" s="28" t="s">
        <v>33</v>
      </c>
    </row>
    <row r="359" spans="1:27" s="28" customFormat="1" ht="29" x14ac:dyDescent="0.35">
      <c r="A359" s="19" t="s">
        <v>4880</v>
      </c>
      <c r="B359" s="20">
        <v>394</v>
      </c>
      <c r="C359" s="28">
        <v>2024</v>
      </c>
      <c r="D359" s="19" t="s">
        <v>1147</v>
      </c>
      <c r="E359" s="19" t="s">
        <v>1148</v>
      </c>
      <c r="F359" s="19">
        <v>52953267</v>
      </c>
      <c r="G359" s="19" t="s">
        <v>1149</v>
      </c>
      <c r="H359" s="19" t="s">
        <v>154</v>
      </c>
      <c r="I359" s="19" t="s">
        <v>32</v>
      </c>
      <c r="J359" s="27">
        <v>45329</v>
      </c>
      <c r="K359" s="27">
        <v>45334</v>
      </c>
      <c r="L359" s="27">
        <v>45504</v>
      </c>
      <c r="M359" s="29">
        <v>39108000</v>
      </c>
      <c r="N359" s="36">
        <f t="shared" si="31"/>
        <v>1</v>
      </c>
      <c r="O359" s="31">
        <f>VLOOKUP(A359,[1]Hoja3!$A$1:$D$1647,2,0)</f>
        <v>36500800</v>
      </c>
      <c r="P359" s="31">
        <f>VLOOKUP(A359,[1]Hoja3!$A$1:$D$1647,4,0)</f>
        <v>2607200</v>
      </c>
      <c r="Q359" s="31">
        <f>VLOOKUP(A359,[1]Hoja3!$A$1:$D$1647,3,0)</f>
        <v>0</v>
      </c>
      <c r="R359" s="31">
        <f t="shared" si="35"/>
        <v>39108000</v>
      </c>
      <c r="S359" s="31">
        <f t="shared" si="32"/>
        <v>33893600</v>
      </c>
      <c r="T359" s="31">
        <f t="shared" si="33"/>
        <v>39108000</v>
      </c>
      <c r="X359" s="30">
        <f t="shared" si="30"/>
        <v>45504</v>
      </c>
      <c r="Y359" s="31"/>
      <c r="Z359" s="31">
        <f t="shared" si="34"/>
        <v>39108000</v>
      </c>
      <c r="AA359" s="28" t="s">
        <v>33</v>
      </c>
    </row>
    <row r="360" spans="1:27" s="28" customFormat="1" ht="29" x14ac:dyDescent="0.35">
      <c r="A360" s="19" t="s">
        <v>4881</v>
      </c>
      <c r="B360" s="20">
        <v>395</v>
      </c>
      <c r="C360" s="28">
        <v>2024</v>
      </c>
      <c r="D360" s="19" t="s">
        <v>1150</v>
      </c>
      <c r="E360" s="19" t="s">
        <v>1151</v>
      </c>
      <c r="F360" s="19">
        <v>53082377</v>
      </c>
      <c r="G360" s="19" t="s">
        <v>1152</v>
      </c>
      <c r="H360" s="19" t="s">
        <v>764</v>
      </c>
      <c r="I360" s="19" t="s">
        <v>765</v>
      </c>
      <c r="J360" s="27">
        <v>45329</v>
      </c>
      <c r="K360" s="27">
        <v>45337</v>
      </c>
      <c r="L360" s="27">
        <v>45504</v>
      </c>
      <c r="M360" s="29">
        <v>22278000</v>
      </c>
      <c r="N360" s="36">
        <f t="shared" si="31"/>
        <v>1</v>
      </c>
      <c r="O360" s="31">
        <f>VLOOKUP(A360,[1]Hoja3!$A$1:$D$1647,2,0)</f>
        <v>20421500</v>
      </c>
      <c r="P360" s="31">
        <f>VLOOKUP(A360,[1]Hoja3!$A$1:$D$1647,4,0)</f>
        <v>1856500</v>
      </c>
      <c r="Q360" s="31">
        <f>VLOOKUP(A360,[1]Hoja3!$A$1:$D$1647,3,0)</f>
        <v>0</v>
      </c>
      <c r="R360" s="31">
        <f t="shared" si="35"/>
        <v>22278000</v>
      </c>
      <c r="S360" s="31">
        <f t="shared" si="32"/>
        <v>18565000</v>
      </c>
      <c r="T360" s="31">
        <f t="shared" si="33"/>
        <v>22278000</v>
      </c>
      <c r="X360" s="30">
        <f t="shared" si="30"/>
        <v>45504</v>
      </c>
      <c r="Y360" s="31"/>
      <c r="Z360" s="31">
        <f t="shared" si="34"/>
        <v>22278000</v>
      </c>
      <c r="AA360" s="28" t="s">
        <v>556</v>
      </c>
    </row>
    <row r="361" spans="1:27" s="28" customFormat="1" ht="29" x14ac:dyDescent="0.35">
      <c r="A361" s="19" t="s">
        <v>4882</v>
      </c>
      <c r="B361" s="20">
        <v>396</v>
      </c>
      <c r="C361" s="28">
        <v>2024</v>
      </c>
      <c r="D361" s="19" t="s">
        <v>1153</v>
      </c>
      <c r="E361" s="19" t="s">
        <v>1154</v>
      </c>
      <c r="F361" s="19">
        <v>80249948</v>
      </c>
      <c r="G361" s="19" t="s">
        <v>1155</v>
      </c>
      <c r="H361" s="19" t="s">
        <v>764</v>
      </c>
      <c r="I361" s="19" t="s">
        <v>765</v>
      </c>
      <c r="J361" s="27">
        <v>45329</v>
      </c>
      <c r="K361" s="27">
        <v>45334</v>
      </c>
      <c r="L361" s="27">
        <v>45504</v>
      </c>
      <c r="M361" s="29">
        <v>44328000</v>
      </c>
      <c r="N361" s="36">
        <f t="shared" si="31"/>
        <v>1</v>
      </c>
      <c r="O361" s="31">
        <f>VLOOKUP(A361,[1]Hoja3!$A$1:$D$1647,2,0)</f>
        <v>41372800</v>
      </c>
      <c r="P361" s="31">
        <f>VLOOKUP(A361,[1]Hoja3!$A$1:$D$1647,4,0)</f>
        <v>2955200</v>
      </c>
      <c r="Q361" s="31">
        <f>VLOOKUP(A361,[1]Hoja3!$A$1:$D$1647,3,0)</f>
        <v>0</v>
      </c>
      <c r="R361" s="31">
        <f t="shared" si="35"/>
        <v>44328000</v>
      </c>
      <c r="S361" s="31">
        <f t="shared" si="32"/>
        <v>38417600</v>
      </c>
      <c r="T361" s="31">
        <f t="shared" si="33"/>
        <v>44328000</v>
      </c>
      <c r="X361" s="30">
        <f t="shared" si="30"/>
        <v>45504</v>
      </c>
      <c r="Y361" s="31"/>
      <c r="Z361" s="31">
        <f t="shared" si="34"/>
        <v>44328000</v>
      </c>
      <c r="AA361" s="28" t="s">
        <v>556</v>
      </c>
    </row>
    <row r="362" spans="1:27" s="28" customFormat="1" ht="43.5" x14ac:dyDescent="0.35">
      <c r="A362" s="19" t="s">
        <v>4883</v>
      </c>
      <c r="B362" s="20">
        <v>397</v>
      </c>
      <c r="C362" s="28">
        <v>2024</v>
      </c>
      <c r="D362" s="19" t="s">
        <v>1156</v>
      </c>
      <c r="E362" s="19" t="s">
        <v>1157</v>
      </c>
      <c r="F362" s="19">
        <v>1020822286</v>
      </c>
      <c r="G362" s="19" t="s">
        <v>1158</v>
      </c>
      <c r="H362" s="19" t="s">
        <v>154</v>
      </c>
      <c r="I362" s="19" t="s">
        <v>4747</v>
      </c>
      <c r="J362" s="27">
        <v>45329</v>
      </c>
      <c r="K362" s="27">
        <v>45334</v>
      </c>
      <c r="L362" s="27">
        <v>45504</v>
      </c>
      <c r="M362" s="29">
        <v>40284000</v>
      </c>
      <c r="N362" s="36">
        <f t="shared" si="31"/>
        <v>1</v>
      </c>
      <c r="O362" s="31">
        <f>VLOOKUP(A362,[1]Hoja3!$A$1:$D$1647,2,0)</f>
        <v>37598400</v>
      </c>
      <c r="P362" s="31">
        <f>VLOOKUP(A362,[1]Hoja3!$A$1:$D$1647,4,0)</f>
        <v>2685600</v>
      </c>
      <c r="Q362" s="31">
        <f>VLOOKUP(A362,[1]Hoja3!$A$1:$D$1647,3,0)</f>
        <v>0</v>
      </c>
      <c r="R362" s="31">
        <f t="shared" si="35"/>
        <v>40284000</v>
      </c>
      <c r="S362" s="31">
        <f t="shared" si="32"/>
        <v>34912800</v>
      </c>
      <c r="T362" s="31">
        <f t="shared" si="33"/>
        <v>40284000</v>
      </c>
      <c r="X362" s="30">
        <f t="shared" si="30"/>
        <v>45504</v>
      </c>
      <c r="Y362" s="31"/>
      <c r="Z362" s="31">
        <f t="shared" si="34"/>
        <v>40284000</v>
      </c>
      <c r="AA362" s="28" t="s">
        <v>156</v>
      </c>
    </row>
    <row r="363" spans="1:27" s="28" customFormat="1" ht="43.5" x14ac:dyDescent="0.35">
      <c r="A363" s="19" t="s">
        <v>4884</v>
      </c>
      <c r="B363" s="20">
        <v>398</v>
      </c>
      <c r="C363" s="28">
        <v>2024</v>
      </c>
      <c r="D363" s="19" t="s">
        <v>1159</v>
      </c>
      <c r="E363" s="19" t="s">
        <v>1160</v>
      </c>
      <c r="F363" s="19">
        <v>1073173677</v>
      </c>
      <c r="G363" s="19" t="s">
        <v>1161</v>
      </c>
      <c r="H363" s="19" t="s">
        <v>262</v>
      </c>
      <c r="I363" s="19" t="s">
        <v>4742</v>
      </c>
      <c r="J363" s="27">
        <v>45329</v>
      </c>
      <c r="K363" s="27">
        <v>45331</v>
      </c>
      <c r="L363" s="27">
        <v>45504</v>
      </c>
      <c r="M363" s="29">
        <v>34422500</v>
      </c>
      <c r="N363" s="36">
        <f t="shared" si="31"/>
        <v>1</v>
      </c>
      <c r="O363" s="31">
        <f>VLOOKUP(A363,[1]Hoja3!$A$1:$D$1647,2,0)</f>
        <v>33635700</v>
      </c>
      <c r="P363" s="31">
        <f>VLOOKUP(A363,[1]Hoja3!$A$1:$D$1647,4,0)</f>
        <v>786800</v>
      </c>
      <c r="Q363" s="31">
        <f>VLOOKUP(A363,[1]Hoja3!$A$1:$D$1647,3,0)</f>
        <v>0</v>
      </c>
      <c r="R363" s="31">
        <f t="shared" si="35"/>
        <v>34422500</v>
      </c>
      <c r="S363" s="31">
        <f t="shared" si="32"/>
        <v>32848900</v>
      </c>
      <c r="T363" s="31">
        <f t="shared" si="33"/>
        <v>34422500</v>
      </c>
      <c r="X363" s="30">
        <f t="shared" si="30"/>
        <v>45504</v>
      </c>
      <c r="Y363" s="31"/>
      <c r="Z363" s="31">
        <f t="shared" si="34"/>
        <v>34422500</v>
      </c>
      <c r="AA363" s="28" t="s">
        <v>264</v>
      </c>
    </row>
    <row r="364" spans="1:27" s="28" customFormat="1" ht="43.5" x14ac:dyDescent="0.35">
      <c r="A364" s="19" t="s">
        <v>4885</v>
      </c>
      <c r="B364" s="20">
        <v>399</v>
      </c>
      <c r="C364" s="28">
        <v>2024</v>
      </c>
      <c r="D364" s="19" t="s">
        <v>1162</v>
      </c>
      <c r="E364" s="19" t="s">
        <v>1163</v>
      </c>
      <c r="F364" s="19">
        <v>1019059223</v>
      </c>
      <c r="G364" s="19" t="s">
        <v>1164</v>
      </c>
      <c r="H364" s="19" t="s">
        <v>154</v>
      </c>
      <c r="I364" s="19" t="s">
        <v>4747</v>
      </c>
      <c r="J364" s="27">
        <v>45329</v>
      </c>
      <c r="K364" s="27">
        <v>45331</v>
      </c>
      <c r="L364" s="27">
        <v>45504</v>
      </c>
      <c r="M364" s="29">
        <v>35308000</v>
      </c>
      <c r="N364" s="36">
        <f t="shared" si="31"/>
        <v>1</v>
      </c>
      <c r="O364" s="31">
        <f>VLOOKUP(A364,[1]Hoja3!$A$1:$D$1647,2,0)</f>
        <v>30962400</v>
      </c>
      <c r="P364" s="31">
        <f>VLOOKUP(A364,[1]Hoja3!$A$1:$D$1647,4,0)</f>
        <v>4345600</v>
      </c>
      <c r="Q364" s="31">
        <f>VLOOKUP(A364,[1]Hoja3!$A$1:$D$1647,3,0)</f>
        <v>0</v>
      </c>
      <c r="R364" s="31">
        <f t="shared" si="35"/>
        <v>35308000</v>
      </c>
      <c r="S364" s="31">
        <f t="shared" si="32"/>
        <v>26616800</v>
      </c>
      <c r="T364" s="31">
        <f t="shared" si="33"/>
        <v>35308000</v>
      </c>
      <c r="X364" s="30">
        <f t="shared" si="30"/>
        <v>45504</v>
      </c>
      <c r="Y364" s="31"/>
      <c r="Z364" s="31">
        <f t="shared" si="34"/>
        <v>35308000</v>
      </c>
      <c r="AA364" s="28" t="s">
        <v>156</v>
      </c>
    </row>
    <row r="365" spans="1:27" s="28" customFormat="1" ht="29" x14ac:dyDescent="0.35">
      <c r="A365" s="19" t="s">
        <v>4886</v>
      </c>
      <c r="B365" s="20">
        <v>400</v>
      </c>
      <c r="C365" s="28">
        <v>2024</v>
      </c>
      <c r="D365" s="19" t="s">
        <v>1165</v>
      </c>
      <c r="E365" s="19" t="s">
        <v>1166</v>
      </c>
      <c r="F365" s="19">
        <v>52424392</v>
      </c>
      <c r="G365" s="19" t="s">
        <v>1167</v>
      </c>
      <c r="H365" s="19" t="s">
        <v>154</v>
      </c>
      <c r="I365" s="19" t="s">
        <v>4747</v>
      </c>
      <c r="J365" s="27">
        <v>45329</v>
      </c>
      <c r="K365" s="27">
        <v>45331</v>
      </c>
      <c r="L365" s="27">
        <v>45504</v>
      </c>
      <c r="M365" s="29">
        <v>35308000</v>
      </c>
      <c r="N365" s="36">
        <f t="shared" si="31"/>
        <v>1</v>
      </c>
      <c r="O365" s="31">
        <f>VLOOKUP(A365,[1]Hoja3!$A$1:$D$1647,2,0)</f>
        <v>30962400</v>
      </c>
      <c r="P365" s="31">
        <f>VLOOKUP(A365,[1]Hoja3!$A$1:$D$1647,4,0)</f>
        <v>4345600</v>
      </c>
      <c r="Q365" s="31">
        <f>VLOOKUP(A365,[1]Hoja3!$A$1:$D$1647,3,0)</f>
        <v>0</v>
      </c>
      <c r="R365" s="31">
        <f t="shared" si="35"/>
        <v>35308000</v>
      </c>
      <c r="S365" s="31">
        <f t="shared" si="32"/>
        <v>26616800</v>
      </c>
      <c r="T365" s="31">
        <f t="shared" si="33"/>
        <v>35308000</v>
      </c>
      <c r="X365" s="30">
        <f t="shared" si="30"/>
        <v>45504</v>
      </c>
      <c r="Y365" s="31"/>
      <c r="Z365" s="31">
        <f t="shared" si="34"/>
        <v>35308000</v>
      </c>
      <c r="AA365" s="28" t="s">
        <v>156</v>
      </c>
    </row>
    <row r="366" spans="1:27" s="28" customFormat="1" ht="43.5" x14ac:dyDescent="0.35">
      <c r="A366" s="19" t="s">
        <v>4887</v>
      </c>
      <c r="B366" s="20">
        <v>401</v>
      </c>
      <c r="C366" s="28">
        <v>2024</v>
      </c>
      <c r="D366" s="19" t="s">
        <v>1168</v>
      </c>
      <c r="E366" s="19" t="s">
        <v>1169</v>
      </c>
      <c r="F366" s="19">
        <v>1030565075</v>
      </c>
      <c r="G366" s="19" t="s">
        <v>1170</v>
      </c>
      <c r="H366" s="19" t="s">
        <v>262</v>
      </c>
      <c r="I366" s="19" t="s">
        <v>4742</v>
      </c>
      <c r="J366" s="27">
        <v>45329</v>
      </c>
      <c r="K366" s="27">
        <v>45330</v>
      </c>
      <c r="L366" s="27">
        <v>45504</v>
      </c>
      <c r="M366" s="29">
        <v>57924000</v>
      </c>
      <c r="N366" s="36">
        <f t="shared" si="31"/>
        <v>0.65116279069767447</v>
      </c>
      <c r="O366" s="31">
        <f>VLOOKUP(A366,[1]Hoja3!$A$1:$D$1647,2,0)</f>
        <v>36041600</v>
      </c>
      <c r="P366" s="31">
        <f>VLOOKUP(A366,[1]Hoja3!$A$1:$D$1647,4,0)</f>
        <v>2574400</v>
      </c>
      <c r="Q366" s="31">
        <f>VLOOKUP(A366,[1]Hoja3!$A$1:$D$1647,3,0)</f>
        <v>19308000</v>
      </c>
      <c r="R366" s="31">
        <f t="shared" si="35"/>
        <v>57924000</v>
      </c>
      <c r="S366" s="31">
        <f t="shared" si="32"/>
        <v>33467200</v>
      </c>
      <c r="T366" s="31">
        <f t="shared" si="33"/>
        <v>38616000</v>
      </c>
      <c r="X366" s="30">
        <f t="shared" si="30"/>
        <v>45504</v>
      </c>
      <c r="Y366" s="31"/>
      <c r="Z366" s="31">
        <f t="shared" si="34"/>
        <v>57924000</v>
      </c>
      <c r="AA366" s="28" t="s">
        <v>264</v>
      </c>
    </row>
    <row r="367" spans="1:27" s="28" customFormat="1" ht="43.5" x14ac:dyDescent="0.35">
      <c r="A367" s="19" t="s">
        <v>4888</v>
      </c>
      <c r="B367" s="20">
        <v>402</v>
      </c>
      <c r="C367" s="28">
        <v>2024</v>
      </c>
      <c r="D367" s="19" t="s">
        <v>1171</v>
      </c>
      <c r="E367" s="19" t="s">
        <v>1172</v>
      </c>
      <c r="F367" s="19">
        <v>1117492089</v>
      </c>
      <c r="G367" s="19" t="s">
        <v>1173</v>
      </c>
      <c r="H367" s="19" t="s">
        <v>894</v>
      </c>
      <c r="I367" s="19" t="s">
        <v>895</v>
      </c>
      <c r="J367" s="27">
        <v>45329</v>
      </c>
      <c r="K367" s="27">
        <v>45331</v>
      </c>
      <c r="L367" s="27">
        <v>45504</v>
      </c>
      <c r="M367" s="29">
        <v>35009700</v>
      </c>
      <c r="N367" s="36">
        <f t="shared" si="31"/>
        <v>1</v>
      </c>
      <c r="O367" s="31">
        <f>VLOOKUP(A367,[1]Hoja3!$A$1:$D$1647,2,0)</f>
        <v>33259215</v>
      </c>
      <c r="P367" s="31">
        <f>VLOOKUP(A367,[1]Hoja3!$A$1:$D$1647,4,0)</f>
        <v>1750485</v>
      </c>
      <c r="Q367" s="31">
        <f>VLOOKUP(A367,[1]Hoja3!$A$1:$D$1647,3,0)</f>
        <v>0</v>
      </c>
      <c r="R367" s="31">
        <f t="shared" si="35"/>
        <v>35009700</v>
      </c>
      <c r="S367" s="31">
        <f t="shared" si="32"/>
        <v>31508730</v>
      </c>
      <c r="T367" s="31">
        <f t="shared" si="33"/>
        <v>35009700</v>
      </c>
      <c r="X367" s="30">
        <f t="shared" si="30"/>
        <v>45504</v>
      </c>
      <c r="Y367" s="31"/>
      <c r="Z367" s="31">
        <f t="shared" si="34"/>
        <v>35009700</v>
      </c>
      <c r="AA367" s="28" t="s">
        <v>895</v>
      </c>
    </row>
    <row r="368" spans="1:27" s="28" customFormat="1" ht="43.5" x14ac:dyDescent="0.35">
      <c r="A368" s="19" t="s">
        <v>4889</v>
      </c>
      <c r="B368" s="20">
        <v>403</v>
      </c>
      <c r="C368" s="28">
        <v>2024</v>
      </c>
      <c r="D368" s="19" t="s">
        <v>1174</v>
      </c>
      <c r="E368" s="19" t="s">
        <v>1175</v>
      </c>
      <c r="F368" s="19">
        <v>51991290</v>
      </c>
      <c r="G368" s="19" t="s">
        <v>1176</v>
      </c>
      <c r="H368" s="19" t="s">
        <v>262</v>
      </c>
      <c r="I368" s="19" t="s">
        <v>4742</v>
      </c>
      <c r="J368" s="27">
        <v>45329</v>
      </c>
      <c r="K368" s="27">
        <v>45331</v>
      </c>
      <c r="L368" s="27">
        <v>45504</v>
      </c>
      <c r="M368" s="29">
        <v>50346000</v>
      </c>
      <c r="N368" s="36">
        <f t="shared" si="31"/>
        <v>1</v>
      </c>
      <c r="O368" s="31">
        <f>VLOOKUP(A368,[1]Hoja3!$A$1:$D$1647,2,0)</f>
        <v>47828700</v>
      </c>
      <c r="P368" s="31">
        <f>VLOOKUP(A368,[1]Hoja3!$A$1:$D$1647,4,0)</f>
        <v>2517300</v>
      </c>
      <c r="Q368" s="31">
        <f>VLOOKUP(A368,[1]Hoja3!$A$1:$D$1647,3,0)</f>
        <v>0</v>
      </c>
      <c r="R368" s="31">
        <f t="shared" si="35"/>
        <v>50346000</v>
      </c>
      <c r="S368" s="31">
        <f t="shared" si="32"/>
        <v>45311400</v>
      </c>
      <c r="T368" s="31">
        <f t="shared" si="33"/>
        <v>50346000</v>
      </c>
      <c r="X368" s="30">
        <f t="shared" si="30"/>
        <v>45504</v>
      </c>
      <c r="Y368" s="31"/>
      <c r="Z368" s="31">
        <f t="shared" si="34"/>
        <v>50346000</v>
      </c>
      <c r="AA368" s="28" t="s">
        <v>264</v>
      </c>
    </row>
    <row r="369" spans="1:27" s="28" customFormat="1" ht="84.75" customHeight="1" x14ac:dyDescent="0.35">
      <c r="A369" s="19" t="s">
        <v>4890</v>
      </c>
      <c r="B369" s="20">
        <v>404</v>
      </c>
      <c r="C369" s="28">
        <v>2024</v>
      </c>
      <c r="D369" s="19" t="s">
        <v>1177</v>
      </c>
      <c r="E369" s="19" t="s">
        <v>1178</v>
      </c>
      <c r="F369" s="19">
        <v>59311442</v>
      </c>
      <c r="G369" s="19" t="s">
        <v>1179</v>
      </c>
      <c r="H369" s="19" t="s">
        <v>463</v>
      </c>
      <c r="I369" s="19" t="s">
        <v>1180</v>
      </c>
      <c r="J369" s="27">
        <v>45330</v>
      </c>
      <c r="K369" s="27">
        <v>45334</v>
      </c>
      <c r="L369" s="27">
        <v>45504</v>
      </c>
      <c r="M369" s="29">
        <v>40110000</v>
      </c>
      <c r="N369" s="36">
        <f t="shared" si="31"/>
        <v>1</v>
      </c>
      <c r="O369" s="31">
        <f>VLOOKUP(A369,[1]Hoja3!$A$1:$D$1647,2,0)</f>
        <v>37436000</v>
      </c>
      <c r="P369" s="31">
        <f>VLOOKUP(A369,[1]Hoja3!$A$1:$D$1647,4,0)</f>
        <v>2674000</v>
      </c>
      <c r="Q369" s="31">
        <f>VLOOKUP(A369,[1]Hoja3!$A$1:$D$1647,3,0)</f>
        <v>0</v>
      </c>
      <c r="R369" s="31">
        <f t="shared" si="35"/>
        <v>40110000</v>
      </c>
      <c r="S369" s="31">
        <f t="shared" si="32"/>
        <v>34762000</v>
      </c>
      <c r="T369" s="31">
        <f t="shared" si="33"/>
        <v>40110000</v>
      </c>
      <c r="X369" s="30">
        <f t="shared" si="30"/>
        <v>45504</v>
      </c>
      <c r="Y369" s="31"/>
      <c r="Z369" s="31">
        <f t="shared" si="34"/>
        <v>40110000</v>
      </c>
      <c r="AA369" s="28" t="s">
        <v>465</v>
      </c>
    </row>
    <row r="370" spans="1:27" s="28" customFormat="1" ht="43.5" x14ac:dyDescent="0.35">
      <c r="A370" s="19" t="s">
        <v>4891</v>
      </c>
      <c r="B370" s="20">
        <v>405</v>
      </c>
      <c r="C370" s="28">
        <v>2024</v>
      </c>
      <c r="D370" s="19" t="s">
        <v>1181</v>
      </c>
      <c r="E370" s="19" t="s">
        <v>1182</v>
      </c>
      <c r="F370" s="19">
        <v>52867036</v>
      </c>
      <c r="G370" s="19" t="s">
        <v>1183</v>
      </c>
      <c r="H370" s="19" t="s">
        <v>463</v>
      </c>
      <c r="I370" s="19" t="s">
        <v>1180</v>
      </c>
      <c r="J370" s="27">
        <v>45330</v>
      </c>
      <c r="K370" s="27">
        <v>45334</v>
      </c>
      <c r="L370" s="27">
        <v>45504</v>
      </c>
      <c r="M370" s="29">
        <v>40110000</v>
      </c>
      <c r="N370" s="36">
        <f t="shared" si="31"/>
        <v>1</v>
      </c>
      <c r="O370" s="31">
        <f>VLOOKUP(A370,[1]Hoja3!$A$1:$D$1647,2,0)</f>
        <v>37436000</v>
      </c>
      <c r="P370" s="31">
        <f>VLOOKUP(A370,[1]Hoja3!$A$1:$D$1647,4,0)</f>
        <v>2674000</v>
      </c>
      <c r="Q370" s="31">
        <f>VLOOKUP(A370,[1]Hoja3!$A$1:$D$1647,3,0)</f>
        <v>0</v>
      </c>
      <c r="R370" s="31">
        <f t="shared" si="35"/>
        <v>40110000</v>
      </c>
      <c r="S370" s="31">
        <f t="shared" si="32"/>
        <v>34762000</v>
      </c>
      <c r="T370" s="31">
        <f t="shared" si="33"/>
        <v>40110000</v>
      </c>
      <c r="X370" s="30">
        <f t="shared" si="30"/>
        <v>45504</v>
      </c>
      <c r="Y370" s="31"/>
      <c r="Z370" s="31">
        <f t="shared" si="34"/>
        <v>40110000</v>
      </c>
      <c r="AA370" s="28" t="s">
        <v>465</v>
      </c>
    </row>
    <row r="371" spans="1:27" s="28" customFormat="1" ht="43.5" x14ac:dyDescent="0.35">
      <c r="A371" s="19" t="s">
        <v>4892</v>
      </c>
      <c r="B371" s="20">
        <v>407</v>
      </c>
      <c r="C371" s="28">
        <v>2024</v>
      </c>
      <c r="D371" s="19" t="s">
        <v>1184</v>
      </c>
      <c r="E371" s="19" t="s">
        <v>1185</v>
      </c>
      <c r="F371" s="19">
        <v>1026286906</v>
      </c>
      <c r="G371" s="19" t="s">
        <v>1186</v>
      </c>
      <c r="H371" s="19" t="s">
        <v>532</v>
      </c>
      <c r="I371" s="19" t="s">
        <v>533</v>
      </c>
      <c r="J371" s="27">
        <v>45330</v>
      </c>
      <c r="K371" s="27">
        <v>45334</v>
      </c>
      <c r="L371" s="27">
        <v>45504</v>
      </c>
      <c r="M371" s="29">
        <v>31827000</v>
      </c>
      <c r="N371" s="36">
        <f t="shared" si="31"/>
        <v>1</v>
      </c>
      <c r="O371" s="31">
        <f>VLOOKUP(A371,[1]Hoja3!$A$1:$D$1647,2,0)</f>
        <v>29705200</v>
      </c>
      <c r="P371" s="31">
        <f>VLOOKUP(A371,[1]Hoja3!$A$1:$D$1647,4,0)</f>
        <v>2121800</v>
      </c>
      <c r="Q371" s="31">
        <f>VLOOKUP(A371,[1]Hoja3!$A$1:$D$1647,3,0)</f>
        <v>0</v>
      </c>
      <c r="R371" s="31">
        <f t="shared" si="35"/>
        <v>31827000</v>
      </c>
      <c r="S371" s="31">
        <f t="shared" si="32"/>
        <v>27583400</v>
      </c>
      <c r="T371" s="31">
        <f t="shared" si="33"/>
        <v>31827000</v>
      </c>
      <c r="X371" s="30">
        <f t="shared" si="30"/>
        <v>45504</v>
      </c>
      <c r="Y371" s="31"/>
      <c r="Z371" s="31">
        <f t="shared" si="34"/>
        <v>31827000</v>
      </c>
      <c r="AA371" s="28" t="s">
        <v>534</v>
      </c>
    </row>
    <row r="372" spans="1:27" s="28" customFormat="1" ht="43.5" x14ac:dyDescent="0.35">
      <c r="A372" s="19" t="s">
        <v>4893</v>
      </c>
      <c r="B372" s="20">
        <v>408</v>
      </c>
      <c r="C372" s="28">
        <v>2024</v>
      </c>
      <c r="D372" s="19" t="s">
        <v>1187</v>
      </c>
      <c r="E372" s="19" t="s">
        <v>1188</v>
      </c>
      <c r="F372" s="19">
        <v>1098777417</v>
      </c>
      <c r="G372" s="19" t="s">
        <v>1189</v>
      </c>
      <c r="H372" s="19" t="s">
        <v>154</v>
      </c>
      <c r="I372" s="19" t="s">
        <v>4747</v>
      </c>
      <c r="J372" s="27">
        <v>45330</v>
      </c>
      <c r="K372" s="27">
        <v>45335</v>
      </c>
      <c r="L372" s="27">
        <v>45504</v>
      </c>
      <c r="M372" s="29">
        <v>32592000</v>
      </c>
      <c r="N372" s="36">
        <f t="shared" si="31"/>
        <v>1</v>
      </c>
      <c r="O372" s="31">
        <f>VLOOKUP(A372,[1]Hoja3!$A$1:$D$1647,2,0)</f>
        <v>30238133</v>
      </c>
      <c r="P372" s="31">
        <f>VLOOKUP(A372,[1]Hoja3!$A$1:$D$1647,4,0)</f>
        <v>2353867</v>
      </c>
      <c r="Q372" s="31">
        <f>VLOOKUP(A372,[1]Hoja3!$A$1:$D$1647,3,0)</f>
        <v>0</v>
      </c>
      <c r="R372" s="31">
        <f t="shared" si="35"/>
        <v>32592000</v>
      </c>
      <c r="S372" s="31">
        <f t="shared" si="32"/>
        <v>27884266</v>
      </c>
      <c r="T372" s="31">
        <f t="shared" si="33"/>
        <v>32592000</v>
      </c>
      <c r="X372" s="30">
        <f t="shared" si="30"/>
        <v>45504</v>
      </c>
      <c r="Y372" s="31"/>
      <c r="Z372" s="31">
        <f t="shared" si="34"/>
        <v>32592000</v>
      </c>
      <c r="AA372" s="28" t="s">
        <v>156</v>
      </c>
    </row>
    <row r="373" spans="1:27" s="28" customFormat="1" ht="43.5" x14ac:dyDescent="0.35">
      <c r="A373" s="19" t="s">
        <v>4894</v>
      </c>
      <c r="B373" s="20">
        <v>409</v>
      </c>
      <c r="C373" s="28">
        <v>2024</v>
      </c>
      <c r="D373" s="19" t="s">
        <v>1190</v>
      </c>
      <c r="E373" s="19" t="s">
        <v>1191</v>
      </c>
      <c r="F373" s="19">
        <v>1023921975</v>
      </c>
      <c r="G373" s="19" t="s">
        <v>1192</v>
      </c>
      <c r="H373" s="19" t="s">
        <v>154</v>
      </c>
      <c r="I373" s="19" t="s">
        <v>4747</v>
      </c>
      <c r="J373" s="27">
        <v>45330</v>
      </c>
      <c r="K373" s="27">
        <v>45331</v>
      </c>
      <c r="L373" s="27">
        <v>45504</v>
      </c>
      <c r="M373" s="29">
        <v>40284000</v>
      </c>
      <c r="N373" s="36">
        <f t="shared" si="31"/>
        <v>1</v>
      </c>
      <c r="O373" s="31">
        <f>VLOOKUP(A373,[1]Hoja3!$A$1:$D$1647,2,0)</f>
        <v>38269800</v>
      </c>
      <c r="P373" s="31">
        <f>VLOOKUP(A373,[1]Hoja3!$A$1:$D$1647,4,0)</f>
        <v>2014200</v>
      </c>
      <c r="Q373" s="31">
        <f>VLOOKUP(A373,[1]Hoja3!$A$1:$D$1647,3,0)</f>
        <v>0</v>
      </c>
      <c r="R373" s="31">
        <f t="shared" si="35"/>
        <v>40284000</v>
      </c>
      <c r="S373" s="31">
        <f t="shared" si="32"/>
        <v>36255600</v>
      </c>
      <c r="T373" s="31">
        <f t="shared" si="33"/>
        <v>40284000</v>
      </c>
      <c r="X373" s="30">
        <f t="shared" si="30"/>
        <v>45504</v>
      </c>
      <c r="Y373" s="31"/>
      <c r="Z373" s="31">
        <f t="shared" si="34"/>
        <v>40284000</v>
      </c>
      <c r="AA373" s="28" t="s">
        <v>156</v>
      </c>
    </row>
    <row r="374" spans="1:27" s="28" customFormat="1" ht="43.5" x14ac:dyDescent="0.35">
      <c r="A374" s="19" t="s">
        <v>4895</v>
      </c>
      <c r="B374" s="20">
        <v>410</v>
      </c>
      <c r="C374" s="28">
        <v>2024</v>
      </c>
      <c r="D374" s="19" t="s">
        <v>1193</v>
      </c>
      <c r="E374" s="19" t="s">
        <v>1194</v>
      </c>
      <c r="F374" s="19">
        <v>1018439974</v>
      </c>
      <c r="G374" s="19" t="s">
        <v>1195</v>
      </c>
      <c r="H374" s="19" t="s">
        <v>298</v>
      </c>
      <c r="I374" s="19" t="s">
        <v>299</v>
      </c>
      <c r="J374" s="27">
        <v>45330</v>
      </c>
      <c r="K374" s="27">
        <v>45334</v>
      </c>
      <c r="L374" s="27">
        <v>45504</v>
      </c>
      <c r="M374" s="29">
        <v>61750000</v>
      </c>
      <c r="N374" s="36">
        <f t="shared" si="31"/>
        <v>0.8214285714285714</v>
      </c>
      <c r="O374" s="31">
        <f>VLOOKUP(A374,[1]Hoja3!$A$1:$D$1647,2,0)</f>
        <v>43700000</v>
      </c>
      <c r="P374" s="31">
        <f>VLOOKUP(A374,[1]Hoja3!$A$1:$D$1647,4,0)</f>
        <v>8550000</v>
      </c>
      <c r="Q374" s="31">
        <f>VLOOKUP(A374,[1]Hoja3!$A$1:$D$1647,3,0)</f>
        <v>9500000</v>
      </c>
      <c r="R374" s="31">
        <f t="shared" si="35"/>
        <v>61750000</v>
      </c>
      <c r="S374" s="31">
        <f t="shared" si="32"/>
        <v>35150000</v>
      </c>
      <c r="T374" s="31">
        <f t="shared" si="33"/>
        <v>52250000</v>
      </c>
      <c r="X374" s="30">
        <f t="shared" si="30"/>
        <v>45504</v>
      </c>
      <c r="Y374" s="31"/>
      <c r="Z374" s="31">
        <f t="shared" si="34"/>
        <v>61750000</v>
      </c>
      <c r="AA374" s="28" t="s">
        <v>300</v>
      </c>
    </row>
    <row r="375" spans="1:27" s="28" customFormat="1" ht="43.5" x14ac:dyDescent="0.35">
      <c r="A375" s="19" t="s">
        <v>4896</v>
      </c>
      <c r="B375" s="20">
        <v>411</v>
      </c>
      <c r="C375" s="28">
        <v>2024</v>
      </c>
      <c r="D375" s="19" t="s">
        <v>1196</v>
      </c>
      <c r="E375" s="19" t="s">
        <v>1197</v>
      </c>
      <c r="F375" s="19">
        <v>41957780</v>
      </c>
      <c r="G375" s="19" t="s">
        <v>1198</v>
      </c>
      <c r="H375" s="19" t="s">
        <v>154</v>
      </c>
      <c r="I375" s="19" t="s">
        <v>32</v>
      </c>
      <c r="J375" s="27">
        <v>45330</v>
      </c>
      <c r="K375" s="27">
        <v>45334</v>
      </c>
      <c r="L375" s="27">
        <v>45504</v>
      </c>
      <c r="M375" s="29">
        <v>44200000</v>
      </c>
      <c r="N375" s="36">
        <f t="shared" si="31"/>
        <v>1</v>
      </c>
      <c r="O375" s="31">
        <f>VLOOKUP(A375,[1]Hoja3!$A$1:$D$1647,2,0)</f>
        <v>38080000</v>
      </c>
      <c r="P375" s="31">
        <f>VLOOKUP(A375,[1]Hoja3!$A$1:$D$1647,4,0)</f>
        <v>6120000</v>
      </c>
      <c r="Q375" s="31">
        <f>VLOOKUP(A375,[1]Hoja3!$A$1:$D$1647,3,0)</f>
        <v>0</v>
      </c>
      <c r="R375" s="31">
        <f t="shared" si="35"/>
        <v>44200000</v>
      </c>
      <c r="S375" s="31">
        <f t="shared" si="32"/>
        <v>31960000</v>
      </c>
      <c r="T375" s="31">
        <f t="shared" si="33"/>
        <v>44200000</v>
      </c>
      <c r="X375" s="30">
        <f t="shared" si="30"/>
        <v>45504</v>
      </c>
      <c r="Y375" s="31"/>
      <c r="Z375" s="31">
        <f t="shared" si="34"/>
        <v>44200000</v>
      </c>
      <c r="AA375" s="28" t="s">
        <v>33</v>
      </c>
    </row>
    <row r="376" spans="1:27" s="28" customFormat="1" ht="43.5" x14ac:dyDescent="0.35">
      <c r="A376" s="19" t="s">
        <v>4897</v>
      </c>
      <c r="B376" s="20">
        <v>412</v>
      </c>
      <c r="C376" s="28">
        <v>2024</v>
      </c>
      <c r="D376" s="19" t="s">
        <v>1199</v>
      </c>
      <c r="E376" s="19" t="s">
        <v>1200</v>
      </c>
      <c r="F376" s="19">
        <v>1010179608</v>
      </c>
      <c r="G376" s="19" t="s">
        <v>1201</v>
      </c>
      <c r="H376" s="19" t="s">
        <v>154</v>
      </c>
      <c r="I376" s="19" t="s">
        <v>32</v>
      </c>
      <c r="J376" s="27">
        <v>45330</v>
      </c>
      <c r="K376" s="27">
        <v>45334</v>
      </c>
      <c r="L376" s="27">
        <v>45504</v>
      </c>
      <c r="M376" s="29">
        <v>39108000</v>
      </c>
      <c r="N376" s="36">
        <f t="shared" si="31"/>
        <v>1</v>
      </c>
      <c r="O376" s="31">
        <f>VLOOKUP(A376,[1]Hoja3!$A$1:$D$1647,2,0)</f>
        <v>36500800</v>
      </c>
      <c r="P376" s="31">
        <f>VLOOKUP(A376,[1]Hoja3!$A$1:$D$1647,4,0)</f>
        <v>2607200</v>
      </c>
      <c r="Q376" s="31">
        <f>VLOOKUP(A376,[1]Hoja3!$A$1:$D$1647,3,0)</f>
        <v>0</v>
      </c>
      <c r="R376" s="31">
        <f t="shared" si="35"/>
        <v>39108000</v>
      </c>
      <c r="S376" s="31">
        <f t="shared" si="32"/>
        <v>33893600</v>
      </c>
      <c r="T376" s="31">
        <f t="shared" si="33"/>
        <v>39108000</v>
      </c>
      <c r="X376" s="30">
        <f t="shared" si="30"/>
        <v>45504</v>
      </c>
      <c r="Y376" s="31"/>
      <c r="Z376" s="31">
        <f t="shared" si="34"/>
        <v>39108000</v>
      </c>
      <c r="AA376" s="28" t="s">
        <v>33</v>
      </c>
    </row>
    <row r="377" spans="1:27" s="28" customFormat="1" ht="43.5" x14ac:dyDescent="0.35">
      <c r="A377" s="19" t="s">
        <v>4898</v>
      </c>
      <c r="B377" s="20">
        <v>413</v>
      </c>
      <c r="C377" s="28">
        <v>2024</v>
      </c>
      <c r="D377" s="19" t="s">
        <v>1202</v>
      </c>
      <c r="E377" s="19" t="s">
        <v>1203</v>
      </c>
      <c r="F377" s="19">
        <v>1033707435</v>
      </c>
      <c r="G377" s="19" t="s">
        <v>1204</v>
      </c>
      <c r="H377" s="19" t="s">
        <v>154</v>
      </c>
      <c r="I377" s="19" t="s">
        <v>32</v>
      </c>
      <c r="J377" s="27">
        <v>45330</v>
      </c>
      <c r="K377" s="27">
        <v>45334</v>
      </c>
      <c r="L377" s="27">
        <v>45504</v>
      </c>
      <c r="M377" s="29">
        <v>39108000</v>
      </c>
      <c r="N377" s="36">
        <f t="shared" si="31"/>
        <v>1</v>
      </c>
      <c r="O377" s="31">
        <f>VLOOKUP(A377,[1]Hoja3!$A$1:$D$1647,2,0)</f>
        <v>36500800</v>
      </c>
      <c r="P377" s="31">
        <f>VLOOKUP(A377,[1]Hoja3!$A$1:$D$1647,4,0)</f>
        <v>2607200</v>
      </c>
      <c r="Q377" s="31">
        <f>VLOOKUP(A377,[1]Hoja3!$A$1:$D$1647,3,0)</f>
        <v>0</v>
      </c>
      <c r="R377" s="31">
        <f t="shared" si="35"/>
        <v>39108000</v>
      </c>
      <c r="S377" s="31">
        <f t="shared" si="32"/>
        <v>33893600</v>
      </c>
      <c r="T377" s="31">
        <f t="shared" si="33"/>
        <v>39108000</v>
      </c>
      <c r="X377" s="30">
        <f t="shared" si="30"/>
        <v>45504</v>
      </c>
      <c r="Y377" s="31"/>
      <c r="Z377" s="31">
        <f t="shared" si="34"/>
        <v>39108000</v>
      </c>
      <c r="AA377" s="28" t="s">
        <v>33</v>
      </c>
    </row>
    <row r="378" spans="1:27" s="28" customFormat="1" ht="43.5" x14ac:dyDescent="0.35">
      <c r="A378" s="19" t="s">
        <v>4899</v>
      </c>
      <c r="B378" s="20">
        <v>414</v>
      </c>
      <c r="C378" s="28">
        <v>2024</v>
      </c>
      <c r="D378" s="19" t="s">
        <v>1205</v>
      </c>
      <c r="E378" s="19" t="s">
        <v>1206</v>
      </c>
      <c r="F378" s="19">
        <v>1022363074</v>
      </c>
      <c r="G378" s="19" t="s">
        <v>1207</v>
      </c>
      <c r="H378" s="19" t="s">
        <v>262</v>
      </c>
      <c r="I378" s="19" t="s">
        <v>4742</v>
      </c>
      <c r="J378" s="27">
        <v>45330</v>
      </c>
      <c r="K378" s="27">
        <v>45334</v>
      </c>
      <c r="L378" s="27">
        <v>45504</v>
      </c>
      <c r="M378" s="29">
        <v>36252000</v>
      </c>
      <c r="N378" s="36">
        <f t="shared" si="31"/>
        <v>1</v>
      </c>
      <c r="O378" s="31">
        <f>VLOOKUP(A378,[1]Hoja3!$A$1:$D$1647,2,0)</f>
        <v>33835200</v>
      </c>
      <c r="P378" s="31">
        <f>VLOOKUP(A378,[1]Hoja3!$A$1:$D$1647,4,0)</f>
        <v>2416800</v>
      </c>
      <c r="Q378" s="31">
        <f>VLOOKUP(A378,[1]Hoja3!$A$1:$D$1647,3,0)</f>
        <v>0</v>
      </c>
      <c r="R378" s="31">
        <f t="shared" si="35"/>
        <v>36252000</v>
      </c>
      <c r="S378" s="31">
        <f t="shared" si="32"/>
        <v>31418400</v>
      </c>
      <c r="T378" s="31">
        <f t="shared" si="33"/>
        <v>36252000</v>
      </c>
      <c r="X378" s="30">
        <f t="shared" si="30"/>
        <v>45504</v>
      </c>
      <c r="Y378" s="31"/>
      <c r="Z378" s="31">
        <f t="shared" si="34"/>
        <v>36252000</v>
      </c>
      <c r="AA378" s="28" t="s">
        <v>264</v>
      </c>
    </row>
    <row r="379" spans="1:27" s="28" customFormat="1" ht="29" x14ac:dyDescent="0.35">
      <c r="A379" s="19" t="s">
        <v>4900</v>
      </c>
      <c r="B379" s="20">
        <v>415</v>
      </c>
      <c r="C379" s="28">
        <v>2024</v>
      </c>
      <c r="D379" s="19" t="s">
        <v>1208</v>
      </c>
      <c r="E379" s="19" t="s">
        <v>1209</v>
      </c>
      <c r="F379" s="19">
        <v>1024478859</v>
      </c>
      <c r="G379" s="19" t="s">
        <v>1210</v>
      </c>
      <c r="H379" s="19" t="s">
        <v>532</v>
      </c>
      <c r="I379" s="19" t="s">
        <v>533</v>
      </c>
      <c r="J379" s="27">
        <v>45330</v>
      </c>
      <c r="K379" s="27">
        <v>45335</v>
      </c>
      <c r="L379" s="27">
        <v>45504</v>
      </c>
      <c r="M379" s="29">
        <v>31827000</v>
      </c>
      <c r="N379" s="36">
        <f t="shared" si="31"/>
        <v>1</v>
      </c>
      <c r="O379" s="31">
        <f>VLOOKUP(A379,[1]Hoja3!$A$1:$D$1647,2,0)</f>
        <v>29528383</v>
      </c>
      <c r="P379" s="31">
        <f>VLOOKUP(A379,[1]Hoja3!$A$1:$D$1647,4,0)</f>
        <v>2298617</v>
      </c>
      <c r="Q379" s="31">
        <f>VLOOKUP(A379,[1]Hoja3!$A$1:$D$1647,3,0)</f>
        <v>0</v>
      </c>
      <c r="R379" s="31">
        <f t="shared" si="35"/>
        <v>31827000</v>
      </c>
      <c r="S379" s="31">
        <f t="shared" si="32"/>
        <v>27229766</v>
      </c>
      <c r="T379" s="31">
        <f t="shared" si="33"/>
        <v>31827000</v>
      </c>
      <c r="X379" s="30">
        <f t="shared" si="30"/>
        <v>45504</v>
      </c>
      <c r="Y379" s="31"/>
      <c r="Z379" s="31">
        <f t="shared" si="34"/>
        <v>31827000</v>
      </c>
      <c r="AA379" s="28" t="s">
        <v>534</v>
      </c>
    </row>
    <row r="380" spans="1:27" s="28" customFormat="1" ht="43.5" x14ac:dyDescent="0.35">
      <c r="A380" s="19" t="s">
        <v>4901</v>
      </c>
      <c r="B380" s="20">
        <v>416</v>
      </c>
      <c r="C380" s="28">
        <v>2024</v>
      </c>
      <c r="D380" s="19" t="s">
        <v>1211</v>
      </c>
      <c r="E380" s="19" t="s">
        <v>1212</v>
      </c>
      <c r="F380" s="19">
        <v>1026273272</v>
      </c>
      <c r="G380" s="19" t="s">
        <v>1213</v>
      </c>
      <c r="H380" s="19" t="s">
        <v>154</v>
      </c>
      <c r="I380" s="19" t="s">
        <v>32</v>
      </c>
      <c r="J380" s="27">
        <v>45330</v>
      </c>
      <c r="K380" s="27">
        <v>45334</v>
      </c>
      <c r="L380" s="27">
        <v>45504</v>
      </c>
      <c r="M380" s="29">
        <v>39108000</v>
      </c>
      <c r="N380" s="36">
        <f t="shared" si="31"/>
        <v>1</v>
      </c>
      <c r="O380" s="31">
        <f>VLOOKUP(A380,[1]Hoja3!$A$1:$D$1647,2,0)</f>
        <v>36500800</v>
      </c>
      <c r="P380" s="31">
        <f>VLOOKUP(A380,[1]Hoja3!$A$1:$D$1647,4,0)</f>
        <v>2607200</v>
      </c>
      <c r="Q380" s="31">
        <f>VLOOKUP(A380,[1]Hoja3!$A$1:$D$1647,3,0)</f>
        <v>0</v>
      </c>
      <c r="R380" s="31">
        <f t="shared" si="35"/>
        <v>39108000</v>
      </c>
      <c r="S380" s="31">
        <f t="shared" si="32"/>
        <v>33893600</v>
      </c>
      <c r="T380" s="31">
        <f t="shared" si="33"/>
        <v>39108000</v>
      </c>
      <c r="X380" s="30">
        <f t="shared" si="30"/>
        <v>45504</v>
      </c>
      <c r="Y380" s="31"/>
      <c r="Z380" s="31">
        <f t="shared" si="34"/>
        <v>39108000</v>
      </c>
      <c r="AA380" s="28" t="s">
        <v>33</v>
      </c>
    </row>
    <row r="381" spans="1:27" s="28" customFormat="1" ht="43.5" x14ac:dyDescent="0.35">
      <c r="A381" s="19" t="s">
        <v>4902</v>
      </c>
      <c r="B381" s="20">
        <v>417</v>
      </c>
      <c r="C381" s="28">
        <v>2024</v>
      </c>
      <c r="D381" s="19" t="s">
        <v>1214</v>
      </c>
      <c r="E381" s="19" t="s">
        <v>1215</v>
      </c>
      <c r="F381" s="19">
        <v>1020715966</v>
      </c>
      <c r="G381" s="19" t="s">
        <v>1216</v>
      </c>
      <c r="H381" s="19" t="s">
        <v>444</v>
      </c>
      <c r="I381" s="19" t="s">
        <v>305</v>
      </c>
      <c r="J381" s="27">
        <v>45330</v>
      </c>
      <c r="K381" s="27">
        <v>45331</v>
      </c>
      <c r="L381" s="27">
        <v>45504</v>
      </c>
      <c r="M381" s="29">
        <v>35220000</v>
      </c>
      <c r="N381" s="36">
        <f t="shared" si="31"/>
        <v>1</v>
      </c>
      <c r="O381" s="31">
        <f>VLOOKUP(A381,[1]Hoja3!$A$1:$D$1647,2,0)</f>
        <v>33459000</v>
      </c>
      <c r="P381" s="31">
        <f>VLOOKUP(A381,[1]Hoja3!$A$1:$D$1647,4,0)</f>
        <v>1761000</v>
      </c>
      <c r="Q381" s="31">
        <f>VLOOKUP(A381,[1]Hoja3!$A$1:$D$1647,3,0)</f>
        <v>0</v>
      </c>
      <c r="R381" s="31">
        <f t="shared" si="35"/>
        <v>35220000</v>
      </c>
      <c r="S381" s="31">
        <f t="shared" si="32"/>
        <v>31698000</v>
      </c>
      <c r="T381" s="31">
        <f t="shared" si="33"/>
        <v>35220000</v>
      </c>
      <c r="X381" s="30">
        <f t="shared" si="30"/>
        <v>45504</v>
      </c>
      <c r="Y381" s="31"/>
      <c r="Z381" s="31">
        <f t="shared" si="34"/>
        <v>35220000</v>
      </c>
      <c r="AA381" s="28" t="s">
        <v>306</v>
      </c>
    </row>
    <row r="382" spans="1:27" s="28" customFormat="1" ht="43.5" x14ac:dyDescent="0.35">
      <c r="A382" s="19" t="s">
        <v>4903</v>
      </c>
      <c r="B382" s="20">
        <v>418</v>
      </c>
      <c r="C382" s="28">
        <v>2024</v>
      </c>
      <c r="D382" s="19" t="s">
        <v>1217</v>
      </c>
      <c r="E382" s="19" t="s">
        <v>1218</v>
      </c>
      <c r="F382" s="19">
        <v>1020738110</v>
      </c>
      <c r="G382" s="19" t="s">
        <v>1219</v>
      </c>
      <c r="H382" s="19" t="s">
        <v>444</v>
      </c>
      <c r="I382" s="19" t="s">
        <v>305</v>
      </c>
      <c r="J382" s="27">
        <v>45330</v>
      </c>
      <c r="K382" s="27">
        <v>45331</v>
      </c>
      <c r="L382" s="27">
        <v>45504</v>
      </c>
      <c r="M382" s="29">
        <v>35220000</v>
      </c>
      <c r="N382" s="36">
        <f t="shared" si="31"/>
        <v>1</v>
      </c>
      <c r="O382" s="31">
        <f>VLOOKUP(A382,[1]Hoja3!$A$1:$D$1647,2,0)</f>
        <v>33459000</v>
      </c>
      <c r="P382" s="31">
        <f>VLOOKUP(A382,[1]Hoja3!$A$1:$D$1647,4,0)</f>
        <v>1761000</v>
      </c>
      <c r="Q382" s="31">
        <f>VLOOKUP(A382,[1]Hoja3!$A$1:$D$1647,3,0)</f>
        <v>0</v>
      </c>
      <c r="R382" s="31">
        <f t="shared" si="35"/>
        <v>35220000</v>
      </c>
      <c r="S382" s="31">
        <f t="shared" si="32"/>
        <v>31698000</v>
      </c>
      <c r="T382" s="31">
        <f t="shared" si="33"/>
        <v>35220000</v>
      </c>
      <c r="X382" s="30">
        <f t="shared" si="30"/>
        <v>45504</v>
      </c>
      <c r="Y382" s="31"/>
      <c r="Z382" s="31">
        <f t="shared" si="34"/>
        <v>35220000</v>
      </c>
      <c r="AA382" s="28" t="s">
        <v>306</v>
      </c>
    </row>
    <row r="383" spans="1:27" s="28" customFormat="1" ht="43.5" x14ac:dyDescent="0.35">
      <c r="A383" s="19" t="s">
        <v>4904</v>
      </c>
      <c r="B383" s="20">
        <v>419</v>
      </c>
      <c r="C383" s="28">
        <v>2024</v>
      </c>
      <c r="D383" s="19" t="s">
        <v>1220</v>
      </c>
      <c r="E383" s="19" t="s">
        <v>1221</v>
      </c>
      <c r="F383" s="19">
        <v>52455371</v>
      </c>
      <c r="G383" s="19" t="s">
        <v>1222</v>
      </c>
      <c r="H383" s="19" t="s">
        <v>304</v>
      </c>
      <c r="I383" s="19" t="s">
        <v>305</v>
      </c>
      <c r="J383" s="27">
        <v>45330</v>
      </c>
      <c r="K383" s="27">
        <v>45331</v>
      </c>
      <c r="L383" s="27">
        <v>45504</v>
      </c>
      <c r="M383" s="29">
        <v>41400000</v>
      </c>
      <c r="N383" s="36">
        <f t="shared" si="31"/>
        <v>1</v>
      </c>
      <c r="O383" s="31">
        <f>VLOOKUP(A383,[1]Hoja3!$A$1:$D$1647,2,0)</f>
        <v>39330000</v>
      </c>
      <c r="P383" s="31">
        <f>VLOOKUP(A383,[1]Hoja3!$A$1:$D$1647,4,0)</f>
        <v>2070000</v>
      </c>
      <c r="Q383" s="31">
        <f>VLOOKUP(A383,[1]Hoja3!$A$1:$D$1647,3,0)</f>
        <v>0</v>
      </c>
      <c r="R383" s="31">
        <f t="shared" si="35"/>
        <v>41400000</v>
      </c>
      <c r="S383" s="31">
        <f t="shared" si="32"/>
        <v>37260000</v>
      </c>
      <c r="T383" s="31">
        <f t="shared" si="33"/>
        <v>41400000</v>
      </c>
      <c r="X383" s="30">
        <f t="shared" si="30"/>
        <v>45504</v>
      </c>
      <c r="Y383" s="31"/>
      <c r="Z383" s="31">
        <f t="shared" si="34"/>
        <v>41400000</v>
      </c>
      <c r="AA383" s="28" t="s">
        <v>306</v>
      </c>
    </row>
    <row r="384" spans="1:27" s="28" customFormat="1" ht="43.5" x14ac:dyDescent="0.35">
      <c r="A384" s="19" t="s">
        <v>4905</v>
      </c>
      <c r="B384" s="20">
        <v>420</v>
      </c>
      <c r="C384" s="28">
        <v>2024</v>
      </c>
      <c r="D384" s="19" t="s">
        <v>1223</v>
      </c>
      <c r="E384" s="19" t="s">
        <v>1224</v>
      </c>
      <c r="F384" s="19">
        <v>1012337203</v>
      </c>
      <c r="G384" s="19" t="s">
        <v>1225</v>
      </c>
      <c r="H384" s="19" t="s">
        <v>475</v>
      </c>
      <c r="I384" s="19" t="s">
        <v>4768</v>
      </c>
      <c r="J384" s="27">
        <v>45330</v>
      </c>
      <c r="K384" s="27">
        <v>45331</v>
      </c>
      <c r="L384" s="27">
        <v>45497</v>
      </c>
      <c r="M384" s="29">
        <v>31827000</v>
      </c>
      <c r="N384" s="36">
        <f t="shared" si="31"/>
        <v>1</v>
      </c>
      <c r="O384" s="31">
        <f>VLOOKUP(A384,[1]Hoja3!$A$1:$D$1647,2,0)</f>
        <v>29174750</v>
      </c>
      <c r="P384" s="31">
        <f>VLOOKUP(A384,[1]Hoja3!$A$1:$D$1647,4,0)</f>
        <v>2652250</v>
      </c>
      <c r="Q384" s="31">
        <f>VLOOKUP(A384,[1]Hoja3!$A$1:$D$1647,3,0)</f>
        <v>0</v>
      </c>
      <c r="R384" s="31">
        <f t="shared" si="35"/>
        <v>31827000</v>
      </c>
      <c r="S384" s="31">
        <f t="shared" si="32"/>
        <v>26522500</v>
      </c>
      <c r="T384" s="31">
        <f t="shared" si="33"/>
        <v>31827000</v>
      </c>
      <c r="X384" s="30">
        <f t="shared" ref="X384:X447" si="36">+W384+L384</f>
        <v>45497</v>
      </c>
      <c r="Y384" s="31"/>
      <c r="Z384" s="31">
        <f t="shared" si="34"/>
        <v>31827000</v>
      </c>
      <c r="AA384" s="28" t="s">
        <v>477</v>
      </c>
    </row>
    <row r="385" spans="1:27" s="28" customFormat="1" ht="43.5" x14ac:dyDescent="0.35">
      <c r="A385" s="19" t="s">
        <v>4906</v>
      </c>
      <c r="B385" s="20">
        <v>422</v>
      </c>
      <c r="C385" s="28">
        <v>2024</v>
      </c>
      <c r="D385" s="19" t="s">
        <v>1226</v>
      </c>
      <c r="E385" s="19" t="s">
        <v>1227</v>
      </c>
      <c r="F385" s="19">
        <v>53123323</v>
      </c>
      <c r="G385" s="19" t="s">
        <v>1228</v>
      </c>
      <c r="H385" s="19" t="s">
        <v>154</v>
      </c>
      <c r="I385" s="19" t="s">
        <v>4747</v>
      </c>
      <c r="J385" s="27">
        <v>45330</v>
      </c>
      <c r="K385" s="27">
        <v>45335</v>
      </c>
      <c r="L385" s="27">
        <v>45504</v>
      </c>
      <c r="M385" s="29">
        <v>44742000</v>
      </c>
      <c r="N385" s="36">
        <f t="shared" si="31"/>
        <v>1</v>
      </c>
      <c r="O385" s="31">
        <f>VLOOKUP(A385,[1]Hoja3!$A$1:$D$1647,2,0)</f>
        <v>41510633</v>
      </c>
      <c r="P385" s="31">
        <f>VLOOKUP(A385,[1]Hoja3!$A$1:$D$1647,4,0)</f>
        <v>3231367</v>
      </c>
      <c r="Q385" s="31">
        <f>VLOOKUP(A385,[1]Hoja3!$A$1:$D$1647,3,0)</f>
        <v>0</v>
      </c>
      <c r="R385" s="31">
        <f t="shared" si="35"/>
        <v>44742000</v>
      </c>
      <c r="S385" s="31">
        <f t="shared" si="32"/>
        <v>38279266</v>
      </c>
      <c r="T385" s="31">
        <f t="shared" si="33"/>
        <v>44742000</v>
      </c>
      <c r="X385" s="30">
        <f t="shared" si="36"/>
        <v>45504</v>
      </c>
      <c r="Y385" s="31"/>
      <c r="Z385" s="31">
        <f t="shared" si="34"/>
        <v>44742000</v>
      </c>
      <c r="AA385" s="28" t="s">
        <v>156</v>
      </c>
    </row>
    <row r="386" spans="1:27" s="28" customFormat="1" ht="43.5" x14ac:dyDescent="0.35">
      <c r="A386" s="19" t="s">
        <v>4907</v>
      </c>
      <c r="B386" s="20">
        <v>423</v>
      </c>
      <c r="C386" s="28">
        <v>2024</v>
      </c>
      <c r="D386" s="19" t="s">
        <v>1229</v>
      </c>
      <c r="E386" s="19" t="s">
        <v>1230</v>
      </c>
      <c r="F386" s="19">
        <v>52255339</v>
      </c>
      <c r="G386" s="19" t="s">
        <v>1231</v>
      </c>
      <c r="H386" s="19" t="s">
        <v>426</v>
      </c>
      <c r="I386" s="19" t="s">
        <v>820</v>
      </c>
      <c r="J386" s="27">
        <v>45330</v>
      </c>
      <c r="K386" s="27">
        <v>45331</v>
      </c>
      <c r="L386" s="27">
        <v>45504</v>
      </c>
      <c r="M386" s="29">
        <v>49590000</v>
      </c>
      <c r="N386" s="36">
        <f t="shared" si="31"/>
        <v>1</v>
      </c>
      <c r="O386" s="31">
        <f>VLOOKUP(A386,[1]Hoja3!$A$1:$D$1647,2,0)</f>
        <v>47110500</v>
      </c>
      <c r="P386" s="31">
        <f>VLOOKUP(A386,[1]Hoja3!$A$1:$D$1647,4,0)</f>
        <v>2479500</v>
      </c>
      <c r="Q386" s="31">
        <f>VLOOKUP(A386,[1]Hoja3!$A$1:$D$1647,3,0)</f>
        <v>0</v>
      </c>
      <c r="R386" s="31">
        <f t="shared" si="35"/>
        <v>49590000</v>
      </c>
      <c r="S386" s="31">
        <f t="shared" si="32"/>
        <v>44631000</v>
      </c>
      <c r="T386" s="31">
        <f t="shared" si="33"/>
        <v>49590000</v>
      </c>
      <c r="X386" s="30">
        <f t="shared" si="36"/>
        <v>45504</v>
      </c>
      <c r="Y386" s="31"/>
      <c r="Z386" s="31">
        <f t="shared" si="34"/>
        <v>49590000</v>
      </c>
      <c r="AA386" s="28" t="s">
        <v>428</v>
      </c>
    </row>
    <row r="387" spans="1:27" s="28" customFormat="1" ht="29" x14ac:dyDescent="0.35">
      <c r="A387" s="19" t="s">
        <v>4908</v>
      </c>
      <c r="B387" s="20">
        <v>424</v>
      </c>
      <c r="C387" s="28">
        <v>2024</v>
      </c>
      <c r="D387" s="19" t="s">
        <v>1232</v>
      </c>
      <c r="E387" s="19" t="s">
        <v>1233</v>
      </c>
      <c r="F387" s="19">
        <v>51657607</v>
      </c>
      <c r="G387" s="19" t="s">
        <v>1234</v>
      </c>
      <c r="H387" s="19" t="s">
        <v>154</v>
      </c>
      <c r="I387" s="19" t="s">
        <v>32</v>
      </c>
      <c r="J387" s="27">
        <v>45330</v>
      </c>
      <c r="K387" s="27">
        <v>45334</v>
      </c>
      <c r="L387" s="27">
        <v>45504</v>
      </c>
      <c r="M387" s="29">
        <v>39108000</v>
      </c>
      <c r="N387" s="36">
        <f t="shared" si="31"/>
        <v>1</v>
      </c>
      <c r="O387" s="31">
        <f>VLOOKUP(A387,[1]Hoja3!$A$1:$D$1647,2,0)</f>
        <v>36500800</v>
      </c>
      <c r="P387" s="31">
        <f>VLOOKUP(A387,[1]Hoja3!$A$1:$D$1647,4,0)</f>
        <v>2607200</v>
      </c>
      <c r="Q387" s="31">
        <f>VLOOKUP(A387,[1]Hoja3!$A$1:$D$1647,3,0)</f>
        <v>0</v>
      </c>
      <c r="R387" s="31">
        <f t="shared" si="35"/>
        <v>39108000</v>
      </c>
      <c r="S387" s="31">
        <f t="shared" si="32"/>
        <v>33893600</v>
      </c>
      <c r="T387" s="31">
        <f t="shared" si="33"/>
        <v>39108000</v>
      </c>
      <c r="X387" s="30">
        <f t="shared" si="36"/>
        <v>45504</v>
      </c>
      <c r="Y387" s="31"/>
      <c r="Z387" s="31">
        <f t="shared" si="34"/>
        <v>39108000</v>
      </c>
      <c r="AA387" s="28" t="s">
        <v>33</v>
      </c>
    </row>
    <row r="388" spans="1:27" s="28" customFormat="1" ht="29" x14ac:dyDescent="0.35">
      <c r="A388" s="19" t="s">
        <v>4909</v>
      </c>
      <c r="B388" s="20">
        <v>425</v>
      </c>
      <c r="C388" s="28">
        <v>2024</v>
      </c>
      <c r="D388" s="19" t="s">
        <v>1235</v>
      </c>
      <c r="E388" s="19" t="s">
        <v>1236</v>
      </c>
      <c r="F388" s="19">
        <v>52431075</v>
      </c>
      <c r="G388" s="19" t="s">
        <v>1237</v>
      </c>
      <c r="H388" s="19" t="s">
        <v>154</v>
      </c>
      <c r="I388" s="19" t="s">
        <v>32</v>
      </c>
      <c r="J388" s="27">
        <v>45330</v>
      </c>
      <c r="K388" s="27">
        <v>45334</v>
      </c>
      <c r="L388" s="27">
        <v>45504</v>
      </c>
      <c r="M388" s="29">
        <v>39108000</v>
      </c>
      <c r="N388" s="36">
        <f t="shared" si="31"/>
        <v>1</v>
      </c>
      <c r="O388" s="31">
        <f>VLOOKUP(A388,[1]Hoja3!$A$1:$D$1647,2,0)</f>
        <v>36500800</v>
      </c>
      <c r="P388" s="31">
        <f>VLOOKUP(A388,[1]Hoja3!$A$1:$D$1647,4,0)</f>
        <v>2607200</v>
      </c>
      <c r="Q388" s="31">
        <f>VLOOKUP(A388,[1]Hoja3!$A$1:$D$1647,3,0)</f>
        <v>0</v>
      </c>
      <c r="R388" s="31">
        <f t="shared" si="35"/>
        <v>39108000</v>
      </c>
      <c r="S388" s="31">
        <f t="shared" si="32"/>
        <v>33893600</v>
      </c>
      <c r="T388" s="31">
        <f t="shared" si="33"/>
        <v>39108000</v>
      </c>
      <c r="X388" s="30">
        <f t="shared" si="36"/>
        <v>45504</v>
      </c>
      <c r="Y388" s="31"/>
      <c r="Z388" s="31">
        <f t="shared" si="34"/>
        <v>39108000</v>
      </c>
      <c r="AA388" s="28" t="s">
        <v>33</v>
      </c>
    </row>
    <row r="389" spans="1:27" s="28" customFormat="1" ht="29" x14ac:dyDescent="0.35">
      <c r="A389" s="19" t="s">
        <v>4910</v>
      </c>
      <c r="B389" s="20">
        <v>426</v>
      </c>
      <c r="C389" s="28">
        <v>2024</v>
      </c>
      <c r="D389" s="19" t="s">
        <v>1238</v>
      </c>
      <c r="E389" s="19" t="s">
        <v>1239</v>
      </c>
      <c r="F389" s="19">
        <v>53003480</v>
      </c>
      <c r="G389" s="19" t="s">
        <v>1240</v>
      </c>
      <c r="H389" s="19" t="s">
        <v>154</v>
      </c>
      <c r="I389" s="19" t="s">
        <v>32</v>
      </c>
      <c r="J389" s="27">
        <v>45330</v>
      </c>
      <c r="K389" s="27">
        <v>45337</v>
      </c>
      <c r="L389" s="27">
        <v>45504</v>
      </c>
      <c r="M389" s="29">
        <v>43800000</v>
      </c>
      <c r="N389" s="36">
        <f t="shared" si="31"/>
        <v>1</v>
      </c>
      <c r="O389" s="31">
        <f>VLOOKUP(A389,[1]Hoja3!$A$1:$D$1647,2,0)</f>
        <v>40150000</v>
      </c>
      <c r="P389" s="31">
        <f>VLOOKUP(A389,[1]Hoja3!$A$1:$D$1647,4,0)</f>
        <v>3650000</v>
      </c>
      <c r="Q389" s="31">
        <f>VLOOKUP(A389,[1]Hoja3!$A$1:$D$1647,3,0)</f>
        <v>0</v>
      </c>
      <c r="R389" s="31">
        <f t="shared" si="35"/>
        <v>43800000</v>
      </c>
      <c r="S389" s="31">
        <f t="shared" si="32"/>
        <v>36500000</v>
      </c>
      <c r="T389" s="31">
        <f t="shared" si="33"/>
        <v>43800000</v>
      </c>
      <c r="X389" s="30">
        <f t="shared" si="36"/>
        <v>45504</v>
      </c>
      <c r="Y389" s="31"/>
      <c r="Z389" s="31">
        <f t="shared" si="34"/>
        <v>43800000</v>
      </c>
      <c r="AA389" s="28" t="s">
        <v>33</v>
      </c>
    </row>
    <row r="390" spans="1:27" s="28" customFormat="1" ht="29" x14ac:dyDescent="0.35">
      <c r="A390" s="19" t="s">
        <v>4911</v>
      </c>
      <c r="B390" s="20">
        <v>427</v>
      </c>
      <c r="C390" s="28">
        <v>2024</v>
      </c>
      <c r="D390" s="19" t="s">
        <v>1241</v>
      </c>
      <c r="E390" s="19" t="s">
        <v>1242</v>
      </c>
      <c r="F390" s="19">
        <v>1030538526</v>
      </c>
      <c r="G390" s="19" t="s">
        <v>1243</v>
      </c>
      <c r="H390" s="19" t="s">
        <v>154</v>
      </c>
      <c r="I390" s="19" t="s">
        <v>32</v>
      </c>
      <c r="J390" s="27">
        <v>45330</v>
      </c>
      <c r="K390" s="27">
        <v>45335</v>
      </c>
      <c r="L390" s="27">
        <v>45504</v>
      </c>
      <c r="M390" s="29">
        <v>50388000</v>
      </c>
      <c r="N390" s="36">
        <f t="shared" si="31"/>
        <v>1</v>
      </c>
      <c r="O390" s="31">
        <f>VLOOKUP(A390,[1]Hoja3!$A$1:$D$1647,2,0)</f>
        <v>46748867</v>
      </c>
      <c r="P390" s="31">
        <f>VLOOKUP(A390,[1]Hoja3!$A$1:$D$1647,4,0)</f>
        <v>3639133</v>
      </c>
      <c r="Q390" s="31">
        <f>VLOOKUP(A390,[1]Hoja3!$A$1:$D$1647,3,0)</f>
        <v>0</v>
      </c>
      <c r="R390" s="31">
        <f t="shared" si="35"/>
        <v>50388000</v>
      </c>
      <c r="S390" s="31">
        <f t="shared" si="32"/>
        <v>43109734</v>
      </c>
      <c r="T390" s="31">
        <f t="shared" si="33"/>
        <v>50388000</v>
      </c>
      <c r="X390" s="30">
        <f t="shared" si="36"/>
        <v>45504</v>
      </c>
      <c r="Y390" s="31"/>
      <c r="Z390" s="31">
        <f t="shared" si="34"/>
        <v>50388000</v>
      </c>
      <c r="AA390" s="28" t="s">
        <v>33</v>
      </c>
    </row>
    <row r="391" spans="1:27" s="28" customFormat="1" ht="43.5" x14ac:dyDescent="0.35">
      <c r="A391" s="19" t="s">
        <v>4912</v>
      </c>
      <c r="B391" s="20">
        <v>428</v>
      </c>
      <c r="C391" s="28">
        <v>2024</v>
      </c>
      <c r="D391" s="19" t="s">
        <v>1244</v>
      </c>
      <c r="E391" s="19" t="s">
        <v>1245</v>
      </c>
      <c r="F391" s="19">
        <v>52748620</v>
      </c>
      <c r="G391" s="19" t="s">
        <v>1246</v>
      </c>
      <c r="H391" s="19" t="s">
        <v>154</v>
      </c>
      <c r="I391" s="19" t="s">
        <v>32</v>
      </c>
      <c r="J391" s="27">
        <v>45330</v>
      </c>
      <c r="K391" s="27">
        <v>45335</v>
      </c>
      <c r="L391" s="27">
        <v>45504</v>
      </c>
      <c r="M391" s="29">
        <v>39108000</v>
      </c>
      <c r="N391" s="36">
        <f t="shared" si="31"/>
        <v>1</v>
      </c>
      <c r="O391" s="31">
        <f>VLOOKUP(A391,[1]Hoja3!$A$1:$D$1647,2,0)</f>
        <v>36283533</v>
      </c>
      <c r="P391" s="31">
        <f>VLOOKUP(A391,[1]Hoja3!$A$1:$D$1647,4,0)</f>
        <v>2824467</v>
      </c>
      <c r="Q391" s="31">
        <f>VLOOKUP(A391,[1]Hoja3!$A$1:$D$1647,3,0)</f>
        <v>0</v>
      </c>
      <c r="R391" s="31">
        <f t="shared" si="35"/>
        <v>39108000</v>
      </c>
      <c r="S391" s="31">
        <f t="shared" si="32"/>
        <v>33459066</v>
      </c>
      <c r="T391" s="31">
        <f t="shared" si="33"/>
        <v>39108000</v>
      </c>
      <c r="X391" s="30">
        <f t="shared" si="36"/>
        <v>45504</v>
      </c>
      <c r="Y391" s="31"/>
      <c r="Z391" s="31">
        <f t="shared" si="34"/>
        <v>39108000</v>
      </c>
      <c r="AA391" s="28" t="s">
        <v>33</v>
      </c>
    </row>
    <row r="392" spans="1:27" s="28" customFormat="1" ht="29" x14ac:dyDescent="0.35">
      <c r="A392" s="19" t="s">
        <v>4913</v>
      </c>
      <c r="B392" s="20">
        <v>429</v>
      </c>
      <c r="C392" s="28">
        <v>2024</v>
      </c>
      <c r="D392" s="19" t="s">
        <v>1247</v>
      </c>
      <c r="E392" s="19" t="s">
        <v>1248</v>
      </c>
      <c r="F392" s="19">
        <v>53125389</v>
      </c>
      <c r="G392" s="19" t="s">
        <v>1249</v>
      </c>
      <c r="H392" s="19" t="s">
        <v>154</v>
      </c>
      <c r="I392" s="19" t="s">
        <v>32</v>
      </c>
      <c r="J392" s="27">
        <v>45330</v>
      </c>
      <c r="K392" s="27">
        <v>45335</v>
      </c>
      <c r="L392" s="27">
        <v>45504</v>
      </c>
      <c r="M392" s="29">
        <v>50388000</v>
      </c>
      <c r="N392" s="36">
        <f t="shared" ref="N392:N455" si="37">O392/(M392-P392)</f>
        <v>1</v>
      </c>
      <c r="O392" s="31">
        <f>VLOOKUP(A392,[1]Hoja3!$A$1:$D$1647,2,0)</f>
        <v>46748867</v>
      </c>
      <c r="P392" s="31">
        <f>VLOOKUP(A392,[1]Hoja3!$A$1:$D$1647,4,0)</f>
        <v>3639133</v>
      </c>
      <c r="Q392" s="31">
        <f>VLOOKUP(A392,[1]Hoja3!$A$1:$D$1647,3,0)</f>
        <v>0</v>
      </c>
      <c r="R392" s="31">
        <f t="shared" si="35"/>
        <v>50388000</v>
      </c>
      <c r="S392" s="31">
        <f t="shared" ref="S392:S455" si="38">+O392-P392</f>
        <v>43109734</v>
      </c>
      <c r="T392" s="31">
        <f t="shared" ref="T392:T455" si="39">+O392+P392</f>
        <v>50388000</v>
      </c>
      <c r="X392" s="30">
        <f t="shared" si="36"/>
        <v>45504</v>
      </c>
      <c r="Y392" s="31"/>
      <c r="Z392" s="31">
        <f t="shared" ref="Z392:Z455" si="40">+Y392+M392</f>
        <v>50388000</v>
      </c>
      <c r="AA392" s="28" t="s">
        <v>33</v>
      </c>
    </row>
    <row r="393" spans="1:27" s="28" customFormat="1" ht="29" x14ac:dyDescent="0.35">
      <c r="A393" s="19" t="s">
        <v>4914</v>
      </c>
      <c r="B393" s="20">
        <v>430</v>
      </c>
      <c r="C393" s="28">
        <v>2024</v>
      </c>
      <c r="D393" s="19" t="s">
        <v>1250</v>
      </c>
      <c r="E393" s="19" t="s">
        <v>1251</v>
      </c>
      <c r="F393" s="19">
        <v>1010162537</v>
      </c>
      <c r="G393" s="19" t="s">
        <v>1252</v>
      </c>
      <c r="H393" s="19" t="s">
        <v>532</v>
      </c>
      <c r="I393" s="19" t="s">
        <v>533</v>
      </c>
      <c r="J393" s="27">
        <v>45331</v>
      </c>
      <c r="K393" s="27">
        <v>45335</v>
      </c>
      <c r="L393" s="27">
        <v>45504</v>
      </c>
      <c r="M393" s="29">
        <v>31827000</v>
      </c>
      <c r="N393" s="36">
        <f t="shared" si="37"/>
        <v>1</v>
      </c>
      <c r="O393" s="31">
        <f>VLOOKUP(A393,[1]Hoja3!$A$1:$D$1647,2,0)</f>
        <v>29528383</v>
      </c>
      <c r="P393" s="31">
        <f>VLOOKUP(A393,[1]Hoja3!$A$1:$D$1647,4,0)</f>
        <v>2298617</v>
      </c>
      <c r="Q393" s="31">
        <f>VLOOKUP(A393,[1]Hoja3!$A$1:$D$1647,3,0)</f>
        <v>0</v>
      </c>
      <c r="R393" s="31">
        <f t="shared" ref="R393:R456" si="41">+O393+P393+Q393</f>
        <v>31827000</v>
      </c>
      <c r="S393" s="31">
        <f t="shared" si="38"/>
        <v>27229766</v>
      </c>
      <c r="T393" s="31">
        <f t="shared" si="39"/>
        <v>31827000</v>
      </c>
      <c r="X393" s="30">
        <f t="shared" si="36"/>
        <v>45504</v>
      </c>
      <c r="Y393" s="31"/>
      <c r="Z393" s="31">
        <f t="shared" si="40"/>
        <v>31827000</v>
      </c>
      <c r="AA393" s="28" t="s">
        <v>534</v>
      </c>
    </row>
    <row r="394" spans="1:27" s="28" customFormat="1" ht="43.5" x14ac:dyDescent="0.35">
      <c r="A394" s="19" t="s">
        <v>4915</v>
      </c>
      <c r="B394" s="20">
        <v>431</v>
      </c>
      <c r="C394" s="28">
        <v>2024</v>
      </c>
      <c r="D394" s="19" t="s">
        <v>1253</v>
      </c>
      <c r="E394" s="19" t="s">
        <v>1254</v>
      </c>
      <c r="F394" s="19">
        <v>79870964</v>
      </c>
      <c r="G394" s="19" t="s">
        <v>1255</v>
      </c>
      <c r="H394" s="19" t="s">
        <v>338</v>
      </c>
      <c r="I394" s="19" t="s">
        <v>4269</v>
      </c>
      <c r="J394" s="27">
        <v>45330</v>
      </c>
      <c r="K394" s="27">
        <v>45334</v>
      </c>
      <c r="L394" s="27">
        <v>45423</v>
      </c>
      <c r="M394" s="29">
        <v>11095044</v>
      </c>
      <c r="N394" s="36">
        <f t="shared" si="37"/>
        <v>1</v>
      </c>
      <c r="O394" s="31">
        <f>VLOOKUP(A394,[1]Hoja3!$A$1:$D$1647,2,0)</f>
        <v>10971766</v>
      </c>
      <c r="P394" s="31">
        <f>VLOOKUP(A394,[1]Hoja3!$A$1:$D$1647,4,0)</f>
        <v>123278</v>
      </c>
      <c r="Q394" s="31">
        <f>VLOOKUP(A394,[1]Hoja3!$A$1:$D$1647,3,0)</f>
        <v>0</v>
      </c>
      <c r="R394" s="31">
        <f t="shared" si="41"/>
        <v>11095044</v>
      </c>
      <c r="S394" s="31">
        <f t="shared" si="38"/>
        <v>10848488</v>
      </c>
      <c r="T394" s="31">
        <f t="shared" si="39"/>
        <v>11095044</v>
      </c>
      <c r="X394" s="30">
        <f t="shared" si="36"/>
        <v>45423</v>
      </c>
      <c r="Y394" s="31"/>
      <c r="Z394" s="31">
        <f t="shared" si="40"/>
        <v>11095044</v>
      </c>
      <c r="AA394" s="28" t="s">
        <v>340</v>
      </c>
    </row>
    <row r="395" spans="1:27" s="28" customFormat="1" ht="43.5" x14ac:dyDescent="0.35">
      <c r="A395" s="19" t="s">
        <v>4916</v>
      </c>
      <c r="B395" s="20">
        <v>432</v>
      </c>
      <c r="C395" s="28">
        <v>2024</v>
      </c>
      <c r="D395" s="19" t="s">
        <v>1256</v>
      </c>
      <c r="E395" s="19" t="s">
        <v>1257</v>
      </c>
      <c r="F395" s="19">
        <v>52992974</v>
      </c>
      <c r="G395" s="19" t="s">
        <v>1258</v>
      </c>
      <c r="H395" s="19" t="s">
        <v>475</v>
      </c>
      <c r="I395" s="19" t="s">
        <v>4768</v>
      </c>
      <c r="J395" s="27">
        <v>45330</v>
      </c>
      <c r="K395" s="27">
        <v>45331</v>
      </c>
      <c r="L395" s="27">
        <v>45497</v>
      </c>
      <c r="M395" s="29">
        <v>31827000</v>
      </c>
      <c r="N395" s="36">
        <f t="shared" si="37"/>
        <v>1</v>
      </c>
      <c r="O395" s="31">
        <f>VLOOKUP(A395,[1]Hoja3!$A$1:$D$1647,2,0)</f>
        <v>29174750</v>
      </c>
      <c r="P395" s="31">
        <f>VLOOKUP(A395,[1]Hoja3!$A$1:$D$1647,4,0)</f>
        <v>2652250</v>
      </c>
      <c r="Q395" s="31">
        <f>VLOOKUP(A395,[1]Hoja3!$A$1:$D$1647,3,0)</f>
        <v>0</v>
      </c>
      <c r="R395" s="31">
        <f t="shared" si="41"/>
        <v>31827000</v>
      </c>
      <c r="S395" s="31">
        <f t="shared" si="38"/>
        <v>26522500</v>
      </c>
      <c r="T395" s="31">
        <f t="shared" si="39"/>
        <v>31827000</v>
      </c>
      <c r="X395" s="30">
        <f t="shared" si="36"/>
        <v>45497</v>
      </c>
      <c r="Y395" s="31"/>
      <c r="Z395" s="31">
        <f t="shared" si="40"/>
        <v>31827000</v>
      </c>
      <c r="AA395" s="28" t="s">
        <v>477</v>
      </c>
    </row>
    <row r="396" spans="1:27" s="28" customFormat="1" ht="43.5" x14ac:dyDescent="0.35">
      <c r="A396" s="19" t="s">
        <v>4917</v>
      </c>
      <c r="B396" s="20">
        <v>433</v>
      </c>
      <c r="C396" s="28">
        <v>2024</v>
      </c>
      <c r="D396" s="19" t="s">
        <v>1259</v>
      </c>
      <c r="E396" s="19" t="s">
        <v>1260</v>
      </c>
      <c r="F396" s="19">
        <v>52964013</v>
      </c>
      <c r="G396" s="19" t="s">
        <v>1261</v>
      </c>
      <c r="H396" s="19" t="s">
        <v>262</v>
      </c>
      <c r="I396" s="19" t="s">
        <v>4742</v>
      </c>
      <c r="J396" s="27">
        <v>45330</v>
      </c>
      <c r="K396" s="27">
        <v>45331</v>
      </c>
      <c r="L396" s="27">
        <v>45504</v>
      </c>
      <c r="M396" s="29">
        <v>36252000</v>
      </c>
      <c r="N396" s="36">
        <f t="shared" si="37"/>
        <v>1</v>
      </c>
      <c r="O396" s="31">
        <f>VLOOKUP(A396,[1]Hoja3!$A$1:$D$1647,2,0)</f>
        <v>34439400</v>
      </c>
      <c r="P396" s="31">
        <f>VLOOKUP(A396,[1]Hoja3!$A$1:$D$1647,4,0)</f>
        <v>1812600</v>
      </c>
      <c r="Q396" s="31">
        <f>VLOOKUP(A396,[1]Hoja3!$A$1:$D$1647,3,0)</f>
        <v>0</v>
      </c>
      <c r="R396" s="31">
        <f t="shared" si="41"/>
        <v>36252000</v>
      </c>
      <c r="S396" s="31">
        <f t="shared" si="38"/>
        <v>32626800</v>
      </c>
      <c r="T396" s="31">
        <f t="shared" si="39"/>
        <v>36252000</v>
      </c>
      <c r="X396" s="30">
        <f t="shared" si="36"/>
        <v>45504</v>
      </c>
      <c r="Y396" s="31"/>
      <c r="Z396" s="31">
        <f t="shared" si="40"/>
        <v>36252000</v>
      </c>
      <c r="AA396" s="28" t="s">
        <v>264</v>
      </c>
    </row>
    <row r="397" spans="1:27" s="28" customFormat="1" ht="43.5" x14ac:dyDescent="0.35">
      <c r="A397" s="19" t="s">
        <v>4918</v>
      </c>
      <c r="B397" s="20">
        <v>434</v>
      </c>
      <c r="C397" s="28">
        <v>2024</v>
      </c>
      <c r="D397" s="19" t="s">
        <v>1262</v>
      </c>
      <c r="E397" s="19" t="s">
        <v>1263</v>
      </c>
      <c r="F397" s="19">
        <v>52971034</v>
      </c>
      <c r="G397" s="19" t="s">
        <v>1264</v>
      </c>
      <c r="H397" s="19" t="s">
        <v>262</v>
      </c>
      <c r="I397" s="19" t="s">
        <v>4742</v>
      </c>
      <c r="J397" s="27">
        <v>45330</v>
      </c>
      <c r="K397" s="27">
        <v>45331</v>
      </c>
      <c r="L397" s="27">
        <v>45504</v>
      </c>
      <c r="M397" s="29">
        <v>56856000</v>
      </c>
      <c r="N397" s="36">
        <f t="shared" si="37"/>
        <v>1</v>
      </c>
      <c r="O397" s="31">
        <f>VLOOKUP(A397,[1]Hoja3!$A$1:$D$1647,2,0)</f>
        <v>54013200</v>
      </c>
      <c r="P397" s="31">
        <f>VLOOKUP(A397,[1]Hoja3!$A$1:$D$1647,4,0)</f>
        <v>2842800</v>
      </c>
      <c r="Q397" s="31">
        <f>VLOOKUP(A397,[1]Hoja3!$A$1:$D$1647,3,0)</f>
        <v>0</v>
      </c>
      <c r="R397" s="31">
        <f t="shared" si="41"/>
        <v>56856000</v>
      </c>
      <c r="S397" s="31">
        <f t="shared" si="38"/>
        <v>51170400</v>
      </c>
      <c r="T397" s="31">
        <f t="shared" si="39"/>
        <v>56856000</v>
      </c>
      <c r="X397" s="30">
        <f t="shared" si="36"/>
        <v>45504</v>
      </c>
      <c r="Y397" s="31"/>
      <c r="Z397" s="31">
        <f t="shared" si="40"/>
        <v>56856000</v>
      </c>
      <c r="AA397" s="28" t="s">
        <v>264</v>
      </c>
    </row>
    <row r="398" spans="1:27" s="28" customFormat="1" ht="43.5" x14ac:dyDescent="0.35">
      <c r="A398" s="19" t="s">
        <v>4919</v>
      </c>
      <c r="B398" s="20">
        <v>435</v>
      </c>
      <c r="C398" s="28">
        <v>2024</v>
      </c>
      <c r="D398" s="19" t="s">
        <v>1265</v>
      </c>
      <c r="E398" s="19" t="s">
        <v>1266</v>
      </c>
      <c r="F398" s="19">
        <v>1016080002</v>
      </c>
      <c r="G398" s="19" t="s">
        <v>1267</v>
      </c>
      <c r="H398" s="19" t="s">
        <v>532</v>
      </c>
      <c r="I398" s="19" t="s">
        <v>533</v>
      </c>
      <c r="J398" s="27">
        <v>45330</v>
      </c>
      <c r="K398" s="27">
        <v>45338</v>
      </c>
      <c r="L398" s="27">
        <v>45504</v>
      </c>
      <c r="M398" s="29">
        <v>31827000</v>
      </c>
      <c r="N398" s="36">
        <f t="shared" si="37"/>
        <v>1</v>
      </c>
      <c r="O398" s="31">
        <f>VLOOKUP(A398,[1]Hoja3!$A$1:$D$1647,2,0)</f>
        <v>28997933</v>
      </c>
      <c r="P398" s="31">
        <f>VLOOKUP(A398,[1]Hoja3!$A$1:$D$1647,4,0)</f>
        <v>2829067</v>
      </c>
      <c r="Q398" s="31">
        <f>VLOOKUP(A398,[1]Hoja3!$A$1:$D$1647,3,0)</f>
        <v>0</v>
      </c>
      <c r="R398" s="31">
        <f t="shared" si="41"/>
        <v>31827000</v>
      </c>
      <c r="S398" s="31">
        <f t="shared" si="38"/>
        <v>26168866</v>
      </c>
      <c r="T398" s="31">
        <f t="shared" si="39"/>
        <v>31827000</v>
      </c>
      <c r="X398" s="30">
        <f t="shared" si="36"/>
        <v>45504</v>
      </c>
      <c r="Y398" s="31"/>
      <c r="Z398" s="31">
        <f t="shared" si="40"/>
        <v>31827000</v>
      </c>
      <c r="AA398" s="28" t="s">
        <v>534</v>
      </c>
    </row>
    <row r="399" spans="1:27" s="28" customFormat="1" ht="43.5" x14ac:dyDescent="0.35">
      <c r="A399" s="19" t="s">
        <v>4920</v>
      </c>
      <c r="B399" s="20">
        <v>436</v>
      </c>
      <c r="C399" s="28">
        <v>2024</v>
      </c>
      <c r="D399" s="19" t="s">
        <v>1268</v>
      </c>
      <c r="E399" s="19" t="s">
        <v>1269</v>
      </c>
      <c r="F399" s="19">
        <v>1018424395</v>
      </c>
      <c r="G399" s="19" t="s">
        <v>1270</v>
      </c>
      <c r="H399" s="19" t="s">
        <v>262</v>
      </c>
      <c r="I399" s="19" t="s">
        <v>4742</v>
      </c>
      <c r="J399" s="27">
        <v>45330</v>
      </c>
      <c r="K399" s="27">
        <v>45331</v>
      </c>
      <c r="L399" s="27">
        <v>45504</v>
      </c>
      <c r="M399" s="29">
        <v>36252000</v>
      </c>
      <c r="N399" s="36">
        <f t="shared" si="37"/>
        <v>1</v>
      </c>
      <c r="O399" s="31">
        <f>VLOOKUP(A399,[1]Hoja3!$A$1:$D$1647,2,0)</f>
        <v>34439400</v>
      </c>
      <c r="P399" s="31">
        <f>VLOOKUP(A399,[1]Hoja3!$A$1:$D$1647,4,0)</f>
        <v>1812600</v>
      </c>
      <c r="Q399" s="31">
        <f>VLOOKUP(A399,[1]Hoja3!$A$1:$D$1647,3,0)</f>
        <v>0</v>
      </c>
      <c r="R399" s="31">
        <f t="shared" si="41"/>
        <v>36252000</v>
      </c>
      <c r="S399" s="31">
        <f t="shared" si="38"/>
        <v>32626800</v>
      </c>
      <c r="T399" s="31">
        <f t="shared" si="39"/>
        <v>36252000</v>
      </c>
      <c r="X399" s="30">
        <f t="shared" si="36"/>
        <v>45504</v>
      </c>
      <c r="Y399" s="31"/>
      <c r="Z399" s="31">
        <f t="shared" si="40"/>
        <v>36252000</v>
      </c>
      <c r="AA399" s="28" t="s">
        <v>264</v>
      </c>
    </row>
    <row r="400" spans="1:27" s="28" customFormat="1" ht="29" x14ac:dyDescent="0.35">
      <c r="A400" s="19" t="s">
        <v>4921</v>
      </c>
      <c r="B400" s="20">
        <v>437</v>
      </c>
      <c r="C400" s="28">
        <v>2024</v>
      </c>
      <c r="D400" s="19" t="s">
        <v>1271</v>
      </c>
      <c r="E400" s="19" t="s">
        <v>1272</v>
      </c>
      <c r="F400" s="19">
        <v>80178714</v>
      </c>
      <c r="G400" s="19" t="s">
        <v>1273</v>
      </c>
      <c r="H400" s="19" t="s">
        <v>154</v>
      </c>
      <c r="I400" s="19" t="s">
        <v>4747</v>
      </c>
      <c r="J400" s="27">
        <v>45330</v>
      </c>
      <c r="K400" s="27">
        <v>45335</v>
      </c>
      <c r="L400" s="27">
        <v>45504</v>
      </c>
      <c r="M400" s="29">
        <v>19098000</v>
      </c>
      <c r="N400" s="36">
        <f t="shared" si="37"/>
        <v>1</v>
      </c>
      <c r="O400" s="31">
        <f>VLOOKUP(A400,[1]Hoja3!$A$1:$D$1647,2,0)</f>
        <v>17718700</v>
      </c>
      <c r="P400" s="31">
        <f>VLOOKUP(A400,[1]Hoja3!$A$1:$D$1647,4,0)</f>
        <v>1379300</v>
      </c>
      <c r="Q400" s="31">
        <f>VLOOKUP(A400,[1]Hoja3!$A$1:$D$1647,3,0)</f>
        <v>0</v>
      </c>
      <c r="R400" s="31">
        <f t="shared" si="41"/>
        <v>19098000</v>
      </c>
      <c r="S400" s="31">
        <f t="shared" si="38"/>
        <v>16339400</v>
      </c>
      <c r="T400" s="31">
        <f t="shared" si="39"/>
        <v>19098000</v>
      </c>
      <c r="X400" s="30">
        <f t="shared" si="36"/>
        <v>45504</v>
      </c>
      <c r="Y400" s="31"/>
      <c r="Z400" s="31">
        <f t="shared" si="40"/>
        <v>19098000</v>
      </c>
      <c r="AA400" s="28" t="s">
        <v>156</v>
      </c>
    </row>
    <row r="401" spans="1:27" s="28" customFormat="1" ht="43.5" x14ac:dyDescent="0.35">
      <c r="A401" s="19" t="s">
        <v>4922</v>
      </c>
      <c r="B401" s="20">
        <v>438</v>
      </c>
      <c r="C401" s="28">
        <v>2024</v>
      </c>
      <c r="D401" s="19" t="s">
        <v>1274</v>
      </c>
      <c r="E401" s="19" t="s">
        <v>1275</v>
      </c>
      <c r="F401" s="19">
        <v>1018445826</v>
      </c>
      <c r="G401" s="19" t="s">
        <v>1276</v>
      </c>
      <c r="H401" s="19" t="s">
        <v>262</v>
      </c>
      <c r="I401" s="19" t="s">
        <v>4742</v>
      </c>
      <c r="J401" s="27">
        <v>45330</v>
      </c>
      <c r="K401" s="27">
        <v>45331</v>
      </c>
      <c r="L401" s="27">
        <v>45504</v>
      </c>
      <c r="M401" s="29">
        <v>36252000</v>
      </c>
      <c r="N401" s="36">
        <f t="shared" si="37"/>
        <v>1</v>
      </c>
      <c r="O401" s="31">
        <f>VLOOKUP(A401,[1]Hoja3!$A$1:$D$1647,2,0)</f>
        <v>34439400</v>
      </c>
      <c r="P401" s="31">
        <f>VLOOKUP(A401,[1]Hoja3!$A$1:$D$1647,4,0)</f>
        <v>1812600</v>
      </c>
      <c r="Q401" s="31">
        <f>VLOOKUP(A401,[1]Hoja3!$A$1:$D$1647,3,0)</f>
        <v>0</v>
      </c>
      <c r="R401" s="31">
        <f t="shared" si="41"/>
        <v>36252000</v>
      </c>
      <c r="S401" s="31">
        <f t="shared" si="38"/>
        <v>32626800</v>
      </c>
      <c r="T401" s="31">
        <f t="shared" si="39"/>
        <v>36252000</v>
      </c>
      <c r="X401" s="30">
        <f t="shared" si="36"/>
        <v>45504</v>
      </c>
      <c r="Y401" s="31"/>
      <c r="Z401" s="31">
        <f t="shared" si="40"/>
        <v>36252000</v>
      </c>
      <c r="AA401" s="28" t="s">
        <v>264</v>
      </c>
    </row>
    <row r="402" spans="1:27" s="28" customFormat="1" ht="43.5" x14ac:dyDescent="0.35">
      <c r="A402" s="19" t="s">
        <v>4923</v>
      </c>
      <c r="B402" s="20">
        <v>439</v>
      </c>
      <c r="C402" s="28">
        <v>2024</v>
      </c>
      <c r="D402" s="19" t="s">
        <v>1277</v>
      </c>
      <c r="E402" s="19" t="s">
        <v>1278</v>
      </c>
      <c r="F402" s="19">
        <v>1022394060</v>
      </c>
      <c r="G402" s="19" t="s">
        <v>1279</v>
      </c>
      <c r="H402" s="19" t="s">
        <v>475</v>
      </c>
      <c r="I402" s="19" t="s">
        <v>4768</v>
      </c>
      <c r="J402" s="27">
        <v>45331</v>
      </c>
      <c r="K402" s="27">
        <v>45335</v>
      </c>
      <c r="L402" s="27">
        <v>45501</v>
      </c>
      <c r="M402" s="29">
        <v>26811000</v>
      </c>
      <c r="N402" s="36">
        <f t="shared" si="37"/>
        <v>1</v>
      </c>
      <c r="O402" s="31">
        <f>VLOOKUP(A402,[1]Hoja3!$A$1:$D$1647,2,0)</f>
        <v>26810998</v>
      </c>
      <c r="P402" s="31">
        <f>VLOOKUP(A402,[1]Hoja3!$A$1:$D$1647,4,0)</f>
        <v>2</v>
      </c>
      <c r="Q402" s="31">
        <f>VLOOKUP(A402,[1]Hoja3!$A$1:$D$1647,3,0)</f>
        <v>0</v>
      </c>
      <c r="R402" s="31">
        <f t="shared" si="41"/>
        <v>26811000</v>
      </c>
      <c r="S402" s="31">
        <f t="shared" si="38"/>
        <v>26810996</v>
      </c>
      <c r="T402" s="31">
        <f t="shared" si="39"/>
        <v>26811000</v>
      </c>
      <c r="X402" s="30">
        <f t="shared" si="36"/>
        <v>45501</v>
      </c>
      <c r="Y402" s="31"/>
      <c r="Z402" s="31">
        <f t="shared" si="40"/>
        <v>26811000</v>
      </c>
      <c r="AA402" s="28" t="s">
        <v>477</v>
      </c>
    </row>
    <row r="403" spans="1:27" s="28" customFormat="1" ht="43.5" x14ac:dyDescent="0.35">
      <c r="A403" s="19" t="s">
        <v>4924</v>
      </c>
      <c r="B403" s="20">
        <v>440</v>
      </c>
      <c r="C403" s="28">
        <v>2024</v>
      </c>
      <c r="D403" s="19" t="s">
        <v>1280</v>
      </c>
      <c r="E403" s="19" t="s">
        <v>1281</v>
      </c>
      <c r="F403" s="19">
        <v>1032434658</v>
      </c>
      <c r="G403" s="19" t="s">
        <v>1282</v>
      </c>
      <c r="H403" s="19" t="s">
        <v>154</v>
      </c>
      <c r="I403" s="19" t="s">
        <v>4747</v>
      </c>
      <c r="J403" s="27">
        <v>45331</v>
      </c>
      <c r="K403" s="27">
        <v>45335</v>
      </c>
      <c r="L403" s="27">
        <v>45504</v>
      </c>
      <c r="M403" s="29">
        <v>34482500</v>
      </c>
      <c r="N403" s="36">
        <f t="shared" si="37"/>
        <v>1</v>
      </c>
      <c r="O403" s="31">
        <f>VLOOKUP(A403,[1]Hoja3!$A$1:$D$1647,2,0)</f>
        <v>29531167</v>
      </c>
      <c r="P403" s="31">
        <f>VLOOKUP(A403,[1]Hoja3!$A$1:$D$1647,4,0)</f>
        <v>4951333</v>
      </c>
      <c r="Q403" s="31">
        <f>VLOOKUP(A403,[1]Hoja3!$A$1:$D$1647,3,0)</f>
        <v>0</v>
      </c>
      <c r="R403" s="31">
        <f t="shared" si="41"/>
        <v>34482500</v>
      </c>
      <c r="S403" s="31">
        <f t="shared" si="38"/>
        <v>24579834</v>
      </c>
      <c r="T403" s="31">
        <f t="shared" si="39"/>
        <v>34482500</v>
      </c>
      <c r="X403" s="30">
        <f t="shared" si="36"/>
        <v>45504</v>
      </c>
      <c r="Y403" s="31"/>
      <c r="Z403" s="31">
        <f t="shared" si="40"/>
        <v>34482500</v>
      </c>
      <c r="AA403" s="28" t="s">
        <v>156</v>
      </c>
    </row>
    <row r="404" spans="1:27" s="28" customFormat="1" ht="43.5" x14ac:dyDescent="0.35">
      <c r="A404" s="19" t="s">
        <v>4925</v>
      </c>
      <c r="B404" s="20">
        <v>441</v>
      </c>
      <c r="C404" s="28">
        <v>2024</v>
      </c>
      <c r="D404" s="19" t="s">
        <v>1283</v>
      </c>
      <c r="E404" s="19" t="s">
        <v>1284</v>
      </c>
      <c r="F404" s="19">
        <v>1033752285</v>
      </c>
      <c r="G404" s="19" t="s">
        <v>1285</v>
      </c>
      <c r="H404" s="19" t="s">
        <v>262</v>
      </c>
      <c r="I404" s="19" t="s">
        <v>4742</v>
      </c>
      <c r="J404" s="27">
        <v>45331</v>
      </c>
      <c r="K404" s="27">
        <v>45335</v>
      </c>
      <c r="L404" s="27">
        <v>45504</v>
      </c>
      <c r="M404" s="29">
        <v>35245000</v>
      </c>
      <c r="N404" s="36">
        <f t="shared" si="37"/>
        <v>1</v>
      </c>
      <c r="O404" s="31">
        <f>VLOOKUP(A404,[1]Hoja3!$A$1:$D$1647,2,0)</f>
        <v>33633800</v>
      </c>
      <c r="P404" s="31">
        <f>VLOOKUP(A404,[1]Hoja3!$A$1:$D$1647,4,0)</f>
        <v>1611200</v>
      </c>
      <c r="Q404" s="31">
        <f>VLOOKUP(A404,[1]Hoja3!$A$1:$D$1647,3,0)</f>
        <v>0</v>
      </c>
      <c r="R404" s="31">
        <f t="shared" si="41"/>
        <v>35245000</v>
      </c>
      <c r="S404" s="31">
        <f t="shared" si="38"/>
        <v>32022600</v>
      </c>
      <c r="T404" s="31">
        <f t="shared" si="39"/>
        <v>35245000</v>
      </c>
      <c r="X404" s="30">
        <f t="shared" si="36"/>
        <v>45504</v>
      </c>
      <c r="Y404" s="31"/>
      <c r="Z404" s="31">
        <f t="shared" si="40"/>
        <v>35245000</v>
      </c>
      <c r="AA404" s="28" t="s">
        <v>264</v>
      </c>
    </row>
    <row r="405" spans="1:27" s="28" customFormat="1" ht="43.5" x14ac:dyDescent="0.35">
      <c r="A405" s="19" t="s">
        <v>4926</v>
      </c>
      <c r="B405" s="20">
        <v>442</v>
      </c>
      <c r="C405" s="28">
        <v>2024</v>
      </c>
      <c r="D405" s="19" t="s">
        <v>1286</v>
      </c>
      <c r="E405" s="19" t="s">
        <v>1287</v>
      </c>
      <c r="F405" s="19">
        <v>1090380491</v>
      </c>
      <c r="G405" s="19" t="s">
        <v>1288</v>
      </c>
      <c r="H405" s="19" t="s">
        <v>4678</v>
      </c>
      <c r="I405" s="19" t="s">
        <v>539</v>
      </c>
      <c r="J405" s="27">
        <v>45331</v>
      </c>
      <c r="K405" s="27">
        <v>45338</v>
      </c>
      <c r="L405" s="27">
        <v>45504</v>
      </c>
      <c r="M405" s="29">
        <v>31827000</v>
      </c>
      <c r="N405" s="36">
        <f t="shared" si="37"/>
        <v>1</v>
      </c>
      <c r="O405" s="31">
        <f>VLOOKUP(A405,[1]Hoja3!$A$1:$D$1647,2,0)</f>
        <v>28997933</v>
      </c>
      <c r="P405" s="31">
        <f>VLOOKUP(A405,[1]Hoja3!$A$1:$D$1647,4,0)</f>
        <v>2829067</v>
      </c>
      <c r="Q405" s="31">
        <f>VLOOKUP(A405,[1]Hoja3!$A$1:$D$1647,3,0)</f>
        <v>0</v>
      </c>
      <c r="R405" s="31">
        <f t="shared" si="41"/>
        <v>31827000</v>
      </c>
      <c r="S405" s="31">
        <f t="shared" si="38"/>
        <v>26168866</v>
      </c>
      <c r="T405" s="31">
        <f t="shared" si="39"/>
        <v>31827000</v>
      </c>
      <c r="X405" s="30">
        <f t="shared" si="36"/>
        <v>45504</v>
      </c>
      <c r="Y405" s="31"/>
      <c r="Z405" s="31">
        <f t="shared" si="40"/>
        <v>31827000</v>
      </c>
      <c r="AA405" s="28" t="s">
        <v>534</v>
      </c>
    </row>
    <row r="406" spans="1:27" s="28" customFormat="1" ht="43.5" x14ac:dyDescent="0.35">
      <c r="A406" s="19" t="s">
        <v>4927</v>
      </c>
      <c r="B406" s="20">
        <v>443</v>
      </c>
      <c r="C406" s="28">
        <v>2024</v>
      </c>
      <c r="D406" s="19" t="s">
        <v>1289</v>
      </c>
      <c r="E406" s="19" t="s">
        <v>1290</v>
      </c>
      <c r="F406" s="19">
        <v>1019055961</v>
      </c>
      <c r="G406" s="19" t="s">
        <v>1291</v>
      </c>
      <c r="H406" s="19" t="s">
        <v>532</v>
      </c>
      <c r="I406" s="19" t="s">
        <v>533</v>
      </c>
      <c r="J406" s="27">
        <v>45331</v>
      </c>
      <c r="K406" s="27">
        <v>45338</v>
      </c>
      <c r="L406" s="27">
        <v>45504</v>
      </c>
      <c r="M406" s="29">
        <v>31827000</v>
      </c>
      <c r="N406" s="36">
        <f t="shared" si="37"/>
        <v>1</v>
      </c>
      <c r="O406" s="31">
        <f>VLOOKUP(A406,[1]Hoja3!$A$1:$D$1647,2,0)</f>
        <v>28997933</v>
      </c>
      <c r="P406" s="31">
        <f>VLOOKUP(A406,[1]Hoja3!$A$1:$D$1647,4,0)</f>
        <v>2829067</v>
      </c>
      <c r="Q406" s="31">
        <f>VLOOKUP(A406,[1]Hoja3!$A$1:$D$1647,3,0)</f>
        <v>0</v>
      </c>
      <c r="R406" s="31">
        <f t="shared" si="41"/>
        <v>31827000</v>
      </c>
      <c r="S406" s="31">
        <f t="shared" si="38"/>
        <v>26168866</v>
      </c>
      <c r="T406" s="31">
        <f t="shared" si="39"/>
        <v>31827000</v>
      </c>
      <c r="X406" s="30">
        <f t="shared" si="36"/>
        <v>45504</v>
      </c>
      <c r="Y406" s="31"/>
      <c r="Z406" s="31">
        <f t="shared" si="40"/>
        <v>31827000</v>
      </c>
      <c r="AA406" s="28" t="s">
        <v>534</v>
      </c>
    </row>
    <row r="407" spans="1:27" s="28" customFormat="1" ht="43.5" x14ac:dyDescent="0.35">
      <c r="A407" s="19" t="s">
        <v>4928</v>
      </c>
      <c r="B407" s="20">
        <v>444</v>
      </c>
      <c r="C407" s="28">
        <v>2024</v>
      </c>
      <c r="D407" s="19" t="s">
        <v>1292</v>
      </c>
      <c r="E407" s="19" t="s">
        <v>1293</v>
      </c>
      <c r="F407" s="19">
        <v>53051124</v>
      </c>
      <c r="G407" s="19" t="s">
        <v>1294</v>
      </c>
      <c r="H407" s="19" t="s">
        <v>262</v>
      </c>
      <c r="I407" s="19" t="s">
        <v>4742</v>
      </c>
      <c r="J407" s="27">
        <v>45331</v>
      </c>
      <c r="K407" s="27">
        <v>45335</v>
      </c>
      <c r="L407" s="27">
        <v>45504</v>
      </c>
      <c r="M407" s="29">
        <v>35245000</v>
      </c>
      <c r="N407" s="36">
        <f t="shared" si="37"/>
        <v>1</v>
      </c>
      <c r="O407" s="31">
        <f>VLOOKUP(A407,[1]Hoja3!$A$1:$D$1647,2,0)</f>
        <v>33633800</v>
      </c>
      <c r="P407" s="31">
        <f>VLOOKUP(A407,[1]Hoja3!$A$1:$D$1647,4,0)</f>
        <v>1611200</v>
      </c>
      <c r="Q407" s="31">
        <f>VLOOKUP(A407,[1]Hoja3!$A$1:$D$1647,3,0)</f>
        <v>0</v>
      </c>
      <c r="R407" s="31">
        <f t="shared" si="41"/>
        <v>35245000</v>
      </c>
      <c r="S407" s="31">
        <f t="shared" si="38"/>
        <v>32022600</v>
      </c>
      <c r="T407" s="31">
        <f t="shared" si="39"/>
        <v>35245000</v>
      </c>
      <c r="X407" s="30">
        <f t="shared" si="36"/>
        <v>45504</v>
      </c>
      <c r="Y407" s="31"/>
      <c r="Z407" s="31">
        <f t="shared" si="40"/>
        <v>35245000</v>
      </c>
      <c r="AA407" s="28" t="s">
        <v>264</v>
      </c>
    </row>
    <row r="408" spans="1:27" s="28" customFormat="1" ht="43.5" x14ac:dyDescent="0.35">
      <c r="A408" s="19" t="s">
        <v>4929</v>
      </c>
      <c r="B408" s="20">
        <v>445</v>
      </c>
      <c r="C408" s="28">
        <v>2024</v>
      </c>
      <c r="D408" s="19" t="s">
        <v>1295</v>
      </c>
      <c r="E408" s="19" t="s">
        <v>1296</v>
      </c>
      <c r="F408" s="19">
        <v>37745134</v>
      </c>
      <c r="G408" s="19" t="s">
        <v>1297</v>
      </c>
      <c r="H408" s="19" t="s">
        <v>475</v>
      </c>
      <c r="I408" s="19" t="s">
        <v>4768</v>
      </c>
      <c r="J408" s="27">
        <v>45331</v>
      </c>
      <c r="K408" s="27">
        <v>45335</v>
      </c>
      <c r="L408" s="27">
        <v>45501</v>
      </c>
      <c r="M408" s="29">
        <v>39107000</v>
      </c>
      <c r="N408" s="36">
        <f t="shared" si="37"/>
        <v>1</v>
      </c>
      <c r="O408" s="31">
        <f>VLOOKUP(A408,[1]Hoja3!$A$1:$D$1647,2,0)</f>
        <v>35848082</v>
      </c>
      <c r="P408" s="31">
        <f>VLOOKUP(A408,[1]Hoja3!$A$1:$D$1647,4,0)</f>
        <v>3258918</v>
      </c>
      <c r="Q408" s="31">
        <f>VLOOKUP(A408,[1]Hoja3!$A$1:$D$1647,3,0)</f>
        <v>0</v>
      </c>
      <c r="R408" s="31">
        <f t="shared" si="41"/>
        <v>39107000</v>
      </c>
      <c r="S408" s="31">
        <f t="shared" si="38"/>
        <v>32589164</v>
      </c>
      <c r="T408" s="31">
        <f t="shared" si="39"/>
        <v>39107000</v>
      </c>
      <c r="X408" s="30">
        <f t="shared" si="36"/>
        <v>45501</v>
      </c>
      <c r="Y408" s="31"/>
      <c r="Z408" s="31">
        <f t="shared" si="40"/>
        <v>39107000</v>
      </c>
      <c r="AA408" s="28" t="s">
        <v>477</v>
      </c>
    </row>
    <row r="409" spans="1:27" s="28" customFormat="1" ht="43.5" x14ac:dyDescent="0.35">
      <c r="A409" s="19" t="s">
        <v>4930</v>
      </c>
      <c r="B409" s="20">
        <v>446</v>
      </c>
      <c r="C409" s="28">
        <v>2024</v>
      </c>
      <c r="D409" s="19" t="s">
        <v>1298</v>
      </c>
      <c r="E409" s="19" t="s">
        <v>1299</v>
      </c>
      <c r="F409" s="19">
        <v>1032442354</v>
      </c>
      <c r="G409" s="19" t="s">
        <v>1300</v>
      </c>
      <c r="H409" s="19" t="s">
        <v>262</v>
      </c>
      <c r="I409" s="19" t="s">
        <v>4742</v>
      </c>
      <c r="J409" s="27">
        <v>45331</v>
      </c>
      <c r="K409" s="27">
        <v>45336</v>
      </c>
      <c r="L409" s="27">
        <v>45504</v>
      </c>
      <c r="M409" s="29">
        <v>43549000</v>
      </c>
      <c r="N409" s="36">
        <f t="shared" si="37"/>
        <v>1</v>
      </c>
      <c r="O409" s="31">
        <f>VLOOKUP(A409,[1]Hoja3!$A$1:$D$1647,2,0)</f>
        <v>39076400</v>
      </c>
      <c r="P409" s="31">
        <f>VLOOKUP(A409,[1]Hoja3!$A$1:$D$1647,4,0)</f>
        <v>4472600</v>
      </c>
      <c r="Q409" s="31">
        <f>VLOOKUP(A409,[1]Hoja3!$A$1:$D$1647,3,0)</f>
        <v>0</v>
      </c>
      <c r="R409" s="31">
        <f t="shared" si="41"/>
        <v>43549000</v>
      </c>
      <c r="S409" s="31">
        <f t="shared" si="38"/>
        <v>34603800</v>
      </c>
      <c r="T409" s="31">
        <f t="shared" si="39"/>
        <v>43549000</v>
      </c>
      <c r="X409" s="30">
        <f t="shared" si="36"/>
        <v>45504</v>
      </c>
      <c r="Y409" s="31"/>
      <c r="Z409" s="31">
        <f t="shared" si="40"/>
        <v>43549000</v>
      </c>
      <c r="AA409" s="28" t="s">
        <v>264</v>
      </c>
    </row>
    <row r="410" spans="1:27" s="28" customFormat="1" ht="43.5" x14ac:dyDescent="0.35">
      <c r="A410" s="19" t="s">
        <v>4931</v>
      </c>
      <c r="B410" s="20">
        <v>447</v>
      </c>
      <c r="C410" s="28">
        <v>2024</v>
      </c>
      <c r="D410" s="19" t="s">
        <v>1301</v>
      </c>
      <c r="E410" s="19" t="s">
        <v>1302</v>
      </c>
      <c r="F410" s="19">
        <v>52287875</v>
      </c>
      <c r="G410" s="19" t="s">
        <v>1303</v>
      </c>
      <c r="H410" s="19" t="s">
        <v>475</v>
      </c>
      <c r="I410" s="19" t="s">
        <v>4768</v>
      </c>
      <c r="J410" s="27">
        <v>45331</v>
      </c>
      <c r="K410" s="27">
        <v>45335</v>
      </c>
      <c r="L410" s="27">
        <v>45501</v>
      </c>
      <c r="M410" s="29">
        <v>15708000</v>
      </c>
      <c r="N410" s="36">
        <f t="shared" si="37"/>
        <v>1</v>
      </c>
      <c r="O410" s="31">
        <f>VLOOKUP(A410,[1]Hoja3!$A$1:$D$1647,2,0)</f>
        <v>14399000</v>
      </c>
      <c r="P410" s="31">
        <f>VLOOKUP(A410,[1]Hoja3!$A$1:$D$1647,4,0)</f>
        <v>1309000</v>
      </c>
      <c r="Q410" s="31">
        <f>VLOOKUP(A410,[1]Hoja3!$A$1:$D$1647,3,0)</f>
        <v>0</v>
      </c>
      <c r="R410" s="31">
        <f t="shared" si="41"/>
        <v>15708000</v>
      </c>
      <c r="S410" s="31">
        <f t="shared" si="38"/>
        <v>13090000</v>
      </c>
      <c r="T410" s="31">
        <f t="shared" si="39"/>
        <v>15708000</v>
      </c>
      <c r="X410" s="30">
        <f t="shared" si="36"/>
        <v>45501</v>
      </c>
      <c r="Y410" s="31"/>
      <c r="Z410" s="31">
        <f t="shared" si="40"/>
        <v>15708000</v>
      </c>
      <c r="AA410" s="28" t="s">
        <v>477</v>
      </c>
    </row>
    <row r="411" spans="1:27" s="28" customFormat="1" ht="43.5" x14ac:dyDescent="0.35">
      <c r="A411" s="19" t="s">
        <v>4932</v>
      </c>
      <c r="B411" s="20">
        <v>448</v>
      </c>
      <c r="C411" s="28">
        <v>2024</v>
      </c>
      <c r="D411" s="19" t="s">
        <v>1304</v>
      </c>
      <c r="E411" s="19" t="s">
        <v>1305</v>
      </c>
      <c r="F411" s="19">
        <v>53153823</v>
      </c>
      <c r="G411" s="19" t="s">
        <v>1306</v>
      </c>
      <c r="H411" s="19" t="s">
        <v>154</v>
      </c>
      <c r="I411" s="19" t="s">
        <v>4747</v>
      </c>
      <c r="J411" s="27">
        <v>45331</v>
      </c>
      <c r="K411" s="27">
        <v>45335</v>
      </c>
      <c r="L411" s="27">
        <v>45504</v>
      </c>
      <c r="M411" s="29">
        <v>40284000</v>
      </c>
      <c r="N411" s="36">
        <f t="shared" si="37"/>
        <v>1</v>
      </c>
      <c r="O411" s="31">
        <f>VLOOKUP(A411,[1]Hoja3!$A$1:$D$1647,2,0)</f>
        <v>37374600</v>
      </c>
      <c r="P411" s="31">
        <f>VLOOKUP(A411,[1]Hoja3!$A$1:$D$1647,4,0)</f>
        <v>2909400</v>
      </c>
      <c r="Q411" s="31">
        <f>VLOOKUP(A411,[1]Hoja3!$A$1:$D$1647,3,0)</f>
        <v>0</v>
      </c>
      <c r="R411" s="31">
        <f t="shared" si="41"/>
        <v>40284000</v>
      </c>
      <c r="S411" s="31">
        <f t="shared" si="38"/>
        <v>34465200</v>
      </c>
      <c r="T411" s="31">
        <f t="shared" si="39"/>
        <v>40284000</v>
      </c>
      <c r="X411" s="30">
        <f t="shared" si="36"/>
        <v>45504</v>
      </c>
      <c r="Y411" s="31"/>
      <c r="Z411" s="31">
        <f t="shared" si="40"/>
        <v>40284000</v>
      </c>
      <c r="AA411" s="28" t="s">
        <v>156</v>
      </c>
    </row>
    <row r="412" spans="1:27" s="28" customFormat="1" ht="43.5" x14ac:dyDescent="0.35">
      <c r="A412" s="19" t="s">
        <v>4933</v>
      </c>
      <c r="B412" s="20">
        <v>449</v>
      </c>
      <c r="C412" s="28">
        <v>2024</v>
      </c>
      <c r="D412" s="19" t="s">
        <v>1307</v>
      </c>
      <c r="E412" s="19" t="s">
        <v>1308</v>
      </c>
      <c r="F412" s="19">
        <v>52253908</v>
      </c>
      <c r="G412" s="19" t="s">
        <v>1309</v>
      </c>
      <c r="H412" s="19" t="s">
        <v>894</v>
      </c>
      <c r="I412" s="19" t="s">
        <v>895</v>
      </c>
      <c r="J412" s="27">
        <v>45331</v>
      </c>
      <c r="K412" s="27">
        <v>45335</v>
      </c>
      <c r="L412" s="27">
        <v>45504</v>
      </c>
      <c r="M412" s="29">
        <v>35009700</v>
      </c>
      <c r="N412" s="36">
        <f t="shared" si="37"/>
        <v>1</v>
      </c>
      <c r="O412" s="31">
        <f>VLOOKUP(A412,[1]Hoja3!$A$1:$D$1647,2,0)</f>
        <v>32481222</v>
      </c>
      <c r="P412" s="31">
        <f>VLOOKUP(A412,[1]Hoja3!$A$1:$D$1647,4,0)</f>
        <v>2528478</v>
      </c>
      <c r="Q412" s="31">
        <f>VLOOKUP(A412,[1]Hoja3!$A$1:$D$1647,3,0)</f>
        <v>0</v>
      </c>
      <c r="R412" s="31">
        <f t="shared" si="41"/>
        <v>35009700</v>
      </c>
      <c r="S412" s="31">
        <f t="shared" si="38"/>
        <v>29952744</v>
      </c>
      <c r="T412" s="31">
        <f t="shared" si="39"/>
        <v>35009700</v>
      </c>
      <c r="X412" s="30">
        <f t="shared" si="36"/>
        <v>45504</v>
      </c>
      <c r="Y412" s="31"/>
      <c r="Z412" s="31">
        <f t="shared" si="40"/>
        <v>35009700</v>
      </c>
      <c r="AA412" s="28" t="s">
        <v>895</v>
      </c>
    </row>
    <row r="413" spans="1:27" s="28" customFormat="1" ht="29" x14ac:dyDescent="0.35">
      <c r="A413" s="19" t="s">
        <v>4934</v>
      </c>
      <c r="B413" s="20">
        <v>450</v>
      </c>
      <c r="C413" s="28">
        <v>2024</v>
      </c>
      <c r="D413" s="19" t="s">
        <v>1310</v>
      </c>
      <c r="E413" s="19" t="s">
        <v>1311</v>
      </c>
      <c r="F413" s="19">
        <v>35469663</v>
      </c>
      <c r="G413" s="19" t="s">
        <v>1312</v>
      </c>
      <c r="H413" s="19" t="s">
        <v>154</v>
      </c>
      <c r="I413" s="19" t="s">
        <v>32</v>
      </c>
      <c r="J413" s="27">
        <v>45331</v>
      </c>
      <c r="K413" s="27">
        <v>45341</v>
      </c>
      <c r="L413" s="27">
        <v>45504</v>
      </c>
      <c r="M413" s="29">
        <v>39108000</v>
      </c>
      <c r="N413" s="36">
        <f t="shared" si="37"/>
        <v>1</v>
      </c>
      <c r="O413" s="31">
        <f>VLOOKUP(A413,[1]Hoja3!$A$1:$D$1647,2,0)</f>
        <v>34979933</v>
      </c>
      <c r="P413" s="31">
        <f>VLOOKUP(A413,[1]Hoja3!$A$1:$D$1647,4,0)</f>
        <v>4128067</v>
      </c>
      <c r="Q413" s="31">
        <f>VLOOKUP(A413,[1]Hoja3!$A$1:$D$1647,3,0)</f>
        <v>0</v>
      </c>
      <c r="R413" s="31">
        <f t="shared" si="41"/>
        <v>39108000</v>
      </c>
      <c r="S413" s="31">
        <f t="shared" si="38"/>
        <v>30851866</v>
      </c>
      <c r="T413" s="31">
        <f t="shared" si="39"/>
        <v>39108000</v>
      </c>
      <c r="X413" s="30">
        <f t="shared" si="36"/>
        <v>45504</v>
      </c>
      <c r="Y413" s="31"/>
      <c r="Z413" s="31">
        <f t="shared" si="40"/>
        <v>39108000</v>
      </c>
      <c r="AA413" s="28" t="s">
        <v>33</v>
      </c>
    </row>
    <row r="414" spans="1:27" s="28" customFormat="1" ht="43.5" x14ac:dyDescent="0.35">
      <c r="A414" s="19" t="s">
        <v>4935</v>
      </c>
      <c r="B414" s="20">
        <v>451</v>
      </c>
      <c r="C414" s="28">
        <v>2024</v>
      </c>
      <c r="D414" s="19" t="s">
        <v>1313</v>
      </c>
      <c r="E414" s="19" t="s">
        <v>1314</v>
      </c>
      <c r="F414" s="19">
        <v>1026569822</v>
      </c>
      <c r="G414" s="19" t="s">
        <v>1315</v>
      </c>
      <c r="H414" s="19" t="s">
        <v>154</v>
      </c>
      <c r="I414" s="19" t="s">
        <v>4747</v>
      </c>
      <c r="J414" s="27">
        <v>45331</v>
      </c>
      <c r="K414" s="27">
        <v>45337</v>
      </c>
      <c r="L414" s="27">
        <v>45504</v>
      </c>
      <c r="M414" s="29">
        <v>39108000</v>
      </c>
      <c r="N414" s="36">
        <f t="shared" si="37"/>
        <v>1</v>
      </c>
      <c r="O414" s="31">
        <f>VLOOKUP(A414,[1]Hoja3!$A$1:$D$1647,2,0)</f>
        <v>35849000</v>
      </c>
      <c r="P414" s="31">
        <f>VLOOKUP(A414,[1]Hoja3!$A$1:$D$1647,4,0)</f>
        <v>3259000</v>
      </c>
      <c r="Q414" s="31">
        <f>VLOOKUP(A414,[1]Hoja3!$A$1:$D$1647,3,0)</f>
        <v>0</v>
      </c>
      <c r="R414" s="31">
        <f t="shared" si="41"/>
        <v>39108000</v>
      </c>
      <c r="S414" s="31">
        <f t="shared" si="38"/>
        <v>32590000</v>
      </c>
      <c r="T414" s="31">
        <f t="shared" si="39"/>
        <v>39108000</v>
      </c>
      <c r="X414" s="30">
        <f t="shared" si="36"/>
        <v>45504</v>
      </c>
      <c r="Y414" s="31"/>
      <c r="Z414" s="31">
        <f t="shared" si="40"/>
        <v>39108000</v>
      </c>
      <c r="AA414" s="28" t="s">
        <v>156</v>
      </c>
    </row>
    <row r="415" spans="1:27" s="28" customFormat="1" ht="29" x14ac:dyDescent="0.35">
      <c r="A415" s="19" t="s">
        <v>4936</v>
      </c>
      <c r="B415" s="20">
        <v>452</v>
      </c>
      <c r="C415" s="28">
        <v>2024</v>
      </c>
      <c r="D415" s="19" t="s">
        <v>1316</v>
      </c>
      <c r="E415" s="19" t="s">
        <v>1317</v>
      </c>
      <c r="F415" s="19">
        <v>1014203787</v>
      </c>
      <c r="G415" s="19" t="s">
        <v>1318</v>
      </c>
      <c r="H415" s="19" t="s">
        <v>764</v>
      </c>
      <c r="I415" s="19" t="s">
        <v>765</v>
      </c>
      <c r="J415" s="27">
        <v>45331</v>
      </c>
      <c r="K415" s="27">
        <v>45336</v>
      </c>
      <c r="L415" s="27">
        <v>45504</v>
      </c>
      <c r="M415" s="29">
        <v>39108000</v>
      </c>
      <c r="N415" s="36">
        <f t="shared" si="37"/>
        <v>1</v>
      </c>
      <c r="O415" s="31">
        <f>VLOOKUP(A415,[1]Hoja3!$A$1:$D$1647,2,0)</f>
        <v>36066267</v>
      </c>
      <c r="P415" s="31">
        <f>VLOOKUP(A415,[1]Hoja3!$A$1:$D$1647,4,0)</f>
        <v>3041733</v>
      </c>
      <c r="Q415" s="31">
        <f>VLOOKUP(A415,[1]Hoja3!$A$1:$D$1647,3,0)</f>
        <v>0</v>
      </c>
      <c r="R415" s="31">
        <f t="shared" si="41"/>
        <v>39108000</v>
      </c>
      <c r="S415" s="31">
        <f t="shared" si="38"/>
        <v>33024534</v>
      </c>
      <c r="T415" s="31">
        <f t="shared" si="39"/>
        <v>39108000</v>
      </c>
      <c r="X415" s="30">
        <f t="shared" si="36"/>
        <v>45504</v>
      </c>
      <c r="Y415" s="31"/>
      <c r="Z415" s="31">
        <f t="shared" si="40"/>
        <v>39108000</v>
      </c>
      <c r="AA415" s="28" t="s">
        <v>556</v>
      </c>
    </row>
    <row r="416" spans="1:27" s="28" customFormat="1" ht="43.5" x14ac:dyDescent="0.35">
      <c r="A416" s="19" t="s">
        <v>4937</v>
      </c>
      <c r="B416" s="20">
        <v>453</v>
      </c>
      <c r="C416" s="28">
        <v>2024</v>
      </c>
      <c r="D416" s="19" t="s">
        <v>1319</v>
      </c>
      <c r="E416" s="19" t="s">
        <v>1320</v>
      </c>
      <c r="F416" s="19">
        <v>1020758832</v>
      </c>
      <c r="G416" s="19" t="s">
        <v>1321</v>
      </c>
      <c r="H416" s="19" t="s">
        <v>854</v>
      </c>
      <c r="I416" s="19" t="s">
        <v>4785</v>
      </c>
      <c r="J416" s="27">
        <v>45331</v>
      </c>
      <c r="K416" s="27">
        <v>45335</v>
      </c>
      <c r="L416" s="27">
        <v>45504</v>
      </c>
      <c r="M416" s="29">
        <v>41400000</v>
      </c>
      <c r="N416" s="36">
        <f t="shared" si="37"/>
        <v>1</v>
      </c>
      <c r="O416" s="31">
        <f>VLOOKUP(A416,[1]Hoja3!$A$1:$D$1647,2,0)</f>
        <v>38410000</v>
      </c>
      <c r="P416" s="31">
        <f>VLOOKUP(A416,[1]Hoja3!$A$1:$D$1647,4,0)</f>
        <v>2990000</v>
      </c>
      <c r="Q416" s="31">
        <f>VLOOKUP(A416,[1]Hoja3!$A$1:$D$1647,3,0)</f>
        <v>0</v>
      </c>
      <c r="R416" s="31">
        <f t="shared" si="41"/>
        <v>41400000</v>
      </c>
      <c r="S416" s="31">
        <f t="shared" si="38"/>
        <v>35420000</v>
      </c>
      <c r="T416" s="31">
        <f t="shared" si="39"/>
        <v>41400000</v>
      </c>
      <c r="X416" s="30">
        <f t="shared" si="36"/>
        <v>45504</v>
      </c>
      <c r="Y416" s="31"/>
      <c r="Z416" s="31">
        <f t="shared" si="40"/>
        <v>41400000</v>
      </c>
      <c r="AA416" s="28" t="s">
        <v>306</v>
      </c>
    </row>
    <row r="417" spans="1:27" s="28" customFormat="1" ht="43.5" x14ac:dyDescent="0.35">
      <c r="A417" s="19" t="s">
        <v>4938</v>
      </c>
      <c r="B417" s="20">
        <v>454</v>
      </c>
      <c r="C417" s="28">
        <v>2024</v>
      </c>
      <c r="D417" s="19" t="s">
        <v>1322</v>
      </c>
      <c r="E417" s="19" t="s">
        <v>1323</v>
      </c>
      <c r="F417" s="19">
        <v>1020740687</v>
      </c>
      <c r="G417" s="19" t="s">
        <v>1324</v>
      </c>
      <c r="H417" s="19" t="s">
        <v>894</v>
      </c>
      <c r="I417" s="19" t="s">
        <v>895</v>
      </c>
      <c r="J417" s="27">
        <v>45331</v>
      </c>
      <c r="K417" s="27">
        <v>45335</v>
      </c>
      <c r="L417" s="27">
        <v>45504</v>
      </c>
      <c r="M417" s="29">
        <v>49440000</v>
      </c>
      <c r="N417" s="36">
        <f t="shared" si="37"/>
        <v>1</v>
      </c>
      <c r="O417" s="31">
        <f>VLOOKUP(A417,[1]Hoja3!$A$1:$D$1647,2,0)</f>
        <v>45869333</v>
      </c>
      <c r="P417" s="31">
        <f>VLOOKUP(A417,[1]Hoja3!$A$1:$D$1647,4,0)</f>
        <v>3570667</v>
      </c>
      <c r="Q417" s="31">
        <f>VLOOKUP(A417,[1]Hoja3!$A$1:$D$1647,3,0)</f>
        <v>0</v>
      </c>
      <c r="R417" s="31">
        <f t="shared" si="41"/>
        <v>49440000</v>
      </c>
      <c r="S417" s="31">
        <f t="shared" si="38"/>
        <v>42298666</v>
      </c>
      <c r="T417" s="31">
        <f t="shared" si="39"/>
        <v>49440000</v>
      </c>
      <c r="X417" s="30">
        <f t="shared" si="36"/>
        <v>45504</v>
      </c>
      <c r="Y417" s="31"/>
      <c r="Z417" s="31">
        <f t="shared" si="40"/>
        <v>49440000</v>
      </c>
      <c r="AA417" s="28" t="s">
        <v>895</v>
      </c>
    </row>
    <row r="418" spans="1:27" s="28" customFormat="1" ht="43.5" x14ac:dyDescent="0.35">
      <c r="A418" s="19" t="s">
        <v>4939</v>
      </c>
      <c r="B418" s="20">
        <v>455</v>
      </c>
      <c r="C418" s="28">
        <v>2024</v>
      </c>
      <c r="D418" s="19" t="s">
        <v>1325</v>
      </c>
      <c r="E418" s="19" t="s">
        <v>1326</v>
      </c>
      <c r="F418" s="19">
        <v>52833210</v>
      </c>
      <c r="G418" s="19" t="s">
        <v>1327</v>
      </c>
      <c r="H418" s="19" t="s">
        <v>154</v>
      </c>
      <c r="I418" s="19" t="s">
        <v>32</v>
      </c>
      <c r="J418" s="27">
        <v>45331</v>
      </c>
      <c r="K418" s="27">
        <v>45337</v>
      </c>
      <c r="L418" s="27">
        <v>45504</v>
      </c>
      <c r="M418" s="29">
        <v>39108000</v>
      </c>
      <c r="N418" s="36">
        <f t="shared" si="37"/>
        <v>1</v>
      </c>
      <c r="O418" s="31">
        <f>VLOOKUP(A418,[1]Hoja3!$A$1:$D$1647,2,0)</f>
        <v>35849000</v>
      </c>
      <c r="P418" s="31">
        <f>VLOOKUP(A418,[1]Hoja3!$A$1:$D$1647,4,0)</f>
        <v>3259000</v>
      </c>
      <c r="Q418" s="31">
        <f>VLOOKUP(A418,[1]Hoja3!$A$1:$D$1647,3,0)</f>
        <v>0</v>
      </c>
      <c r="R418" s="31">
        <f t="shared" si="41"/>
        <v>39108000</v>
      </c>
      <c r="S418" s="31">
        <f t="shared" si="38"/>
        <v>32590000</v>
      </c>
      <c r="T418" s="31">
        <f t="shared" si="39"/>
        <v>39108000</v>
      </c>
      <c r="X418" s="30">
        <f t="shared" si="36"/>
        <v>45504</v>
      </c>
      <c r="Y418" s="31"/>
      <c r="Z418" s="31">
        <f t="shared" si="40"/>
        <v>39108000</v>
      </c>
      <c r="AA418" s="28" t="s">
        <v>33</v>
      </c>
    </row>
    <row r="419" spans="1:27" s="28" customFormat="1" ht="43.5" x14ac:dyDescent="0.35">
      <c r="A419" s="19" t="s">
        <v>4940</v>
      </c>
      <c r="B419" s="20">
        <v>456</v>
      </c>
      <c r="C419" s="28">
        <v>2024</v>
      </c>
      <c r="D419" s="19" t="s">
        <v>1328</v>
      </c>
      <c r="E419" s="19" t="s">
        <v>1329</v>
      </c>
      <c r="F419" s="19">
        <v>52216249</v>
      </c>
      <c r="G419" s="19" t="s">
        <v>1330</v>
      </c>
      <c r="H419" s="19" t="s">
        <v>154</v>
      </c>
      <c r="I419" s="19" t="s">
        <v>32</v>
      </c>
      <c r="J419" s="27">
        <v>45331</v>
      </c>
      <c r="K419" s="27">
        <v>45335</v>
      </c>
      <c r="L419" s="27">
        <v>45504</v>
      </c>
      <c r="M419" s="29">
        <v>39108000</v>
      </c>
      <c r="N419" s="36">
        <f t="shared" si="37"/>
        <v>1</v>
      </c>
      <c r="O419" s="31">
        <f>VLOOKUP(A419,[1]Hoja3!$A$1:$D$1647,2,0)</f>
        <v>36283533</v>
      </c>
      <c r="P419" s="31">
        <f>VLOOKUP(A419,[1]Hoja3!$A$1:$D$1647,4,0)</f>
        <v>2824467</v>
      </c>
      <c r="Q419" s="31">
        <f>VLOOKUP(A419,[1]Hoja3!$A$1:$D$1647,3,0)</f>
        <v>0</v>
      </c>
      <c r="R419" s="31">
        <f t="shared" si="41"/>
        <v>39108000</v>
      </c>
      <c r="S419" s="31">
        <f t="shared" si="38"/>
        <v>33459066</v>
      </c>
      <c r="T419" s="31">
        <f t="shared" si="39"/>
        <v>39108000</v>
      </c>
      <c r="X419" s="30">
        <f t="shared" si="36"/>
        <v>45504</v>
      </c>
      <c r="Y419" s="31"/>
      <c r="Z419" s="31">
        <f t="shared" si="40"/>
        <v>39108000</v>
      </c>
      <c r="AA419" s="28" t="s">
        <v>33</v>
      </c>
    </row>
    <row r="420" spans="1:27" s="28" customFormat="1" ht="43.5" x14ac:dyDescent="0.35">
      <c r="A420" s="19" t="s">
        <v>4941</v>
      </c>
      <c r="B420" s="20">
        <v>457</v>
      </c>
      <c r="C420" s="28">
        <v>2024</v>
      </c>
      <c r="D420" s="19" t="s">
        <v>1331</v>
      </c>
      <c r="E420" s="19" t="s">
        <v>1332</v>
      </c>
      <c r="F420" s="19">
        <v>1110467098</v>
      </c>
      <c r="G420" s="19" t="s">
        <v>1333</v>
      </c>
      <c r="H420" s="19" t="s">
        <v>154</v>
      </c>
      <c r="I420" s="19" t="s">
        <v>32</v>
      </c>
      <c r="J420" s="27">
        <v>45331</v>
      </c>
      <c r="K420" s="27">
        <v>45334</v>
      </c>
      <c r="L420" s="27">
        <v>45504</v>
      </c>
      <c r="M420" s="29">
        <v>39108000</v>
      </c>
      <c r="N420" s="36">
        <f t="shared" si="37"/>
        <v>1</v>
      </c>
      <c r="O420" s="31">
        <f>VLOOKUP(A420,[1]Hoja3!$A$1:$D$1647,2,0)</f>
        <v>36500800</v>
      </c>
      <c r="P420" s="31">
        <f>VLOOKUP(A420,[1]Hoja3!$A$1:$D$1647,4,0)</f>
        <v>2607200</v>
      </c>
      <c r="Q420" s="31">
        <f>VLOOKUP(A420,[1]Hoja3!$A$1:$D$1647,3,0)</f>
        <v>0</v>
      </c>
      <c r="R420" s="31">
        <f t="shared" si="41"/>
        <v>39108000</v>
      </c>
      <c r="S420" s="31">
        <f t="shared" si="38"/>
        <v>33893600</v>
      </c>
      <c r="T420" s="31">
        <f t="shared" si="39"/>
        <v>39108000</v>
      </c>
      <c r="X420" s="30">
        <f t="shared" si="36"/>
        <v>45504</v>
      </c>
      <c r="Y420" s="31"/>
      <c r="Z420" s="31">
        <f t="shared" si="40"/>
        <v>39108000</v>
      </c>
      <c r="AA420" s="28" t="s">
        <v>33</v>
      </c>
    </row>
    <row r="421" spans="1:27" s="28" customFormat="1" ht="43.5" x14ac:dyDescent="0.35">
      <c r="A421" s="19" t="s">
        <v>4942</v>
      </c>
      <c r="B421" s="20">
        <v>458</v>
      </c>
      <c r="C421" s="28">
        <v>2024</v>
      </c>
      <c r="D421" s="19" t="s">
        <v>1334</v>
      </c>
      <c r="E421" s="19" t="s">
        <v>1335</v>
      </c>
      <c r="F421" s="19">
        <v>1026567919</v>
      </c>
      <c r="G421" s="19" t="s">
        <v>1336</v>
      </c>
      <c r="H421" s="19" t="s">
        <v>854</v>
      </c>
      <c r="I421" s="19" t="s">
        <v>4785</v>
      </c>
      <c r="J421" s="27">
        <v>45331</v>
      </c>
      <c r="K421" s="27">
        <v>45334</v>
      </c>
      <c r="L421" s="27">
        <v>45504</v>
      </c>
      <c r="M421" s="29">
        <v>41400000</v>
      </c>
      <c r="N421" s="36">
        <f t="shared" si="37"/>
        <v>1</v>
      </c>
      <c r="O421" s="31">
        <f>VLOOKUP(A421,[1]Hoja3!$A$1:$D$1647,2,0)</f>
        <v>38640000</v>
      </c>
      <c r="P421" s="31">
        <f>VLOOKUP(A421,[1]Hoja3!$A$1:$D$1647,4,0)</f>
        <v>2760000</v>
      </c>
      <c r="Q421" s="31">
        <f>VLOOKUP(A421,[1]Hoja3!$A$1:$D$1647,3,0)</f>
        <v>0</v>
      </c>
      <c r="R421" s="31">
        <f t="shared" si="41"/>
        <v>41400000</v>
      </c>
      <c r="S421" s="31">
        <f t="shared" si="38"/>
        <v>35880000</v>
      </c>
      <c r="T421" s="31">
        <f t="shared" si="39"/>
        <v>41400000</v>
      </c>
      <c r="X421" s="30">
        <f t="shared" si="36"/>
        <v>45504</v>
      </c>
      <c r="Y421" s="31"/>
      <c r="Z421" s="31">
        <f t="shared" si="40"/>
        <v>41400000</v>
      </c>
      <c r="AA421" s="28" t="s">
        <v>306</v>
      </c>
    </row>
    <row r="422" spans="1:27" s="28" customFormat="1" ht="43.5" x14ac:dyDescent="0.35">
      <c r="A422" s="19" t="s">
        <v>4943</v>
      </c>
      <c r="B422" s="20">
        <v>460</v>
      </c>
      <c r="C422" s="28">
        <v>2024</v>
      </c>
      <c r="D422" s="19" t="s">
        <v>1337</v>
      </c>
      <c r="E422" s="19" t="s">
        <v>1338</v>
      </c>
      <c r="F422" s="19">
        <v>52737116</v>
      </c>
      <c r="G422" s="19" t="s">
        <v>1339</v>
      </c>
      <c r="H422" s="19" t="s">
        <v>894</v>
      </c>
      <c r="I422" s="19" t="s">
        <v>895</v>
      </c>
      <c r="J422" s="27">
        <v>45331</v>
      </c>
      <c r="K422" s="27">
        <v>45335</v>
      </c>
      <c r="L422" s="27">
        <v>45504</v>
      </c>
      <c r="M422" s="29">
        <v>58710000</v>
      </c>
      <c r="N422" s="36">
        <f t="shared" si="37"/>
        <v>0.82035928033779726</v>
      </c>
      <c r="O422" s="31">
        <f>VLOOKUP(A422,[1]Hoja3!$A$1:$D$1647,2,0)</f>
        <v>44684833</v>
      </c>
      <c r="P422" s="31">
        <f>VLOOKUP(A422,[1]Hoja3!$A$1:$D$1647,4,0)</f>
        <v>4240167</v>
      </c>
      <c r="Q422" s="31">
        <f>VLOOKUP(A422,[1]Hoja3!$A$1:$D$1647,3,0)</f>
        <v>9785000</v>
      </c>
      <c r="R422" s="31">
        <f t="shared" si="41"/>
        <v>58710000</v>
      </c>
      <c r="S422" s="31">
        <f t="shared" si="38"/>
        <v>40444666</v>
      </c>
      <c r="T422" s="31">
        <f t="shared" si="39"/>
        <v>48925000</v>
      </c>
      <c r="X422" s="30">
        <f t="shared" si="36"/>
        <v>45504</v>
      </c>
      <c r="Y422" s="31"/>
      <c r="Z422" s="31">
        <f t="shared" si="40"/>
        <v>58710000</v>
      </c>
      <c r="AA422" s="28" t="s">
        <v>895</v>
      </c>
    </row>
    <row r="423" spans="1:27" s="28" customFormat="1" ht="43.5" x14ac:dyDescent="0.35">
      <c r="A423" s="19" t="s">
        <v>4944</v>
      </c>
      <c r="B423" s="20">
        <v>461</v>
      </c>
      <c r="C423" s="28">
        <v>2024</v>
      </c>
      <c r="D423" s="19" t="s">
        <v>1340</v>
      </c>
      <c r="E423" s="19" t="s">
        <v>1341</v>
      </c>
      <c r="F423" s="19">
        <v>1143388960</v>
      </c>
      <c r="G423" s="19" t="s">
        <v>1342</v>
      </c>
      <c r="H423" s="19" t="s">
        <v>154</v>
      </c>
      <c r="I423" s="19" t="s">
        <v>4747</v>
      </c>
      <c r="J423" s="27">
        <v>45331</v>
      </c>
      <c r="K423" s="27">
        <v>45336</v>
      </c>
      <c r="L423" s="27">
        <v>45504</v>
      </c>
      <c r="M423" s="29">
        <v>39798000</v>
      </c>
      <c r="N423" s="36">
        <f t="shared" si="37"/>
        <v>1</v>
      </c>
      <c r="O423" s="31">
        <f>VLOOKUP(A423,[1]Hoja3!$A$1:$D$1647,2,0)</f>
        <v>36702600</v>
      </c>
      <c r="P423" s="31">
        <f>VLOOKUP(A423,[1]Hoja3!$A$1:$D$1647,4,0)</f>
        <v>3095400</v>
      </c>
      <c r="Q423" s="31">
        <f>VLOOKUP(A423,[1]Hoja3!$A$1:$D$1647,3,0)</f>
        <v>0</v>
      </c>
      <c r="R423" s="31">
        <f t="shared" si="41"/>
        <v>39798000</v>
      </c>
      <c r="S423" s="31">
        <f t="shared" si="38"/>
        <v>33607200</v>
      </c>
      <c r="T423" s="31">
        <f t="shared" si="39"/>
        <v>39798000</v>
      </c>
      <c r="X423" s="30">
        <f t="shared" si="36"/>
        <v>45504</v>
      </c>
      <c r="Y423" s="31"/>
      <c r="Z423" s="31">
        <f t="shared" si="40"/>
        <v>39798000</v>
      </c>
      <c r="AA423" s="28" t="s">
        <v>156</v>
      </c>
    </row>
    <row r="424" spans="1:27" s="28" customFormat="1" ht="43.5" x14ac:dyDescent="0.35">
      <c r="A424" s="19" t="s">
        <v>4945</v>
      </c>
      <c r="B424" s="20">
        <v>462</v>
      </c>
      <c r="C424" s="28">
        <v>2024</v>
      </c>
      <c r="D424" s="19" t="s">
        <v>1343</v>
      </c>
      <c r="E424" s="19" t="s">
        <v>1344</v>
      </c>
      <c r="F424" s="19">
        <v>52855084</v>
      </c>
      <c r="G424" s="19" t="s">
        <v>1345</v>
      </c>
      <c r="H424" s="19" t="s">
        <v>262</v>
      </c>
      <c r="I424" s="19" t="s">
        <v>4742</v>
      </c>
      <c r="J424" s="27">
        <v>45331</v>
      </c>
      <c r="K424" s="27">
        <v>45334</v>
      </c>
      <c r="L424" s="27">
        <v>45504</v>
      </c>
      <c r="M424" s="29">
        <v>35406000</v>
      </c>
      <c r="N424" s="36">
        <f t="shared" si="37"/>
        <v>1</v>
      </c>
      <c r="O424" s="31">
        <f>VLOOKUP(A424,[1]Hoja3!$A$1:$D$1647,2,0)</f>
        <v>33045600</v>
      </c>
      <c r="P424" s="31">
        <f>VLOOKUP(A424,[1]Hoja3!$A$1:$D$1647,4,0)</f>
        <v>2360400</v>
      </c>
      <c r="Q424" s="31">
        <f>VLOOKUP(A424,[1]Hoja3!$A$1:$D$1647,3,0)</f>
        <v>0</v>
      </c>
      <c r="R424" s="31">
        <f t="shared" si="41"/>
        <v>35406000</v>
      </c>
      <c r="S424" s="31">
        <f t="shared" si="38"/>
        <v>30685200</v>
      </c>
      <c r="T424" s="31">
        <f t="shared" si="39"/>
        <v>35406000</v>
      </c>
      <c r="X424" s="30">
        <f t="shared" si="36"/>
        <v>45504</v>
      </c>
      <c r="Y424" s="31"/>
      <c r="Z424" s="31">
        <f t="shared" si="40"/>
        <v>35406000</v>
      </c>
      <c r="AA424" s="28" t="s">
        <v>264</v>
      </c>
    </row>
    <row r="425" spans="1:27" s="28" customFormat="1" ht="43.5" x14ac:dyDescent="0.35">
      <c r="A425" s="19" t="s">
        <v>4946</v>
      </c>
      <c r="B425" s="20">
        <v>463</v>
      </c>
      <c r="C425" s="28">
        <v>2024</v>
      </c>
      <c r="D425" s="19" t="s">
        <v>1346</v>
      </c>
      <c r="E425" s="19" t="s">
        <v>1347</v>
      </c>
      <c r="F425" s="19">
        <v>53080693</v>
      </c>
      <c r="G425" s="19" t="s">
        <v>1348</v>
      </c>
      <c r="H425" s="19" t="s">
        <v>262</v>
      </c>
      <c r="I425" s="19" t="s">
        <v>4742</v>
      </c>
      <c r="J425" s="27">
        <v>45331</v>
      </c>
      <c r="K425" s="27">
        <v>45334</v>
      </c>
      <c r="L425" s="27">
        <v>45504</v>
      </c>
      <c r="M425" s="29">
        <v>35406000</v>
      </c>
      <c r="N425" s="36">
        <f t="shared" si="37"/>
        <v>1</v>
      </c>
      <c r="O425" s="31">
        <f>VLOOKUP(A425,[1]Hoja3!$A$1:$D$1647,2,0)</f>
        <v>33045600</v>
      </c>
      <c r="P425" s="31">
        <f>VLOOKUP(A425,[1]Hoja3!$A$1:$D$1647,4,0)</f>
        <v>2360400</v>
      </c>
      <c r="Q425" s="31">
        <f>VLOOKUP(A425,[1]Hoja3!$A$1:$D$1647,3,0)</f>
        <v>0</v>
      </c>
      <c r="R425" s="31">
        <f t="shared" si="41"/>
        <v>35406000</v>
      </c>
      <c r="S425" s="31">
        <f t="shared" si="38"/>
        <v>30685200</v>
      </c>
      <c r="T425" s="31">
        <f t="shared" si="39"/>
        <v>35406000</v>
      </c>
      <c r="X425" s="30">
        <f t="shared" si="36"/>
        <v>45504</v>
      </c>
      <c r="Y425" s="31"/>
      <c r="Z425" s="31">
        <f t="shared" si="40"/>
        <v>35406000</v>
      </c>
      <c r="AA425" s="28" t="s">
        <v>264</v>
      </c>
    </row>
    <row r="426" spans="1:27" s="28" customFormat="1" ht="29" x14ac:dyDescent="0.35">
      <c r="A426" s="19" t="s">
        <v>4947</v>
      </c>
      <c r="B426" s="20">
        <v>464</v>
      </c>
      <c r="C426" s="28">
        <v>2024</v>
      </c>
      <c r="D426" s="19" t="s">
        <v>1349</v>
      </c>
      <c r="E426" s="19" t="s">
        <v>1350</v>
      </c>
      <c r="F426" s="19">
        <v>52159768</v>
      </c>
      <c r="G426" s="19" t="s">
        <v>1351</v>
      </c>
      <c r="H426" s="19" t="s">
        <v>475</v>
      </c>
      <c r="I426" s="19" t="s">
        <v>4768</v>
      </c>
      <c r="J426" s="27">
        <v>45334</v>
      </c>
      <c r="K426" s="27">
        <v>45336</v>
      </c>
      <c r="L426" s="27">
        <v>45504</v>
      </c>
      <c r="M426" s="29">
        <v>39107000</v>
      </c>
      <c r="N426" s="36">
        <f t="shared" si="37"/>
        <v>1</v>
      </c>
      <c r="O426" s="31">
        <f>VLOOKUP(A426,[1]Hoja3!$A$1:$D$1647,2,0)</f>
        <v>36065343</v>
      </c>
      <c r="P426" s="31">
        <f>VLOOKUP(A426,[1]Hoja3!$A$1:$D$1647,4,0)</f>
        <v>3041657</v>
      </c>
      <c r="Q426" s="31">
        <f>VLOOKUP(A426,[1]Hoja3!$A$1:$D$1647,3,0)</f>
        <v>0</v>
      </c>
      <c r="R426" s="31">
        <f t="shared" si="41"/>
        <v>39107000</v>
      </c>
      <c r="S426" s="31">
        <f t="shared" si="38"/>
        <v>33023686</v>
      </c>
      <c r="T426" s="31">
        <f t="shared" si="39"/>
        <v>39107000</v>
      </c>
      <c r="X426" s="30">
        <f t="shared" si="36"/>
        <v>45504</v>
      </c>
      <c r="Y426" s="31"/>
      <c r="Z426" s="31">
        <f t="shared" si="40"/>
        <v>39107000</v>
      </c>
      <c r="AA426" s="28" t="s">
        <v>477</v>
      </c>
    </row>
    <row r="427" spans="1:27" s="28" customFormat="1" ht="43.5" x14ac:dyDescent="0.35">
      <c r="A427" s="19" t="s">
        <v>4948</v>
      </c>
      <c r="B427" s="20">
        <v>465</v>
      </c>
      <c r="C427" s="28">
        <v>2024</v>
      </c>
      <c r="D427" s="19" t="s">
        <v>1352</v>
      </c>
      <c r="E427" s="19" t="s">
        <v>1353</v>
      </c>
      <c r="F427" s="19">
        <v>52479051</v>
      </c>
      <c r="G427" s="19" t="s">
        <v>1354</v>
      </c>
      <c r="H427" s="19" t="s">
        <v>475</v>
      </c>
      <c r="I427" s="19" t="s">
        <v>4768</v>
      </c>
      <c r="J427" s="27">
        <v>45334</v>
      </c>
      <c r="K427" s="27">
        <v>45336</v>
      </c>
      <c r="L427" s="27">
        <v>45504</v>
      </c>
      <c r="M427" s="29">
        <v>39107000</v>
      </c>
      <c r="N427" s="36">
        <f t="shared" si="37"/>
        <v>1</v>
      </c>
      <c r="O427" s="31">
        <f>VLOOKUP(A427,[1]Hoja3!$A$1:$D$1647,2,0)</f>
        <v>36065343</v>
      </c>
      <c r="P427" s="31">
        <f>VLOOKUP(A427,[1]Hoja3!$A$1:$D$1647,4,0)</f>
        <v>3041657</v>
      </c>
      <c r="Q427" s="31">
        <f>VLOOKUP(A427,[1]Hoja3!$A$1:$D$1647,3,0)</f>
        <v>0</v>
      </c>
      <c r="R427" s="31">
        <f t="shared" si="41"/>
        <v>39107000</v>
      </c>
      <c r="S427" s="31">
        <f t="shared" si="38"/>
        <v>33023686</v>
      </c>
      <c r="T427" s="31">
        <f t="shared" si="39"/>
        <v>39107000</v>
      </c>
      <c r="X427" s="30">
        <f t="shared" si="36"/>
        <v>45504</v>
      </c>
      <c r="Y427" s="31"/>
      <c r="Z427" s="31">
        <f t="shared" si="40"/>
        <v>39107000</v>
      </c>
      <c r="AA427" s="28" t="s">
        <v>477</v>
      </c>
    </row>
    <row r="428" spans="1:27" s="28" customFormat="1" ht="43.5" x14ac:dyDescent="0.35">
      <c r="A428" s="19" t="s">
        <v>4949</v>
      </c>
      <c r="B428" s="20">
        <v>466</v>
      </c>
      <c r="C428" s="28">
        <v>2024</v>
      </c>
      <c r="D428" s="19" t="s">
        <v>1355</v>
      </c>
      <c r="E428" s="19" t="s">
        <v>1356</v>
      </c>
      <c r="F428" s="19">
        <v>80502946</v>
      </c>
      <c r="G428" s="19" t="s">
        <v>1357</v>
      </c>
      <c r="H428" s="19" t="s">
        <v>475</v>
      </c>
      <c r="I428" s="19" t="s">
        <v>4768</v>
      </c>
      <c r="J428" s="27">
        <v>45334</v>
      </c>
      <c r="K428" s="27">
        <v>45336</v>
      </c>
      <c r="L428" s="27">
        <v>45504</v>
      </c>
      <c r="M428" s="29">
        <v>39107000</v>
      </c>
      <c r="N428" s="36">
        <f t="shared" si="37"/>
        <v>1</v>
      </c>
      <c r="O428" s="31">
        <f>VLOOKUP(A428,[1]Hoja3!$A$1:$D$1647,2,0)</f>
        <v>36065343</v>
      </c>
      <c r="P428" s="31">
        <f>VLOOKUP(A428,[1]Hoja3!$A$1:$D$1647,4,0)</f>
        <v>3041657</v>
      </c>
      <c r="Q428" s="31">
        <f>VLOOKUP(A428,[1]Hoja3!$A$1:$D$1647,3,0)</f>
        <v>0</v>
      </c>
      <c r="R428" s="31">
        <f t="shared" si="41"/>
        <v>39107000</v>
      </c>
      <c r="S428" s="31">
        <f t="shared" si="38"/>
        <v>33023686</v>
      </c>
      <c r="T428" s="31">
        <f t="shared" si="39"/>
        <v>39107000</v>
      </c>
      <c r="X428" s="30">
        <f t="shared" si="36"/>
        <v>45504</v>
      </c>
      <c r="Y428" s="31"/>
      <c r="Z428" s="31">
        <f t="shared" si="40"/>
        <v>39107000</v>
      </c>
      <c r="AA428" s="28" t="s">
        <v>477</v>
      </c>
    </row>
    <row r="429" spans="1:27" s="28" customFormat="1" ht="29" x14ac:dyDescent="0.35">
      <c r="A429" s="19" t="s">
        <v>4950</v>
      </c>
      <c r="B429" s="20">
        <v>467</v>
      </c>
      <c r="C429" s="28">
        <v>2024</v>
      </c>
      <c r="D429" s="19" t="s">
        <v>1358</v>
      </c>
      <c r="E429" s="19" t="s">
        <v>1359</v>
      </c>
      <c r="F429" s="19">
        <v>1013633241</v>
      </c>
      <c r="G429" s="19" t="s">
        <v>1360</v>
      </c>
      <c r="H429" s="19" t="s">
        <v>532</v>
      </c>
      <c r="I429" s="19" t="s">
        <v>533</v>
      </c>
      <c r="J429" s="27">
        <v>45334</v>
      </c>
      <c r="K429" s="27">
        <v>45336</v>
      </c>
      <c r="L429" s="27">
        <v>45504</v>
      </c>
      <c r="M429" s="29">
        <v>31827000</v>
      </c>
      <c r="N429" s="36">
        <f t="shared" si="37"/>
        <v>1</v>
      </c>
      <c r="O429" s="31">
        <f>VLOOKUP(A429,[1]Hoja3!$A$1:$D$1647,2,0)</f>
        <v>29351567</v>
      </c>
      <c r="P429" s="31">
        <f>VLOOKUP(A429,[1]Hoja3!$A$1:$D$1647,4,0)</f>
        <v>2475433</v>
      </c>
      <c r="Q429" s="31">
        <f>VLOOKUP(A429,[1]Hoja3!$A$1:$D$1647,3,0)</f>
        <v>0</v>
      </c>
      <c r="R429" s="31">
        <f t="shared" si="41"/>
        <v>31827000</v>
      </c>
      <c r="S429" s="31">
        <f t="shared" si="38"/>
        <v>26876134</v>
      </c>
      <c r="T429" s="31">
        <f t="shared" si="39"/>
        <v>31827000</v>
      </c>
      <c r="X429" s="30">
        <f t="shared" si="36"/>
        <v>45504</v>
      </c>
      <c r="Y429" s="31"/>
      <c r="Z429" s="31">
        <f t="shared" si="40"/>
        <v>31827000</v>
      </c>
      <c r="AA429" s="28" t="s">
        <v>534</v>
      </c>
    </row>
    <row r="430" spans="1:27" s="28" customFormat="1" ht="43.5" x14ac:dyDescent="0.35">
      <c r="A430" s="19" t="s">
        <v>4951</v>
      </c>
      <c r="B430" s="20">
        <v>468</v>
      </c>
      <c r="C430" s="28">
        <v>2024</v>
      </c>
      <c r="D430" s="19" t="s">
        <v>1361</v>
      </c>
      <c r="E430" s="19" t="s">
        <v>1362</v>
      </c>
      <c r="F430" s="19">
        <v>1015436980</v>
      </c>
      <c r="G430" s="19" t="s">
        <v>1363</v>
      </c>
      <c r="H430" s="19" t="s">
        <v>784</v>
      </c>
      <c r="I430" s="19" t="s">
        <v>4760</v>
      </c>
      <c r="J430" s="27">
        <v>45334</v>
      </c>
      <c r="K430" s="27">
        <v>45336</v>
      </c>
      <c r="L430" s="27">
        <v>45504</v>
      </c>
      <c r="M430" s="29">
        <v>49440000</v>
      </c>
      <c r="N430" s="36">
        <f t="shared" si="37"/>
        <v>1</v>
      </c>
      <c r="O430" s="31">
        <f>VLOOKUP(A430,[1]Hoja3!$A$1:$D$1647,2,0)</f>
        <v>45594667</v>
      </c>
      <c r="P430" s="31">
        <f>VLOOKUP(A430,[1]Hoja3!$A$1:$D$1647,4,0)</f>
        <v>3845333</v>
      </c>
      <c r="Q430" s="31">
        <f>VLOOKUP(A430,[1]Hoja3!$A$1:$D$1647,3,0)</f>
        <v>0</v>
      </c>
      <c r="R430" s="31">
        <f t="shared" si="41"/>
        <v>49440000</v>
      </c>
      <c r="S430" s="31">
        <f t="shared" si="38"/>
        <v>41749334</v>
      </c>
      <c r="T430" s="31">
        <f t="shared" si="39"/>
        <v>49440000</v>
      </c>
      <c r="X430" s="30">
        <f t="shared" si="36"/>
        <v>45504</v>
      </c>
      <c r="Y430" s="31"/>
      <c r="Z430" s="31">
        <f t="shared" si="40"/>
        <v>49440000</v>
      </c>
      <c r="AA430" s="28" t="s">
        <v>534</v>
      </c>
    </row>
    <row r="431" spans="1:27" s="28" customFormat="1" ht="43.5" x14ac:dyDescent="0.35">
      <c r="A431" s="19" t="s">
        <v>4952</v>
      </c>
      <c r="B431" s="20">
        <v>469</v>
      </c>
      <c r="C431" s="28">
        <v>2024</v>
      </c>
      <c r="D431" s="19" t="s">
        <v>1364</v>
      </c>
      <c r="E431" s="19" t="s">
        <v>1365</v>
      </c>
      <c r="F431" s="19">
        <v>36314972</v>
      </c>
      <c r="G431" s="19" t="s">
        <v>1366</v>
      </c>
      <c r="H431" s="19" t="s">
        <v>154</v>
      </c>
      <c r="I431" s="19" t="s">
        <v>4747</v>
      </c>
      <c r="J431" s="27">
        <v>45334</v>
      </c>
      <c r="K431" s="27">
        <v>45337</v>
      </c>
      <c r="L431" s="27">
        <v>45504</v>
      </c>
      <c r="M431" s="29">
        <v>39798000</v>
      </c>
      <c r="N431" s="36">
        <f t="shared" si="37"/>
        <v>1</v>
      </c>
      <c r="O431" s="31">
        <f>VLOOKUP(A431,[1]Hoja3!$A$1:$D$1647,2,0)</f>
        <v>36481500</v>
      </c>
      <c r="P431" s="31">
        <f>VLOOKUP(A431,[1]Hoja3!$A$1:$D$1647,4,0)</f>
        <v>3316500</v>
      </c>
      <c r="Q431" s="31">
        <f>VLOOKUP(A431,[1]Hoja3!$A$1:$D$1647,3,0)</f>
        <v>0</v>
      </c>
      <c r="R431" s="31">
        <f t="shared" si="41"/>
        <v>39798000</v>
      </c>
      <c r="S431" s="31">
        <f t="shared" si="38"/>
        <v>33165000</v>
      </c>
      <c r="T431" s="31">
        <f t="shared" si="39"/>
        <v>39798000</v>
      </c>
      <c r="X431" s="30">
        <f t="shared" si="36"/>
        <v>45504</v>
      </c>
      <c r="Y431" s="31"/>
      <c r="Z431" s="31">
        <f t="shared" si="40"/>
        <v>39798000</v>
      </c>
      <c r="AA431" s="28" t="s">
        <v>156</v>
      </c>
    </row>
    <row r="432" spans="1:27" s="28" customFormat="1" ht="43.5" x14ac:dyDescent="0.35">
      <c r="A432" s="19" t="s">
        <v>4953</v>
      </c>
      <c r="B432" s="20">
        <v>470</v>
      </c>
      <c r="C432" s="28">
        <v>2024</v>
      </c>
      <c r="D432" s="19" t="s">
        <v>1367</v>
      </c>
      <c r="E432" s="19" t="s">
        <v>1368</v>
      </c>
      <c r="F432" s="19">
        <v>53129961</v>
      </c>
      <c r="G432" s="19" t="s">
        <v>1369</v>
      </c>
      <c r="H432" s="19" t="s">
        <v>154</v>
      </c>
      <c r="I432" s="19" t="s">
        <v>4747</v>
      </c>
      <c r="J432" s="27">
        <v>45334</v>
      </c>
      <c r="K432" s="27">
        <v>45337</v>
      </c>
      <c r="L432" s="27">
        <v>45504</v>
      </c>
      <c r="M432" s="29">
        <v>32592000</v>
      </c>
      <c r="N432" s="36">
        <f t="shared" si="37"/>
        <v>1</v>
      </c>
      <c r="O432" s="31">
        <f>VLOOKUP(A432,[1]Hoja3!$A$1:$D$1647,2,0)</f>
        <v>29876000</v>
      </c>
      <c r="P432" s="31">
        <f>VLOOKUP(A432,[1]Hoja3!$A$1:$D$1647,4,0)</f>
        <v>2716000</v>
      </c>
      <c r="Q432" s="31">
        <f>VLOOKUP(A432,[1]Hoja3!$A$1:$D$1647,3,0)</f>
        <v>0</v>
      </c>
      <c r="R432" s="31">
        <f t="shared" si="41"/>
        <v>32592000</v>
      </c>
      <c r="S432" s="31">
        <f t="shared" si="38"/>
        <v>27160000</v>
      </c>
      <c r="T432" s="31">
        <f t="shared" si="39"/>
        <v>32592000</v>
      </c>
      <c r="X432" s="30">
        <f t="shared" si="36"/>
        <v>45504</v>
      </c>
      <c r="Y432" s="31"/>
      <c r="Z432" s="31">
        <f t="shared" si="40"/>
        <v>32592000</v>
      </c>
      <c r="AA432" s="28" t="s">
        <v>156</v>
      </c>
    </row>
    <row r="433" spans="1:27" s="28" customFormat="1" ht="43.5" x14ac:dyDescent="0.35">
      <c r="A433" s="19" t="s">
        <v>4954</v>
      </c>
      <c r="B433" s="20">
        <v>471</v>
      </c>
      <c r="C433" s="28">
        <v>2024</v>
      </c>
      <c r="D433" s="19" t="s">
        <v>1370</v>
      </c>
      <c r="E433" s="19" t="s">
        <v>1371</v>
      </c>
      <c r="F433" s="19">
        <v>1010162050</v>
      </c>
      <c r="G433" s="19" t="s">
        <v>1372</v>
      </c>
      <c r="H433" s="19" t="s">
        <v>154</v>
      </c>
      <c r="I433" s="19" t="s">
        <v>4747</v>
      </c>
      <c r="J433" s="27">
        <v>45334</v>
      </c>
      <c r="K433" s="27">
        <v>45337</v>
      </c>
      <c r="L433" s="27">
        <v>45504</v>
      </c>
      <c r="M433" s="29">
        <v>32592000</v>
      </c>
      <c r="N433" s="36">
        <f t="shared" si="37"/>
        <v>0.96969698085419731</v>
      </c>
      <c r="O433" s="31">
        <f>VLOOKUP(A433,[1]Hoja3!$A$1:$D$1647,2,0)</f>
        <v>28970667</v>
      </c>
      <c r="P433" s="31">
        <f>VLOOKUP(A433,[1]Hoja3!$A$1:$D$1647,4,0)</f>
        <v>2716000</v>
      </c>
      <c r="Q433" s="31">
        <f>VLOOKUP(A433,[1]Hoja3!$A$1:$D$1647,3,0)</f>
        <v>905333</v>
      </c>
      <c r="R433" s="31">
        <f t="shared" si="41"/>
        <v>32592000</v>
      </c>
      <c r="S433" s="31">
        <f t="shared" si="38"/>
        <v>26254667</v>
      </c>
      <c r="T433" s="31">
        <f t="shared" si="39"/>
        <v>31686667</v>
      </c>
      <c r="X433" s="30">
        <f t="shared" si="36"/>
        <v>45504</v>
      </c>
      <c r="Y433" s="31"/>
      <c r="Z433" s="31">
        <f t="shared" si="40"/>
        <v>32592000</v>
      </c>
      <c r="AA433" s="28" t="s">
        <v>156</v>
      </c>
    </row>
    <row r="434" spans="1:27" s="28" customFormat="1" ht="43.5" x14ac:dyDescent="0.35">
      <c r="A434" s="19" t="s">
        <v>4955</v>
      </c>
      <c r="B434" s="20">
        <v>472</v>
      </c>
      <c r="C434" s="28">
        <v>2024</v>
      </c>
      <c r="D434" s="19" t="s">
        <v>1373</v>
      </c>
      <c r="E434" s="19" t="s">
        <v>1374</v>
      </c>
      <c r="F434" s="19">
        <v>1023881004</v>
      </c>
      <c r="G434" s="19" t="s">
        <v>1375</v>
      </c>
      <c r="H434" s="19" t="s">
        <v>532</v>
      </c>
      <c r="I434" s="19" t="s">
        <v>533</v>
      </c>
      <c r="J434" s="27">
        <v>45334</v>
      </c>
      <c r="K434" s="27">
        <v>45338</v>
      </c>
      <c r="L434" s="27">
        <v>45504</v>
      </c>
      <c r="M434" s="29">
        <v>31827000</v>
      </c>
      <c r="N434" s="36">
        <f t="shared" si="37"/>
        <v>1</v>
      </c>
      <c r="O434" s="31">
        <f>VLOOKUP(A434,[1]Hoja3!$A$1:$D$1647,2,0)</f>
        <v>28997933</v>
      </c>
      <c r="P434" s="31">
        <f>VLOOKUP(A434,[1]Hoja3!$A$1:$D$1647,4,0)</f>
        <v>2829067</v>
      </c>
      <c r="Q434" s="31">
        <f>VLOOKUP(A434,[1]Hoja3!$A$1:$D$1647,3,0)</f>
        <v>0</v>
      </c>
      <c r="R434" s="31">
        <f t="shared" si="41"/>
        <v>31827000</v>
      </c>
      <c r="S434" s="31">
        <f t="shared" si="38"/>
        <v>26168866</v>
      </c>
      <c r="T434" s="31">
        <f t="shared" si="39"/>
        <v>31827000</v>
      </c>
      <c r="X434" s="30">
        <f t="shared" si="36"/>
        <v>45504</v>
      </c>
      <c r="Y434" s="31"/>
      <c r="Z434" s="31">
        <f t="shared" si="40"/>
        <v>31827000</v>
      </c>
      <c r="AA434" s="28" t="s">
        <v>534</v>
      </c>
    </row>
    <row r="435" spans="1:27" s="28" customFormat="1" ht="43.5" x14ac:dyDescent="0.35">
      <c r="A435" s="19" t="s">
        <v>4956</v>
      </c>
      <c r="B435" s="20">
        <v>473</v>
      </c>
      <c r="C435" s="28">
        <v>2024</v>
      </c>
      <c r="D435" s="19" t="s">
        <v>1376</v>
      </c>
      <c r="E435" s="19" t="s">
        <v>1377</v>
      </c>
      <c r="F435" s="19">
        <v>1020786216</v>
      </c>
      <c r="G435" s="19" t="s">
        <v>1378</v>
      </c>
      <c r="H435" s="19" t="s">
        <v>784</v>
      </c>
      <c r="I435" s="19" t="s">
        <v>4760</v>
      </c>
      <c r="J435" s="27">
        <v>45335</v>
      </c>
      <c r="K435" s="27">
        <v>45337</v>
      </c>
      <c r="L435" s="27">
        <v>45504</v>
      </c>
      <c r="M435" s="29">
        <v>73542000</v>
      </c>
      <c r="N435" s="36">
        <f t="shared" si="37"/>
        <v>0.81818181818181823</v>
      </c>
      <c r="O435" s="31">
        <f>VLOOKUP(A435,[1]Hoja3!$A$1:$D$1647,2,0)</f>
        <v>55156500</v>
      </c>
      <c r="P435" s="31">
        <f>VLOOKUP(A435,[1]Hoja3!$A$1:$D$1647,4,0)</f>
        <v>6128500</v>
      </c>
      <c r="Q435" s="31">
        <f>VLOOKUP(A435,[1]Hoja3!$A$1:$D$1647,3,0)</f>
        <v>12257000</v>
      </c>
      <c r="R435" s="31">
        <f t="shared" si="41"/>
        <v>73542000</v>
      </c>
      <c r="S435" s="31">
        <f t="shared" si="38"/>
        <v>49028000</v>
      </c>
      <c r="T435" s="31">
        <f t="shared" si="39"/>
        <v>61285000</v>
      </c>
      <c r="X435" s="30">
        <f t="shared" si="36"/>
        <v>45504</v>
      </c>
      <c r="Y435" s="31"/>
      <c r="Z435" s="31">
        <f t="shared" si="40"/>
        <v>73542000</v>
      </c>
      <c r="AA435" s="28" t="s">
        <v>534</v>
      </c>
    </row>
    <row r="436" spans="1:27" s="28" customFormat="1" ht="43.5" x14ac:dyDescent="0.35">
      <c r="A436" s="19" t="s">
        <v>4957</v>
      </c>
      <c r="B436" s="20">
        <v>474</v>
      </c>
      <c r="C436" s="28">
        <v>2024</v>
      </c>
      <c r="D436" s="19" t="s">
        <v>1379</v>
      </c>
      <c r="E436" s="19" t="s">
        <v>1380</v>
      </c>
      <c r="F436" s="19">
        <v>1018430470</v>
      </c>
      <c r="G436" s="19" t="s">
        <v>1381</v>
      </c>
      <c r="H436" s="19" t="s">
        <v>784</v>
      </c>
      <c r="I436" s="19" t="s">
        <v>4760</v>
      </c>
      <c r="J436" s="27">
        <v>45334</v>
      </c>
      <c r="K436" s="27">
        <v>45337</v>
      </c>
      <c r="L436" s="27">
        <v>45504</v>
      </c>
      <c r="M436" s="29">
        <v>66836700</v>
      </c>
      <c r="N436" s="36">
        <f t="shared" si="37"/>
        <v>1</v>
      </c>
      <c r="O436" s="31">
        <f>VLOOKUP(A436,[1]Hoja3!$A$1:$D$1647,2,0)</f>
        <v>61266975</v>
      </c>
      <c r="P436" s="31">
        <f>VLOOKUP(A436,[1]Hoja3!$A$1:$D$1647,4,0)</f>
        <v>5569725</v>
      </c>
      <c r="Q436" s="31">
        <f>VLOOKUP(A436,[1]Hoja3!$A$1:$D$1647,3,0)</f>
        <v>0</v>
      </c>
      <c r="R436" s="31">
        <f t="shared" si="41"/>
        <v>66836700</v>
      </c>
      <c r="S436" s="31">
        <f t="shared" si="38"/>
        <v>55697250</v>
      </c>
      <c r="T436" s="31">
        <f t="shared" si="39"/>
        <v>66836700</v>
      </c>
      <c r="X436" s="30">
        <f t="shared" si="36"/>
        <v>45504</v>
      </c>
      <c r="Y436" s="31"/>
      <c r="Z436" s="31">
        <f t="shared" si="40"/>
        <v>66836700</v>
      </c>
      <c r="AA436" s="28" t="s">
        <v>534</v>
      </c>
    </row>
    <row r="437" spans="1:27" s="28" customFormat="1" ht="43.5" x14ac:dyDescent="0.35">
      <c r="A437" s="19" t="s">
        <v>4958</v>
      </c>
      <c r="B437" s="20">
        <v>475</v>
      </c>
      <c r="C437" s="28">
        <v>2024</v>
      </c>
      <c r="D437" s="19" t="s">
        <v>1382</v>
      </c>
      <c r="E437" s="19" t="s">
        <v>1383</v>
      </c>
      <c r="F437" s="19">
        <v>1086922482</v>
      </c>
      <c r="G437" s="19" t="s">
        <v>1384</v>
      </c>
      <c r="H437" s="19" t="s">
        <v>154</v>
      </c>
      <c r="I437" s="19" t="s">
        <v>4747</v>
      </c>
      <c r="J437" s="27">
        <v>45334</v>
      </c>
      <c r="K437" s="27">
        <v>45343</v>
      </c>
      <c r="L437" s="27">
        <v>45504</v>
      </c>
      <c r="M437" s="29">
        <v>35308000</v>
      </c>
      <c r="N437" s="36">
        <f t="shared" si="37"/>
        <v>1</v>
      </c>
      <c r="O437" s="31">
        <f>VLOOKUP(A437,[1]Hoja3!$A$1:$D$1647,2,0)</f>
        <v>28789600</v>
      </c>
      <c r="P437" s="31">
        <f>VLOOKUP(A437,[1]Hoja3!$A$1:$D$1647,4,0)</f>
        <v>6518400</v>
      </c>
      <c r="Q437" s="31">
        <f>VLOOKUP(A437,[1]Hoja3!$A$1:$D$1647,3,0)</f>
        <v>0</v>
      </c>
      <c r="R437" s="31">
        <f t="shared" si="41"/>
        <v>35308000</v>
      </c>
      <c r="S437" s="31">
        <f t="shared" si="38"/>
        <v>22271200</v>
      </c>
      <c r="T437" s="31">
        <f t="shared" si="39"/>
        <v>35308000</v>
      </c>
      <c r="X437" s="30">
        <f t="shared" si="36"/>
        <v>45504</v>
      </c>
      <c r="Y437" s="31"/>
      <c r="Z437" s="31">
        <f t="shared" si="40"/>
        <v>35308000</v>
      </c>
      <c r="AA437" s="28" t="s">
        <v>156</v>
      </c>
    </row>
    <row r="438" spans="1:27" s="28" customFormat="1" ht="43.5" x14ac:dyDescent="0.35">
      <c r="A438" s="19" t="s">
        <v>4959</v>
      </c>
      <c r="B438" s="20">
        <v>476</v>
      </c>
      <c r="C438" s="28">
        <v>2024</v>
      </c>
      <c r="D438" s="19" t="s">
        <v>1385</v>
      </c>
      <c r="E438" s="19" t="s">
        <v>1386</v>
      </c>
      <c r="F438" s="19">
        <v>1026271628</v>
      </c>
      <c r="G438" s="19" t="s">
        <v>1387</v>
      </c>
      <c r="H438" s="19" t="s">
        <v>262</v>
      </c>
      <c r="I438" s="19" t="s">
        <v>4742</v>
      </c>
      <c r="J438" s="27">
        <v>45334</v>
      </c>
      <c r="K438" s="27">
        <v>45337</v>
      </c>
      <c r="L438" s="27">
        <v>45504</v>
      </c>
      <c r="M438" s="29">
        <v>40194333</v>
      </c>
      <c r="N438" s="36">
        <f t="shared" si="37"/>
        <v>1</v>
      </c>
      <c r="O438" s="31">
        <f>VLOOKUP(A438,[1]Hoja3!$A$1:$D$1647,2,0)</f>
        <v>35849000</v>
      </c>
      <c r="P438" s="31">
        <f>VLOOKUP(A438,[1]Hoja3!$A$1:$D$1647,4,0)</f>
        <v>4345333</v>
      </c>
      <c r="Q438" s="31">
        <f>VLOOKUP(A438,[1]Hoja3!$A$1:$D$1647,3,0)</f>
        <v>0</v>
      </c>
      <c r="R438" s="31">
        <f t="shared" si="41"/>
        <v>40194333</v>
      </c>
      <c r="S438" s="31">
        <f t="shared" si="38"/>
        <v>31503667</v>
      </c>
      <c r="T438" s="31">
        <f t="shared" si="39"/>
        <v>40194333</v>
      </c>
      <c r="X438" s="30">
        <f t="shared" si="36"/>
        <v>45504</v>
      </c>
      <c r="Y438" s="31"/>
      <c r="Z438" s="31">
        <f t="shared" si="40"/>
        <v>40194333</v>
      </c>
      <c r="AA438" s="28" t="s">
        <v>264</v>
      </c>
    </row>
    <row r="439" spans="1:27" s="28" customFormat="1" ht="43.5" x14ac:dyDescent="0.35">
      <c r="A439" s="19" t="s">
        <v>4960</v>
      </c>
      <c r="B439" s="20">
        <v>477</v>
      </c>
      <c r="C439" s="28">
        <v>2024</v>
      </c>
      <c r="D439" s="19" t="s">
        <v>1388</v>
      </c>
      <c r="E439" s="19" t="s">
        <v>1389</v>
      </c>
      <c r="F439" s="19">
        <v>52430621</v>
      </c>
      <c r="G439" s="19" t="s">
        <v>1390</v>
      </c>
      <c r="H439" s="19" t="s">
        <v>154</v>
      </c>
      <c r="I439" s="19" t="s">
        <v>4747</v>
      </c>
      <c r="J439" s="27">
        <v>45334</v>
      </c>
      <c r="K439" s="27">
        <v>45337</v>
      </c>
      <c r="L439" s="27">
        <v>45504</v>
      </c>
      <c r="M439" s="29">
        <v>32592000</v>
      </c>
      <c r="N439" s="36">
        <f t="shared" si="37"/>
        <v>1</v>
      </c>
      <c r="O439" s="31">
        <f>VLOOKUP(A439,[1]Hoja3!$A$1:$D$1647,2,0)</f>
        <v>29876000</v>
      </c>
      <c r="P439" s="31">
        <f>VLOOKUP(A439,[1]Hoja3!$A$1:$D$1647,4,0)</f>
        <v>2716000</v>
      </c>
      <c r="Q439" s="31">
        <f>VLOOKUP(A439,[1]Hoja3!$A$1:$D$1647,3,0)</f>
        <v>0</v>
      </c>
      <c r="R439" s="31">
        <f t="shared" si="41"/>
        <v>32592000</v>
      </c>
      <c r="S439" s="31">
        <f t="shared" si="38"/>
        <v>27160000</v>
      </c>
      <c r="T439" s="31">
        <f t="shared" si="39"/>
        <v>32592000</v>
      </c>
      <c r="X439" s="30">
        <f t="shared" si="36"/>
        <v>45504</v>
      </c>
      <c r="Y439" s="31"/>
      <c r="Z439" s="31">
        <f t="shared" si="40"/>
        <v>32592000</v>
      </c>
      <c r="AA439" s="28" t="s">
        <v>156</v>
      </c>
    </row>
    <row r="440" spans="1:27" s="28" customFormat="1" ht="43.5" x14ac:dyDescent="0.35">
      <c r="A440" s="19" t="s">
        <v>4961</v>
      </c>
      <c r="B440" s="20">
        <v>478</v>
      </c>
      <c r="C440" s="28">
        <v>2024</v>
      </c>
      <c r="D440" s="19" t="s">
        <v>1391</v>
      </c>
      <c r="E440" s="19" t="s">
        <v>1392</v>
      </c>
      <c r="F440" s="19">
        <v>1014220634</v>
      </c>
      <c r="G440" s="19" t="s">
        <v>1393</v>
      </c>
      <c r="H440" s="19" t="s">
        <v>154</v>
      </c>
      <c r="I440" s="19" t="s">
        <v>32</v>
      </c>
      <c r="J440" s="27">
        <v>45334</v>
      </c>
      <c r="K440" s="27">
        <v>45337</v>
      </c>
      <c r="L440" s="27">
        <v>45504</v>
      </c>
      <c r="M440" s="29">
        <v>39108000</v>
      </c>
      <c r="N440" s="36">
        <f t="shared" si="37"/>
        <v>1</v>
      </c>
      <c r="O440" s="31">
        <f>VLOOKUP(A440,[1]Hoja3!$A$1:$D$1647,2,0)</f>
        <v>35849000</v>
      </c>
      <c r="P440" s="31">
        <f>VLOOKUP(A440,[1]Hoja3!$A$1:$D$1647,4,0)</f>
        <v>3259000</v>
      </c>
      <c r="Q440" s="31">
        <f>VLOOKUP(A440,[1]Hoja3!$A$1:$D$1647,3,0)</f>
        <v>0</v>
      </c>
      <c r="R440" s="31">
        <f t="shared" si="41"/>
        <v>39108000</v>
      </c>
      <c r="S440" s="31">
        <f t="shared" si="38"/>
        <v>32590000</v>
      </c>
      <c r="T440" s="31">
        <f t="shared" si="39"/>
        <v>39108000</v>
      </c>
      <c r="X440" s="30">
        <f t="shared" si="36"/>
        <v>45504</v>
      </c>
      <c r="Y440" s="31"/>
      <c r="Z440" s="31">
        <f t="shared" si="40"/>
        <v>39108000</v>
      </c>
      <c r="AA440" s="28" t="s">
        <v>33</v>
      </c>
    </row>
    <row r="441" spans="1:27" s="28" customFormat="1" ht="43.5" x14ac:dyDescent="0.35">
      <c r="A441" s="19" t="s">
        <v>4962</v>
      </c>
      <c r="B441" s="20">
        <v>479</v>
      </c>
      <c r="C441" s="28">
        <v>2024</v>
      </c>
      <c r="D441" s="19" t="s">
        <v>1394</v>
      </c>
      <c r="E441" s="19" t="s">
        <v>1395</v>
      </c>
      <c r="F441" s="19">
        <v>1049618101</v>
      </c>
      <c r="G441" s="19" t="s">
        <v>1396</v>
      </c>
      <c r="H441" s="19" t="s">
        <v>154</v>
      </c>
      <c r="I441" s="19" t="s">
        <v>32</v>
      </c>
      <c r="J441" s="27">
        <v>45334</v>
      </c>
      <c r="K441" s="27">
        <v>45341</v>
      </c>
      <c r="L441" s="27">
        <v>45504</v>
      </c>
      <c r="M441" s="29">
        <v>39108000</v>
      </c>
      <c r="N441" s="36">
        <f t="shared" si="37"/>
        <v>1</v>
      </c>
      <c r="O441" s="31">
        <f>VLOOKUP(A441,[1]Hoja3!$A$1:$D$1647,2,0)</f>
        <v>34979933</v>
      </c>
      <c r="P441" s="31">
        <f>VLOOKUP(A441,[1]Hoja3!$A$1:$D$1647,4,0)</f>
        <v>4128067</v>
      </c>
      <c r="Q441" s="31">
        <f>VLOOKUP(A441,[1]Hoja3!$A$1:$D$1647,3,0)</f>
        <v>0</v>
      </c>
      <c r="R441" s="31">
        <f t="shared" si="41"/>
        <v>39108000</v>
      </c>
      <c r="S441" s="31">
        <f t="shared" si="38"/>
        <v>30851866</v>
      </c>
      <c r="T441" s="31">
        <f t="shared" si="39"/>
        <v>39108000</v>
      </c>
      <c r="X441" s="30">
        <f t="shared" si="36"/>
        <v>45504</v>
      </c>
      <c r="Y441" s="31"/>
      <c r="Z441" s="31">
        <f t="shared" si="40"/>
        <v>39108000</v>
      </c>
      <c r="AA441" s="28" t="s">
        <v>33</v>
      </c>
    </row>
    <row r="442" spans="1:27" s="28" customFormat="1" ht="43.5" x14ac:dyDescent="0.35">
      <c r="A442" s="19" t="s">
        <v>4963</v>
      </c>
      <c r="B442" s="20">
        <v>480</v>
      </c>
      <c r="C442" s="28">
        <v>2024</v>
      </c>
      <c r="D442" s="19" t="s">
        <v>1397</v>
      </c>
      <c r="E442" s="19" t="s">
        <v>1398</v>
      </c>
      <c r="F442" s="19">
        <v>1022429596</v>
      </c>
      <c r="G442" s="19" t="s">
        <v>1399</v>
      </c>
      <c r="H442" s="19" t="s">
        <v>154</v>
      </c>
      <c r="I442" s="19" t="s">
        <v>32</v>
      </c>
      <c r="J442" s="27">
        <v>45334</v>
      </c>
      <c r="K442" s="27">
        <v>45337</v>
      </c>
      <c r="L442" s="27">
        <v>45504</v>
      </c>
      <c r="M442" s="29">
        <v>18906000</v>
      </c>
      <c r="N442" s="36">
        <f t="shared" si="37"/>
        <v>1</v>
      </c>
      <c r="O442" s="31">
        <f>VLOOKUP(A442,[1]Hoja3!$A$1:$D$1647,2,0)</f>
        <v>17330500</v>
      </c>
      <c r="P442" s="31">
        <f>VLOOKUP(A442,[1]Hoja3!$A$1:$D$1647,4,0)</f>
        <v>1575500</v>
      </c>
      <c r="Q442" s="31">
        <f>VLOOKUP(A442,[1]Hoja3!$A$1:$D$1647,3,0)</f>
        <v>0</v>
      </c>
      <c r="R442" s="31">
        <f t="shared" si="41"/>
        <v>18906000</v>
      </c>
      <c r="S442" s="31">
        <f t="shared" si="38"/>
        <v>15755000</v>
      </c>
      <c r="T442" s="31">
        <f t="shared" si="39"/>
        <v>18906000</v>
      </c>
      <c r="X442" s="30">
        <f t="shared" si="36"/>
        <v>45504</v>
      </c>
      <c r="Y442" s="31"/>
      <c r="Z442" s="31">
        <f t="shared" si="40"/>
        <v>18906000</v>
      </c>
      <c r="AA442" s="28" t="s">
        <v>33</v>
      </c>
    </row>
    <row r="443" spans="1:27" s="28" customFormat="1" ht="43.5" x14ac:dyDescent="0.35">
      <c r="A443" s="19" t="s">
        <v>4964</v>
      </c>
      <c r="B443" s="20">
        <v>481</v>
      </c>
      <c r="C443" s="28">
        <v>2024</v>
      </c>
      <c r="D443" s="19" t="s">
        <v>1400</v>
      </c>
      <c r="E443" s="19" t="s">
        <v>1401</v>
      </c>
      <c r="F443" s="19">
        <v>1098729713</v>
      </c>
      <c r="G443" s="19" t="s">
        <v>1402</v>
      </c>
      <c r="H443" s="19" t="s">
        <v>894</v>
      </c>
      <c r="I443" s="19" t="s">
        <v>895</v>
      </c>
      <c r="J443" s="27">
        <v>45334</v>
      </c>
      <c r="K443" s="27">
        <v>45336</v>
      </c>
      <c r="L443" s="27">
        <v>45504</v>
      </c>
      <c r="M443" s="29">
        <v>54000000</v>
      </c>
      <c r="N443" s="36">
        <f t="shared" si="37"/>
        <v>1</v>
      </c>
      <c r="O443" s="31">
        <f>VLOOKUP(A443,[1]Hoja3!$A$1:$D$1647,2,0)</f>
        <v>49800000</v>
      </c>
      <c r="P443" s="31">
        <f>VLOOKUP(A443,[1]Hoja3!$A$1:$D$1647,4,0)</f>
        <v>4200000</v>
      </c>
      <c r="Q443" s="31">
        <f>VLOOKUP(A443,[1]Hoja3!$A$1:$D$1647,3,0)</f>
        <v>0</v>
      </c>
      <c r="R443" s="31">
        <f t="shared" si="41"/>
        <v>54000000</v>
      </c>
      <c r="S443" s="31">
        <f t="shared" si="38"/>
        <v>45600000</v>
      </c>
      <c r="T443" s="31">
        <f t="shared" si="39"/>
        <v>54000000</v>
      </c>
      <c r="X443" s="30">
        <f t="shared" si="36"/>
        <v>45504</v>
      </c>
      <c r="Y443" s="31"/>
      <c r="Z443" s="31">
        <f t="shared" si="40"/>
        <v>54000000</v>
      </c>
      <c r="AA443" s="28" t="s">
        <v>895</v>
      </c>
    </row>
    <row r="444" spans="1:27" s="28" customFormat="1" ht="43.5" x14ac:dyDescent="0.35">
      <c r="A444" s="19" t="s">
        <v>4965</v>
      </c>
      <c r="B444" s="20">
        <v>482</v>
      </c>
      <c r="C444" s="28">
        <v>2024</v>
      </c>
      <c r="D444" s="19" t="s">
        <v>1403</v>
      </c>
      <c r="E444" s="19" t="s">
        <v>1404</v>
      </c>
      <c r="F444" s="19">
        <v>1013669194</v>
      </c>
      <c r="G444" s="19" t="s">
        <v>1405</v>
      </c>
      <c r="H444" s="19" t="s">
        <v>262</v>
      </c>
      <c r="I444" s="19" t="s">
        <v>4742</v>
      </c>
      <c r="J444" s="27">
        <v>45334</v>
      </c>
      <c r="K444" s="27">
        <v>45337</v>
      </c>
      <c r="L444" s="27">
        <v>45504</v>
      </c>
      <c r="M444" s="29">
        <v>55347200</v>
      </c>
      <c r="N444" s="36">
        <f t="shared" si="37"/>
        <v>1</v>
      </c>
      <c r="O444" s="31">
        <f>VLOOKUP(A444,[1]Hoja3!$A$1:$D$1647,2,0)</f>
        <v>47564000</v>
      </c>
      <c r="P444" s="31">
        <f>VLOOKUP(A444,[1]Hoja3!$A$1:$D$1647,4,0)</f>
        <v>7783200</v>
      </c>
      <c r="Q444" s="31">
        <f>VLOOKUP(A444,[1]Hoja3!$A$1:$D$1647,3,0)</f>
        <v>0</v>
      </c>
      <c r="R444" s="31">
        <f t="shared" si="41"/>
        <v>55347200</v>
      </c>
      <c r="S444" s="31">
        <f t="shared" si="38"/>
        <v>39780800</v>
      </c>
      <c r="T444" s="31">
        <f t="shared" si="39"/>
        <v>55347200</v>
      </c>
      <c r="X444" s="30">
        <f t="shared" si="36"/>
        <v>45504</v>
      </c>
      <c r="Y444" s="31"/>
      <c r="Z444" s="31">
        <f t="shared" si="40"/>
        <v>55347200</v>
      </c>
      <c r="AA444" s="28" t="s">
        <v>264</v>
      </c>
    </row>
    <row r="445" spans="1:27" s="28" customFormat="1" ht="43.5" x14ac:dyDescent="0.35">
      <c r="A445" s="19" t="s">
        <v>4966</v>
      </c>
      <c r="B445" s="20">
        <v>483</v>
      </c>
      <c r="C445" s="28">
        <v>2024</v>
      </c>
      <c r="D445" s="19" t="s">
        <v>1406</v>
      </c>
      <c r="E445" s="19" t="s">
        <v>1407</v>
      </c>
      <c r="F445" s="19">
        <v>1096955788</v>
      </c>
      <c r="G445" s="19" t="s">
        <v>1408</v>
      </c>
      <c r="H445" s="19" t="s">
        <v>262</v>
      </c>
      <c r="I445" s="19" t="s">
        <v>4742</v>
      </c>
      <c r="J445" s="27">
        <v>45334</v>
      </c>
      <c r="K445" s="27">
        <v>45336</v>
      </c>
      <c r="L445" s="27">
        <v>45504</v>
      </c>
      <c r="M445" s="29">
        <v>35406000</v>
      </c>
      <c r="N445" s="36">
        <f t="shared" si="37"/>
        <v>1</v>
      </c>
      <c r="O445" s="31">
        <f>VLOOKUP(A445,[1]Hoja3!$A$1:$D$1647,2,0)</f>
        <v>32652200</v>
      </c>
      <c r="P445" s="31">
        <f>VLOOKUP(A445,[1]Hoja3!$A$1:$D$1647,4,0)</f>
        <v>2753800</v>
      </c>
      <c r="Q445" s="31">
        <f>VLOOKUP(A445,[1]Hoja3!$A$1:$D$1647,3,0)</f>
        <v>0</v>
      </c>
      <c r="R445" s="31">
        <f t="shared" si="41"/>
        <v>35406000</v>
      </c>
      <c r="S445" s="31">
        <f t="shared" si="38"/>
        <v>29898400</v>
      </c>
      <c r="T445" s="31">
        <f t="shared" si="39"/>
        <v>35406000</v>
      </c>
      <c r="X445" s="30">
        <f t="shared" si="36"/>
        <v>45504</v>
      </c>
      <c r="Y445" s="31"/>
      <c r="Z445" s="31">
        <f t="shared" si="40"/>
        <v>35406000</v>
      </c>
      <c r="AA445" s="28" t="s">
        <v>264</v>
      </c>
    </row>
    <row r="446" spans="1:27" s="28" customFormat="1" ht="43.5" x14ac:dyDescent="0.35">
      <c r="A446" s="19" t="s">
        <v>4967</v>
      </c>
      <c r="B446" s="20">
        <v>484</v>
      </c>
      <c r="C446" s="28">
        <v>2024</v>
      </c>
      <c r="D446" s="19" t="s">
        <v>1409</v>
      </c>
      <c r="E446" s="19" t="s">
        <v>1410</v>
      </c>
      <c r="F446" s="19">
        <v>1030637392</v>
      </c>
      <c r="G446" s="19" t="s">
        <v>1411</v>
      </c>
      <c r="H446" s="19" t="s">
        <v>262</v>
      </c>
      <c r="I446" s="19" t="s">
        <v>4742</v>
      </c>
      <c r="J446" s="27">
        <v>45334</v>
      </c>
      <c r="K446" s="27">
        <v>45335</v>
      </c>
      <c r="L446" s="27">
        <v>45504</v>
      </c>
      <c r="M446" s="29">
        <v>35406000</v>
      </c>
      <c r="N446" s="36">
        <f t="shared" si="37"/>
        <v>1</v>
      </c>
      <c r="O446" s="31">
        <f>VLOOKUP(A446,[1]Hoja3!$A$1:$D$1647,2,0)</f>
        <v>32848900</v>
      </c>
      <c r="P446" s="31">
        <f>VLOOKUP(A446,[1]Hoja3!$A$1:$D$1647,4,0)</f>
        <v>2557100</v>
      </c>
      <c r="Q446" s="31">
        <f>VLOOKUP(A446,[1]Hoja3!$A$1:$D$1647,3,0)</f>
        <v>0</v>
      </c>
      <c r="R446" s="31">
        <f t="shared" si="41"/>
        <v>35406000</v>
      </c>
      <c r="S446" s="31">
        <f t="shared" si="38"/>
        <v>30291800</v>
      </c>
      <c r="T446" s="31">
        <f t="shared" si="39"/>
        <v>35406000</v>
      </c>
      <c r="X446" s="30">
        <f t="shared" si="36"/>
        <v>45504</v>
      </c>
      <c r="Y446" s="31"/>
      <c r="Z446" s="31">
        <f t="shared" si="40"/>
        <v>35406000</v>
      </c>
      <c r="AA446" s="28" t="s">
        <v>264</v>
      </c>
    </row>
    <row r="447" spans="1:27" s="28" customFormat="1" ht="43.5" x14ac:dyDescent="0.35">
      <c r="A447" s="19" t="s">
        <v>4968</v>
      </c>
      <c r="B447" s="20">
        <v>485</v>
      </c>
      <c r="C447" s="28">
        <v>2024</v>
      </c>
      <c r="D447" s="19" t="s">
        <v>1412</v>
      </c>
      <c r="E447" s="19" t="s">
        <v>1413</v>
      </c>
      <c r="F447" s="19">
        <v>1033711448</v>
      </c>
      <c r="G447" s="19" t="s">
        <v>1414</v>
      </c>
      <c r="H447" s="19" t="s">
        <v>426</v>
      </c>
      <c r="I447" s="19" t="s">
        <v>820</v>
      </c>
      <c r="J447" s="27">
        <v>45335</v>
      </c>
      <c r="K447" s="27">
        <v>45336</v>
      </c>
      <c r="L447" s="27">
        <v>45504</v>
      </c>
      <c r="M447" s="29">
        <v>18000000</v>
      </c>
      <c r="N447" s="36">
        <f t="shared" si="37"/>
        <v>1</v>
      </c>
      <c r="O447" s="31">
        <f>VLOOKUP(A447,[1]Hoja3!$A$1:$D$1647,2,0)</f>
        <v>16600000</v>
      </c>
      <c r="P447" s="31">
        <f>VLOOKUP(A447,[1]Hoja3!$A$1:$D$1647,4,0)</f>
        <v>1400000</v>
      </c>
      <c r="Q447" s="31">
        <f>VLOOKUP(A447,[1]Hoja3!$A$1:$D$1647,3,0)</f>
        <v>0</v>
      </c>
      <c r="R447" s="31">
        <f t="shared" si="41"/>
        <v>18000000</v>
      </c>
      <c r="S447" s="31">
        <f t="shared" si="38"/>
        <v>15200000</v>
      </c>
      <c r="T447" s="31">
        <f t="shared" si="39"/>
        <v>18000000</v>
      </c>
      <c r="X447" s="30">
        <f t="shared" si="36"/>
        <v>45504</v>
      </c>
      <c r="Y447" s="31"/>
      <c r="Z447" s="31">
        <f t="shared" si="40"/>
        <v>18000000</v>
      </c>
      <c r="AA447" s="28" t="s">
        <v>428</v>
      </c>
    </row>
    <row r="448" spans="1:27" s="28" customFormat="1" ht="43.5" x14ac:dyDescent="0.35">
      <c r="A448" s="19" t="s">
        <v>4969</v>
      </c>
      <c r="B448" s="20">
        <v>486</v>
      </c>
      <c r="C448" s="28">
        <v>2024</v>
      </c>
      <c r="D448" s="19" t="s">
        <v>1415</v>
      </c>
      <c r="E448" s="19" t="s">
        <v>1416</v>
      </c>
      <c r="F448" s="19">
        <v>1070981072</v>
      </c>
      <c r="G448" s="19" t="s">
        <v>1417</v>
      </c>
      <c r="H448" s="19" t="s">
        <v>1082</v>
      </c>
      <c r="I448" s="19" t="s">
        <v>1083</v>
      </c>
      <c r="J448" s="27">
        <v>45335</v>
      </c>
      <c r="K448" s="27">
        <v>45338</v>
      </c>
      <c r="L448" s="27">
        <v>45488</v>
      </c>
      <c r="M448" s="29">
        <v>35000000</v>
      </c>
      <c r="N448" s="36">
        <f t="shared" si="37"/>
        <v>1</v>
      </c>
      <c r="O448" s="31">
        <f>VLOOKUP(A448,[1]Hoja3!$A$1:$D$1647,2,0)</f>
        <v>34766667</v>
      </c>
      <c r="P448" s="31">
        <f>VLOOKUP(A448,[1]Hoja3!$A$1:$D$1647,4,0)</f>
        <v>233333</v>
      </c>
      <c r="Q448" s="31">
        <f>VLOOKUP(A448,[1]Hoja3!$A$1:$D$1647,3,0)</f>
        <v>0</v>
      </c>
      <c r="R448" s="31">
        <f t="shared" si="41"/>
        <v>35000000</v>
      </c>
      <c r="S448" s="31">
        <f t="shared" si="38"/>
        <v>34533334</v>
      </c>
      <c r="T448" s="31">
        <f t="shared" si="39"/>
        <v>35000000</v>
      </c>
      <c r="X448" s="30">
        <f t="shared" ref="X448:X511" si="42">+W448+L448</f>
        <v>45488</v>
      </c>
      <c r="Y448" s="31"/>
      <c r="Z448" s="31">
        <f t="shared" si="40"/>
        <v>35000000</v>
      </c>
      <c r="AA448" s="28" t="s">
        <v>1083</v>
      </c>
    </row>
    <row r="449" spans="1:27" s="28" customFormat="1" ht="43.5" x14ac:dyDescent="0.35">
      <c r="A449" s="19" t="s">
        <v>4970</v>
      </c>
      <c r="B449" s="20">
        <v>487</v>
      </c>
      <c r="C449" s="28">
        <v>2024</v>
      </c>
      <c r="D449" s="19" t="s">
        <v>1418</v>
      </c>
      <c r="E449" s="19" t="s">
        <v>1419</v>
      </c>
      <c r="F449" s="19">
        <v>1032436974</v>
      </c>
      <c r="G449" s="19" t="s">
        <v>1420</v>
      </c>
      <c r="H449" s="19" t="s">
        <v>262</v>
      </c>
      <c r="I449" s="19" t="s">
        <v>4742</v>
      </c>
      <c r="J449" s="27">
        <v>45335</v>
      </c>
      <c r="K449" s="27">
        <v>45336</v>
      </c>
      <c r="L449" s="27">
        <v>45504</v>
      </c>
      <c r="M449" s="29">
        <v>40194333</v>
      </c>
      <c r="N449" s="36">
        <f t="shared" si="37"/>
        <v>1</v>
      </c>
      <c r="O449" s="31">
        <f>VLOOKUP(A449,[1]Hoja3!$A$1:$D$1647,2,0)</f>
        <v>36066267</v>
      </c>
      <c r="P449" s="31">
        <f>VLOOKUP(A449,[1]Hoja3!$A$1:$D$1647,4,0)</f>
        <v>4128066</v>
      </c>
      <c r="Q449" s="31">
        <f>VLOOKUP(A449,[1]Hoja3!$A$1:$D$1647,3,0)</f>
        <v>0</v>
      </c>
      <c r="R449" s="31">
        <f t="shared" si="41"/>
        <v>40194333</v>
      </c>
      <c r="S449" s="31">
        <f t="shared" si="38"/>
        <v>31938201</v>
      </c>
      <c r="T449" s="31">
        <f t="shared" si="39"/>
        <v>40194333</v>
      </c>
      <c r="X449" s="30">
        <f t="shared" si="42"/>
        <v>45504</v>
      </c>
      <c r="Y449" s="31"/>
      <c r="Z449" s="31">
        <f t="shared" si="40"/>
        <v>40194333</v>
      </c>
      <c r="AA449" s="28" t="s">
        <v>264</v>
      </c>
    </row>
    <row r="450" spans="1:27" s="28" customFormat="1" ht="43.5" x14ac:dyDescent="0.35">
      <c r="A450" s="19" t="s">
        <v>4971</v>
      </c>
      <c r="B450" s="20">
        <v>488</v>
      </c>
      <c r="C450" s="28">
        <v>2024</v>
      </c>
      <c r="D450" s="19" t="s">
        <v>1421</v>
      </c>
      <c r="E450" s="19" t="s">
        <v>1422</v>
      </c>
      <c r="F450" s="19">
        <v>1018433338</v>
      </c>
      <c r="G450" s="19" t="s">
        <v>1423</v>
      </c>
      <c r="H450" s="19" t="s">
        <v>475</v>
      </c>
      <c r="I450" s="19" t="s">
        <v>4768</v>
      </c>
      <c r="J450" s="27">
        <v>45335</v>
      </c>
      <c r="K450" s="27">
        <v>45336</v>
      </c>
      <c r="L450" s="27">
        <v>45504</v>
      </c>
      <c r="M450" s="29">
        <v>31512000</v>
      </c>
      <c r="N450" s="36">
        <f t="shared" si="37"/>
        <v>0.81927711050664453</v>
      </c>
      <c r="O450" s="31">
        <f>VLOOKUP(A450,[1]Hoja3!$A$1:$D$1647,2,0)</f>
        <v>23809067</v>
      </c>
      <c r="P450" s="31">
        <f>VLOOKUP(A450,[1]Hoja3!$A$1:$D$1647,4,0)</f>
        <v>2450933</v>
      </c>
      <c r="Q450" s="31">
        <f>VLOOKUP(A450,[1]Hoja3!$A$1:$D$1647,3,0)</f>
        <v>5252000</v>
      </c>
      <c r="R450" s="31">
        <f t="shared" si="41"/>
        <v>31512000</v>
      </c>
      <c r="S450" s="31">
        <f t="shared" si="38"/>
        <v>21358134</v>
      </c>
      <c r="T450" s="31">
        <f t="shared" si="39"/>
        <v>26260000</v>
      </c>
      <c r="X450" s="30">
        <f t="shared" si="42"/>
        <v>45504</v>
      </c>
      <c r="Y450" s="31"/>
      <c r="Z450" s="31">
        <f t="shared" si="40"/>
        <v>31512000</v>
      </c>
      <c r="AA450" s="28" t="s">
        <v>477</v>
      </c>
    </row>
    <row r="451" spans="1:27" s="28" customFormat="1" ht="43.5" x14ac:dyDescent="0.35">
      <c r="A451" s="19" t="s">
        <v>4972</v>
      </c>
      <c r="B451" s="20">
        <v>489</v>
      </c>
      <c r="C451" s="28">
        <v>2024</v>
      </c>
      <c r="D451" s="19" t="s">
        <v>1424</v>
      </c>
      <c r="E451" s="19" t="s">
        <v>1425</v>
      </c>
      <c r="F451" s="19">
        <v>1026588848</v>
      </c>
      <c r="G451" s="19" t="s">
        <v>1426</v>
      </c>
      <c r="H451" s="19" t="s">
        <v>475</v>
      </c>
      <c r="I451" s="19" t="s">
        <v>4768</v>
      </c>
      <c r="J451" s="27">
        <v>45335</v>
      </c>
      <c r="K451" s="27">
        <v>45336</v>
      </c>
      <c r="L451" s="27">
        <v>45504</v>
      </c>
      <c r="M451" s="29">
        <v>31512000</v>
      </c>
      <c r="N451" s="36">
        <f t="shared" si="37"/>
        <v>1</v>
      </c>
      <c r="O451" s="31">
        <f>VLOOKUP(A451,[1]Hoja3!$A$1:$D$1647,2,0)</f>
        <v>29061067</v>
      </c>
      <c r="P451" s="31">
        <f>VLOOKUP(A451,[1]Hoja3!$A$1:$D$1647,4,0)</f>
        <v>2450933</v>
      </c>
      <c r="Q451" s="31">
        <f>VLOOKUP(A451,[1]Hoja3!$A$1:$D$1647,3,0)</f>
        <v>0</v>
      </c>
      <c r="R451" s="31">
        <f t="shared" si="41"/>
        <v>31512000</v>
      </c>
      <c r="S451" s="31">
        <f t="shared" si="38"/>
        <v>26610134</v>
      </c>
      <c r="T451" s="31">
        <f t="shared" si="39"/>
        <v>31512000</v>
      </c>
      <c r="X451" s="30">
        <f t="shared" si="42"/>
        <v>45504</v>
      </c>
      <c r="Y451" s="31"/>
      <c r="Z451" s="31">
        <f t="shared" si="40"/>
        <v>31512000</v>
      </c>
      <c r="AA451" s="28" t="s">
        <v>477</v>
      </c>
    </row>
    <row r="452" spans="1:27" s="28" customFormat="1" ht="43.5" x14ac:dyDescent="0.35">
      <c r="A452" s="19" t="s">
        <v>4973</v>
      </c>
      <c r="B452" s="20">
        <v>490</v>
      </c>
      <c r="C452" s="28">
        <v>2024</v>
      </c>
      <c r="D452" s="19" t="s">
        <v>1427</v>
      </c>
      <c r="E452" s="19" t="s">
        <v>1428</v>
      </c>
      <c r="F452" s="19">
        <v>51729728</v>
      </c>
      <c r="G452" s="19" t="s">
        <v>1429</v>
      </c>
      <c r="H452" s="19" t="s">
        <v>475</v>
      </c>
      <c r="I452" s="19" t="s">
        <v>4768</v>
      </c>
      <c r="J452" s="27">
        <v>45335</v>
      </c>
      <c r="K452" s="27">
        <v>45336</v>
      </c>
      <c r="L452" s="27">
        <v>45504</v>
      </c>
      <c r="M452" s="29">
        <v>31512000</v>
      </c>
      <c r="N452" s="36">
        <f t="shared" si="37"/>
        <v>1</v>
      </c>
      <c r="O452" s="31">
        <f>VLOOKUP(A452,[1]Hoja3!$A$1:$D$1647,2,0)</f>
        <v>29061067</v>
      </c>
      <c r="P452" s="31">
        <f>VLOOKUP(A452,[1]Hoja3!$A$1:$D$1647,4,0)</f>
        <v>2450933</v>
      </c>
      <c r="Q452" s="31">
        <f>VLOOKUP(A452,[1]Hoja3!$A$1:$D$1647,3,0)</f>
        <v>0</v>
      </c>
      <c r="R452" s="31">
        <f t="shared" si="41"/>
        <v>31512000</v>
      </c>
      <c r="S452" s="31">
        <f t="shared" si="38"/>
        <v>26610134</v>
      </c>
      <c r="T452" s="31">
        <f t="shared" si="39"/>
        <v>31512000</v>
      </c>
      <c r="X452" s="30">
        <f t="shared" si="42"/>
        <v>45504</v>
      </c>
      <c r="Y452" s="31"/>
      <c r="Z452" s="31">
        <f t="shared" si="40"/>
        <v>31512000</v>
      </c>
      <c r="AA452" s="28" t="s">
        <v>477</v>
      </c>
    </row>
    <row r="453" spans="1:27" s="28" customFormat="1" ht="43.5" x14ac:dyDescent="0.35">
      <c r="A453" s="19" t="s">
        <v>4974</v>
      </c>
      <c r="B453" s="20">
        <v>491</v>
      </c>
      <c r="C453" s="28">
        <v>2024</v>
      </c>
      <c r="D453" s="19" t="s">
        <v>1430</v>
      </c>
      <c r="E453" s="19" t="s">
        <v>1431</v>
      </c>
      <c r="F453" s="19">
        <v>1000577432</v>
      </c>
      <c r="G453" s="19" t="s">
        <v>1432</v>
      </c>
      <c r="H453" s="19" t="s">
        <v>475</v>
      </c>
      <c r="I453" s="19" t="s">
        <v>4768</v>
      </c>
      <c r="J453" s="27">
        <v>45335</v>
      </c>
      <c r="K453" s="27">
        <v>45336</v>
      </c>
      <c r="L453" s="27">
        <v>45504</v>
      </c>
      <c r="M453" s="29">
        <v>31512000</v>
      </c>
      <c r="N453" s="36">
        <f t="shared" si="37"/>
        <v>1</v>
      </c>
      <c r="O453" s="31">
        <f>VLOOKUP(A453,[1]Hoja3!$A$1:$D$1647,2,0)</f>
        <v>29061067</v>
      </c>
      <c r="P453" s="31">
        <f>VLOOKUP(A453,[1]Hoja3!$A$1:$D$1647,4,0)</f>
        <v>2450933</v>
      </c>
      <c r="Q453" s="31">
        <f>VLOOKUP(A453,[1]Hoja3!$A$1:$D$1647,3,0)</f>
        <v>0</v>
      </c>
      <c r="R453" s="31">
        <f t="shared" si="41"/>
        <v>31512000</v>
      </c>
      <c r="S453" s="31">
        <f t="shared" si="38"/>
        <v>26610134</v>
      </c>
      <c r="T453" s="31">
        <f t="shared" si="39"/>
        <v>31512000</v>
      </c>
      <c r="X453" s="30">
        <f t="shared" si="42"/>
        <v>45504</v>
      </c>
      <c r="Y453" s="31"/>
      <c r="Z453" s="31">
        <f t="shared" si="40"/>
        <v>31512000</v>
      </c>
      <c r="AA453" s="28" t="s">
        <v>477</v>
      </c>
    </row>
    <row r="454" spans="1:27" s="28" customFormat="1" ht="29" x14ac:dyDescent="0.35">
      <c r="A454" s="19" t="s">
        <v>4975</v>
      </c>
      <c r="B454" s="20">
        <v>492</v>
      </c>
      <c r="C454" s="28">
        <v>2024</v>
      </c>
      <c r="D454" s="19" t="s">
        <v>1433</v>
      </c>
      <c r="E454" s="19" t="s">
        <v>1434</v>
      </c>
      <c r="F454" s="19">
        <v>1106774369</v>
      </c>
      <c r="G454" s="19" t="s">
        <v>1435</v>
      </c>
      <c r="H454" s="19" t="s">
        <v>154</v>
      </c>
      <c r="I454" s="19" t="s">
        <v>32</v>
      </c>
      <c r="J454" s="27">
        <v>45335</v>
      </c>
      <c r="K454" s="27">
        <v>45337</v>
      </c>
      <c r="L454" s="27">
        <v>45504</v>
      </c>
      <c r="M454" s="29">
        <v>32592000</v>
      </c>
      <c r="N454" s="36">
        <f t="shared" si="37"/>
        <v>1</v>
      </c>
      <c r="O454" s="31">
        <f>VLOOKUP(A454,[1]Hoja3!$A$1:$D$1647,2,0)</f>
        <v>29876000</v>
      </c>
      <c r="P454" s="31">
        <f>VLOOKUP(A454,[1]Hoja3!$A$1:$D$1647,4,0)</f>
        <v>2716000</v>
      </c>
      <c r="Q454" s="31">
        <f>VLOOKUP(A454,[1]Hoja3!$A$1:$D$1647,3,0)</f>
        <v>0</v>
      </c>
      <c r="R454" s="31">
        <f t="shared" si="41"/>
        <v>32592000</v>
      </c>
      <c r="S454" s="31">
        <f t="shared" si="38"/>
        <v>27160000</v>
      </c>
      <c r="T454" s="31">
        <f t="shared" si="39"/>
        <v>32592000</v>
      </c>
      <c r="X454" s="30">
        <f t="shared" si="42"/>
        <v>45504</v>
      </c>
      <c r="Y454" s="31"/>
      <c r="Z454" s="31">
        <f t="shared" si="40"/>
        <v>32592000</v>
      </c>
      <c r="AA454" s="28" t="s">
        <v>33</v>
      </c>
    </row>
    <row r="455" spans="1:27" s="28" customFormat="1" ht="29" x14ac:dyDescent="0.35">
      <c r="A455" s="19" t="s">
        <v>4976</v>
      </c>
      <c r="B455" s="20">
        <v>494</v>
      </c>
      <c r="C455" s="28">
        <v>2024</v>
      </c>
      <c r="D455" s="19" t="s">
        <v>1436</v>
      </c>
      <c r="E455" s="19" t="s">
        <v>1437</v>
      </c>
      <c r="F455" s="19">
        <v>1023967625</v>
      </c>
      <c r="G455" s="19" t="s">
        <v>1438</v>
      </c>
      <c r="H455" s="19" t="s">
        <v>154</v>
      </c>
      <c r="I455" s="19" t="s">
        <v>32</v>
      </c>
      <c r="J455" s="27">
        <v>45335</v>
      </c>
      <c r="K455" s="27">
        <v>45337</v>
      </c>
      <c r="L455" s="27">
        <v>45504</v>
      </c>
      <c r="M455" s="29">
        <v>18906000</v>
      </c>
      <c r="N455" s="36">
        <f t="shared" si="37"/>
        <v>1</v>
      </c>
      <c r="O455" s="31">
        <f>VLOOKUP(A455,[1]Hoja3!$A$1:$D$1647,2,0)</f>
        <v>17330500</v>
      </c>
      <c r="P455" s="31">
        <f>VLOOKUP(A455,[1]Hoja3!$A$1:$D$1647,4,0)</f>
        <v>1575500</v>
      </c>
      <c r="Q455" s="31">
        <f>VLOOKUP(A455,[1]Hoja3!$A$1:$D$1647,3,0)</f>
        <v>0</v>
      </c>
      <c r="R455" s="31">
        <f t="shared" si="41"/>
        <v>18906000</v>
      </c>
      <c r="S455" s="31">
        <f t="shared" si="38"/>
        <v>15755000</v>
      </c>
      <c r="T455" s="31">
        <f t="shared" si="39"/>
        <v>18906000</v>
      </c>
      <c r="X455" s="30">
        <f t="shared" si="42"/>
        <v>45504</v>
      </c>
      <c r="Y455" s="31"/>
      <c r="Z455" s="31">
        <f t="shared" si="40"/>
        <v>18906000</v>
      </c>
      <c r="AA455" s="28" t="s">
        <v>33</v>
      </c>
    </row>
    <row r="456" spans="1:27" s="28" customFormat="1" ht="29" x14ac:dyDescent="0.35">
      <c r="A456" s="19" t="s">
        <v>4977</v>
      </c>
      <c r="B456" s="20">
        <v>498</v>
      </c>
      <c r="C456" s="28">
        <v>2024</v>
      </c>
      <c r="D456" s="19" t="s">
        <v>1439</v>
      </c>
      <c r="E456" s="19" t="s">
        <v>1440</v>
      </c>
      <c r="F456" s="19">
        <v>52964970</v>
      </c>
      <c r="G456" s="19" t="s">
        <v>1441</v>
      </c>
      <c r="H456" s="19" t="s">
        <v>532</v>
      </c>
      <c r="I456" s="19" t="s">
        <v>533</v>
      </c>
      <c r="J456" s="27">
        <v>45335</v>
      </c>
      <c r="K456" s="27">
        <v>45336</v>
      </c>
      <c r="L456" s="27">
        <v>45504</v>
      </c>
      <c r="M456" s="29">
        <v>31827000</v>
      </c>
      <c r="N456" s="36">
        <f t="shared" ref="N456:N519" si="43">O456/(M456-P456)</f>
        <v>1</v>
      </c>
      <c r="O456" s="31">
        <f>VLOOKUP(A456,[1]Hoja3!$A$1:$D$1647,2,0)</f>
        <v>29351567</v>
      </c>
      <c r="P456" s="31">
        <f>VLOOKUP(A456,[1]Hoja3!$A$1:$D$1647,4,0)</f>
        <v>2475433</v>
      </c>
      <c r="Q456" s="31">
        <f>VLOOKUP(A456,[1]Hoja3!$A$1:$D$1647,3,0)</f>
        <v>0</v>
      </c>
      <c r="R456" s="31">
        <f t="shared" si="41"/>
        <v>31827000</v>
      </c>
      <c r="S456" s="31">
        <f t="shared" ref="S456:S519" si="44">+O456-P456</f>
        <v>26876134</v>
      </c>
      <c r="T456" s="31">
        <f t="shared" ref="T456:T519" si="45">+O456+P456</f>
        <v>31827000</v>
      </c>
      <c r="X456" s="30">
        <f t="shared" si="42"/>
        <v>45504</v>
      </c>
      <c r="Y456" s="31"/>
      <c r="Z456" s="31">
        <f t="shared" ref="Z456:Z519" si="46">+Y456+M456</f>
        <v>31827000</v>
      </c>
      <c r="AA456" s="28" t="s">
        <v>534</v>
      </c>
    </row>
    <row r="457" spans="1:27" s="28" customFormat="1" ht="29" x14ac:dyDescent="0.35">
      <c r="A457" s="19" t="s">
        <v>4978</v>
      </c>
      <c r="B457" s="20">
        <v>499</v>
      </c>
      <c r="C457" s="28">
        <v>2024</v>
      </c>
      <c r="D457" s="19" t="s">
        <v>1442</v>
      </c>
      <c r="E457" s="19" t="s">
        <v>1443</v>
      </c>
      <c r="F457" s="19">
        <v>1020782808</v>
      </c>
      <c r="G457" s="19" t="s">
        <v>1444</v>
      </c>
      <c r="H457" s="19" t="s">
        <v>4678</v>
      </c>
      <c r="I457" s="19" t="s">
        <v>539</v>
      </c>
      <c r="J457" s="27">
        <v>45335</v>
      </c>
      <c r="K457" s="27">
        <v>45336</v>
      </c>
      <c r="L457" s="27">
        <v>45504</v>
      </c>
      <c r="M457" s="29">
        <v>31827000</v>
      </c>
      <c r="N457" s="36">
        <f t="shared" si="43"/>
        <v>1</v>
      </c>
      <c r="O457" s="31">
        <f>VLOOKUP(A457,[1]Hoja3!$A$1:$D$1647,2,0)</f>
        <v>29351567</v>
      </c>
      <c r="P457" s="31">
        <f>VLOOKUP(A457,[1]Hoja3!$A$1:$D$1647,4,0)</f>
        <v>2475433</v>
      </c>
      <c r="Q457" s="31">
        <f>VLOOKUP(A457,[1]Hoja3!$A$1:$D$1647,3,0)</f>
        <v>0</v>
      </c>
      <c r="R457" s="31">
        <f t="shared" ref="R457:R520" si="47">+O457+P457+Q457</f>
        <v>31827000</v>
      </c>
      <c r="S457" s="31">
        <f t="shared" si="44"/>
        <v>26876134</v>
      </c>
      <c r="T457" s="31">
        <f t="shared" si="45"/>
        <v>31827000</v>
      </c>
      <c r="X457" s="30">
        <f t="shared" si="42"/>
        <v>45504</v>
      </c>
      <c r="Y457" s="31"/>
      <c r="Z457" s="31">
        <f t="shared" si="46"/>
        <v>31827000</v>
      </c>
      <c r="AA457" s="28" t="s">
        <v>534</v>
      </c>
    </row>
    <row r="458" spans="1:27" s="28" customFormat="1" ht="43.5" x14ac:dyDescent="0.35">
      <c r="A458" s="19" t="s">
        <v>4979</v>
      </c>
      <c r="B458" s="20">
        <v>500</v>
      </c>
      <c r="C458" s="28">
        <v>2024</v>
      </c>
      <c r="D458" s="19" t="s">
        <v>1445</v>
      </c>
      <c r="E458" s="19" t="s">
        <v>1446</v>
      </c>
      <c r="F458" s="19">
        <v>1032463427</v>
      </c>
      <c r="G458" s="19" t="s">
        <v>1447</v>
      </c>
      <c r="H458" s="19" t="s">
        <v>154</v>
      </c>
      <c r="I458" s="19" t="s">
        <v>4747</v>
      </c>
      <c r="J458" s="27">
        <v>45335</v>
      </c>
      <c r="K458" s="27">
        <v>45337</v>
      </c>
      <c r="L458" s="27">
        <v>45504</v>
      </c>
      <c r="M458" s="29">
        <v>40284000</v>
      </c>
      <c r="N458" s="36">
        <f t="shared" si="43"/>
        <v>1</v>
      </c>
      <c r="O458" s="31">
        <f>VLOOKUP(A458,[1]Hoja3!$A$1:$D$1647,2,0)</f>
        <v>36927000</v>
      </c>
      <c r="P458" s="31">
        <f>VLOOKUP(A458,[1]Hoja3!$A$1:$D$1647,4,0)</f>
        <v>3357000</v>
      </c>
      <c r="Q458" s="31">
        <f>VLOOKUP(A458,[1]Hoja3!$A$1:$D$1647,3,0)</f>
        <v>0</v>
      </c>
      <c r="R458" s="31">
        <f t="shared" si="47"/>
        <v>40284000</v>
      </c>
      <c r="S458" s="31">
        <f t="shared" si="44"/>
        <v>33570000</v>
      </c>
      <c r="T458" s="31">
        <f t="shared" si="45"/>
        <v>40284000</v>
      </c>
      <c r="X458" s="30">
        <f t="shared" si="42"/>
        <v>45504</v>
      </c>
      <c r="Y458" s="31"/>
      <c r="Z458" s="31">
        <f t="shared" si="46"/>
        <v>40284000</v>
      </c>
      <c r="AA458" s="28" t="s">
        <v>156</v>
      </c>
    </row>
    <row r="459" spans="1:27" s="28" customFormat="1" ht="43.5" x14ac:dyDescent="0.35">
      <c r="A459" s="19" t="s">
        <v>4980</v>
      </c>
      <c r="B459" s="20">
        <v>501</v>
      </c>
      <c r="C459" s="28">
        <v>2024</v>
      </c>
      <c r="D459" s="19" t="s">
        <v>1448</v>
      </c>
      <c r="E459" s="19" t="s">
        <v>1449</v>
      </c>
      <c r="F459" s="19">
        <v>1130604658</v>
      </c>
      <c r="G459" s="19" t="s">
        <v>1450</v>
      </c>
      <c r="H459" s="19" t="s">
        <v>764</v>
      </c>
      <c r="I459" s="19" t="s">
        <v>765</v>
      </c>
      <c r="J459" s="27">
        <v>45335</v>
      </c>
      <c r="K459" s="27">
        <v>45341</v>
      </c>
      <c r="L459" s="27">
        <v>45504</v>
      </c>
      <c r="M459" s="29">
        <v>39108000</v>
      </c>
      <c r="N459" s="36">
        <f t="shared" si="43"/>
        <v>1</v>
      </c>
      <c r="O459" s="31">
        <f>VLOOKUP(A459,[1]Hoja3!$A$1:$D$1647,2,0)</f>
        <v>34979933</v>
      </c>
      <c r="P459" s="31">
        <f>VLOOKUP(A459,[1]Hoja3!$A$1:$D$1647,4,0)</f>
        <v>4128067</v>
      </c>
      <c r="Q459" s="31">
        <f>VLOOKUP(A459,[1]Hoja3!$A$1:$D$1647,3,0)</f>
        <v>0</v>
      </c>
      <c r="R459" s="31">
        <f t="shared" si="47"/>
        <v>39108000</v>
      </c>
      <c r="S459" s="31">
        <f t="shared" si="44"/>
        <v>30851866</v>
      </c>
      <c r="T459" s="31">
        <f t="shared" si="45"/>
        <v>39108000</v>
      </c>
      <c r="X459" s="30">
        <f t="shared" si="42"/>
        <v>45504</v>
      </c>
      <c r="Y459" s="31"/>
      <c r="Z459" s="31">
        <f t="shared" si="46"/>
        <v>39108000</v>
      </c>
      <c r="AA459" s="28" t="s">
        <v>556</v>
      </c>
    </row>
    <row r="460" spans="1:27" s="28" customFormat="1" ht="43.5" x14ac:dyDescent="0.35">
      <c r="A460" s="19" t="s">
        <v>4981</v>
      </c>
      <c r="B460" s="20">
        <v>502</v>
      </c>
      <c r="C460" s="28">
        <v>2024</v>
      </c>
      <c r="D460" s="19" t="s">
        <v>1451</v>
      </c>
      <c r="E460" s="19" t="s">
        <v>1452</v>
      </c>
      <c r="F460" s="19">
        <v>1067948121</v>
      </c>
      <c r="G460" s="19" t="s">
        <v>1453</v>
      </c>
      <c r="H460" s="19" t="s">
        <v>154</v>
      </c>
      <c r="I460" s="19" t="s">
        <v>4747</v>
      </c>
      <c r="J460" s="27">
        <v>45335</v>
      </c>
      <c r="K460" s="27">
        <v>45342</v>
      </c>
      <c r="L460" s="27">
        <v>45504</v>
      </c>
      <c r="M460" s="29">
        <v>35308000</v>
      </c>
      <c r="N460" s="36">
        <f t="shared" si="43"/>
        <v>1</v>
      </c>
      <c r="O460" s="31">
        <f>VLOOKUP(A460,[1]Hoja3!$A$1:$D$1647,2,0)</f>
        <v>28970667</v>
      </c>
      <c r="P460" s="31">
        <f>VLOOKUP(A460,[1]Hoja3!$A$1:$D$1647,4,0)</f>
        <v>6337333</v>
      </c>
      <c r="Q460" s="31">
        <f>VLOOKUP(A460,[1]Hoja3!$A$1:$D$1647,3,0)</f>
        <v>0</v>
      </c>
      <c r="R460" s="31">
        <f t="shared" si="47"/>
        <v>35308000</v>
      </c>
      <c r="S460" s="31">
        <f t="shared" si="44"/>
        <v>22633334</v>
      </c>
      <c r="T460" s="31">
        <f t="shared" si="45"/>
        <v>35308000</v>
      </c>
      <c r="X460" s="30">
        <f t="shared" si="42"/>
        <v>45504</v>
      </c>
      <c r="Y460" s="31"/>
      <c r="Z460" s="31">
        <f t="shared" si="46"/>
        <v>35308000</v>
      </c>
      <c r="AA460" s="28" t="s">
        <v>156</v>
      </c>
    </row>
    <row r="461" spans="1:27" s="28" customFormat="1" ht="43.5" x14ac:dyDescent="0.35">
      <c r="A461" s="19" t="s">
        <v>4982</v>
      </c>
      <c r="B461" s="20">
        <v>503</v>
      </c>
      <c r="C461" s="28">
        <v>2024</v>
      </c>
      <c r="D461" s="19" t="s">
        <v>1454</v>
      </c>
      <c r="E461" s="19" t="s">
        <v>1455</v>
      </c>
      <c r="F461" s="19">
        <v>1020734515</v>
      </c>
      <c r="G461" s="19" t="s">
        <v>1456</v>
      </c>
      <c r="H461" s="19" t="s">
        <v>154</v>
      </c>
      <c r="I461" s="19" t="s">
        <v>4747</v>
      </c>
      <c r="J461" s="27">
        <v>45335</v>
      </c>
      <c r="K461" s="27">
        <v>45337</v>
      </c>
      <c r="L461" s="27">
        <v>45504</v>
      </c>
      <c r="M461" s="29">
        <v>32592000</v>
      </c>
      <c r="N461" s="36">
        <f t="shared" si="43"/>
        <v>1</v>
      </c>
      <c r="O461" s="31">
        <f>VLOOKUP(A461,[1]Hoja3!$A$1:$D$1647,2,0)</f>
        <v>29876000</v>
      </c>
      <c r="P461" s="31">
        <f>VLOOKUP(A461,[1]Hoja3!$A$1:$D$1647,4,0)</f>
        <v>2716000</v>
      </c>
      <c r="Q461" s="31">
        <f>VLOOKUP(A461,[1]Hoja3!$A$1:$D$1647,3,0)</f>
        <v>0</v>
      </c>
      <c r="R461" s="31">
        <f t="shared" si="47"/>
        <v>32592000</v>
      </c>
      <c r="S461" s="31">
        <f t="shared" si="44"/>
        <v>27160000</v>
      </c>
      <c r="T461" s="31">
        <f t="shared" si="45"/>
        <v>32592000</v>
      </c>
      <c r="X461" s="30">
        <f t="shared" si="42"/>
        <v>45504</v>
      </c>
      <c r="Y461" s="31"/>
      <c r="Z461" s="31">
        <f t="shared" si="46"/>
        <v>32592000</v>
      </c>
      <c r="AA461" s="28" t="s">
        <v>156</v>
      </c>
    </row>
    <row r="462" spans="1:27" s="28" customFormat="1" ht="43.5" x14ac:dyDescent="0.35">
      <c r="A462" s="19" t="s">
        <v>4983</v>
      </c>
      <c r="B462" s="20">
        <v>504</v>
      </c>
      <c r="C462" s="28">
        <v>2024</v>
      </c>
      <c r="D462" s="19" t="s">
        <v>1457</v>
      </c>
      <c r="E462" s="19" t="s">
        <v>1458</v>
      </c>
      <c r="F462" s="19">
        <v>1018496209</v>
      </c>
      <c r="G462" s="19" t="s">
        <v>1459</v>
      </c>
      <c r="H462" s="19" t="s">
        <v>532</v>
      </c>
      <c r="I462" s="19" t="s">
        <v>533</v>
      </c>
      <c r="J462" s="27">
        <v>45335</v>
      </c>
      <c r="K462" s="27">
        <v>45342</v>
      </c>
      <c r="L462" s="27">
        <v>45504</v>
      </c>
      <c r="M462" s="29">
        <v>31827000</v>
      </c>
      <c r="N462" s="36">
        <f t="shared" si="43"/>
        <v>1</v>
      </c>
      <c r="O462" s="31">
        <f>VLOOKUP(A462,[1]Hoja3!$A$1:$D$1647,2,0)</f>
        <v>28290667</v>
      </c>
      <c r="P462" s="31">
        <f>VLOOKUP(A462,[1]Hoja3!$A$1:$D$1647,4,0)</f>
        <v>3536333</v>
      </c>
      <c r="Q462" s="31">
        <f>VLOOKUP(A462,[1]Hoja3!$A$1:$D$1647,3,0)</f>
        <v>0</v>
      </c>
      <c r="R462" s="31">
        <f t="shared" si="47"/>
        <v>31827000</v>
      </c>
      <c r="S462" s="31">
        <f t="shared" si="44"/>
        <v>24754334</v>
      </c>
      <c r="T462" s="31">
        <f t="shared" si="45"/>
        <v>31827000</v>
      </c>
      <c r="X462" s="30">
        <f t="shared" si="42"/>
        <v>45504</v>
      </c>
      <c r="Y462" s="31"/>
      <c r="Z462" s="31">
        <f t="shared" si="46"/>
        <v>31827000</v>
      </c>
      <c r="AA462" s="28" t="s">
        <v>534</v>
      </c>
    </row>
    <row r="463" spans="1:27" s="28" customFormat="1" ht="43.5" x14ac:dyDescent="0.35">
      <c r="A463" s="19" t="s">
        <v>4984</v>
      </c>
      <c r="B463" s="20">
        <v>506</v>
      </c>
      <c r="C463" s="28">
        <v>2024</v>
      </c>
      <c r="D463" s="19" t="s">
        <v>1460</v>
      </c>
      <c r="E463" s="19" t="s">
        <v>1461</v>
      </c>
      <c r="F463" s="19">
        <v>53073191</v>
      </c>
      <c r="G463" s="19" t="s">
        <v>1462</v>
      </c>
      <c r="H463" s="19" t="s">
        <v>764</v>
      </c>
      <c r="I463" s="19" t="s">
        <v>765</v>
      </c>
      <c r="J463" s="27">
        <v>45335</v>
      </c>
      <c r="K463" s="27">
        <v>45341</v>
      </c>
      <c r="L463" s="27">
        <v>45504</v>
      </c>
      <c r="M463" s="29">
        <v>22278000</v>
      </c>
      <c r="N463" s="36">
        <f t="shared" si="43"/>
        <v>1</v>
      </c>
      <c r="O463" s="31">
        <f>VLOOKUP(A463,[1]Hoja3!$A$1:$D$1647,2,0)</f>
        <v>19926433</v>
      </c>
      <c r="P463" s="31">
        <f>VLOOKUP(A463,[1]Hoja3!$A$1:$D$1647,4,0)</f>
        <v>2351567</v>
      </c>
      <c r="Q463" s="31">
        <f>VLOOKUP(A463,[1]Hoja3!$A$1:$D$1647,3,0)</f>
        <v>0</v>
      </c>
      <c r="R463" s="31">
        <f t="shared" si="47"/>
        <v>22278000</v>
      </c>
      <c r="S463" s="31">
        <f t="shared" si="44"/>
        <v>17574866</v>
      </c>
      <c r="T463" s="31">
        <f t="shared" si="45"/>
        <v>22278000</v>
      </c>
      <c r="X463" s="30">
        <f t="shared" si="42"/>
        <v>45504</v>
      </c>
      <c r="Y463" s="31"/>
      <c r="Z463" s="31">
        <f t="shared" si="46"/>
        <v>22278000</v>
      </c>
      <c r="AA463" s="28" t="s">
        <v>556</v>
      </c>
    </row>
    <row r="464" spans="1:27" s="28" customFormat="1" ht="43.5" x14ac:dyDescent="0.35">
      <c r="A464" s="19" t="s">
        <v>4985</v>
      </c>
      <c r="B464" s="20">
        <v>507</v>
      </c>
      <c r="C464" s="28">
        <v>2024</v>
      </c>
      <c r="D464" s="19" t="s">
        <v>1463</v>
      </c>
      <c r="E464" s="19" t="s">
        <v>1464</v>
      </c>
      <c r="F464" s="19">
        <v>1030616055</v>
      </c>
      <c r="G464" s="19" t="s">
        <v>1465</v>
      </c>
      <c r="H464" s="19" t="s">
        <v>154</v>
      </c>
      <c r="I464" s="19" t="s">
        <v>32</v>
      </c>
      <c r="J464" s="27">
        <v>45335</v>
      </c>
      <c r="K464" s="27">
        <v>45342</v>
      </c>
      <c r="L464" s="27">
        <v>45504</v>
      </c>
      <c r="M464" s="29">
        <v>18906000</v>
      </c>
      <c r="N464" s="36">
        <f t="shared" si="43"/>
        <v>1</v>
      </c>
      <c r="O464" s="31">
        <f>VLOOKUP(A464,[1]Hoja3!$A$1:$D$1647,2,0)</f>
        <v>16805333</v>
      </c>
      <c r="P464" s="31">
        <f>VLOOKUP(A464,[1]Hoja3!$A$1:$D$1647,4,0)</f>
        <v>2100667</v>
      </c>
      <c r="Q464" s="31">
        <f>VLOOKUP(A464,[1]Hoja3!$A$1:$D$1647,3,0)</f>
        <v>0</v>
      </c>
      <c r="R464" s="31">
        <f t="shared" si="47"/>
        <v>18906000</v>
      </c>
      <c r="S464" s="31">
        <f t="shared" si="44"/>
        <v>14704666</v>
      </c>
      <c r="T464" s="31">
        <f t="shared" si="45"/>
        <v>18906000</v>
      </c>
      <c r="X464" s="30">
        <f t="shared" si="42"/>
        <v>45504</v>
      </c>
      <c r="Y464" s="31"/>
      <c r="Z464" s="31">
        <f t="shared" si="46"/>
        <v>18906000</v>
      </c>
      <c r="AA464" s="28" t="s">
        <v>33</v>
      </c>
    </row>
    <row r="465" spans="1:27" s="28" customFormat="1" ht="43.5" x14ac:dyDescent="0.35">
      <c r="A465" s="19" t="s">
        <v>4986</v>
      </c>
      <c r="B465" s="20">
        <v>509</v>
      </c>
      <c r="C465" s="28">
        <v>2024</v>
      </c>
      <c r="D465" s="19" t="s">
        <v>1466</v>
      </c>
      <c r="E465" s="19" t="s">
        <v>1467</v>
      </c>
      <c r="F465" s="19">
        <v>80215114</v>
      </c>
      <c r="G465" s="19" t="s">
        <v>1468</v>
      </c>
      <c r="H465" s="19" t="s">
        <v>764</v>
      </c>
      <c r="I465" s="19" t="s">
        <v>765</v>
      </c>
      <c r="J465" s="27">
        <v>45335</v>
      </c>
      <c r="K465" s="27">
        <v>45337</v>
      </c>
      <c r="L465" s="27">
        <v>45504</v>
      </c>
      <c r="M465" s="29">
        <v>52146000</v>
      </c>
      <c r="N465" s="36">
        <f t="shared" si="43"/>
        <v>1</v>
      </c>
      <c r="O465" s="31">
        <f>VLOOKUP(A465,[1]Hoja3!$A$1:$D$1647,2,0)</f>
        <v>47800500</v>
      </c>
      <c r="P465" s="31">
        <f>VLOOKUP(A465,[1]Hoja3!$A$1:$D$1647,4,0)</f>
        <v>4345500</v>
      </c>
      <c r="Q465" s="31">
        <f>VLOOKUP(A465,[1]Hoja3!$A$1:$D$1647,3,0)</f>
        <v>0</v>
      </c>
      <c r="R465" s="31">
        <f t="shared" si="47"/>
        <v>52146000</v>
      </c>
      <c r="S465" s="31">
        <f t="shared" si="44"/>
        <v>43455000</v>
      </c>
      <c r="T465" s="31">
        <f t="shared" si="45"/>
        <v>52146000</v>
      </c>
      <c r="X465" s="30">
        <f t="shared" si="42"/>
        <v>45504</v>
      </c>
      <c r="Y465" s="31"/>
      <c r="Z465" s="31">
        <f t="shared" si="46"/>
        <v>52146000</v>
      </c>
      <c r="AA465" s="28" t="s">
        <v>556</v>
      </c>
    </row>
    <row r="466" spans="1:27" s="28" customFormat="1" ht="43.5" x14ac:dyDescent="0.35">
      <c r="A466" s="19" t="s">
        <v>4987</v>
      </c>
      <c r="B466" s="20">
        <v>510</v>
      </c>
      <c r="C466" s="28">
        <v>2024</v>
      </c>
      <c r="D466" s="19" t="s">
        <v>1469</v>
      </c>
      <c r="E466" s="19" t="s">
        <v>1470</v>
      </c>
      <c r="F466" s="19">
        <v>1016068941</v>
      </c>
      <c r="G466" s="19" t="s">
        <v>1471</v>
      </c>
      <c r="H466" s="19" t="s">
        <v>154</v>
      </c>
      <c r="I466" s="19" t="s">
        <v>4747</v>
      </c>
      <c r="J466" s="27">
        <v>45335</v>
      </c>
      <c r="K466" s="27">
        <v>45336</v>
      </c>
      <c r="L466" s="27">
        <v>45504</v>
      </c>
      <c r="M466" s="29">
        <v>34482500</v>
      </c>
      <c r="N466" s="36">
        <f t="shared" si="43"/>
        <v>1</v>
      </c>
      <c r="O466" s="31">
        <f>VLOOKUP(A466,[1]Hoja3!$A$1:$D$1647,2,0)</f>
        <v>29354333</v>
      </c>
      <c r="P466" s="31">
        <f>VLOOKUP(A466,[1]Hoja3!$A$1:$D$1647,4,0)</f>
        <v>5128167</v>
      </c>
      <c r="Q466" s="31">
        <f>VLOOKUP(A466,[1]Hoja3!$A$1:$D$1647,3,0)</f>
        <v>0</v>
      </c>
      <c r="R466" s="31">
        <f t="shared" si="47"/>
        <v>34482500</v>
      </c>
      <c r="S466" s="31">
        <f t="shared" si="44"/>
        <v>24226166</v>
      </c>
      <c r="T466" s="31">
        <f t="shared" si="45"/>
        <v>34482500</v>
      </c>
      <c r="X466" s="30">
        <f t="shared" si="42"/>
        <v>45504</v>
      </c>
      <c r="Y466" s="31"/>
      <c r="Z466" s="31">
        <f t="shared" si="46"/>
        <v>34482500</v>
      </c>
      <c r="AA466" s="28" t="s">
        <v>156</v>
      </c>
    </row>
    <row r="467" spans="1:27" s="28" customFormat="1" ht="43.5" x14ac:dyDescent="0.35">
      <c r="A467" s="19" t="s">
        <v>4988</v>
      </c>
      <c r="B467" s="20">
        <v>511</v>
      </c>
      <c r="C467" s="28">
        <v>2024</v>
      </c>
      <c r="D467" s="19" t="s">
        <v>1472</v>
      </c>
      <c r="E467" s="19" t="s">
        <v>1473</v>
      </c>
      <c r="F467" s="19">
        <v>53103863</v>
      </c>
      <c r="G467" s="19" t="s">
        <v>1474</v>
      </c>
      <c r="H467" s="19" t="s">
        <v>154</v>
      </c>
      <c r="I467" s="19" t="s">
        <v>4747</v>
      </c>
      <c r="J467" s="27">
        <v>45335</v>
      </c>
      <c r="K467" s="27">
        <v>45337</v>
      </c>
      <c r="L467" s="27">
        <v>45504</v>
      </c>
      <c r="M467" s="29">
        <v>32592000</v>
      </c>
      <c r="N467" s="36">
        <f t="shared" si="43"/>
        <v>1</v>
      </c>
      <c r="O467" s="31">
        <f>VLOOKUP(A467,[1]Hoja3!$A$1:$D$1647,2,0)</f>
        <v>29876000</v>
      </c>
      <c r="P467" s="31">
        <f>VLOOKUP(A467,[1]Hoja3!$A$1:$D$1647,4,0)</f>
        <v>2716000</v>
      </c>
      <c r="Q467" s="31">
        <f>VLOOKUP(A467,[1]Hoja3!$A$1:$D$1647,3,0)</f>
        <v>0</v>
      </c>
      <c r="R467" s="31">
        <f t="shared" si="47"/>
        <v>32592000</v>
      </c>
      <c r="S467" s="31">
        <f t="shared" si="44"/>
        <v>27160000</v>
      </c>
      <c r="T467" s="31">
        <f t="shared" si="45"/>
        <v>32592000</v>
      </c>
      <c r="X467" s="30">
        <f t="shared" si="42"/>
        <v>45504</v>
      </c>
      <c r="Y467" s="31"/>
      <c r="Z467" s="31">
        <f t="shared" si="46"/>
        <v>32592000</v>
      </c>
      <c r="AA467" s="28" t="s">
        <v>156</v>
      </c>
    </row>
    <row r="468" spans="1:27" s="28" customFormat="1" ht="43.5" x14ac:dyDescent="0.35">
      <c r="A468" s="19" t="s">
        <v>4989</v>
      </c>
      <c r="B468" s="20">
        <v>512</v>
      </c>
      <c r="C468" s="28">
        <v>2024</v>
      </c>
      <c r="D468" s="19" t="s">
        <v>1475</v>
      </c>
      <c r="E468" s="19" t="s">
        <v>1476</v>
      </c>
      <c r="F468" s="19">
        <v>45757630</v>
      </c>
      <c r="G468" s="19" t="s">
        <v>1477</v>
      </c>
      <c r="H468" s="19" t="s">
        <v>154</v>
      </c>
      <c r="I468" s="19" t="s">
        <v>4747</v>
      </c>
      <c r="J468" s="27">
        <v>45335</v>
      </c>
      <c r="K468" s="27">
        <v>45342</v>
      </c>
      <c r="L468" s="27">
        <v>45504</v>
      </c>
      <c r="M468" s="29">
        <v>35308000</v>
      </c>
      <c r="N468" s="36">
        <f t="shared" si="43"/>
        <v>1</v>
      </c>
      <c r="O468" s="31">
        <f>VLOOKUP(A468,[1]Hoja3!$A$1:$D$1647,2,0)</f>
        <v>28970667</v>
      </c>
      <c r="P468" s="31">
        <f>VLOOKUP(A468,[1]Hoja3!$A$1:$D$1647,4,0)</f>
        <v>6337333</v>
      </c>
      <c r="Q468" s="31">
        <f>VLOOKUP(A468,[1]Hoja3!$A$1:$D$1647,3,0)</f>
        <v>0</v>
      </c>
      <c r="R468" s="31">
        <f t="shared" si="47"/>
        <v>35308000</v>
      </c>
      <c r="S468" s="31">
        <f t="shared" si="44"/>
        <v>22633334</v>
      </c>
      <c r="T468" s="31">
        <f t="shared" si="45"/>
        <v>35308000</v>
      </c>
      <c r="X468" s="30">
        <f t="shared" si="42"/>
        <v>45504</v>
      </c>
      <c r="Y468" s="31"/>
      <c r="Z468" s="31">
        <f t="shared" si="46"/>
        <v>35308000</v>
      </c>
      <c r="AA468" s="28" t="s">
        <v>156</v>
      </c>
    </row>
    <row r="469" spans="1:27" s="28" customFormat="1" ht="29" x14ac:dyDescent="0.35">
      <c r="A469" s="19" t="s">
        <v>4990</v>
      </c>
      <c r="B469" s="20">
        <v>513</v>
      </c>
      <c r="C469" s="28">
        <v>2024</v>
      </c>
      <c r="D469" s="19" t="s">
        <v>1478</v>
      </c>
      <c r="E469" s="19" t="s">
        <v>1479</v>
      </c>
      <c r="F469" s="19">
        <v>1016047664</v>
      </c>
      <c r="G469" s="19" t="s">
        <v>1480</v>
      </c>
      <c r="H469" s="19" t="s">
        <v>154</v>
      </c>
      <c r="I469" s="19" t="s">
        <v>32</v>
      </c>
      <c r="J469" s="27">
        <v>45335</v>
      </c>
      <c r="K469" s="27">
        <v>45337</v>
      </c>
      <c r="L469" s="27">
        <v>45504</v>
      </c>
      <c r="M469" s="29">
        <v>32592000</v>
      </c>
      <c r="N469" s="36">
        <f t="shared" si="43"/>
        <v>1</v>
      </c>
      <c r="O469" s="31">
        <f>VLOOKUP(A469,[1]Hoja3!$A$1:$D$1647,2,0)</f>
        <v>29876000</v>
      </c>
      <c r="P469" s="31">
        <f>VLOOKUP(A469,[1]Hoja3!$A$1:$D$1647,4,0)</f>
        <v>2716000</v>
      </c>
      <c r="Q469" s="31">
        <f>VLOOKUP(A469,[1]Hoja3!$A$1:$D$1647,3,0)</f>
        <v>0</v>
      </c>
      <c r="R469" s="31">
        <f t="shared" si="47"/>
        <v>32592000</v>
      </c>
      <c r="S469" s="31">
        <f t="shared" si="44"/>
        <v>27160000</v>
      </c>
      <c r="T469" s="31">
        <f t="shared" si="45"/>
        <v>32592000</v>
      </c>
      <c r="X469" s="30">
        <f t="shared" si="42"/>
        <v>45504</v>
      </c>
      <c r="Y469" s="31"/>
      <c r="Z469" s="31">
        <f t="shared" si="46"/>
        <v>32592000</v>
      </c>
      <c r="AA469" s="28" t="s">
        <v>33</v>
      </c>
    </row>
    <row r="470" spans="1:27" s="28" customFormat="1" ht="29" x14ac:dyDescent="0.35">
      <c r="A470" s="19" t="s">
        <v>4991</v>
      </c>
      <c r="B470" s="20">
        <v>514</v>
      </c>
      <c r="C470" s="28">
        <v>2024</v>
      </c>
      <c r="D470" s="19" t="s">
        <v>1481</v>
      </c>
      <c r="E470" s="19" t="s">
        <v>1482</v>
      </c>
      <c r="F470" s="19">
        <v>52989573</v>
      </c>
      <c r="G470" s="19" t="s">
        <v>1483</v>
      </c>
      <c r="H470" s="19" t="s">
        <v>154</v>
      </c>
      <c r="I470" s="19" t="s">
        <v>32</v>
      </c>
      <c r="J470" s="27">
        <v>45335</v>
      </c>
      <c r="K470" s="27">
        <v>45337</v>
      </c>
      <c r="L470" s="27">
        <v>45504</v>
      </c>
      <c r="M470" s="29">
        <v>32592000</v>
      </c>
      <c r="N470" s="36">
        <f t="shared" si="43"/>
        <v>1</v>
      </c>
      <c r="O470" s="31">
        <f>VLOOKUP(A470,[1]Hoja3!$A$1:$D$1647,2,0)</f>
        <v>29876000</v>
      </c>
      <c r="P470" s="31">
        <f>VLOOKUP(A470,[1]Hoja3!$A$1:$D$1647,4,0)</f>
        <v>2716000</v>
      </c>
      <c r="Q470" s="31">
        <f>VLOOKUP(A470,[1]Hoja3!$A$1:$D$1647,3,0)</f>
        <v>0</v>
      </c>
      <c r="R470" s="31">
        <f t="shared" si="47"/>
        <v>32592000</v>
      </c>
      <c r="S470" s="31">
        <f t="shared" si="44"/>
        <v>27160000</v>
      </c>
      <c r="T470" s="31">
        <f t="shared" si="45"/>
        <v>32592000</v>
      </c>
      <c r="X470" s="30">
        <f t="shared" si="42"/>
        <v>45504</v>
      </c>
      <c r="Y470" s="31"/>
      <c r="Z470" s="31">
        <f t="shared" si="46"/>
        <v>32592000</v>
      </c>
      <c r="AA470" s="28" t="s">
        <v>33</v>
      </c>
    </row>
    <row r="471" spans="1:27" s="28" customFormat="1" ht="43.5" x14ac:dyDescent="0.35">
      <c r="A471" s="19" t="s">
        <v>4992</v>
      </c>
      <c r="B471" s="20">
        <v>515</v>
      </c>
      <c r="C471" s="28">
        <v>2024</v>
      </c>
      <c r="D471" s="19" t="s">
        <v>1484</v>
      </c>
      <c r="E471" s="19" t="s">
        <v>1485</v>
      </c>
      <c r="F471" s="19">
        <v>1026269732</v>
      </c>
      <c r="G471" s="19" t="s">
        <v>1486</v>
      </c>
      <c r="H471" s="19" t="s">
        <v>894</v>
      </c>
      <c r="I471" s="19" t="s">
        <v>895</v>
      </c>
      <c r="J471" s="27">
        <v>45335</v>
      </c>
      <c r="K471" s="27">
        <v>45336</v>
      </c>
      <c r="L471" s="27">
        <v>45504</v>
      </c>
      <c r="M471" s="29">
        <v>46350000</v>
      </c>
      <c r="N471" s="36">
        <f t="shared" si="43"/>
        <v>1</v>
      </c>
      <c r="O471" s="31">
        <f>VLOOKUP(A471,[1]Hoja3!$A$1:$D$1647,2,0)</f>
        <v>42745000</v>
      </c>
      <c r="P471" s="31">
        <f>VLOOKUP(A471,[1]Hoja3!$A$1:$D$1647,4,0)</f>
        <v>3605000</v>
      </c>
      <c r="Q471" s="31">
        <f>VLOOKUP(A471,[1]Hoja3!$A$1:$D$1647,3,0)</f>
        <v>0</v>
      </c>
      <c r="R471" s="31">
        <f t="shared" si="47"/>
        <v>46350000</v>
      </c>
      <c r="S471" s="31">
        <f t="shared" si="44"/>
        <v>39140000</v>
      </c>
      <c r="T471" s="31">
        <f t="shared" si="45"/>
        <v>46350000</v>
      </c>
      <c r="X471" s="30">
        <f t="shared" si="42"/>
        <v>45504</v>
      </c>
      <c r="Y471" s="31"/>
      <c r="Z471" s="31">
        <f t="shared" si="46"/>
        <v>46350000</v>
      </c>
      <c r="AA471" s="28" t="s">
        <v>895</v>
      </c>
    </row>
    <row r="472" spans="1:27" s="28" customFormat="1" ht="29" x14ac:dyDescent="0.35">
      <c r="A472" s="19" t="s">
        <v>4993</v>
      </c>
      <c r="B472" s="20">
        <v>516</v>
      </c>
      <c r="C472" s="28">
        <v>2024</v>
      </c>
      <c r="D472" s="19" t="s">
        <v>1487</v>
      </c>
      <c r="E472" s="19" t="s">
        <v>1488</v>
      </c>
      <c r="F472" s="19">
        <v>1053853581</v>
      </c>
      <c r="G472" s="19" t="s">
        <v>1489</v>
      </c>
      <c r="H472" s="19" t="s">
        <v>854</v>
      </c>
      <c r="I472" s="19" t="s">
        <v>4785</v>
      </c>
      <c r="J472" s="27">
        <v>45335</v>
      </c>
      <c r="K472" s="27">
        <v>45336</v>
      </c>
      <c r="L472" s="27">
        <v>45504</v>
      </c>
      <c r="M472" s="29">
        <v>35220000</v>
      </c>
      <c r="N472" s="36">
        <f t="shared" si="43"/>
        <v>1</v>
      </c>
      <c r="O472" s="31">
        <f>VLOOKUP(A472,[1]Hoja3!$A$1:$D$1647,2,0)</f>
        <v>32480667</v>
      </c>
      <c r="P472" s="31">
        <f>VLOOKUP(A472,[1]Hoja3!$A$1:$D$1647,4,0)</f>
        <v>2739333</v>
      </c>
      <c r="Q472" s="31">
        <f>VLOOKUP(A472,[1]Hoja3!$A$1:$D$1647,3,0)</f>
        <v>0</v>
      </c>
      <c r="R472" s="31">
        <f t="shared" si="47"/>
        <v>35220000</v>
      </c>
      <c r="S472" s="31">
        <f t="shared" si="44"/>
        <v>29741334</v>
      </c>
      <c r="T472" s="31">
        <f t="shared" si="45"/>
        <v>35220000</v>
      </c>
      <c r="X472" s="30">
        <f t="shared" si="42"/>
        <v>45504</v>
      </c>
      <c r="Y472" s="31"/>
      <c r="Z472" s="31">
        <f t="shared" si="46"/>
        <v>35220000</v>
      </c>
      <c r="AA472" s="28" t="s">
        <v>306</v>
      </c>
    </row>
    <row r="473" spans="1:27" s="28" customFormat="1" ht="43.5" x14ac:dyDescent="0.35">
      <c r="A473" s="19" t="s">
        <v>4994</v>
      </c>
      <c r="B473" s="20">
        <v>517</v>
      </c>
      <c r="C473" s="28">
        <v>2024</v>
      </c>
      <c r="D473" s="19" t="s">
        <v>1490</v>
      </c>
      <c r="E473" s="19" t="s">
        <v>1491</v>
      </c>
      <c r="F473" s="19">
        <v>860049599</v>
      </c>
      <c r="G473" s="19" t="s">
        <v>1492</v>
      </c>
      <c r="H473" s="19" t="s">
        <v>298</v>
      </c>
      <c r="I473" s="19" t="s">
        <v>299</v>
      </c>
      <c r="J473" s="27">
        <v>45336</v>
      </c>
      <c r="K473" s="27">
        <v>45337</v>
      </c>
      <c r="L473" s="27">
        <v>45518</v>
      </c>
      <c r="M473" s="29">
        <v>39163608</v>
      </c>
      <c r="N473" s="36">
        <f t="shared" si="43"/>
        <v>0.83333333333333337</v>
      </c>
      <c r="O473" s="31">
        <f>VLOOKUP(A473,[1]Hoja3!$A$1:$D$1647,2,0)</f>
        <v>32636340</v>
      </c>
      <c r="P473" s="31">
        <f>VLOOKUP(A473,[1]Hoja3!$A$1:$D$1647,4,0)</f>
        <v>0</v>
      </c>
      <c r="Q473" s="31">
        <f>VLOOKUP(A473,[1]Hoja3!$A$1:$D$1647,3,0)</f>
        <v>6527268</v>
      </c>
      <c r="R473" s="31">
        <f t="shared" si="47"/>
        <v>39163608</v>
      </c>
      <c r="S473" s="31">
        <f t="shared" si="44"/>
        <v>32636340</v>
      </c>
      <c r="T473" s="31">
        <f t="shared" si="45"/>
        <v>32636340</v>
      </c>
      <c r="X473" s="30">
        <f t="shared" si="42"/>
        <v>45518</v>
      </c>
      <c r="Y473" s="31"/>
      <c r="Z473" s="31">
        <f t="shared" si="46"/>
        <v>39163608</v>
      </c>
      <c r="AA473" s="28" t="s">
        <v>156</v>
      </c>
    </row>
    <row r="474" spans="1:27" s="28" customFormat="1" ht="29" x14ac:dyDescent="0.35">
      <c r="A474" s="19" t="s">
        <v>4995</v>
      </c>
      <c r="B474" s="20">
        <v>518</v>
      </c>
      <c r="C474" s="28">
        <v>2024</v>
      </c>
      <c r="D474" s="19" t="s">
        <v>1493</v>
      </c>
      <c r="E474" s="19" t="s">
        <v>1494</v>
      </c>
      <c r="F474" s="19">
        <v>53911723</v>
      </c>
      <c r="G474" s="19" t="s">
        <v>1495</v>
      </c>
      <c r="H474" s="19" t="s">
        <v>854</v>
      </c>
      <c r="I474" s="19" t="s">
        <v>4785</v>
      </c>
      <c r="J474" s="27">
        <v>45336</v>
      </c>
      <c r="K474" s="27">
        <v>45337</v>
      </c>
      <c r="L474" s="27">
        <v>45504</v>
      </c>
      <c r="M474" s="29">
        <v>35220000</v>
      </c>
      <c r="N474" s="36">
        <f t="shared" si="43"/>
        <v>1</v>
      </c>
      <c r="O474" s="31">
        <f>VLOOKUP(A474,[1]Hoja3!$A$1:$D$1647,2,0)</f>
        <v>32285000</v>
      </c>
      <c r="P474" s="31">
        <f>VLOOKUP(A474,[1]Hoja3!$A$1:$D$1647,4,0)</f>
        <v>2935000</v>
      </c>
      <c r="Q474" s="31">
        <f>VLOOKUP(A474,[1]Hoja3!$A$1:$D$1647,3,0)</f>
        <v>0</v>
      </c>
      <c r="R474" s="31">
        <f t="shared" si="47"/>
        <v>35220000</v>
      </c>
      <c r="S474" s="31">
        <f t="shared" si="44"/>
        <v>29350000</v>
      </c>
      <c r="T474" s="31">
        <f t="shared" si="45"/>
        <v>35220000</v>
      </c>
      <c r="X474" s="30">
        <f t="shared" si="42"/>
        <v>45504</v>
      </c>
      <c r="Y474" s="31"/>
      <c r="Z474" s="31">
        <f t="shared" si="46"/>
        <v>35220000</v>
      </c>
      <c r="AA474" s="28" t="s">
        <v>306</v>
      </c>
    </row>
    <row r="475" spans="1:27" s="28" customFormat="1" ht="29" x14ac:dyDescent="0.35">
      <c r="A475" s="19" t="s">
        <v>4996</v>
      </c>
      <c r="B475" s="20">
        <v>519</v>
      </c>
      <c r="C475" s="28">
        <v>2024</v>
      </c>
      <c r="D475" s="19" t="s">
        <v>1496</v>
      </c>
      <c r="E475" s="19" t="s">
        <v>1497</v>
      </c>
      <c r="F475" s="19">
        <v>1075302991</v>
      </c>
      <c r="G475" s="19" t="s">
        <v>1498</v>
      </c>
      <c r="H475" s="19" t="s">
        <v>854</v>
      </c>
      <c r="I475" s="19" t="s">
        <v>4785</v>
      </c>
      <c r="J475" s="27">
        <v>45336</v>
      </c>
      <c r="K475" s="27">
        <v>45337</v>
      </c>
      <c r="L475" s="27">
        <v>45504</v>
      </c>
      <c r="M475" s="29">
        <v>35220000</v>
      </c>
      <c r="N475" s="36">
        <f t="shared" si="43"/>
        <v>1</v>
      </c>
      <c r="O475" s="31">
        <f>VLOOKUP(A475,[1]Hoja3!$A$1:$D$1647,2,0)</f>
        <v>32285000</v>
      </c>
      <c r="P475" s="31">
        <f>VLOOKUP(A475,[1]Hoja3!$A$1:$D$1647,4,0)</f>
        <v>2935000</v>
      </c>
      <c r="Q475" s="31">
        <f>VLOOKUP(A475,[1]Hoja3!$A$1:$D$1647,3,0)</f>
        <v>0</v>
      </c>
      <c r="R475" s="31">
        <f t="shared" si="47"/>
        <v>35220000</v>
      </c>
      <c r="S475" s="31">
        <f t="shared" si="44"/>
        <v>29350000</v>
      </c>
      <c r="T475" s="31">
        <f t="shared" si="45"/>
        <v>35220000</v>
      </c>
      <c r="X475" s="30">
        <f t="shared" si="42"/>
        <v>45504</v>
      </c>
      <c r="Y475" s="31"/>
      <c r="Z475" s="31">
        <f t="shared" si="46"/>
        <v>35220000</v>
      </c>
      <c r="AA475" s="28" t="s">
        <v>306</v>
      </c>
    </row>
    <row r="476" spans="1:27" s="28" customFormat="1" ht="29" x14ac:dyDescent="0.35">
      <c r="A476" s="19" t="s">
        <v>4997</v>
      </c>
      <c r="B476" s="20">
        <v>520</v>
      </c>
      <c r="C476" s="28">
        <v>2024</v>
      </c>
      <c r="D476" s="19" t="s">
        <v>1499</v>
      </c>
      <c r="E476" s="19" t="s">
        <v>1500</v>
      </c>
      <c r="F476" s="19">
        <v>1020810754</v>
      </c>
      <c r="G476" s="19" t="s">
        <v>1501</v>
      </c>
      <c r="H476" s="19" t="s">
        <v>854</v>
      </c>
      <c r="I476" s="19" t="s">
        <v>4785</v>
      </c>
      <c r="J476" s="27">
        <v>45336</v>
      </c>
      <c r="K476" s="27">
        <v>45337</v>
      </c>
      <c r="L476" s="27">
        <v>45504</v>
      </c>
      <c r="M476" s="29">
        <v>35220000</v>
      </c>
      <c r="N476" s="36">
        <f t="shared" si="43"/>
        <v>1</v>
      </c>
      <c r="O476" s="31">
        <f>VLOOKUP(A476,[1]Hoja3!$A$1:$D$1647,2,0)</f>
        <v>32285000</v>
      </c>
      <c r="P476" s="31">
        <f>VLOOKUP(A476,[1]Hoja3!$A$1:$D$1647,4,0)</f>
        <v>2935000</v>
      </c>
      <c r="Q476" s="31">
        <f>VLOOKUP(A476,[1]Hoja3!$A$1:$D$1647,3,0)</f>
        <v>0</v>
      </c>
      <c r="R476" s="31">
        <f t="shared" si="47"/>
        <v>35220000</v>
      </c>
      <c r="S476" s="31">
        <f t="shared" si="44"/>
        <v>29350000</v>
      </c>
      <c r="T476" s="31">
        <f t="shared" si="45"/>
        <v>35220000</v>
      </c>
      <c r="X476" s="30">
        <f t="shared" si="42"/>
        <v>45504</v>
      </c>
      <c r="Y476" s="31"/>
      <c r="Z476" s="31">
        <f t="shared" si="46"/>
        <v>35220000</v>
      </c>
      <c r="AA476" s="28" t="s">
        <v>306</v>
      </c>
    </row>
    <row r="477" spans="1:27" s="28" customFormat="1" ht="29" x14ac:dyDescent="0.35">
      <c r="A477" s="19" t="s">
        <v>4998</v>
      </c>
      <c r="B477" s="20">
        <v>521</v>
      </c>
      <c r="C477" s="28">
        <v>2024</v>
      </c>
      <c r="D477" s="19" t="s">
        <v>1502</v>
      </c>
      <c r="E477" s="19" t="s">
        <v>1503</v>
      </c>
      <c r="F477" s="19">
        <v>1022941460</v>
      </c>
      <c r="G477" s="19" t="s">
        <v>1504</v>
      </c>
      <c r="H477" s="19" t="s">
        <v>854</v>
      </c>
      <c r="I477" s="19" t="s">
        <v>4785</v>
      </c>
      <c r="J477" s="27">
        <v>45336</v>
      </c>
      <c r="K477" s="27">
        <v>45337</v>
      </c>
      <c r="L477" s="27">
        <v>45504</v>
      </c>
      <c r="M477" s="29">
        <v>35220000</v>
      </c>
      <c r="N477" s="36">
        <f t="shared" si="43"/>
        <v>1</v>
      </c>
      <c r="O477" s="31">
        <f>VLOOKUP(A477,[1]Hoja3!$A$1:$D$1647,2,0)</f>
        <v>32285000</v>
      </c>
      <c r="P477" s="31">
        <f>VLOOKUP(A477,[1]Hoja3!$A$1:$D$1647,4,0)</f>
        <v>2935000</v>
      </c>
      <c r="Q477" s="31">
        <f>VLOOKUP(A477,[1]Hoja3!$A$1:$D$1647,3,0)</f>
        <v>0</v>
      </c>
      <c r="R477" s="31">
        <f t="shared" si="47"/>
        <v>35220000</v>
      </c>
      <c r="S477" s="31">
        <f t="shared" si="44"/>
        <v>29350000</v>
      </c>
      <c r="T477" s="31">
        <f t="shared" si="45"/>
        <v>35220000</v>
      </c>
      <c r="X477" s="30">
        <f t="shared" si="42"/>
        <v>45504</v>
      </c>
      <c r="Y477" s="31"/>
      <c r="Z477" s="31">
        <f t="shared" si="46"/>
        <v>35220000</v>
      </c>
      <c r="AA477" s="28" t="s">
        <v>306</v>
      </c>
    </row>
    <row r="478" spans="1:27" s="28" customFormat="1" ht="43.5" x14ac:dyDescent="0.35">
      <c r="A478" s="19" t="s">
        <v>4999</v>
      </c>
      <c r="B478" s="20">
        <v>522</v>
      </c>
      <c r="C478" s="28">
        <v>2024</v>
      </c>
      <c r="D478" s="19" t="s">
        <v>1505</v>
      </c>
      <c r="E478" s="19" t="s">
        <v>1506</v>
      </c>
      <c r="F478" s="19">
        <v>1020786940</v>
      </c>
      <c r="G478" s="19" t="s">
        <v>1507</v>
      </c>
      <c r="H478" s="19" t="s">
        <v>854</v>
      </c>
      <c r="I478" s="19" t="s">
        <v>4785</v>
      </c>
      <c r="J478" s="27">
        <v>45336</v>
      </c>
      <c r="K478" s="27">
        <v>45337</v>
      </c>
      <c r="L478" s="27">
        <v>45504</v>
      </c>
      <c r="M478" s="29">
        <v>41400000</v>
      </c>
      <c r="N478" s="36">
        <f t="shared" si="43"/>
        <v>1</v>
      </c>
      <c r="O478" s="31">
        <f>VLOOKUP(A478,[1]Hoja3!$A$1:$D$1647,2,0)</f>
        <v>37950000</v>
      </c>
      <c r="P478" s="31">
        <f>VLOOKUP(A478,[1]Hoja3!$A$1:$D$1647,4,0)</f>
        <v>3450000</v>
      </c>
      <c r="Q478" s="31">
        <f>VLOOKUP(A478,[1]Hoja3!$A$1:$D$1647,3,0)</f>
        <v>0</v>
      </c>
      <c r="R478" s="31">
        <f t="shared" si="47"/>
        <v>41400000</v>
      </c>
      <c r="S478" s="31">
        <f t="shared" si="44"/>
        <v>34500000</v>
      </c>
      <c r="T478" s="31">
        <f t="shared" si="45"/>
        <v>41400000</v>
      </c>
      <c r="X478" s="30">
        <f t="shared" si="42"/>
        <v>45504</v>
      </c>
      <c r="Y478" s="31"/>
      <c r="Z478" s="31">
        <f t="shared" si="46"/>
        <v>41400000</v>
      </c>
      <c r="AA478" s="28" t="s">
        <v>306</v>
      </c>
    </row>
    <row r="479" spans="1:27" s="28" customFormat="1" ht="43.5" x14ac:dyDescent="0.35">
      <c r="A479" s="19" t="s">
        <v>5000</v>
      </c>
      <c r="B479" s="20">
        <v>525</v>
      </c>
      <c r="C479" s="28">
        <v>2024</v>
      </c>
      <c r="D479" s="19" t="s">
        <v>1508</v>
      </c>
      <c r="E479" s="19" t="s">
        <v>1509</v>
      </c>
      <c r="F479" s="19">
        <v>1030594520</v>
      </c>
      <c r="G479" s="19" t="s">
        <v>1510</v>
      </c>
      <c r="H479" s="19" t="s">
        <v>475</v>
      </c>
      <c r="I479" s="19" t="s">
        <v>4768</v>
      </c>
      <c r="J479" s="27">
        <v>45336</v>
      </c>
      <c r="K479" s="27">
        <v>45338</v>
      </c>
      <c r="L479" s="27">
        <v>45504</v>
      </c>
      <c r="M479" s="29">
        <v>31512000</v>
      </c>
      <c r="N479" s="36">
        <f t="shared" si="43"/>
        <v>1</v>
      </c>
      <c r="O479" s="31">
        <f>VLOOKUP(A479,[1]Hoja3!$A$1:$D$1647,2,0)</f>
        <v>28710933</v>
      </c>
      <c r="P479" s="31">
        <f>VLOOKUP(A479,[1]Hoja3!$A$1:$D$1647,4,0)</f>
        <v>2801067</v>
      </c>
      <c r="Q479" s="31">
        <f>VLOOKUP(A479,[1]Hoja3!$A$1:$D$1647,3,0)</f>
        <v>0</v>
      </c>
      <c r="R479" s="31">
        <f t="shared" si="47"/>
        <v>31512000</v>
      </c>
      <c r="S479" s="31">
        <f t="shared" si="44"/>
        <v>25909866</v>
      </c>
      <c r="T479" s="31">
        <f t="shared" si="45"/>
        <v>31512000</v>
      </c>
      <c r="X479" s="30">
        <f t="shared" si="42"/>
        <v>45504</v>
      </c>
      <c r="Y479" s="31"/>
      <c r="Z479" s="31">
        <f t="shared" si="46"/>
        <v>31512000</v>
      </c>
      <c r="AA479" s="28" t="s">
        <v>477</v>
      </c>
    </row>
    <row r="480" spans="1:27" s="28" customFormat="1" ht="43.5" x14ac:dyDescent="0.35">
      <c r="A480" s="19" t="s">
        <v>5001</v>
      </c>
      <c r="B480" s="20">
        <v>526</v>
      </c>
      <c r="C480" s="28">
        <v>2024</v>
      </c>
      <c r="D480" s="19" t="s">
        <v>1511</v>
      </c>
      <c r="E480" s="19" t="s">
        <v>1512</v>
      </c>
      <c r="F480" s="19">
        <v>53084190</v>
      </c>
      <c r="G480" s="19" t="s">
        <v>1513</v>
      </c>
      <c r="H480" s="19" t="s">
        <v>475</v>
      </c>
      <c r="I480" s="19" t="s">
        <v>4768</v>
      </c>
      <c r="J480" s="27">
        <v>45336</v>
      </c>
      <c r="K480" s="27">
        <v>45338</v>
      </c>
      <c r="L480" s="27">
        <v>45504</v>
      </c>
      <c r="M480" s="29">
        <v>31512000</v>
      </c>
      <c r="N480" s="36">
        <f t="shared" si="43"/>
        <v>1</v>
      </c>
      <c r="O480" s="31">
        <f>VLOOKUP(A480,[1]Hoja3!$A$1:$D$1647,2,0)</f>
        <v>28710933</v>
      </c>
      <c r="P480" s="31">
        <f>VLOOKUP(A480,[1]Hoja3!$A$1:$D$1647,4,0)</f>
        <v>2801067</v>
      </c>
      <c r="Q480" s="31">
        <f>VLOOKUP(A480,[1]Hoja3!$A$1:$D$1647,3,0)</f>
        <v>0</v>
      </c>
      <c r="R480" s="31">
        <f t="shared" si="47"/>
        <v>31512000</v>
      </c>
      <c r="S480" s="31">
        <f t="shared" si="44"/>
        <v>25909866</v>
      </c>
      <c r="T480" s="31">
        <f t="shared" si="45"/>
        <v>31512000</v>
      </c>
      <c r="X480" s="30">
        <f t="shared" si="42"/>
        <v>45504</v>
      </c>
      <c r="Y480" s="31"/>
      <c r="Z480" s="31">
        <f t="shared" si="46"/>
        <v>31512000</v>
      </c>
      <c r="AA480" s="28" t="s">
        <v>477</v>
      </c>
    </row>
    <row r="481" spans="1:27" s="28" customFormat="1" ht="43.5" x14ac:dyDescent="0.35">
      <c r="A481" s="19" t="s">
        <v>5002</v>
      </c>
      <c r="B481" s="20">
        <v>527</v>
      </c>
      <c r="C481" s="28">
        <v>2024</v>
      </c>
      <c r="D481" s="19" t="s">
        <v>1514</v>
      </c>
      <c r="E481" s="19" t="s">
        <v>1515</v>
      </c>
      <c r="F481" s="19">
        <v>1070923157</v>
      </c>
      <c r="G481" s="19" t="s">
        <v>1516</v>
      </c>
      <c r="H481" s="19" t="s">
        <v>475</v>
      </c>
      <c r="I481" s="19" t="s">
        <v>4768</v>
      </c>
      <c r="J481" s="27">
        <v>45336</v>
      </c>
      <c r="K481" s="27">
        <v>45338</v>
      </c>
      <c r="L481" s="27">
        <v>45504</v>
      </c>
      <c r="M481" s="29">
        <v>21630000</v>
      </c>
      <c r="N481" s="36">
        <f t="shared" si="43"/>
        <v>1</v>
      </c>
      <c r="O481" s="31">
        <f>VLOOKUP(A481,[1]Hoja3!$A$1:$D$1647,2,0)</f>
        <v>19587167</v>
      </c>
      <c r="P481" s="31">
        <f>VLOOKUP(A481,[1]Hoja3!$A$1:$D$1647,4,0)</f>
        <v>2042833</v>
      </c>
      <c r="Q481" s="31">
        <f>VLOOKUP(A481,[1]Hoja3!$A$1:$D$1647,3,0)</f>
        <v>0</v>
      </c>
      <c r="R481" s="31">
        <f t="shared" si="47"/>
        <v>21630000</v>
      </c>
      <c r="S481" s="31">
        <f t="shared" si="44"/>
        <v>17544334</v>
      </c>
      <c r="T481" s="31">
        <f t="shared" si="45"/>
        <v>21630000</v>
      </c>
      <c r="X481" s="30">
        <f t="shared" si="42"/>
        <v>45504</v>
      </c>
      <c r="Y481" s="31"/>
      <c r="Z481" s="31">
        <f t="shared" si="46"/>
        <v>21630000</v>
      </c>
      <c r="AA481" s="28" t="s">
        <v>477</v>
      </c>
    </row>
    <row r="482" spans="1:27" s="28" customFormat="1" ht="43.5" x14ac:dyDescent="0.35">
      <c r="A482" s="19" t="s">
        <v>5003</v>
      </c>
      <c r="B482" s="20">
        <v>528</v>
      </c>
      <c r="C482" s="28">
        <v>2024</v>
      </c>
      <c r="D482" s="19" t="s">
        <v>1517</v>
      </c>
      <c r="E482" s="19" t="s">
        <v>1518</v>
      </c>
      <c r="F482" s="19">
        <v>1019082575</v>
      </c>
      <c r="G482" s="19" t="s">
        <v>1519</v>
      </c>
      <c r="H482" s="19" t="s">
        <v>813</v>
      </c>
      <c r="I482" s="19" t="s">
        <v>4760</v>
      </c>
      <c r="J482" s="27">
        <v>45336</v>
      </c>
      <c r="K482" s="27">
        <v>45338</v>
      </c>
      <c r="L482" s="27">
        <v>45504</v>
      </c>
      <c r="M482" s="29">
        <v>22290000</v>
      </c>
      <c r="N482" s="36">
        <f t="shared" si="43"/>
        <v>1</v>
      </c>
      <c r="O482" s="31">
        <f>VLOOKUP(A482,[1]Hoja3!$A$1:$D$1647,2,0)</f>
        <v>20308667</v>
      </c>
      <c r="P482" s="31">
        <f>VLOOKUP(A482,[1]Hoja3!$A$1:$D$1647,4,0)</f>
        <v>1981333</v>
      </c>
      <c r="Q482" s="31">
        <f>VLOOKUP(A482,[1]Hoja3!$A$1:$D$1647,3,0)</f>
        <v>0</v>
      </c>
      <c r="R482" s="31">
        <f t="shared" si="47"/>
        <v>22290000</v>
      </c>
      <c r="S482" s="31">
        <f t="shared" si="44"/>
        <v>18327334</v>
      </c>
      <c r="T482" s="31">
        <f t="shared" si="45"/>
        <v>22290000</v>
      </c>
      <c r="X482" s="30">
        <f t="shared" si="42"/>
        <v>45504</v>
      </c>
      <c r="Y482" s="31"/>
      <c r="Z482" s="31">
        <f t="shared" si="46"/>
        <v>22290000</v>
      </c>
      <c r="AA482" s="28" t="s">
        <v>534</v>
      </c>
    </row>
    <row r="483" spans="1:27" s="28" customFormat="1" ht="43.5" x14ac:dyDescent="0.35">
      <c r="A483" s="19" t="s">
        <v>5004</v>
      </c>
      <c r="B483" s="20">
        <v>529</v>
      </c>
      <c r="C483" s="28">
        <v>2024</v>
      </c>
      <c r="D483" s="19" t="s">
        <v>1520</v>
      </c>
      <c r="E483" s="19" t="s">
        <v>1521</v>
      </c>
      <c r="F483" s="19">
        <v>52160193</v>
      </c>
      <c r="G483" s="19" t="s">
        <v>1522</v>
      </c>
      <c r="H483" s="19" t="s">
        <v>475</v>
      </c>
      <c r="I483" s="19" t="s">
        <v>4768</v>
      </c>
      <c r="J483" s="27">
        <v>45336</v>
      </c>
      <c r="K483" s="27">
        <v>45338</v>
      </c>
      <c r="L483" s="27">
        <v>45504</v>
      </c>
      <c r="M483" s="29">
        <v>21630000</v>
      </c>
      <c r="N483" s="36">
        <f t="shared" si="43"/>
        <v>0.81707316763765037</v>
      </c>
      <c r="O483" s="31">
        <f>VLOOKUP(A483,[1]Hoja3!$A$1:$D$1647,2,0)</f>
        <v>16102333</v>
      </c>
      <c r="P483" s="31">
        <f>VLOOKUP(A483,[1]Hoja3!$A$1:$D$1647,4,0)</f>
        <v>1922667</v>
      </c>
      <c r="Q483" s="31">
        <f>VLOOKUP(A483,[1]Hoja3!$A$1:$D$1647,3,0)</f>
        <v>3605000</v>
      </c>
      <c r="R483" s="31">
        <f t="shared" si="47"/>
        <v>21630000</v>
      </c>
      <c r="S483" s="31">
        <f t="shared" si="44"/>
        <v>14179666</v>
      </c>
      <c r="T483" s="31">
        <f t="shared" si="45"/>
        <v>18025000</v>
      </c>
      <c r="X483" s="30">
        <f t="shared" si="42"/>
        <v>45504</v>
      </c>
      <c r="Y483" s="31"/>
      <c r="Z483" s="31">
        <f t="shared" si="46"/>
        <v>21630000</v>
      </c>
      <c r="AA483" s="28" t="s">
        <v>477</v>
      </c>
    </row>
    <row r="484" spans="1:27" s="28" customFormat="1" ht="43.5" x14ac:dyDescent="0.35">
      <c r="A484" s="19" t="s">
        <v>5005</v>
      </c>
      <c r="B484" s="20">
        <v>530</v>
      </c>
      <c r="C484" s="28">
        <v>2024</v>
      </c>
      <c r="D484" s="19" t="s">
        <v>1523</v>
      </c>
      <c r="E484" s="19" t="s">
        <v>1524</v>
      </c>
      <c r="F484" s="19">
        <v>53049970</v>
      </c>
      <c r="G484" s="19" t="s">
        <v>1525</v>
      </c>
      <c r="H484" s="19" t="s">
        <v>298</v>
      </c>
      <c r="I484" s="19" t="s">
        <v>299</v>
      </c>
      <c r="J484" s="27">
        <v>45336</v>
      </c>
      <c r="K484" s="27">
        <v>45337</v>
      </c>
      <c r="L484" s="27">
        <v>45504</v>
      </c>
      <c r="M484" s="29">
        <v>63000000</v>
      </c>
      <c r="N484" s="36">
        <f t="shared" si="43"/>
        <v>1</v>
      </c>
      <c r="O484" s="31">
        <f>VLOOKUP(A484,[1]Hoja3!$A$1:$D$1647,2,0)</f>
        <v>57750000</v>
      </c>
      <c r="P484" s="31">
        <f>VLOOKUP(A484,[1]Hoja3!$A$1:$D$1647,4,0)</f>
        <v>5250000</v>
      </c>
      <c r="Q484" s="31">
        <f>VLOOKUP(A484,[1]Hoja3!$A$1:$D$1647,3,0)</f>
        <v>0</v>
      </c>
      <c r="R484" s="31">
        <f t="shared" si="47"/>
        <v>63000000</v>
      </c>
      <c r="S484" s="31">
        <f t="shared" si="44"/>
        <v>52500000</v>
      </c>
      <c r="T484" s="31">
        <f t="shared" si="45"/>
        <v>63000000</v>
      </c>
      <c r="X484" s="30">
        <f t="shared" si="42"/>
        <v>45504</v>
      </c>
      <c r="Y484" s="31"/>
      <c r="Z484" s="31">
        <f t="shared" si="46"/>
        <v>63000000</v>
      </c>
      <c r="AA484" s="28" t="s">
        <v>300</v>
      </c>
    </row>
    <row r="485" spans="1:27" s="28" customFormat="1" ht="43.5" x14ac:dyDescent="0.35">
      <c r="A485" s="19" t="s">
        <v>5006</v>
      </c>
      <c r="B485" s="20">
        <v>532</v>
      </c>
      <c r="C485" s="28">
        <v>2024</v>
      </c>
      <c r="D485" s="19" t="s">
        <v>1526</v>
      </c>
      <c r="E485" s="19" t="s">
        <v>1527</v>
      </c>
      <c r="F485" s="19">
        <v>1094895758</v>
      </c>
      <c r="G485" s="19" t="s">
        <v>1528</v>
      </c>
      <c r="H485" s="19" t="s">
        <v>298</v>
      </c>
      <c r="I485" s="19" t="s">
        <v>299</v>
      </c>
      <c r="J485" s="27">
        <v>45337</v>
      </c>
      <c r="K485" s="27">
        <v>45341</v>
      </c>
      <c r="L485" s="27">
        <v>45504</v>
      </c>
      <c r="M485" s="29">
        <v>36400000</v>
      </c>
      <c r="N485" s="36">
        <f t="shared" si="43"/>
        <v>1</v>
      </c>
      <c r="O485" s="31">
        <f>VLOOKUP(A485,[1]Hoja3!$A$1:$D$1647,2,0)</f>
        <v>30053333</v>
      </c>
      <c r="P485" s="31">
        <f>VLOOKUP(A485,[1]Hoja3!$A$1:$D$1647,4,0)</f>
        <v>6346667</v>
      </c>
      <c r="Q485" s="31">
        <f>VLOOKUP(A485,[1]Hoja3!$A$1:$D$1647,3,0)</f>
        <v>0</v>
      </c>
      <c r="R485" s="31">
        <f t="shared" si="47"/>
        <v>36400000</v>
      </c>
      <c r="S485" s="31">
        <f t="shared" si="44"/>
        <v>23706666</v>
      </c>
      <c r="T485" s="31">
        <f t="shared" si="45"/>
        <v>36400000</v>
      </c>
      <c r="X485" s="30">
        <f t="shared" si="42"/>
        <v>45504</v>
      </c>
      <c r="Y485" s="31"/>
      <c r="Z485" s="31">
        <f t="shared" si="46"/>
        <v>36400000</v>
      </c>
      <c r="AA485" s="28" t="s">
        <v>300</v>
      </c>
    </row>
    <row r="486" spans="1:27" s="28" customFormat="1" ht="43.5" x14ac:dyDescent="0.35">
      <c r="A486" s="19" t="s">
        <v>5007</v>
      </c>
      <c r="B486" s="20">
        <v>533</v>
      </c>
      <c r="C486" s="28">
        <v>2024</v>
      </c>
      <c r="D486" s="19" t="s">
        <v>1529</v>
      </c>
      <c r="E486" s="19" t="s">
        <v>1530</v>
      </c>
      <c r="F486" s="19">
        <v>1085274653</v>
      </c>
      <c r="G486" s="19" t="s">
        <v>1531</v>
      </c>
      <c r="H486" s="19" t="s">
        <v>894</v>
      </c>
      <c r="I486" s="19" t="s">
        <v>895</v>
      </c>
      <c r="J486" s="27">
        <v>45336</v>
      </c>
      <c r="K486" s="27">
        <v>45338</v>
      </c>
      <c r="L486" s="27">
        <v>45504</v>
      </c>
      <c r="M486" s="29">
        <v>38196000</v>
      </c>
      <c r="N486" s="36">
        <f t="shared" si="43"/>
        <v>1</v>
      </c>
      <c r="O486" s="31">
        <f>VLOOKUP(A486,[1]Hoja3!$A$1:$D$1647,2,0)</f>
        <v>34800800</v>
      </c>
      <c r="P486" s="31">
        <f>VLOOKUP(A486,[1]Hoja3!$A$1:$D$1647,4,0)</f>
        <v>3395200</v>
      </c>
      <c r="Q486" s="31">
        <f>VLOOKUP(A486,[1]Hoja3!$A$1:$D$1647,3,0)</f>
        <v>0</v>
      </c>
      <c r="R486" s="31">
        <f t="shared" si="47"/>
        <v>38196000</v>
      </c>
      <c r="S486" s="31">
        <f t="shared" si="44"/>
        <v>31405600</v>
      </c>
      <c r="T486" s="31">
        <f t="shared" si="45"/>
        <v>38196000</v>
      </c>
      <c r="X486" s="30">
        <f t="shared" si="42"/>
        <v>45504</v>
      </c>
      <c r="Y486" s="31"/>
      <c r="Z486" s="31">
        <f t="shared" si="46"/>
        <v>38196000</v>
      </c>
      <c r="AA486" s="28" t="s">
        <v>895</v>
      </c>
    </row>
    <row r="487" spans="1:27" s="28" customFormat="1" ht="29" x14ac:dyDescent="0.35">
      <c r="A487" s="19" t="s">
        <v>5008</v>
      </c>
      <c r="B487" s="20">
        <v>535</v>
      </c>
      <c r="C487" s="28">
        <v>2024</v>
      </c>
      <c r="D487" s="19" t="s">
        <v>1532</v>
      </c>
      <c r="E487" s="19" t="s">
        <v>1533</v>
      </c>
      <c r="F487" s="19">
        <v>1032429532</v>
      </c>
      <c r="G487" s="19" t="s">
        <v>1534</v>
      </c>
      <c r="H487" s="19" t="s">
        <v>154</v>
      </c>
      <c r="I487" s="19" t="s">
        <v>32</v>
      </c>
      <c r="J487" s="27">
        <v>45336</v>
      </c>
      <c r="K487" s="27">
        <v>45341</v>
      </c>
      <c r="L487" s="27">
        <v>45504</v>
      </c>
      <c r="M487" s="29">
        <v>32592000</v>
      </c>
      <c r="N487" s="36">
        <f t="shared" si="43"/>
        <v>1</v>
      </c>
      <c r="O487" s="31">
        <f>VLOOKUP(A487,[1]Hoja3!$A$1:$D$1647,2,0)</f>
        <v>29151733</v>
      </c>
      <c r="P487" s="31">
        <f>VLOOKUP(A487,[1]Hoja3!$A$1:$D$1647,4,0)</f>
        <v>3440267</v>
      </c>
      <c r="Q487" s="31">
        <f>VLOOKUP(A487,[1]Hoja3!$A$1:$D$1647,3,0)</f>
        <v>0</v>
      </c>
      <c r="R487" s="31">
        <f t="shared" si="47"/>
        <v>32592000</v>
      </c>
      <c r="S487" s="31">
        <f t="shared" si="44"/>
        <v>25711466</v>
      </c>
      <c r="T487" s="31">
        <f t="shared" si="45"/>
        <v>32592000</v>
      </c>
      <c r="X487" s="30">
        <f t="shared" si="42"/>
        <v>45504</v>
      </c>
      <c r="Y487" s="31"/>
      <c r="Z487" s="31">
        <f t="shared" si="46"/>
        <v>32592000</v>
      </c>
      <c r="AA487" s="28" t="s">
        <v>33</v>
      </c>
    </row>
    <row r="488" spans="1:27" s="28" customFormat="1" ht="29" x14ac:dyDescent="0.35">
      <c r="A488" s="19" t="s">
        <v>5009</v>
      </c>
      <c r="B488" s="20">
        <v>536</v>
      </c>
      <c r="C488" s="28">
        <v>2024</v>
      </c>
      <c r="D488" s="19" t="s">
        <v>1535</v>
      </c>
      <c r="E488" s="19" t="s">
        <v>1536</v>
      </c>
      <c r="F488" s="19">
        <v>1067856673</v>
      </c>
      <c r="G488" s="19" t="s">
        <v>1537</v>
      </c>
      <c r="H488" s="19" t="s">
        <v>764</v>
      </c>
      <c r="I488" s="19" t="s">
        <v>765</v>
      </c>
      <c r="J488" s="27">
        <v>45336</v>
      </c>
      <c r="K488" s="27">
        <v>45341</v>
      </c>
      <c r="L488" s="27">
        <v>45504</v>
      </c>
      <c r="M488" s="29">
        <v>52152000</v>
      </c>
      <c r="N488" s="36">
        <f t="shared" si="43"/>
        <v>0.81366459760481835</v>
      </c>
      <c r="O488" s="31">
        <f>VLOOKUP(A488,[1]Hoja3!$A$1:$D$1647,2,0)</f>
        <v>37955067</v>
      </c>
      <c r="P488" s="31">
        <f>VLOOKUP(A488,[1]Hoja3!$A$1:$D$1647,4,0)</f>
        <v>5504933</v>
      </c>
      <c r="Q488" s="31">
        <f>VLOOKUP(A488,[1]Hoja3!$A$1:$D$1647,3,0)</f>
        <v>8692000</v>
      </c>
      <c r="R488" s="31">
        <f t="shared" si="47"/>
        <v>52152000</v>
      </c>
      <c r="S488" s="31">
        <f t="shared" si="44"/>
        <v>32450134</v>
      </c>
      <c r="T488" s="31">
        <f t="shared" si="45"/>
        <v>43460000</v>
      </c>
      <c r="X488" s="30">
        <f t="shared" si="42"/>
        <v>45504</v>
      </c>
      <c r="Y488" s="31"/>
      <c r="Z488" s="31">
        <f t="shared" si="46"/>
        <v>52152000</v>
      </c>
      <c r="AA488" s="28" t="s">
        <v>556</v>
      </c>
    </row>
    <row r="489" spans="1:27" s="28" customFormat="1" ht="29" x14ac:dyDescent="0.35">
      <c r="A489" s="19" t="s">
        <v>5010</v>
      </c>
      <c r="B489" s="20">
        <v>537</v>
      </c>
      <c r="C489" s="28">
        <v>2024</v>
      </c>
      <c r="D489" s="19" t="s">
        <v>1538</v>
      </c>
      <c r="E489" s="19" t="s">
        <v>1539</v>
      </c>
      <c r="F489" s="19">
        <v>1018461548</v>
      </c>
      <c r="G489" s="19" t="s">
        <v>1540</v>
      </c>
      <c r="H489" s="19" t="s">
        <v>764</v>
      </c>
      <c r="I489" s="19" t="s">
        <v>765</v>
      </c>
      <c r="J489" s="27">
        <v>45336</v>
      </c>
      <c r="K489" s="27">
        <v>45342</v>
      </c>
      <c r="L489" s="27">
        <v>45504</v>
      </c>
      <c r="M489" s="29">
        <v>39108000</v>
      </c>
      <c r="N489" s="36">
        <f t="shared" si="43"/>
        <v>1</v>
      </c>
      <c r="O489" s="31">
        <f>VLOOKUP(A489,[1]Hoja3!$A$1:$D$1647,2,0)</f>
        <v>34762667</v>
      </c>
      <c r="P489" s="31">
        <f>VLOOKUP(A489,[1]Hoja3!$A$1:$D$1647,4,0)</f>
        <v>4345333</v>
      </c>
      <c r="Q489" s="31">
        <f>VLOOKUP(A489,[1]Hoja3!$A$1:$D$1647,3,0)</f>
        <v>0</v>
      </c>
      <c r="R489" s="31">
        <f t="shared" si="47"/>
        <v>39108000</v>
      </c>
      <c r="S489" s="31">
        <f t="shared" si="44"/>
        <v>30417334</v>
      </c>
      <c r="T489" s="31">
        <f t="shared" si="45"/>
        <v>39108000</v>
      </c>
      <c r="X489" s="30">
        <f t="shared" si="42"/>
        <v>45504</v>
      </c>
      <c r="Y489" s="31"/>
      <c r="Z489" s="31">
        <f t="shared" si="46"/>
        <v>39108000</v>
      </c>
      <c r="AA489" s="28" t="s">
        <v>556</v>
      </c>
    </row>
    <row r="490" spans="1:27" s="28" customFormat="1" ht="29" x14ac:dyDescent="0.35">
      <c r="A490" s="19" t="s">
        <v>5011</v>
      </c>
      <c r="B490" s="20">
        <v>538</v>
      </c>
      <c r="C490" s="28">
        <v>2024</v>
      </c>
      <c r="D490" s="19" t="s">
        <v>1541</v>
      </c>
      <c r="E490" s="19" t="s">
        <v>1542</v>
      </c>
      <c r="F490" s="19">
        <v>80795522</v>
      </c>
      <c r="G490" s="19" t="s">
        <v>1543</v>
      </c>
      <c r="H490" s="19" t="s">
        <v>764</v>
      </c>
      <c r="I490" s="19" t="s">
        <v>765</v>
      </c>
      <c r="J490" s="27">
        <v>45336</v>
      </c>
      <c r="K490" s="27">
        <v>45342</v>
      </c>
      <c r="L490" s="27">
        <v>45504</v>
      </c>
      <c r="M490" s="29">
        <v>44328000</v>
      </c>
      <c r="N490" s="36">
        <f t="shared" si="43"/>
        <v>1</v>
      </c>
      <c r="O490" s="31">
        <f>VLOOKUP(A490,[1]Hoja3!$A$1:$D$1647,2,0)</f>
        <v>39402667</v>
      </c>
      <c r="P490" s="31">
        <f>VLOOKUP(A490,[1]Hoja3!$A$1:$D$1647,4,0)</f>
        <v>4925333</v>
      </c>
      <c r="Q490" s="31">
        <f>VLOOKUP(A490,[1]Hoja3!$A$1:$D$1647,3,0)</f>
        <v>0</v>
      </c>
      <c r="R490" s="31">
        <f t="shared" si="47"/>
        <v>44328000</v>
      </c>
      <c r="S490" s="31">
        <f t="shared" si="44"/>
        <v>34477334</v>
      </c>
      <c r="T490" s="31">
        <f t="shared" si="45"/>
        <v>44328000</v>
      </c>
      <c r="X490" s="30">
        <f t="shared" si="42"/>
        <v>45504</v>
      </c>
      <c r="Y490" s="31"/>
      <c r="Z490" s="31">
        <f t="shared" si="46"/>
        <v>44328000</v>
      </c>
      <c r="AA490" s="28" t="s">
        <v>556</v>
      </c>
    </row>
    <row r="491" spans="1:27" s="28" customFormat="1" ht="43.5" x14ac:dyDescent="0.35">
      <c r="A491" s="19" t="s">
        <v>5012</v>
      </c>
      <c r="B491" s="20">
        <v>539</v>
      </c>
      <c r="C491" s="28">
        <v>2024</v>
      </c>
      <c r="D491" s="19" t="s">
        <v>1544</v>
      </c>
      <c r="E491" s="19" t="s">
        <v>1545</v>
      </c>
      <c r="F491" s="19">
        <v>1026256218</v>
      </c>
      <c r="G491" s="19" t="s">
        <v>1546</v>
      </c>
      <c r="H491" s="19" t="s">
        <v>154</v>
      </c>
      <c r="I491" s="19" t="s">
        <v>4747</v>
      </c>
      <c r="J491" s="27">
        <v>45336</v>
      </c>
      <c r="K491" s="27">
        <v>45338</v>
      </c>
      <c r="L491" s="27">
        <v>45504</v>
      </c>
      <c r="M491" s="29">
        <v>34482500</v>
      </c>
      <c r="N491" s="36">
        <f t="shared" si="43"/>
        <v>1</v>
      </c>
      <c r="O491" s="31">
        <f>VLOOKUP(A491,[1]Hoja3!$A$1:$D$1647,2,0)</f>
        <v>29000667</v>
      </c>
      <c r="P491" s="31">
        <f>VLOOKUP(A491,[1]Hoja3!$A$1:$D$1647,4,0)</f>
        <v>5481833</v>
      </c>
      <c r="Q491" s="31">
        <f>VLOOKUP(A491,[1]Hoja3!$A$1:$D$1647,3,0)</f>
        <v>0</v>
      </c>
      <c r="R491" s="31">
        <f t="shared" si="47"/>
        <v>34482500</v>
      </c>
      <c r="S491" s="31">
        <f t="shared" si="44"/>
        <v>23518834</v>
      </c>
      <c r="T491" s="31">
        <f t="shared" si="45"/>
        <v>34482500</v>
      </c>
      <c r="X491" s="30">
        <f t="shared" si="42"/>
        <v>45504</v>
      </c>
      <c r="Y491" s="31"/>
      <c r="Z491" s="31">
        <f t="shared" si="46"/>
        <v>34482500</v>
      </c>
      <c r="AA491" s="28" t="s">
        <v>156</v>
      </c>
    </row>
    <row r="492" spans="1:27" s="28" customFormat="1" ht="43.5" x14ac:dyDescent="0.35">
      <c r="A492" s="19" t="s">
        <v>5013</v>
      </c>
      <c r="B492" s="20">
        <v>540</v>
      </c>
      <c r="C492" s="28">
        <v>2024</v>
      </c>
      <c r="D492" s="19" t="s">
        <v>1547</v>
      </c>
      <c r="E492" s="19" t="s">
        <v>1548</v>
      </c>
      <c r="F492" s="19">
        <v>1010182081</v>
      </c>
      <c r="G492" s="19" t="s">
        <v>1549</v>
      </c>
      <c r="H492" s="19" t="s">
        <v>154</v>
      </c>
      <c r="I492" s="19" t="s">
        <v>4747</v>
      </c>
      <c r="J492" s="27">
        <v>45336</v>
      </c>
      <c r="K492" s="27">
        <v>45338</v>
      </c>
      <c r="L492" s="27">
        <v>45504</v>
      </c>
      <c r="M492" s="29">
        <v>38046000</v>
      </c>
      <c r="N492" s="36">
        <f t="shared" si="43"/>
        <v>1</v>
      </c>
      <c r="O492" s="31">
        <f>VLOOKUP(A492,[1]Hoja3!$A$1:$D$1647,2,0)</f>
        <v>36703200</v>
      </c>
      <c r="P492" s="31">
        <f>VLOOKUP(A492,[1]Hoja3!$A$1:$D$1647,4,0)</f>
        <v>1342800</v>
      </c>
      <c r="Q492" s="31">
        <f>VLOOKUP(A492,[1]Hoja3!$A$1:$D$1647,3,0)</f>
        <v>0</v>
      </c>
      <c r="R492" s="31">
        <f t="shared" si="47"/>
        <v>38046000</v>
      </c>
      <c r="S492" s="31">
        <f t="shared" si="44"/>
        <v>35360400</v>
      </c>
      <c r="T492" s="31">
        <f t="shared" si="45"/>
        <v>38046000</v>
      </c>
      <c r="X492" s="30">
        <f t="shared" si="42"/>
        <v>45504</v>
      </c>
      <c r="Y492" s="31"/>
      <c r="Z492" s="31">
        <f t="shared" si="46"/>
        <v>38046000</v>
      </c>
      <c r="AA492" s="28" t="s">
        <v>156</v>
      </c>
    </row>
    <row r="493" spans="1:27" s="28" customFormat="1" ht="29" x14ac:dyDescent="0.35">
      <c r="A493" s="19" t="s">
        <v>5014</v>
      </c>
      <c r="B493" s="20">
        <v>541</v>
      </c>
      <c r="C493" s="28">
        <v>2024</v>
      </c>
      <c r="D493" s="19" t="s">
        <v>1550</v>
      </c>
      <c r="E493" s="19" t="s">
        <v>1551</v>
      </c>
      <c r="F493" s="19">
        <v>1010204008</v>
      </c>
      <c r="G493" s="19" t="s">
        <v>1552</v>
      </c>
      <c r="H493" s="19" t="s">
        <v>4678</v>
      </c>
      <c r="I493" s="19" t="s">
        <v>539</v>
      </c>
      <c r="J493" s="27">
        <v>45336</v>
      </c>
      <c r="K493" s="27">
        <v>45338</v>
      </c>
      <c r="L493" s="27">
        <v>45504</v>
      </c>
      <c r="M493" s="29">
        <v>31827000</v>
      </c>
      <c r="N493" s="36">
        <f t="shared" si="43"/>
        <v>1</v>
      </c>
      <c r="O493" s="31">
        <f>VLOOKUP(A493,[1]Hoja3!$A$1:$D$1647,2,0)</f>
        <v>28997933</v>
      </c>
      <c r="P493" s="31">
        <f>VLOOKUP(A493,[1]Hoja3!$A$1:$D$1647,4,0)</f>
        <v>2829067</v>
      </c>
      <c r="Q493" s="31">
        <f>VLOOKUP(A493,[1]Hoja3!$A$1:$D$1647,3,0)</f>
        <v>0</v>
      </c>
      <c r="R493" s="31">
        <f t="shared" si="47"/>
        <v>31827000</v>
      </c>
      <c r="S493" s="31">
        <f t="shared" si="44"/>
        <v>26168866</v>
      </c>
      <c r="T493" s="31">
        <f t="shared" si="45"/>
        <v>31827000</v>
      </c>
      <c r="X493" s="30">
        <f t="shared" si="42"/>
        <v>45504</v>
      </c>
      <c r="Y493" s="31"/>
      <c r="Z493" s="31">
        <f t="shared" si="46"/>
        <v>31827000</v>
      </c>
      <c r="AA493" s="28" t="s">
        <v>534</v>
      </c>
    </row>
    <row r="494" spans="1:27" s="28" customFormat="1" ht="29" x14ac:dyDescent="0.35">
      <c r="A494" s="19" t="s">
        <v>5015</v>
      </c>
      <c r="B494" s="20">
        <v>542</v>
      </c>
      <c r="C494" s="28">
        <v>2024</v>
      </c>
      <c r="D494" s="19" t="s">
        <v>1553</v>
      </c>
      <c r="E494" s="19" t="s">
        <v>1554</v>
      </c>
      <c r="F494" s="19">
        <v>52341816</v>
      </c>
      <c r="G494" s="19" t="s">
        <v>1555</v>
      </c>
      <c r="H494" s="19" t="s">
        <v>154</v>
      </c>
      <c r="I494" s="19" t="s">
        <v>4747</v>
      </c>
      <c r="J494" s="27">
        <v>45336</v>
      </c>
      <c r="K494" s="27">
        <v>45342</v>
      </c>
      <c r="L494" s="27">
        <v>45504</v>
      </c>
      <c r="M494" s="29">
        <v>40284000</v>
      </c>
      <c r="N494" s="36">
        <f t="shared" si="43"/>
        <v>1</v>
      </c>
      <c r="O494" s="31">
        <f>VLOOKUP(A494,[1]Hoja3!$A$1:$D$1647,2,0)</f>
        <v>35808000</v>
      </c>
      <c r="P494" s="31">
        <f>VLOOKUP(A494,[1]Hoja3!$A$1:$D$1647,4,0)</f>
        <v>4476000</v>
      </c>
      <c r="Q494" s="31">
        <f>VLOOKUP(A494,[1]Hoja3!$A$1:$D$1647,3,0)</f>
        <v>0</v>
      </c>
      <c r="R494" s="31">
        <f t="shared" si="47"/>
        <v>40284000</v>
      </c>
      <c r="S494" s="31">
        <f t="shared" si="44"/>
        <v>31332000</v>
      </c>
      <c r="T494" s="31">
        <f t="shared" si="45"/>
        <v>40284000</v>
      </c>
      <c r="X494" s="30">
        <f t="shared" si="42"/>
        <v>45504</v>
      </c>
      <c r="Y494" s="31"/>
      <c r="Z494" s="31">
        <f t="shared" si="46"/>
        <v>40284000</v>
      </c>
      <c r="AA494" s="28" t="s">
        <v>156</v>
      </c>
    </row>
    <row r="495" spans="1:27" s="28" customFormat="1" ht="43.5" x14ac:dyDescent="0.35">
      <c r="A495" s="19" t="s">
        <v>5016</v>
      </c>
      <c r="B495" s="20">
        <v>543</v>
      </c>
      <c r="C495" s="28">
        <v>2024</v>
      </c>
      <c r="D495" s="19" t="s">
        <v>1556</v>
      </c>
      <c r="E495" s="19" t="s">
        <v>1557</v>
      </c>
      <c r="F495" s="19">
        <v>52750932</v>
      </c>
      <c r="G495" s="19" t="s">
        <v>1558</v>
      </c>
      <c r="H495" s="19" t="s">
        <v>154</v>
      </c>
      <c r="I495" s="19" t="s">
        <v>4747</v>
      </c>
      <c r="J495" s="27">
        <v>45336</v>
      </c>
      <c r="K495" s="27">
        <v>45342</v>
      </c>
      <c r="L495" s="27">
        <v>45504</v>
      </c>
      <c r="M495" s="29">
        <v>40284000</v>
      </c>
      <c r="N495" s="36">
        <f t="shared" si="43"/>
        <v>1</v>
      </c>
      <c r="O495" s="31">
        <f>VLOOKUP(A495,[1]Hoja3!$A$1:$D$1647,2,0)</f>
        <v>35808000</v>
      </c>
      <c r="P495" s="31">
        <f>VLOOKUP(A495,[1]Hoja3!$A$1:$D$1647,4,0)</f>
        <v>4476000</v>
      </c>
      <c r="Q495" s="31">
        <f>VLOOKUP(A495,[1]Hoja3!$A$1:$D$1647,3,0)</f>
        <v>0</v>
      </c>
      <c r="R495" s="31">
        <f t="shared" si="47"/>
        <v>40284000</v>
      </c>
      <c r="S495" s="31">
        <f t="shared" si="44"/>
        <v>31332000</v>
      </c>
      <c r="T495" s="31">
        <f t="shared" si="45"/>
        <v>40284000</v>
      </c>
      <c r="X495" s="30">
        <f t="shared" si="42"/>
        <v>45504</v>
      </c>
      <c r="Y495" s="31"/>
      <c r="Z495" s="31">
        <f t="shared" si="46"/>
        <v>40284000</v>
      </c>
      <c r="AA495" s="28" t="s">
        <v>156</v>
      </c>
    </row>
    <row r="496" spans="1:27" s="28" customFormat="1" ht="43.5" x14ac:dyDescent="0.35">
      <c r="A496" s="19" t="s">
        <v>5017</v>
      </c>
      <c r="B496" s="20">
        <v>544</v>
      </c>
      <c r="C496" s="28">
        <v>2024</v>
      </c>
      <c r="D496" s="19" t="s">
        <v>1559</v>
      </c>
      <c r="E496" s="19" t="s">
        <v>1560</v>
      </c>
      <c r="F496" s="19">
        <v>80052627</v>
      </c>
      <c r="G496" s="19" t="s">
        <v>1561</v>
      </c>
      <c r="H496" s="19" t="s">
        <v>298</v>
      </c>
      <c r="I496" s="19" t="s">
        <v>299</v>
      </c>
      <c r="J496" s="27">
        <v>45336</v>
      </c>
      <c r="K496" s="27">
        <v>45338</v>
      </c>
      <c r="L496" s="27">
        <v>45504</v>
      </c>
      <c r="M496" s="29">
        <v>21000000</v>
      </c>
      <c r="N496" s="36">
        <f t="shared" si="43"/>
        <v>1</v>
      </c>
      <c r="O496" s="31">
        <f>VLOOKUP(A496,[1]Hoja3!$A$1:$D$1647,2,0)</f>
        <v>19133333</v>
      </c>
      <c r="P496" s="31">
        <f>VLOOKUP(A496,[1]Hoja3!$A$1:$D$1647,4,0)</f>
        <v>1866667</v>
      </c>
      <c r="Q496" s="31">
        <f>VLOOKUP(A496,[1]Hoja3!$A$1:$D$1647,3,0)</f>
        <v>0</v>
      </c>
      <c r="R496" s="31">
        <f t="shared" si="47"/>
        <v>21000000</v>
      </c>
      <c r="S496" s="31">
        <f t="shared" si="44"/>
        <v>17266666</v>
      </c>
      <c r="T496" s="31">
        <f t="shared" si="45"/>
        <v>21000000</v>
      </c>
      <c r="X496" s="30">
        <f t="shared" si="42"/>
        <v>45504</v>
      </c>
      <c r="Y496" s="31"/>
      <c r="Z496" s="31">
        <f t="shared" si="46"/>
        <v>21000000</v>
      </c>
      <c r="AA496" s="28" t="s">
        <v>300</v>
      </c>
    </row>
    <row r="497" spans="1:27" s="28" customFormat="1" ht="43.5" x14ac:dyDescent="0.35">
      <c r="A497" s="19" t="s">
        <v>5018</v>
      </c>
      <c r="B497" s="20">
        <v>545</v>
      </c>
      <c r="C497" s="28">
        <v>2024</v>
      </c>
      <c r="D497" s="19" t="s">
        <v>1562</v>
      </c>
      <c r="E497" s="19" t="s">
        <v>1563</v>
      </c>
      <c r="F497" s="19">
        <v>53070829</v>
      </c>
      <c r="G497" s="19" t="s">
        <v>1564</v>
      </c>
      <c r="H497" s="19" t="s">
        <v>262</v>
      </c>
      <c r="I497" s="19" t="s">
        <v>4742</v>
      </c>
      <c r="J497" s="27">
        <v>45336</v>
      </c>
      <c r="K497" s="27">
        <v>45337</v>
      </c>
      <c r="L497" s="27">
        <v>45504</v>
      </c>
      <c r="M497" s="29">
        <v>32862500</v>
      </c>
      <c r="N497" s="36">
        <f t="shared" si="43"/>
        <v>1</v>
      </c>
      <c r="O497" s="31">
        <f>VLOOKUP(A497,[1]Hoja3!$A$1:$D$1647,2,0)</f>
        <v>32862500</v>
      </c>
      <c r="P497" s="31">
        <f>VLOOKUP(A497,[1]Hoja3!$A$1:$D$1647,4,0)</f>
        <v>0</v>
      </c>
      <c r="Q497" s="31">
        <f>VLOOKUP(A497,[1]Hoja3!$A$1:$D$1647,3,0)</f>
        <v>0</v>
      </c>
      <c r="R497" s="31">
        <f t="shared" si="47"/>
        <v>32862500</v>
      </c>
      <c r="S497" s="31">
        <f t="shared" si="44"/>
        <v>32862500</v>
      </c>
      <c r="T497" s="31">
        <f t="shared" si="45"/>
        <v>32862500</v>
      </c>
      <c r="X497" s="30">
        <f t="shared" si="42"/>
        <v>45504</v>
      </c>
      <c r="Y497" s="31"/>
      <c r="Z497" s="31">
        <f t="shared" si="46"/>
        <v>32862500</v>
      </c>
      <c r="AA497" s="28" t="s">
        <v>264</v>
      </c>
    </row>
    <row r="498" spans="1:27" s="28" customFormat="1" ht="43.5" x14ac:dyDescent="0.35">
      <c r="A498" s="19" t="s">
        <v>5019</v>
      </c>
      <c r="B498" s="20">
        <v>546</v>
      </c>
      <c r="C498" s="28">
        <v>2024</v>
      </c>
      <c r="D498" s="19" t="s">
        <v>1565</v>
      </c>
      <c r="E498" s="19" t="s">
        <v>1566</v>
      </c>
      <c r="F498" s="19">
        <v>1014274579</v>
      </c>
      <c r="G498" s="19" t="s">
        <v>1567</v>
      </c>
      <c r="H498" s="19" t="s">
        <v>262</v>
      </c>
      <c r="I498" s="19" t="s">
        <v>4742</v>
      </c>
      <c r="J498" s="27">
        <v>45336</v>
      </c>
      <c r="K498" s="27">
        <v>45337</v>
      </c>
      <c r="L498" s="27">
        <v>45504</v>
      </c>
      <c r="M498" s="29">
        <v>32862500</v>
      </c>
      <c r="N498" s="36">
        <f t="shared" si="43"/>
        <v>1</v>
      </c>
      <c r="O498" s="31">
        <f>VLOOKUP(A498,[1]Hoja3!$A$1:$D$1647,2,0)</f>
        <v>32862500</v>
      </c>
      <c r="P498" s="31">
        <f>VLOOKUP(A498,[1]Hoja3!$A$1:$D$1647,4,0)</f>
        <v>0</v>
      </c>
      <c r="Q498" s="31">
        <f>VLOOKUP(A498,[1]Hoja3!$A$1:$D$1647,3,0)</f>
        <v>0</v>
      </c>
      <c r="R498" s="31">
        <f t="shared" si="47"/>
        <v>32862500</v>
      </c>
      <c r="S498" s="31">
        <f t="shared" si="44"/>
        <v>32862500</v>
      </c>
      <c r="T498" s="31">
        <f t="shared" si="45"/>
        <v>32862500</v>
      </c>
      <c r="X498" s="30">
        <f t="shared" si="42"/>
        <v>45504</v>
      </c>
      <c r="Y498" s="31"/>
      <c r="Z498" s="31">
        <f t="shared" si="46"/>
        <v>32862500</v>
      </c>
      <c r="AA498" s="28" t="s">
        <v>264</v>
      </c>
    </row>
    <row r="499" spans="1:27" s="28" customFormat="1" ht="43.5" x14ac:dyDescent="0.35">
      <c r="A499" s="19" t="s">
        <v>5020</v>
      </c>
      <c r="B499" s="20">
        <v>547</v>
      </c>
      <c r="C499" s="28">
        <v>2024</v>
      </c>
      <c r="D499" s="19" t="s">
        <v>1568</v>
      </c>
      <c r="E499" s="19" t="s">
        <v>1569</v>
      </c>
      <c r="F499" s="19">
        <v>1013606056</v>
      </c>
      <c r="G499" s="19" t="s">
        <v>1570</v>
      </c>
      <c r="H499" s="19" t="s">
        <v>154</v>
      </c>
      <c r="I499" s="19" t="s">
        <v>4747</v>
      </c>
      <c r="J499" s="27">
        <v>45336</v>
      </c>
      <c r="K499" s="27">
        <v>45338</v>
      </c>
      <c r="L499" s="27">
        <v>45504</v>
      </c>
      <c r="M499" s="29">
        <v>35308000</v>
      </c>
      <c r="N499" s="36">
        <f t="shared" si="43"/>
        <v>1</v>
      </c>
      <c r="O499" s="31">
        <f>VLOOKUP(A499,[1]Hoja3!$A$1:$D$1647,2,0)</f>
        <v>29694933</v>
      </c>
      <c r="P499" s="31">
        <f>VLOOKUP(A499,[1]Hoja3!$A$1:$D$1647,4,0)</f>
        <v>5613067</v>
      </c>
      <c r="Q499" s="31">
        <f>VLOOKUP(A499,[1]Hoja3!$A$1:$D$1647,3,0)</f>
        <v>0</v>
      </c>
      <c r="R499" s="31">
        <f t="shared" si="47"/>
        <v>35308000</v>
      </c>
      <c r="S499" s="31">
        <f t="shared" si="44"/>
        <v>24081866</v>
      </c>
      <c r="T499" s="31">
        <f t="shared" si="45"/>
        <v>35308000</v>
      </c>
      <c r="X499" s="30">
        <f t="shared" si="42"/>
        <v>45504</v>
      </c>
      <c r="Y499" s="31"/>
      <c r="Z499" s="31">
        <f t="shared" si="46"/>
        <v>35308000</v>
      </c>
      <c r="AA499" s="28" t="s">
        <v>156</v>
      </c>
    </row>
    <row r="500" spans="1:27" s="28" customFormat="1" ht="43.5" x14ac:dyDescent="0.35">
      <c r="A500" s="19" t="s">
        <v>5021</v>
      </c>
      <c r="B500" s="20">
        <v>548</v>
      </c>
      <c r="C500" s="28">
        <v>2024</v>
      </c>
      <c r="D500" s="19" t="s">
        <v>1571</v>
      </c>
      <c r="E500" s="19" t="s">
        <v>1572</v>
      </c>
      <c r="F500" s="19">
        <v>1032368119</v>
      </c>
      <c r="G500" s="19" t="s">
        <v>1573</v>
      </c>
      <c r="H500" s="19" t="s">
        <v>262</v>
      </c>
      <c r="I500" s="19" t="s">
        <v>4742</v>
      </c>
      <c r="J500" s="27">
        <v>45336</v>
      </c>
      <c r="K500" s="27">
        <v>45342</v>
      </c>
      <c r="L500" s="27">
        <v>45504</v>
      </c>
      <c r="M500" s="29">
        <v>32862500</v>
      </c>
      <c r="N500" s="36">
        <f t="shared" si="43"/>
        <v>1</v>
      </c>
      <c r="O500" s="31">
        <f>VLOOKUP(A500,[1]Hoja3!$A$1:$D$1647,2,0)</f>
        <v>31866667</v>
      </c>
      <c r="P500" s="31">
        <f>VLOOKUP(A500,[1]Hoja3!$A$1:$D$1647,4,0)</f>
        <v>995833</v>
      </c>
      <c r="Q500" s="31">
        <f>VLOOKUP(A500,[1]Hoja3!$A$1:$D$1647,3,0)</f>
        <v>0</v>
      </c>
      <c r="R500" s="31">
        <f t="shared" si="47"/>
        <v>32862500</v>
      </c>
      <c r="S500" s="31">
        <f t="shared" si="44"/>
        <v>30870834</v>
      </c>
      <c r="T500" s="31">
        <f t="shared" si="45"/>
        <v>32862500</v>
      </c>
      <c r="X500" s="30">
        <f t="shared" si="42"/>
        <v>45504</v>
      </c>
      <c r="Y500" s="31"/>
      <c r="Z500" s="31">
        <f t="shared" si="46"/>
        <v>32862500</v>
      </c>
      <c r="AA500" s="28" t="s">
        <v>264</v>
      </c>
    </row>
    <row r="501" spans="1:27" s="28" customFormat="1" ht="43.5" x14ac:dyDescent="0.35">
      <c r="A501" s="19" t="s">
        <v>5022</v>
      </c>
      <c r="B501" s="20">
        <v>550</v>
      </c>
      <c r="C501" s="28">
        <v>2024</v>
      </c>
      <c r="D501" s="19" t="s">
        <v>1574</v>
      </c>
      <c r="E501" s="19" t="s">
        <v>1575</v>
      </c>
      <c r="F501" s="19">
        <v>1015453405</v>
      </c>
      <c r="G501" s="19" t="s">
        <v>1576</v>
      </c>
      <c r="H501" s="19" t="s">
        <v>154</v>
      </c>
      <c r="I501" s="19" t="s">
        <v>32</v>
      </c>
      <c r="J501" s="27">
        <v>45336</v>
      </c>
      <c r="K501" s="27">
        <v>45338</v>
      </c>
      <c r="L501" s="27">
        <v>45504</v>
      </c>
      <c r="M501" s="29">
        <v>39108000</v>
      </c>
      <c r="N501" s="36">
        <f t="shared" si="43"/>
        <v>1</v>
      </c>
      <c r="O501" s="31">
        <f>VLOOKUP(A501,[1]Hoja3!$A$1:$D$1647,2,0)</f>
        <v>35631733</v>
      </c>
      <c r="P501" s="31">
        <f>VLOOKUP(A501,[1]Hoja3!$A$1:$D$1647,4,0)</f>
        <v>3476267</v>
      </c>
      <c r="Q501" s="31">
        <f>VLOOKUP(A501,[1]Hoja3!$A$1:$D$1647,3,0)</f>
        <v>0</v>
      </c>
      <c r="R501" s="31">
        <f t="shared" si="47"/>
        <v>39108000</v>
      </c>
      <c r="S501" s="31">
        <f t="shared" si="44"/>
        <v>32155466</v>
      </c>
      <c r="T501" s="31">
        <f t="shared" si="45"/>
        <v>39108000</v>
      </c>
      <c r="X501" s="30">
        <f t="shared" si="42"/>
        <v>45504</v>
      </c>
      <c r="Y501" s="31"/>
      <c r="Z501" s="31">
        <f t="shared" si="46"/>
        <v>39108000</v>
      </c>
      <c r="AA501" s="28" t="s">
        <v>33</v>
      </c>
    </row>
    <row r="502" spans="1:27" s="28" customFormat="1" ht="43.5" x14ac:dyDescent="0.35">
      <c r="A502" s="19" t="s">
        <v>5023</v>
      </c>
      <c r="B502" s="20">
        <v>552</v>
      </c>
      <c r="C502" s="28">
        <v>2024</v>
      </c>
      <c r="D502" s="19" t="s">
        <v>1577</v>
      </c>
      <c r="E502" s="19" t="s">
        <v>1578</v>
      </c>
      <c r="F502" s="19">
        <v>52815152</v>
      </c>
      <c r="G502" s="19" t="s">
        <v>1579</v>
      </c>
      <c r="H502" s="19" t="s">
        <v>894</v>
      </c>
      <c r="I502" s="19" t="s">
        <v>895</v>
      </c>
      <c r="J502" s="27">
        <v>45336</v>
      </c>
      <c r="K502" s="27">
        <v>45338</v>
      </c>
      <c r="L502" s="27">
        <v>45504</v>
      </c>
      <c r="M502" s="29">
        <v>31827000</v>
      </c>
      <c r="N502" s="36">
        <f t="shared" si="43"/>
        <v>1</v>
      </c>
      <c r="O502" s="31">
        <f>VLOOKUP(A502,[1]Hoja3!$A$1:$D$1647,2,0)</f>
        <v>28997933</v>
      </c>
      <c r="P502" s="31">
        <f>VLOOKUP(A502,[1]Hoja3!$A$1:$D$1647,4,0)</f>
        <v>2829067</v>
      </c>
      <c r="Q502" s="31">
        <f>VLOOKUP(A502,[1]Hoja3!$A$1:$D$1647,3,0)</f>
        <v>0</v>
      </c>
      <c r="R502" s="31">
        <f t="shared" si="47"/>
        <v>31827000</v>
      </c>
      <c r="S502" s="31">
        <f t="shared" si="44"/>
        <v>26168866</v>
      </c>
      <c r="T502" s="31">
        <f t="shared" si="45"/>
        <v>31827000</v>
      </c>
      <c r="X502" s="30">
        <f t="shared" si="42"/>
        <v>45504</v>
      </c>
      <c r="Y502" s="31"/>
      <c r="Z502" s="31">
        <f t="shared" si="46"/>
        <v>31827000</v>
      </c>
      <c r="AA502" s="28" t="s">
        <v>895</v>
      </c>
    </row>
    <row r="503" spans="1:27" s="28" customFormat="1" ht="43.5" x14ac:dyDescent="0.35">
      <c r="A503" s="19" t="s">
        <v>5024</v>
      </c>
      <c r="B503" s="20">
        <v>553</v>
      </c>
      <c r="C503" s="28">
        <v>2024</v>
      </c>
      <c r="D503" s="19" t="s">
        <v>1580</v>
      </c>
      <c r="E503" s="19" t="s">
        <v>1581</v>
      </c>
      <c r="F503" s="19">
        <v>1045675679</v>
      </c>
      <c r="G503" s="19" t="s">
        <v>1582</v>
      </c>
      <c r="H503" s="19" t="s">
        <v>475</v>
      </c>
      <c r="I503" s="19" t="s">
        <v>4768</v>
      </c>
      <c r="J503" s="27">
        <v>45337</v>
      </c>
      <c r="K503" s="27">
        <v>45342</v>
      </c>
      <c r="L503" s="27">
        <v>45504</v>
      </c>
      <c r="M503" s="29">
        <v>31512000</v>
      </c>
      <c r="N503" s="36">
        <f t="shared" si="43"/>
        <v>1</v>
      </c>
      <c r="O503" s="31">
        <f>VLOOKUP(A503,[1]Hoja3!$A$1:$D$1647,2,0)</f>
        <v>28010667</v>
      </c>
      <c r="P503" s="31">
        <f>VLOOKUP(A503,[1]Hoja3!$A$1:$D$1647,4,0)</f>
        <v>3501333</v>
      </c>
      <c r="Q503" s="31">
        <f>VLOOKUP(A503,[1]Hoja3!$A$1:$D$1647,3,0)</f>
        <v>0</v>
      </c>
      <c r="R503" s="31">
        <f t="shared" si="47"/>
        <v>31512000</v>
      </c>
      <c r="S503" s="31">
        <f t="shared" si="44"/>
        <v>24509334</v>
      </c>
      <c r="T503" s="31">
        <f t="shared" si="45"/>
        <v>31512000</v>
      </c>
      <c r="X503" s="30">
        <f t="shared" si="42"/>
        <v>45504</v>
      </c>
      <c r="Y503" s="31"/>
      <c r="Z503" s="31">
        <f t="shared" si="46"/>
        <v>31512000</v>
      </c>
      <c r="AA503" s="28" t="s">
        <v>477</v>
      </c>
    </row>
    <row r="504" spans="1:27" s="28" customFormat="1" ht="43.5" x14ac:dyDescent="0.35">
      <c r="A504" s="19" t="s">
        <v>5025</v>
      </c>
      <c r="B504" s="20">
        <v>554</v>
      </c>
      <c r="C504" s="28">
        <v>2024</v>
      </c>
      <c r="D504" s="19" t="s">
        <v>1583</v>
      </c>
      <c r="E504" s="19" t="s">
        <v>1584</v>
      </c>
      <c r="F504" s="19">
        <v>64892400</v>
      </c>
      <c r="G504" s="19" t="s">
        <v>1585</v>
      </c>
      <c r="H504" s="19" t="s">
        <v>475</v>
      </c>
      <c r="I504" s="19" t="s">
        <v>4768</v>
      </c>
      <c r="J504" s="27">
        <v>45337</v>
      </c>
      <c r="K504" s="27">
        <v>45341</v>
      </c>
      <c r="L504" s="27">
        <v>45504</v>
      </c>
      <c r="M504" s="29">
        <v>22853000</v>
      </c>
      <c r="N504" s="36">
        <f t="shared" si="43"/>
        <v>1</v>
      </c>
      <c r="O504" s="31">
        <f>VLOOKUP(A504,[1]Hoja3!$A$1:$D$1647,2,0)</f>
        <v>20440737</v>
      </c>
      <c r="P504" s="31">
        <f>VLOOKUP(A504,[1]Hoja3!$A$1:$D$1647,4,0)</f>
        <v>2412263</v>
      </c>
      <c r="Q504" s="31">
        <f>VLOOKUP(A504,[1]Hoja3!$A$1:$D$1647,3,0)</f>
        <v>0</v>
      </c>
      <c r="R504" s="31">
        <f t="shared" si="47"/>
        <v>22853000</v>
      </c>
      <c r="S504" s="31">
        <f t="shared" si="44"/>
        <v>18028474</v>
      </c>
      <c r="T504" s="31">
        <f t="shared" si="45"/>
        <v>22853000</v>
      </c>
      <c r="X504" s="30">
        <f t="shared" si="42"/>
        <v>45504</v>
      </c>
      <c r="Y504" s="31"/>
      <c r="Z504" s="31">
        <f t="shared" si="46"/>
        <v>22853000</v>
      </c>
      <c r="AA504" s="28" t="s">
        <v>477</v>
      </c>
    </row>
    <row r="505" spans="1:27" s="28" customFormat="1" ht="43.5" x14ac:dyDescent="0.35">
      <c r="A505" s="19" t="s">
        <v>5026</v>
      </c>
      <c r="B505" s="20">
        <v>555</v>
      </c>
      <c r="C505" s="28">
        <v>2024</v>
      </c>
      <c r="D505" s="19" t="s">
        <v>1586</v>
      </c>
      <c r="E505" s="19" t="s">
        <v>1587</v>
      </c>
      <c r="F505" s="19">
        <v>1112767702</v>
      </c>
      <c r="G505" s="19" t="s">
        <v>1588</v>
      </c>
      <c r="H505" s="19" t="s">
        <v>475</v>
      </c>
      <c r="I505" s="19" t="s">
        <v>4768</v>
      </c>
      <c r="J505" s="27">
        <v>45337</v>
      </c>
      <c r="K505" s="27">
        <v>45341</v>
      </c>
      <c r="L505" s="27">
        <v>45504</v>
      </c>
      <c r="M505" s="29">
        <v>22188000</v>
      </c>
      <c r="N505" s="36">
        <f t="shared" si="43"/>
        <v>0.81366459314359274</v>
      </c>
      <c r="O505" s="31">
        <f>VLOOKUP(A505,[1]Hoja3!$A$1:$D$1647,2,0)</f>
        <v>16147933</v>
      </c>
      <c r="P505" s="31">
        <f>VLOOKUP(A505,[1]Hoja3!$A$1:$D$1647,4,0)</f>
        <v>2342067</v>
      </c>
      <c r="Q505" s="31">
        <f>VLOOKUP(A505,[1]Hoja3!$A$1:$D$1647,3,0)</f>
        <v>3698000</v>
      </c>
      <c r="R505" s="31">
        <f t="shared" si="47"/>
        <v>22188000</v>
      </c>
      <c r="S505" s="31">
        <f t="shared" si="44"/>
        <v>13805866</v>
      </c>
      <c r="T505" s="31">
        <f t="shared" si="45"/>
        <v>18490000</v>
      </c>
      <c r="X505" s="30">
        <f t="shared" si="42"/>
        <v>45504</v>
      </c>
      <c r="Y505" s="31"/>
      <c r="Z505" s="31">
        <f t="shared" si="46"/>
        <v>22188000</v>
      </c>
      <c r="AA505" s="28" t="s">
        <v>477</v>
      </c>
    </row>
    <row r="506" spans="1:27" s="28" customFormat="1" ht="43.5" x14ac:dyDescent="0.35">
      <c r="A506" s="19" t="s">
        <v>5027</v>
      </c>
      <c r="B506" s="20">
        <v>556</v>
      </c>
      <c r="C506" s="28">
        <v>2024</v>
      </c>
      <c r="D506" s="19" t="s">
        <v>1589</v>
      </c>
      <c r="E506" s="19" t="s">
        <v>1590</v>
      </c>
      <c r="F506" s="19">
        <v>39761992</v>
      </c>
      <c r="G506" s="19" t="s">
        <v>1591</v>
      </c>
      <c r="H506" s="19" t="s">
        <v>298</v>
      </c>
      <c r="I506" s="19" t="s">
        <v>299</v>
      </c>
      <c r="J506" s="27">
        <v>45337</v>
      </c>
      <c r="K506" s="27">
        <v>45341</v>
      </c>
      <c r="L506" s="27">
        <v>45504</v>
      </c>
      <c r="M506" s="29">
        <v>33600000</v>
      </c>
      <c r="N506" s="36">
        <f t="shared" si="43"/>
        <v>1</v>
      </c>
      <c r="O506" s="31">
        <f>VLOOKUP(A506,[1]Hoja3!$A$1:$D$1647,2,0)</f>
        <v>30053333</v>
      </c>
      <c r="P506" s="31">
        <f>VLOOKUP(A506,[1]Hoja3!$A$1:$D$1647,4,0)</f>
        <v>3546667</v>
      </c>
      <c r="Q506" s="31">
        <f>VLOOKUP(A506,[1]Hoja3!$A$1:$D$1647,3,0)</f>
        <v>0</v>
      </c>
      <c r="R506" s="31">
        <f t="shared" si="47"/>
        <v>33600000</v>
      </c>
      <c r="S506" s="31">
        <f t="shared" si="44"/>
        <v>26506666</v>
      </c>
      <c r="T506" s="31">
        <f t="shared" si="45"/>
        <v>33600000</v>
      </c>
      <c r="X506" s="30">
        <f t="shared" si="42"/>
        <v>45504</v>
      </c>
      <c r="Y506" s="31"/>
      <c r="Z506" s="31">
        <f t="shared" si="46"/>
        <v>33600000</v>
      </c>
      <c r="AA506" s="28" t="s">
        <v>300</v>
      </c>
    </row>
    <row r="507" spans="1:27" s="28" customFormat="1" ht="43.5" x14ac:dyDescent="0.35">
      <c r="A507" s="19" t="s">
        <v>5028</v>
      </c>
      <c r="B507" s="20">
        <v>557</v>
      </c>
      <c r="C507" s="28">
        <v>2024</v>
      </c>
      <c r="D507" s="19" t="s">
        <v>1592</v>
      </c>
      <c r="E507" s="19" t="s">
        <v>1593</v>
      </c>
      <c r="F507" s="19">
        <v>11322492</v>
      </c>
      <c r="G507" s="19" t="s">
        <v>1594</v>
      </c>
      <c r="H507" s="19" t="s">
        <v>298</v>
      </c>
      <c r="I507" s="19" t="s">
        <v>299</v>
      </c>
      <c r="J507" s="27">
        <v>45337</v>
      </c>
      <c r="K507" s="27">
        <v>45341</v>
      </c>
      <c r="L507" s="27">
        <v>45504</v>
      </c>
      <c r="M507" s="29">
        <v>19800000</v>
      </c>
      <c r="N507" s="36">
        <f t="shared" si="43"/>
        <v>0.81366459627329191</v>
      </c>
      <c r="O507" s="31">
        <f>VLOOKUP(A507,[1]Hoja3!$A$1:$D$1647,2,0)</f>
        <v>14410000</v>
      </c>
      <c r="P507" s="31">
        <f>VLOOKUP(A507,[1]Hoja3!$A$1:$D$1647,4,0)</f>
        <v>2090000</v>
      </c>
      <c r="Q507" s="31">
        <f>VLOOKUP(A507,[1]Hoja3!$A$1:$D$1647,3,0)</f>
        <v>3300000</v>
      </c>
      <c r="R507" s="31">
        <f t="shared" si="47"/>
        <v>19800000</v>
      </c>
      <c r="S507" s="31">
        <f t="shared" si="44"/>
        <v>12320000</v>
      </c>
      <c r="T507" s="31">
        <f t="shared" si="45"/>
        <v>16500000</v>
      </c>
      <c r="X507" s="30">
        <f t="shared" si="42"/>
        <v>45504</v>
      </c>
      <c r="Y507" s="31"/>
      <c r="Z507" s="31">
        <f t="shared" si="46"/>
        <v>19800000</v>
      </c>
      <c r="AA507" s="28" t="s">
        <v>300</v>
      </c>
    </row>
    <row r="508" spans="1:27" s="28" customFormat="1" ht="43.5" x14ac:dyDescent="0.35">
      <c r="A508" s="19" t="s">
        <v>5029</v>
      </c>
      <c r="B508" s="20">
        <v>559</v>
      </c>
      <c r="C508" s="28">
        <v>2024</v>
      </c>
      <c r="D508" s="19" t="s">
        <v>1595</v>
      </c>
      <c r="E508" s="19" t="s">
        <v>1596</v>
      </c>
      <c r="F508" s="19">
        <v>1033800543</v>
      </c>
      <c r="G508" s="19" t="s">
        <v>1597</v>
      </c>
      <c r="H508" s="19" t="s">
        <v>154</v>
      </c>
      <c r="I508" s="19" t="s">
        <v>32</v>
      </c>
      <c r="J508" s="27">
        <v>45337</v>
      </c>
      <c r="K508" s="27">
        <v>45342</v>
      </c>
      <c r="L508" s="27">
        <v>45504</v>
      </c>
      <c r="M508" s="29">
        <v>27810000</v>
      </c>
      <c r="N508" s="36">
        <f t="shared" si="43"/>
        <v>1</v>
      </c>
      <c r="O508" s="31">
        <f>VLOOKUP(A508,[1]Hoja3!$A$1:$D$1647,2,0)</f>
        <v>24720000</v>
      </c>
      <c r="P508" s="31">
        <f>VLOOKUP(A508,[1]Hoja3!$A$1:$D$1647,4,0)</f>
        <v>3090000</v>
      </c>
      <c r="Q508" s="31">
        <f>VLOOKUP(A508,[1]Hoja3!$A$1:$D$1647,3,0)</f>
        <v>0</v>
      </c>
      <c r="R508" s="31">
        <f t="shared" si="47"/>
        <v>27810000</v>
      </c>
      <c r="S508" s="31">
        <f t="shared" si="44"/>
        <v>21630000</v>
      </c>
      <c r="T508" s="31">
        <f t="shared" si="45"/>
        <v>27810000</v>
      </c>
      <c r="X508" s="30">
        <f t="shared" si="42"/>
        <v>45504</v>
      </c>
      <c r="Y508" s="31"/>
      <c r="Z508" s="31">
        <f t="shared" si="46"/>
        <v>27810000</v>
      </c>
      <c r="AA508" s="28" t="s">
        <v>33</v>
      </c>
    </row>
    <row r="509" spans="1:27" s="28" customFormat="1" ht="43.5" x14ac:dyDescent="0.35">
      <c r="A509" s="19" t="s">
        <v>5030</v>
      </c>
      <c r="B509" s="20">
        <v>560</v>
      </c>
      <c r="C509" s="28">
        <v>2024</v>
      </c>
      <c r="D509" s="19" t="s">
        <v>1598</v>
      </c>
      <c r="E509" s="19" t="s">
        <v>1599</v>
      </c>
      <c r="F509" s="19">
        <v>1022949801</v>
      </c>
      <c r="G509" s="19" t="s">
        <v>1600</v>
      </c>
      <c r="H509" s="19" t="s">
        <v>154</v>
      </c>
      <c r="I509" s="19" t="s">
        <v>32</v>
      </c>
      <c r="J509" s="27">
        <v>45337</v>
      </c>
      <c r="K509" s="27">
        <v>45342</v>
      </c>
      <c r="L509" s="27">
        <v>45504</v>
      </c>
      <c r="M509" s="29">
        <v>32592000</v>
      </c>
      <c r="N509" s="36">
        <f t="shared" si="43"/>
        <v>1</v>
      </c>
      <c r="O509" s="31">
        <f>VLOOKUP(A509,[1]Hoja3!$A$1:$D$1647,2,0)</f>
        <v>28970667</v>
      </c>
      <c r="P509" s="31">
        <f>VLOOKUP(A509,[1]Hoja3!$A$1:$D$1647,4,0)</f>
        <v>3621333</v>
      </c>
      <c r="Q509" s="31">
        <f>VLOOKUP(A509,[1]Hoja3!$A$1:$D$1647,3,0)</f>
        <v>0</v>
      </c>
      <c r="R509" s="31">
        <f t="shared" si="47"/>
        <v>32592000</v>
      </c>
      <c r="S509" s="31">
        <f t="shared" si="44"/>
        <v>25349334</v>
      </c>
      <c r="T509" s="31">
        <f t="shared" si="45"/>
        <v>32592000</v>
      </c>
      <c r="X509" s="30">
        <f t="shared" si="42"/>
        <v>45504</v>
      </c>
      <c r="Y509" s="31"/>
      <c r="Z509" s="31">
        <f t="shared" si="46"/>
        <v>32592000</v>
      </c>
      <c r="AA509" s="28" t="s">
        <v>33</v>
      </c>
    </row>
    <row r="510" spans="1:27" s="28" customFormat="1" ht="43.5" x14ac:dyDescent="0.35">
      <c r="A510" s="19" t="s">
        <v>5031</v>
      </c>
      <c r="B510" s="20">
        <v>561</v>
      </c>
      <c r="C510" s="28">
        <v>2024</v>
      </c>
      <c r="D510" s="19" t="s">
        <v>1601</v>
      </c>
      <c r="E510" s="19" t="s">
        <v>1602</v>
      </c>
      <c r="F510" s="19">
        <v>52984171</v>
      </c>
      <c r="G510" s="19" t="s">
        <v>1603</v>
      </c>
      <c r="H510" s="19" t="s">
        <v>154</v>
      </c>
      <c r="I510" s="19" t="s">
        <v>32</v>
      </c>
      <c r="J510" s="27">
        <v>45337</v>
      </c>
      <c r="K510" s="27">
        <v>45342</v>
      </c>
      <c r="L510" s="27">
        <v>45504</v>
      </c>
      <c r="M510" s="29">
        <v>32592000</v>
      </c>
      <c r="N510" s="36">
        <f t="shared" si="43"/>
        <v>1</v>
      </c>
      <c r="O510" s="31">
        <f>VLOOKUP(A510,[1]Hoja3!$A$1:$D$1647,2,0)</f>
        <v>28970667</v>
      </c>
      <c r="P510" s="31">
        <f>VLOOKUP(A510,[1]Hoja3!$A$1:$D$1647,4,0)</f>
        <v>3621333</v>
      </c>
      <c r="Q510" s="31">
        <f>VLOOKUP(A510,[1]Hoja3!$A$1:$D$1647,3,0)</f>
        <v>0</v>
      </c>
      <c r="R510" s="31">
        <f t="shared" si="47"/>
        <v>32592000</v>
      </c>
      <c r="S510" s="31">
        <f t="shared" si="44"/>
        <v>25349334</v>
      </c>
      <c r="T510" s="31">
        <f t="shared" si="45"/>
        <v>32592000</v>
      </c>
      <c r="X510" s="30">
        <f t="shared" si="42"/>
        <v>45504</v>
      </c>
      <c r="Y510" s="31"/>
      <c r="Z510" s="31">
        <f t="shared" si="46"/>
        <v>32592000</v>
      </c>
      <c r="AA510" s="28" t="s">
        <v>33</v>
      </c>
    </row>
    <row r="511" spans="1:27" s="28" customFormat="1" ht="29" x14ac:dyDescent="0.35">
      <c r="A511" s="19" t="s">
        <v>5032</v>
      </c>
      <c r="B511" s="20">
        <v>562</v>
      </c>
      <c r="C511" s="28">
        <v>2024</v>
      </c>
      <c r="D511" s="19" t="s">
        <v>1604</v>
      </c>
      <c r="E511" s="19" t="s">
        <v>1605</v>
      </c>
      <c r="F511" s="19">
        <v>1030626046</v>
      </c>
      <c r="G511" s="19" t="s">
        <v>1606</v>
      </c>
      <c r="H511" s="19" t="s">
        <v>154</v>
      </c>
      <c r="I511" s="19" t="s">
        <v>32</v>
      </c>
      <c r="J511" s="27">
        <v>45337</v>
      </c>
      <c r="K511" s="27">
        <v>45341</v>
      </c>
      <c r="L511" s="27">
        <v>45504</v>
      </c>
      <c r="M511" s="29">
        <v>32592000</v>
      </c>
      <c r="N511" s="36">
        <f t="shared" si="43"/>
        <v>1</v>
      </c>
      <c r="O511" s="31">
        <f>VLOOKUP(A511,[1]Hoja3!$A$1:$D$1647,2,0)</f>
        <v>29151733</v>
      </c>
      <c r="P511" s="31">
        <f>VLOOKUP(A511,[1]Hoja3!$A$1:$D$1647,4,0)</f>
        <v>3440267</v>
      </c>
      <c r="Q511" s="31">
        <f>VLOOKUP(A511,[1]Hoja3!$A$1:$D$1647,3,0)</f>
        <v>0</v>
      </c>
      <c r="R511" s="31">
        <f t="shared" si="47"/>
        <v>32592000</v>
      </c>
      <c r="S511" s="31">
        <f t="shared" si="44"/>
        <v>25711466</v>
      </c>
      <c r="T511" s="31">
        <f t="shared" si="45"/>
        <v>32592000</v>
      </c>
      <c r="X511" s="30">
        <f t="shared" si="42"/>
        <v>45504</v>
      </c>
      <c r="Y511" s="31"/>
      <c r="Z511" s="31">
        <f t="shared" si="46"/>
        <v>32592000</v>
      </c>
      <c r="AA511" s="28" t="s">
        <v>33</v>
      </c>
    </row>
    <row r="512" spans="1:27" s="28" customFormat="1" ht="43.5" x14ac:dyDescent="0.35">
      <c r="A512" s="19" t="s">
        <v>5033</v>
      </c>
      <c r="B512" s="20">
        <v>563</v>
      </c>
      <c r="C512" s="28">
        <v>2024</v>
      </c>
      <c r="D512" s="19" t="s">
        <v>1607</v>
      </c>
      <c r="E512" s="19" t="s">
        <v>1608</v>
      </c>
      <c r="F512" s="19">
        <v>1015430439</v>
      </c>
      <c r="G512" s="19" t="s">
        <v>1609</v>
      </c>
      <c r="H512" s="19" t="s">
        <v>894</v>
      </c>
      <c r="I512" s="19" t="s">
        <v>895</v>
      </c>
      <c r="J512" s="27">
        <v>45337</v>
      </c>
      <c r="K512" s="27">
        <v>45341</v>
      </c>
      <c r="L512" s="27">
        <v>45504</v>
      </c>
      <c r="M512" s="29">
        <v>31827000</v>
      </c>
      <c r="N512" s="36">
        <f t="shared" si="43"/>
        <v>1</v>
      </c>
      <c r="O512" s="31">
        <f>VLOOKUP(A512,[1]Hoja3!$A$1:$D$1647,2,0)</f>
        <v>28467483</v>
      </c>
      <c r="P512" s="31">
        <f>VLOOKUP(A512,[1]Hoja3!$A$1:$D$1647,4,0)</f>
        <v>3359517</v>
      </c>
      <c r="Q512" s="31">
        <f>VLOOKUP(A512,[1]Hoja3!$A$1:$D$1647,3,0)</f>
        <v>0</v>
      </c>
      <c r="R512" s="31">
        <f t="shared" si="47"/>
        <v>31827000</v>
      </c>
      <c r="S512" s="31">
        <f t="shared" si="44"/>
        <v>25107966</v>
      </c>
      <c r="T512" s="31">
        <f t="shared" si="45"/>
        <v>31827000</v>
      </c>
      <c r="X512" s="30">
        <f t="shared" ref="X512:X575" si="48">+W512+L512</f>
        <v>45504</v>
      </c>
      <c r="Y512" s="31"/>
      <c r="Z512" s="31">
        <f t="shared" si="46"/>
        <v>31827000</v>
      </c>
      <c r="AA512" s="28" t="s">
        <v>895</v>
      </c>
    </row>
    <row r="513" spans="1:27" s="28" customFormat="1" ht="43.5" x14ac:dyDescent="0.35">
      <c r="A513" s="19" t="s">
        <v>5034</v>
      </c>
      <c r="B513" s="20">
        <v>564</v>
      </c>
      <c r="C513" s="28">
        <v>2024</v>
      </c>
      <c r="D513" s="19" t="s">
        <v>1610</v>
      </c>
      <c r="E513" s="19" t="s">
        <v>1611</v>
      </c>
      <c r="F513" s="19">
        <v>1014244390</v>
      </c>
      <c r="G513" s="19" t="s">
        <v>1612</v>
      </c>
      <c r="H513" s="19" t="s">
        <v>894</v>
      </c>
      <c r="I513" s="19" t="s">
        <v>895</v>
      </c>
      <c r="J513" s="27">
        <v>45337</v>
      </c>
      <c r="K513" s="27">
        <v>45341</v>
      </c>
      <c r="L513" s="27">
        <v>45504</v>
      </c>
      <c r="M513" s="29">
        <v>31827000</v>
      </c>
      <c r="N513" s="36">
        <f t="shared" si="43"/>
        <v>1</v>
      </c>
      <c r="O513" s="31">
        <f>VLOOKUP(A513,[1]Hoja3!$A$1:$D$1647,2,0)</f>
        <v>28467483</v>
      </c>
      <c r="P513" s="31">
        <f>VLOOKUP(A513,[1]Hoja3!$A$1:$D$1647,4,0)</f>
        <v>3359517</v>
      </c>
      <c r="Q513" s="31">
        <f>VLOOKUP(A513,[1]Hoja3!$A$1:$D$1647,3,0)</f>
        <v>0</v>
      </c>
      <c r="R513" s="31">
        <f t="shared" si="47"/>
        <v>31827000</v>
      </c>
      <c r="S513" s="31">
        <f t="shared" si="44"/>
        <v>25107966</v>
      </c>
      <c r="T513" s="31">
        <f t="shared" si="45"/>
        <v>31827000</v>
      </c>
      <c r="X513" s="30">
        <f t="shared" si="48"/>
        <v>45504</v>
      </c>
      <c r="Y513" s="31"/>
      <c r="Z513" s="31">
        <f t="shared" si="46"/>
        <v>31827000</v>
      </c>
      <c r="AA513" s="28" t="s">
        <v>895</v>
      </c>
    </row>
    <row r="514" spans="1:27" s="28" customFormat="1" ht="29" x14ac:dyDescent="0.35">
      <c r="A514" s="19" t="s">
        <v>5035</v>
      </c>
      <c r="B514" s="20">
        <v>565</v>
      </c>
      <c r="C514" s="28">
        <v>2024</v>
      </c>
      <c r="D514" s="19" t="s">
        <v>1613</v>
      </c>
      <c r="E514" s="19" t="s">
        <v>1614</v>
      </c>
      <c r="F514" s="19">
        <v>80041255</v>
      </c>
      <c r="G514" s="19" t="s">
        <v>1615</v>
      </c>
      <c r="H514" s="19" t="s">
        <v>784</v>
      </c>
      <c r="I514" s="19" t="s">
        <v>4760</v>
      </c>
      <c r="J514" s="27">
        <v>45337</v>
      </c>
      <c r="K514" s="27">
        <v>45341</v>
      </c>
      <c r="L514" s="27">
        <v>45504</v>
      </c>
      <c r="M514" s="29">
        <v>48000000</v>
      </c>
      <c r="N514" s="36">
        <f t="shared" si="43"/>
        <v>1</v>
      </c>
      <c r="O514" s="31">
        <f>VLOOKUP(A514,[1]Hoja3!$A$1:$D$1647,2,0)</f>
        <v>42933333</v>
      </c>
      <c r="P514" s="31">
        <f>VLOOKUP(A514,[1]Hoja3!$A$1:$D$1647,4,0)</f>
        <v>5066667</v>
      </c>
      <c r="Q514" s="31">
        <f>VLOOKUP(A514,[1]Hoja3!$A$1:$D$1647,3,0)</f>
        <v>0</v>
      </c>
      <c r="R514" s="31">
        <f t="shared" si="47"/>
        <v>48000000</v>
      </c>
      <c r="S514" s="31">
        <f t="shared" si="44"/>
        <v>37866666</v>
      </c>
      <c r="T514" s="31">
        <f t="shared" si="45"/>
        <v>48000000</v>
      </c>
      <c r="X514" s="30">
        <f t="shared" si="48"/>
        <v>45504</v>
      </c>
      <c r="Y514" s="31"/>
      <c r="Z514" s="31">
        <f t="shared" si="46"/>
        <v>48000000</v>
      </c>
      <c r="AA514" s="28" t="s">
        <v>534</v>
      </c>
    </row>
    <row r="515" spans="1:27" s="28" customFormat="1" ht="43.5" x14ac:dyDescent="0.35">
      <c r="A515" s="19" t="s">
        <v>5036</v>
      </c>
      <c r="B515" s="20">
        <v>566</v>
      </c>
      <c r="C515" s="28">
        <v>2024</v>
      </c>
      <c r="D515" s="19" t="s">
        <v>1616</v>
      </c>
      <c r="E515" s="19" t="s">
        <v>1617</v>
      </c>
      <c r="F515" s="19">
        <v>1047423614</v>
      </c>
      <c r="G515" s="19" t="s">
        <v>1618</v>
      </c>
      <c r="H515" s="19" t="s">
        <v>298</v>
      </c>
      <c r="I515" s="19" t="s">
        <v>299</v>
      </c>
      <c r="J515" s="27">
        <v>45337</v>
      </c>
      <c r="K515" s="27">
        <v>45341</v>
      </c>
      <c r="L515" s="27">
        <v>45504</v>
      </c>
      <c r="M515" s="29">
        <v>36400000</v>
      </c>
      <c r="N515" s="36">
        <f t="shared" si="43"/>
        <v>1</v>
      </c>
      <c r="O515" s="31">
        <f>VLOOKUP(A515,[1]Hoja3!$A$1:$D$1647,2,0)</f>
        <v>30053333</v>
      </c>
      <c r="P515" s="31">
        <f>VLOOKUP(A515,[1]Hoja3!$A$1:$D$1647,4,0)</f>
        <v>6346667</v>
      </c>
      <c r="Q515" s="31">
        <f>VLOOKUP(A515,[1]Hoja3!$A$1:$D$1647,3,0)</f>
        <v>0</v>
      </c>
      <c r="R515" s="31">
        <f t="shared" si="47"/>
        <v>36400000</v>
      </c>
      <c r="S515" s="31">
        <f t="shared" si="44"/>
        <v>23706666</v>
      </c>
      <c r="T515" s="31">
        <f t="shared" si="45"/>
        <v>36400000</v>
      </c>
      <c r="X515" s="30">
        <f t="shared" si="48"/>
        <v>45504</v>
      </c>
      <c r="Y515" s="31"/>
      <c r="Z515" s="31">
        <f t="shared" si="46"/>
        <v>36400000</v>
      </c>
      <c r="AA515" s="28" t="s">
        <v>300</v>
      </c>
    </row>
    <row r="516" spans="1:27" s="28" customFormat="1" ht="43.5" x14ac:dyDescent="0.35">
      <c r="A516" s="19" t="s">
        <v>5037</v>
      </c>
      <c r="B516" s="20">
        <v>567</v>
      </c>
      <c r="C516" s="28">
        <v>2024</v>
      </c>
      <c r="D516" s="19" t="s">
        <v>1619</v>
      </c>
      <c r="E516" s="19" t="s">
        <v>1620</v>
      </c>
      <c r="F516" s="19">
        <v>52978669</v>
      </c>
      <c r="G516" s="19" t="s">
        <v>1621</v>
      </c>
      <c r="H516" s="19" t="s">
        <v>262</v>
      </c>
      <c r="I516" s="19" t="s">
        <v>4742</v>
      </c>
      <c r="J516" s="27">
        <v>45337</v>
      </c>
      <c r="K516" s="27">
        <v>45338</v>
      </c>
      <c r="L516" s="27">
        <v>45504</v>
      </c>
      <c r="M516" s="29">
        <v>32862500</v>
      </c>
      <c r="N516" s="36">
        <f t="shared" si="43"/>
        <v>1</v>
      </c>
      <c r="O516" s="31">
        <f>VLOOKUP(A516,[1]Hoja3!$A$1:$D$1647,2,0)</f>
        <v>32663333</v>
      </c>
      <c r="P516" s="31">
        <f>VLOOKUP(A516,[1]Hoja3!$A$1:$D$1647,4,0)</f>
        <v>199167</v>
      </c>
      <c r="Q516" s="31">
        <f>VLOOKUP(A516,[1]Hoja3!$A$1:$D$1647,3,0)</f>
        <v>0</v>
      </c>
      <c r="R516" s="31">
        <f t="shared" si="47"/>
        <v>32862500</v>
      </c>
      <c r="S516" s="31">
        <f t="shared" si="44"/>
        <v>32464166</v>
      </c>
      <c r="T516" s="31">
        <f t="shared" si="45"/>
        <v>32862500</v>
      </c>
      <c r="X516" s="30">
        <f t="shared" si="48"/>
        <v>45504</v>
      </c>
      <c r="Y516" s="31"/>
      <c r="Z516" s="31">
        <f t="shared" si="46"/>
        <v>32862500</v>
      </c>
      <c r="AA516" s="28" t="s">
        <v>264</v>
      </c>
    </row>
    <row r="517" spans="1:27" s="28" customFormat="1" ht="43.5" x14ac:dyDescent="0.35">
      <c r="A517" s="19" t="s">
        <v>5038</v>
      </c>
      <c r="B517" s="20">
        <v>568</v>
      </c>
      <c r="C517" s="28">
        <v>2024</v>
      </c>
      <c r="D517" s="19" t="s">
        <v>1622</v>
      </c>
      <c r="E517" s="19" t="s">
        <v>1623</v>
      </c>
      <c r="F517" s="19">
        <v>1065242351</v>
      </c>
      <c r="G517" s="19" t="s">
        <v>1624</v>
      </c>
      <c r="H517" s="19" t="s">
        <v>262</v>
      </c>
      <c r="I517" s="19" t="s">
        <v>4742</v>
      </c>
      <c r="J517" s="27">
        <v>45337</v>
      </c>
      <c r="K517" s="27">
        <v>45338</v>
      </c>
      <c r="L517" s="27">
        <v>45504</v>
      </c>
      <c r="M517" s="29">
        <v>32862500</v>
      </c>
      <c r="N517" s="36">
        <f t="shared" si="43"/>
        <v>1</v>
      </c>
      <c r="O517" s="31">
        <f>VLOOKUP(A517,[1]Hoja3!$A$1:$D$1647,2,0)</f>
        <v>32663333</v>
      </c>
      <c r="P517" s="31">
        <f>VLOOKUP(A517,[1]Hoja3!$A$1:$D$1647,4,0)</f>
        <v>199167</v>
      </c>
      <c r="Q517" s="31">
        <f>VLOOKUP(A517,[1]Hoja3!$A$1:$D$1647,3,0)</f>
        <v>0</v>
      </c>
      <c r="R517" s="31">
        <f t="shared" si="47"/>
        <v>32862500</v>
      </c>
      <c r="S517" s="31">
        <f t="shared" si="44"/>
        <v>32464166</v>
      </c>
      <c r="T517" s="31">
        <f t="shared" si="45"/>
        <v>32862500</v>
      </c>
      <c r="X517" s="30">
        <f t="shared" si="48"/>
        <v>45504</v>
      </c>
      <c r="Y517" s="31"/>
      <c r="Z517" s="31">
        <f t="shared" si="46"/>
        <v>32862500</v>
      </c>
      <c r="AA517" s="28" t="s">
        <v>264</v>
      </c>
    </row>
    <row r="518" spans="1:27" s="28" customFormat="1" ht="43.5" x14ac:dyDescent="0.35">
      <c r="A518" s="19" t="s">
        <v>5039</v>
      </c>
      <c r="B518" s="20">
        <v>569</v>
      </c>
      <c r="C518" s="28">
        <v>2024</v>
      </c>
      <c r="D518" s="19" t="s">
        <v>1625</v>
      </c>
      <c r="E518" s="19" t="s">
        <v>1626</v>
      </c>
      <c r="F518" s="19">
        <v>1026561760</v>
      </c>
      <c r="G518" s="19" t="s">
        <v>1627</v>
      </c>
      <c r="H518" s="19" t="s">
        <v>262</v>
      </c>
      <c r="I518" s="19" t="s">
        <v>4742</v>
      </c>
      <c r="J518" s="27">
        <v>45337</v>
      </c>
      <c r="K518" s="27">
        <v>45338</v>
      </c>
      <c r="L518" s="27">
        <v>45504</v>
      </c>
      <c r="M518" s="29">
        <v>42372000</v>
      </c>
      <c r="N518" s="36">
        <f t="shared" si="43"/>
        <v>1</v>
      </c>
      <c r="O518" s="31">
        <f>VLOOKUP(A518,[1]Hoja3!$A$1:$D$1647,2,0)</f>
        <v>38605600</v>
      </c>
      <c r="P518" s="31">
        <f>VLOOKUP(A518,[1]Hoja3!$A$1:$D$1647,4,0)</f>
        <v>3766400</v>
      </c>
      <c r="Q518" s="31">
        <f>VLOOKUP(A518,[1]Hoja3!$A$1:$D$1647,3,0)</f>
        <v>0</v>
      </c>
      <c r="R518" s="31">
        <f t="shared" si="47"/>
        <v>42372000</v>
      </c>
      <c r="S518" s="31">
        <f t="shared" si="44"/>
        <v>34839200</v>
      </c>
      <c r="T518" s="31">
        <f t="shared" si="45"/>
        <v>42372000</v>
      </c>
      <c r="X518" s="30">
        <f t="shared" si="48"/>
        <v>45504</v>
      </c>
      <c r="Y518" s="31"/>
      <c r="Z518" s="31">
        <f t="shared" si="46"/>
        <v>42372000</v>
      </c>
      <c r="AA518" s="28" t="s">
        <v>264</v>
      </c>
    </row>
    <row r="519" spans="1:27" s="28" customFormat="1" ht="43.5" x14ac:dyDescent="0.35">
      <c r="A519" s="19" t="s">
        <v>5040</v>
      </c>
      <c r="B519" s="20">
        <v>570</v>
      </c>
      <c r="C519" s="28">
        <v>2024</v>
      </c>
      <c r="D519" s="19" t="s">
        <v>1628</v>
      </c>
      <c r="E519" s="19" t="s">
        <v>1629</v>
      </c>
      <c r="F519" s="19">
        <v>1033726945</v>
      </c>
      <c r="G519" s="19" t="s">
        <v>1630</v>
      </c>
      <c r="H519" s="19" t="s">
        <v>154</v>
      </c>
      <c r="I519" s="19" t="s">
        <v>4747</v>
      </c>
      <c r="J519" s="27">
        <v>45337</v>
      </c>
      <c r="K519" s="27">
        <v>45341</v>
      </c>
      <c r="L519" s="27">
        <v>45504</v>
      </c>
      <c r="M519" s="29">
        <v>38046000</v>
      </c>
      <c r="N519" s="36">
        <f t="shared" si="43"/>
        <v>1</v>
      </c>
      <c r="O519" s="31">
        <f>VLOOKUP(A519,[1]Hoja3!$A$1:$D$1647,2,0)</f>
        <v>36031800</v>
      </c>
      <c r="P519" s="31">
        <f>VLOOKUP(A519,[1]Hoja3!$A$1:$D$1647,4,0)</f>
        <v>2014200</v>
      </c>
      <c r="Q519" s="31">
        <f>VLOOKUP(A519,[1]Hoja3!$A$1:$D$1647,3,0)</f>
        <v>0</v>
      </c>
      <c r="R519" s="31">
        <f t="shared" si="47"/>
        <v>38046000</v>
      </c>
      <c r="S519" s="31">
        <f t="shared" si="44"/>
        <v>34017600</v>
      </c>
      <c r="T519" s="31">
        <f t="shared" si="45"/>
        <v>38046000</v>
      </c>
      <c r="X519" s="30">
        <f t="shared" si="48"/>
        <v>45504</v>
      </c>
      <c r="Y519" s="31"/>
      <c r="Z519" s="31">
        <f t="shared" si="46"/>
        <v>38046000</v>
      </c>
      <c r="AA519" s="28" t="s">
        <v>156</v>
      </c>
    </row>
    <row r="520" spans="1:27" s="28" customFormat="1" ht="43.5" x14ac:dyDescent="0.35">
      <c r="A520" s="19" t="s">
        <v>5041</v>
      </c>
      <c r="B520" s="20">
        <v>572</v>
      </c>
      <c r="C520" s="28">
        <v>2024</v>
      </c>
      <c r="D520" s="19" t="s">
        <v>1631</v>
      </c>
      <c r="E520" s="19" t="s">
        <v>1632</v>
      </c>
      <c r="F520" s="19">
        <v>1020735588</v>
      </c>
      <c r="G520" s="19" t="s">
        <v>1633</v>
      </c>
      <c r="H520" s="19" t="s">
        <v>4678</v>
      </c>
      <c r="I520" s="19" t="s">
        <v>539</v>
      </c>
      <c r="J520" s="27">
        <v>45337</v>
      </c>
      <c r="K520" s="27">
        <v>45342</v>
      </c>
      <c r="L520" s="27">
        <v>45504</v>
      </c>
      <c r="M520" s="29">
        <v>31827000</v>
      </c>
      <c r="N520" s="36">
        <f t="shared" ref="N520:N583" si="49">O520/(M520-P520)</f>
        <v>1</v>
      </c>
      <c r="O520" s="31">
        <f>VLOOKUP(A520,[1]Hoja3!$A$1:$D$1647,2,0)</f>
        <v>28290667</v>
      </c>
      <c r="P520" s="31">
        <f>VLOOKUP(A520,[1]Hoja3!$A$1:$D$1647,4,0)</f>
        <v>3536333</v>
      </c>
      <c r="Q520" s="31">
        <f>VLOOKUP(A520,[1]Hoja3!$A$1:$D$1647,3,0)</f>
        <v>0</v>
      </c>
      <c r="R520" s="31">
        <f t="shared" si="47"/>
        <v>31827000</v>
      </c>
      <c r="S520" s="31">
        <f t="shared" ref="S520:S583" si="50">+O520-P520</f>
        <v>24754334</v>
      </c>
      <c r="T520" s="31">
        <f t="shared" ref="T520:T583" si="51">+O520+P520</f>
        <v>31827000</v>
      </c>
      <c r="X520" s="30">
        <f t="shared" si="48"/>
        <v>45504</v>
      </c>
      <c r="Y520" s="31"/>
      <c r="Z520" s="31">
        <f t="shared" ref="Z520:Z583" si="52">+Y520+M520</f>
        <v>31827000</v>
      </c>
      <c r="AA520" s="28" t="s">
        <v>534</v>
      </c>
    </row>
    <row r="521" spans="1:27" s="28" customFormat="1" ht="43.5" x14ac:dyDescent="0.35">
      <c r="A521" s="19" t="s">
        <v>5042</v>
      </c>
      <c r="B521" s="20">
        <v>573</v>
      </c>
      <c r="C521" s="28">
        <v>2024</v>
      </c>
      <c r="D521" s="19" t="s">
        <v>1634</v>
      </c>
      <c r="E521" s="19" t="s">
        <v>1635</v>
      </c>
      <c r="F521" s="19">
        <v>1014237872</v>
      </c>
      <c r="G521" s="19" t="s">
        <v>1636</v>
      </c>
      <c r="H521" s="19" t="s">
        <v>262</v>
      </c>
      <c r="I521" s="19" t="s">
        <v>4742</v>
      </c>
      <c r="J521" s="27">
        <v>45337</v>
      </c>
      <c r="K521" s="27">
        <v>45342</v>
      </c>
      <c r="L521" s="27">
        <v>45504</v>
      </c>
      <c r="M521" s="29">
        <v>32862500</v>
      </c>
      <c r="N521" s="36">
        <f t="shared" si="49"/>
        <v>1</v>
      </c>
      <c r="O521" s="31">
        <f>VLOOKUP(A521,[1]Hoja3!$A$1:$D$1647,2,0)</f>
        <v>31866667</v>
      </c>
      <c r="P521" s="31">
        <f>VLOOKUP(A521,[1]Hoja3!$A$1:$D$1647,4,0)</f>
        <v>995833</v>
      </c>
      <c r="Q521" s="31">
        <f>VLOOKUP(A521,[1]Hoja3!$A$1:$D$1647,3,0)</f>
        <v>0</v>
      </c>
      <c r="R521" s="31">
        <f t="shared" ref="R521:R584" si="53">+O521+P521+Q521</f>
        <v>32862500</v>
      </c>
      <c r="S521" s="31">
        <f t="shared" si="50"/>
        <v>30870834</v>
      </c>
      <c r="T521" s="31">
        <f t="shared" si="51"/>
        <v>32862500</v>
      </c>
      <c r="X521" s="30">
        <f t="shared" si="48"/>
        <v>45504</v>
      </c>
      <c r="Y521" s="31"/>
      <c r="Z521" s="31">
        <f t="shared" si="52"/>
        <v>32862500</v>
      </c>
      <c r="AA521" s="28" t="s">
        <v>264</v>
      </c>
    </row>
    <row r="522" spans="1:27" s="28" customFormat="1" ht="43.5" x14ac:dyDescent="0.35">
      <c r="A522" s="19" t="s">
        <v>5043</v>
      </c>
      <c r="B522" s="20">
        <v>574</v>
      </c>
      <c r="C522" s="28">
        <v>2024</v>
      </c>
      <c r="D522" s="19" t="s">
        <v>1637</v>
      </c>
      <c r="E522" s="19" t="s">
        <v>1638</v>
      </c>
      <c r="F522" s="19">
        <v>52908942</v>
      </c>
      <c r="G522" s="19" t="s">
        <v>1639</v>
      </c>
      <c r="H522" s="19" t="s">
        <v>154</v>
      </c>
      <c r="I522" s="19" t="s">
        <v>4747</v>
      </c>
      <c r="J522" s="27">
        <v>45337</v>
      </c>
      <c r="K522" s="27">
        <v>45342</v>
      </c>
      <c r="L522" s="27">
        <v>45504</v>
      </c>
      <c r="M522" s="29">
        <v>32592000</v>
      </c>
      <c r="N522" s="36">
        <f t="shared" si="49"/>
        <v>1</v>
      </c>
      <c r="O522" s="31">
        <f>VLOOKUP(A522,[1]Hoja3!$A$1:$D$1647,2,0)</f>
        <v>28970667</v>
      </c>
      <c r="P522" s="31">
        <f>VLOOKUP(A522,[1]Hoja3!$A$1:$D$1647,4,0)</f>
        <v>3621333</v>
      </c>
      <c r="Q522" s="31">
        <f>VLOOKUP(A522,[1]Hoja3!$A$1:$D$1647,3,0)</f>
        <v>0</v>
      </c>
      <c r="R522" s="31">
        <f t="shared" si="53"/>
        <v>32592000</v>
      </c>
      <c r="S522" s="31">
        <f t="shared" si="50"/>
        <v>25349334</v>
      </c>
      <c r="T522" s="31">
        <f t="shared" si="51"/>
        <v>32592000</v>
      </c>
      <c r="X522" s="30">
        <f t="shared" si="48"/>
        <v>45504</v>
      </c>
      <c r="Y522" s="31"/>
      <c r="Z522" s="31">
        <f t="shared" si="52"/>
        <v>32592000</v>
      </c>
      <c r="AA522" s="28" t="s">
        <v>156</v>
      </c>
    </row>
    <row r="523" spans="1:27" s="28" customFormat="1" ht="43.5" x14ac:dyDescent="0.35">
      <c r="A523" s="19" t="s">
        <v>5044</v>
      </c>
      <c r="B523" s="20">
        <v>575</v>
      </c>
      <c r="C523" s="28">
        <v>2024</v>
      </c>
      <c r="D523" s="19" t="s">
        <v>1640</v>
      </c>
      <c r="E523" s="19" t="s">
        <v>1641</v>
      </c>
      <c r="F523" s="19">
        <v>43667606</v>
      </c>
      <c r="G523" s="19" t="s">
        <v>1642</v>
      </c>
      <c r="H523" s="19" t="s">
        <v>154</v>
      </c>
      <c r="I523" s="19" t="s">
        <v>4747</v>
      </c>
      <c r="J523" s="27">
        <v>45337</v>
      </c>
      <c r="K523" s="27">
        <v>45342</v>
      </c>
      <c r="L523" s="27">
        <v>45504</v>
      </c>
      <c r="M523" s="29">
        <v>44688000</v>
      </c>
      <c r="N523" s="36">
        <f t="shared" si="49"/>
        <v>1</v>
      </c>
      <c r="O523" s="31">
        <f>VLOOKUP(A523,[1]Hoja3!$A$1:$D$1647,2,0)</f>
        <v>39722667</v>
      </c>
      <c r="P523" s="31">
        <f>VLOOKUP(A523,[1]Hoja3!$A$1:$D$1647,4,0)</f>
        <v>4965333</v>
      </c>
      <c r="Q523" s="31">
        <f>VLOOKUP(A523,[1]Hoja3!$A$1:$D$1647,3,0)</f>
        <v>0</v>
      </c>
      <c r="R523" s="31">
        <f t="shared" si="53"/>
        <v>44688000</v>
      </c>
      <c r="S523" s="31">
        <f t="shared" si="50"/>
        <v>34757334</v>
      </c>
      <c r="T523" s="31">
        <f t="shared" si="51"/>
        <v>44688000</v>
      </c>
      <c r="X523" s="30">
        <f t="shared" si="48"/>
        <v>45504</v>
      </c>
      <c r="Y523" s="31"/>
      <c r="Z523" s="31">
        <f t="shared" si="52"/>
        <v>44688000</v>
      </c>
      <c r="AA523" s="28" t="s">
        <v>156</v>
      </c>
    </row>
    <row r="524" spans="1:27" s="28" customFormat="1" ht="43.5" x14ac:dyDescent="0.35">
      <c r="A524" s="19" t="s">
        <v>5045</v>
      </c>
      <c r="B524" s="20">
        <v>576</v>
      </c>
      <c r="C524" s="28">
        <v>2024</v>
      </c>
      <c r="D524" s="19" t="s">
        <v>1643</v>
      </c>
      <c r="E524" s="19" t="s">
        <v>1644</v>
      </c>
      <c r="F524" s="19">
        <v>41956199</v>
      </c>
      <c r="G524" s="19" t="s">
        <v>1645</v>
      </c>
      <c r="H524" s="19" t="s">
        <v>154</v>
      </c>
      <c r="I524" s="19" t="s">
        <v>4747</v>
      </c>
      <c r="J524" s="27">
        <v>45337</v>
      </c>
      <c r="K524" s="27">
        <v>45345</v>
      </c>
      <c r="L524" s="27">
        <v>45504</v>
      </c>
      <c r="M524" s="29">
        <v>44742000</v>
      </c>
      <c r="N524" s="36">
        <f t="shared" si="49"/>
        <v>1</v>
      </c>
      <c r="O524" s="31">
        <f>VLOOKUP(A524,[1]Hoja3!$A$1:$D$1647,2,0)</f>
        <v>39024967</v>
      </c>
      <c r="P524" s="31">
        <f>VLOOKUP(A524,[1]Hoja3!$A$1:$D$1647,4,0)</f>
        <v>5717033</v>
      </c>
      <c r="Q524" s="31">
        <f>VLOOKUP(A524,[1]Hoja3!$A$1:$D$1647,3,0)</f>
        <v>0</v>
      </c>
      <c r="R524" s="31">
        <f t="shared" si="53"/>
        <v>44742000</v>
      </c>
      <c r="S524" s="31">
        <f t="shared" si="50"/>
        <v>33307934</v>
      </c>
      <c r="T524" s="31">
        <f t="shared" si="51"/>
        <v>44742000</v>
      </c>
      <c r="X524" s="30">
        <f t="shared" si="48"/>
        <v>45504</v>
      </c>
      <c r="Y524" s="31"/>
      <c r="Z524" s="31">
        <f t="shared" si="52"/>
        <v>44742000</v>
      </c>
      <c r="AA524" s="28" t="s">
        <v>156</v>
      </c>
    </row>
    <row r="525" spans="1:27" s="28" customFormat="1" ht="43.5" x14ac:dyDescent="0.35">
      <c r="A525" s="19" t="s">
        <v>5046</v>
      </c>
      <c r="B525" s="20">
        <v>577</v>
      </c>
      <c r="C525" s="28">
        <v>2024</v>
      </c>
      <c r="D525" s="19" t="s">
        <v>1646</v>
      </c>
      <c r="E525" s="19" t="s">
        <v>1647</v>
      </c>
      <c r="F525" s="19">
        <v>1013606107</v>
      </c>
      <c r="G525" s="19" t="s">
        <v>1648</v>
      </c>
      <c r="H525" s="19" t="s">
        <v>262</v>
      </c>
      <c r="I525" s="19" t="s">
        <v>4742</v>
      </c>
      <c r="J525" s="27">
        <v>45337</v>
      </c>
      <c r="K525" s="27">
        <v>45338</v>
      </c>
      <c r="L525" s="27">
        <v>45504</v>
      </c>
      <c r="M525" s="29">
        <v>32862500</v>
      </c>
      <c r="N525" s="36">
        <f t="shared" si="49"/>
        <v>1</v>
      </c>
      <c r="O525" s="31">
        <f>VLOOKUP(A525,[1]Hoja3!$A$1:$D$1647,2,0)</f>
        <v>32663333</v>
      </c>
      <c r="P525" s="31">
        <f>VLOOKUP(A525,[1]Hoja3!$A$1:$D$1647,4,0)</f>
        <v>199167</v>
      </c>
      <c r="Q525" s="31">
        <f>VLOOKUP(A525,[1]Hoja3!$A$1:$D$1647,3,0)</f>
        <v>0</v>
      </c>
      <c r="R525" s="31">
        <f t="shared" si="53"/>
        <v>32862500</v>
      </c>
      <c r="S525" s="31">
        <f t="shared" si="50"/>
        <v>32464166</v>
      </c>
      <c r="T525" s="31">
        <f t="shared" si="51"/>
        <v>32862500</v>
      </c>
      <c r="X525" s="30">
        <f t="shared" si="48"/>
        <v>45504</v>
      </c>
      <c r="Y525" s="31"/>
      <c r="Z525" s="31">
        <f t="shared" si="52"/>
        <v>32862500</v>
      </c>
      <c r="AA525" s="28" t="s">
        <v>264</v>
      </c>
    </row>
    <row r="526" spans="1:27" s="28" customFormat="1" ht="43.5" x14ac:dyDescent="0.35">
      <c r="A526" s="19" t="s">
        <v>5047</v>
      </c>
      <c r="B526" s="20">
        <v>578</v>
      </c>
      <c r="C526" s="28">
        <v>2024</v>
      </c>
      <c r="D526" s="19" t="s">
        <v>1649</v>
      </c>
      <c r="E526" s="19" t="s">
        <v>1650</v>
      </c>
      <c r="F526" s="19">
        <v>1010188278</v>
      </c>
      <c r="G526" s="19" t="s">
        <v>1651</v>
      </c>
      <c r="H526" s="19" t="s">
        <v>262</v>
      </c>
      <c r="I526" s="19" t="s">
        <v>4742</v>
      </c>
      <c r="J526" s="27">
        <v>45337</v>
      </c>
      <c r="K526" s="27">
        <v>45338</v>
      </c>
      <c r="L526" s="27">
        <v>45504</v>
      </c>
      <c r="M526" s="29">
        <v>32862500</v>
      </c>
      <c r="N526" s="36">
        <f t="shared" si="49"/>
        <v>1</v>
      </c>
      <c r="O526" s="31">
        <f>VLOOKUP(A526,[1]Hoja3!$A$1:$D$1647,2,0)</f>
        <v>32663333</v>
      </c>
      <c r="P526" s="31">
        <f>VLOOKUP(A526,[1]Hoja3!$A$1:$D$1647,4,0)</f>
        <v>199167</v>
      </c>
      <c r="Q526" s="31">
        <f>VLOOKUP(A526,[1]Hoja3!$A$1:$D$1647,3,0)</f>
        <v>0</v>
      </c>
      <c r="R526" s="31">
        <f t="shared" si="53"/>
        <v>32862500</v>
      </c>
      <c r="S526" s="31">
        <f t="shared" si="50"/>
        <v>32464166</v>
      </c>
      <c r="T526" s="31">
        <f t="shared" si="51"/>
        <v>32862500</v>
      </c>
      <c r="X526" s="30">
        <f t="shared" si="48"/>
        <v>45504</v>
      </c>
      <c r="Y526" s="31"/>
      <c r="Z526" s="31">
        <f t="shared" si="52"/>
        <v>32862500</v>
      </c>
      <c r="AA526" s="28" t="s">
        <v>264</v>
      </c>
    </row>
    <row r="527" spans="1:27" s="28" customFormat="1" ht="29" x14ac:dyDescent="0.35">
      <c r="A527" s="19" t="s">
        <v>5048</v>
      </c>
      <c r="B527" s="20">
        <v>579</v>
      </c>
      <c r="C527" s="28">
        <v>2024</v>
      </c>
      <c r="D527" s="19" t="s">
        <v>1652</v>
      </c>
      <c r="E527" s="19" t="s">
        <v>1653</v>
      </c>
      <c r="F527" s="19">
        <v>1016100911</v>
      </c>
      <c r="G527" s="19" t="s">
        <v>1654</v>
      </c>
      <c r="H527" s="19" t="s">
        <v>764</v>
      </c>
      <c r="I527" s="19" t="s">
        <v>765</v>
      </c>
      <c r="J527" s="27">
        <v>45337</v>
      </c>
      <c r="K527" s="27">
        <v>45342</v>
      </c>
      <c r="L527" s="27">
        <v>45504</v>
      </c>
      <c r="M527" s="29">
        <v>22278000</v>
      </c>
      <c r="N527" s="36">
        <f t="shared" si="49"/>
        <v>1</v>
      </c>
      <c r="O527" s="31">
        <f>VLOOKUP(A527,[1]Hoja3!$A$1:$D$1647,2,0)</f>
        <v>19802667</v>
      </c>
      <c r="P527" s="31">
        <f>VLOOKUP(A527,[1]Hoja3!$A$1:$D$1647,4,0)</f>
        <v>2475333</v>
      </c>
      <c r="Q527" s="31">
        <f>VLOOKUP(A527,[1]Hoja3!$A$1:$D$1647,3,0)</f>
        <v>0</v>
      </c>
      <c r="R527" s="31">
        <f t="shared" si="53"/>
        <v>22278000</v>
      </c>
      <c r="S527" s="31">
        <f t="shared" si="50"/>
        <v>17327334</v>
      </c>
      <c r="T527" s="31">
        <f t="shared" si="51"/>
        <v>22278000</v>
      </c>
      <c r="X527" s="30">
        <f t="shared" si="48"/>
        <v>45504</v>
      </c>
      <c r="Y527" s="31"/>
      <c r="Z527" s="31">
        <f t="shared" si="52"/>
        <v>22278000</v>
      </c>
      <c r="AA527" s="28" t="s">
        <v>556</v>
      </c>
    </row>
    <row r="528" spans="1:27" s="28" customFormat="1" ht="29" x14ac:dyDescent="0.35">
      <c r="A528" s="19" t="s">
        <v>5049</v>
      </c>
      <c r="B528" s="20">
        <v>580</v>
      </c>
      <c r="C528" s="28">
        <v>2024</v>
      </c>
      <c r="D528" s="19" t="s">
        <v>1655</v>
      </c>
      <c r="E528" s="19" t="s">
        <v>1656</v>
      </c>
      <c r="F528" s="19">
        <v>1012393327</v>
      </c>
      <c r="G528" s="19" t="s">
        <v>1657</v>
      </c>
      <c r="H528" s="19" t="s">
        <v>154</v>
      </c>
      <c r="I528" s="19" t="s">
        <v>32</v>
      </c>
      <c r="J528" s="27">
        <v>45337</v>
      </c>
      <c r="K528" s="27">
        <v>45341</v>
      </c>
      <c r="L528" s="27">
        <v>45504</v>
      </c>
      <c r="M528" s="29">
        <v>39108000</v>
      </c>
      <c r="N528" s="36">
        <f t="shared" si="49"/>
        <v>1</v>
      </c>
      <c r="O528" s="31">
        <f>VLOOKUP(A528,[1]Hoja3!$A$1:$D$1647,2,0)</f>
        <v>34979933</v>
      </c>
      <c r="P528" s="31">
        <f>VLOOKUP(A528,[1]Hoja3!$A$1:$D$1647,4,0)</f>
        <v>4128067</v>
      </c>
      <c r="Q528" s="31">
        <f>VLOOKUP(A528,[1]Hoja3!$A$1:$D$1647,3,0)</f>
        <v>0</v>
      </c>
      <c r="R528" s="31">
        <f t="shared" si="53"/>
        <v>39108000</v>
      </c>
      <c r="S528" s="31">
        <f t="shared" si="50"/>
        <v>30851866</v>
      </c>
      <c r="T528" s="31">
        <f t="shared" si="51"/>
        <v>39108000</v>
      </c>
      <c r="X528" s="30">
        <f t="shared" si="48"/>
        <v>45504</v>
      </c>
      <c r="Y528" s="31"/>
      <c r="Z528" s="31">
        <f t="shared" si="52"/>
        <v>39108000</v>
      </c>
      <c r="AA528" s="28" t="s">
        <v>33</v>
      </c>
    </row>
    <row r="529" spans="1:27" s="28" customFormat="1" ht="29" x14ac:dyDescent="0.35">
      <c r="A529" s="19" t="s">
        <v>5050</v>
      </c>
      <c r="B529" s="20">
        <v>581</v>
      </c>
      <c r="C529" s="28">
        <v>2024</v>
      </c>
      <c r="D529" s="19" t="s">
        <v>1658</v>
      </c>
      <c r="E529" s="19" t="s">
        <v>1659</v>
      </c>
      <c r="F529" s="19">
        <v>1015394684</v>
      </c>
      <c r="G529" s="19" t="s">
        <v>1660</v>
      </c>
      <c r="H529" s="19" t="s">
        <v>532</v>
      </c>
      <c r="I529" s="19" t="s">
        <v>533</v>
      </c>
      <c r="J529" s="27">
        <v>45337</v>
      </c>
      <c r="K529" s="27">
        <v>45341</v>
      </c>
      <c r="L529" s="27">
        <v>45504</v>
      </c>
      <c r="M529" s="29">
        <v>25461600</v>
      </c>
      <c r="N529" s="36">
        <f t="shared" si="49"/>
        <v>1</v>
      </c>
      <c r="O529" s="31">
        <f>VLOOKUP(A529,[1]Hoja3!$A$1:$D$1647,2,0)</f>
        <v>22773987</v>
      </c>
      <c r="P529" s="31">
        <f>VLOOKUP(A529,[1]Hoja3!$A$1:$D$1647,4,0)</f>
        <v>2687613</v>
      </c>
      <c r="Q529" s="31">
        <f>VLOOKUP(A529,[1]Hoja3!$A$1:$D$1647,3,0)</f>
        <v>0</v>
      </c>
      <c r="R529" s="31">
        <f t="shared" si="53"/>
        <v>25461600</v>
      </c>
      <c r="S529" s="31">
        <f t="shared" si="50"/>
        <v>20086374</v>
      </c>
      <c r="T529" s="31">
        <f t="shared" si="51"/>
        <v>25461600</v>
      </c>
      <c r="X529" s="30">
        <f t="shared" si="48"/>
        <v>45504</v>
      </c>
      <c r="Y529" s="31"/>
      <c r="Z529" s="31">
        <f t="shared" si="52"/>
        <v>25461600</v>
      </c>
      <c r="AA529" s="28" t="s">
        <v>534</v>
      </c>
    </row>
    <row r="530" spans="1:27" s="28" customFormat="1" ht="43.5" x14ac:dyDescent="0.35">
      <c r="A530" s="19" t="s">
        <v>5051</v>
      </c>
      <c r="B530" s="20">
        <v>582</v>
      </c>
      <c r="C530" s="28">
        <v>2024</v>
      </c>
      <c r="D530" s="19" t="s">
        <v>1661</v>
      </c>
      <c r="E530" s="19" t="s">
        <v>1662</v>
      </c>
      <c r="F530" s="19">
        <v>52312234</v>
      </c>
      <c r="G530" s="19" t="s">
        <v>1663</v>
      </c>
      <c r="H530" s="19" t="s">
        <v>154</v>
      </c>
      <c r="I530" s="19" t="s">
        <v>4747</v>
      </c>
      <c r="J530" s="27">
        <v>45337</v>
      </c>
      <c r="K530" s="27">
        <v>45341</v>
      </c>
      <c r="L530" s="27">
        <v>45504</v>
      </c>
      <c r="M530" s="29">
        <v>38046000</v>
      </c>
      <c r="N530" s="36">
        <f t="shared" si="49"/>
        <v>0.87577639751552794</v>
      </c>
      <c r="O530" s="31">
        <f>VLOOKUP(A530,[1]Hoja3!$A$1:$D$1647,2,0)</f>
        <v>31555800</v>
      </c>
      <c r="P530" s="31">
        <f>VLOOKUP(A530,[1]Hoja3!$A$1:$D$1647,4,0)</f>
        <v>2014200</v>
      </c>
      <c r="Q530" s="31">
        <f>VLOOKUP(A530,[1]Hoja3!$A$1:$D$1647,3,0)</f>
        <v>4476000</v>
      </c>
      <c r="R530" s="31">
        <f t="shared" si="53"/>
        <v>38046000</v>
      </c>
      <c r="S530" s="31">
        <f t="shared" si="50"/>
        <v>29541600</v>
      </c>
      <c r="T530" s="31">
        <f t="shared" si="51"/>
        <v>33570000</v>
      </c>
      <c r="X530" s="30">
        <v>45484</v>
      </c>
      <c r="Y530" s="31"/>
      <c r="Z530" s="31">
        <f t="shared" si="52"/>
        <v>38046000</v>
      </c>
      <c r="AA530" s="28" t="s">
        <v>156</v>
      </c>
    </row>
    <row r="531" spans="1:27" s="28" customFormat="1" ht="43.5" x14ac:dyDescent="0.35">
      <c r="A531" s="19" t="s">
        <v>5052</v>
      </c>
      <c r="B531" s="20">
        <v>583</v>
      </c>
      <c r="C531" s="28">
        <v>2024</v>
      </c>
      <c r="D531" s="19" t="s">
        <v>1664</v>
      </c>
      <c r="E531" s="19" t="s">
        <v>1665</v>
      </c>
      <c r="F531" s="19">
        <v>1018497672</v>
      </c>
      <c r="G531" s="19" t="s">
        <v>1666</v>
      </c>
      <c r="H531" s="19" t="s">
        <v>4678</v>
      </c>
      <c r="I531" s="19" t="s">
        <v>539</v>
      </c>
      <c r="J531" s="27">
        <v>45338</v>
      </c>
      <c r="K531" s="27">
        <v>45344</v>
      </c>
      <c r="L531" s="27">
        <v>45504</v>
      </c>
      <c r="M531" s="29">
        <v>31827000</v>
      </c>
      <c r="N531" s="36">
        <f t="shared" si="49"/>
        <v>1</v>
      </c>
      <c r="O531" s="31">
        <f>VLOOKUP(A531,[1]Hoja3!$A$1:$D$1647,2,0)</f>
        <v>27937033</v>
      </c>
      <c r="P531" s="31">
        <f>VLOOKUP(A531,[1]Hoja3!$A$1:$D$1647,4,0)</f>
        <v>3889967</v>
      </c>
      <c r="Q531" s="31">
        <f>VLOOKUP(A531,[1]Hoja3!$A$1:$D$1647,3,0)</f>
        <v>0</v>
      </c>
      <c r="R531" s="31">
        <f t="shared" si="53"/>
        <v>31827000</v>
      </c>
      <c r="S531" s="31">
        <f t="shared" si="50"/>
        <v>24047066</v>
      </c>
      <c r="T531" s="31">
        <f t="shared" si="51"/>
        <v>31827000</v>
      </c>
      <c r="X531" s="30">
        <f t="shared" si="48"/>
        <v>45504</v>
      </c>
      <c r="Y531" s="31"/>
      <c r="Z531" s="31">
        <f t="shared" si="52"/>
        <v>31827000</v>
      </c>
      <c r="AA531" s="28" t="s">
        <v>534</v>
      </c>
    </row>
    <row r="532" spans="1:27" s="28" customFormat="1" ht="43.5" x14ac:dyDescent="0.35">
      <c r="A532" s="19" t="s">
        <v>5053</v>
      </c>
      <c r="B532" s="20">
        <v>584</v>
      </c>
      <c r="C532" s="28">
        <v>2024</v>
      </c>
      <c r="D532" s="19" t="s">
        <v>1667</v>
      </c>
      <c r="E532" s="19" t="s">
        <v>1668</v>
      </c>
      <c r="F532" s="19">
        <v>1010240738</v>
      </c>
      <c r="G532" s="19" t="s">
        <v>1669</v>
      </c>
      <c r="H532" s="19" t="s">
        <v>4678</v>
      </c>
      <c r="I532" s="19" t="s">
        <v>539</v>
      </c>
      <c r="J532" s="27">
        <v>45338</v>
      </c>
      <c r="K532" s="27">
        <v>45344</v>
      </c>
      <c r="L532" s="27">
        <v>45504</v>
      </c>
      <c r="M532" s="29">
        <v>31827000</v>
      </c>
      <c r="N532" s="36">
        <f t="shared" si="49"/>
        <v>1</v>
      </c>
      <c r="O532" s="31">
        <f>VLOOKUP(A532,[1]Hoja3!$A$1:$D$1647,2,0)</f>
        <v>27937033</v>
      </c>
      <c r="P532" s="31">
        <f>VLOOKUP(A532,[1]Hoja3!$A$1:$D$1647,4,0)</f>
        <v>3889967</v>
      </c>
      <c r="Q532" s="31">
        <f>VLOOKUP(A532,[1]Hoja3!$A$1:$D$1647,3,0)</f>
        <v>0</v>
      </c>
      <c r="R532" s="31">
        <f t="shared" si="53"/>
        <v>31827000</v>
      </c>
      <c r="S532" s="31">
        <f t="shared" si="50"/>
        <v>24047066</v>
      </c>
      <c r="T532" s="31">
        <f t="shared" si="51"/>
        <v>31827000</v>
      </c>
      <c r="X532" s="30">
        <f t="shared" si="48"/>
        <v>45504</v>
      </c>
      <c r="Y532" s="31"/>
      <c r="Z532" s="31">
        <f t="shared" si="52"/>
        <v>31827000</v>
      </c>
      <c r="AA532" s="28" t="s">
        <v>534</v>
      </c>
    </row>
    <row r="533" spans="1:27" s="28" customFormat="1" ht="43.5" x14ac:dyDescent="0.35">
      <c r="A533" s="19" t="s">
        <v>5054</v>
      </c>
      <c r="B533" s="20">
        <v>585</v>
      </c>
      <c r="C533" s="28">
        <v>2024</v>
      </c>
      <c r="D533" s="19" t="s">
        <v>1670</v>
      </c>
      <c r="E533" s="19" t="s">
        <v>1671</v>
      </c>
      <c r="F533" s="19">
        <v>52223178</v>
      </c>
      <c r="G533" s="19" t="s">
        <v>1672</v>
      </c>
      <c r="H533" s="19" t="s">
        <v>298</v>
      </c>
      <c r="I533" s="19" t="s">
        <v>299</v>
      </c>
      <c r="J533" s="27">
        <v>45341</v>
      </c>
      <c r="K533" s="27">
        <v>45343</v>
      </c>
      <c r="L533" s="27">
        <v>45504</v>
      </c>
      <c r="M533" s="29">
        <v>30000000</v>
      </c>
      <c r="N533" s="36">
        <f t="shared" si="49"/>
        <v>1</v>
      </c>
      <c r="O533" s="31">
        <f>VLOOKUP(A533,[1]Hoja3!$A$1:$D$1647,2,0)</f>
        <v>26500000</v>
      </c>
      <c r="P533" s="31">
        <f>VLOOKUP(A533,[1]Hoja3!$A$1:$D$1647,4,0)</f>
        <v>3500000</v>
      </c>
      <c r="Q533" s="31">
        <f>VLOOKUP(A533,[1]Hoja3!$A$1:$D$1647,3,0)</f>
        <v>0</v>
      </c>
      <c r="R533" s="31">
        <f t="shared" si="53"/>
        <v>30000000</v>
      </c>
      <c r="S533" s="31">
        <f t="shared" si="50"/>
        <v>23000000</v>
      </c>
      <c r="T533" s="31">
        <f t="shared" si="51"/>
        <v>30000000</v>
      </c>
      <c r="X533" s="30">
        <f t="shared" si="48"/>
        <v>45504</v>
      </c>
      <c r="Y533" s="31"/>
      <c r="Z533" s="31">
        <f t="shared" si="52"/>
        <v>30000000</v>
      </c>
      <c r="AA533" s="28" t="s">
        <v>300</v>
      </c>
    </row>
    <row r="534" spans="1:27" s="28" customFormat="1" ht="43.5" x14ac:dyDescent="0.35">
      <c r="A534" s="19" t="s">
        <v>5055</v>
      </c>
      <c r="B534" s="20">
        <v>586</v>
      </c>
      <c r="C534" s="28">
        <v>2024</v>
      </c>
      <c r="D534" s="19" t="s">
        <v>1673</v>
      </c>
      <c r="E534" s="19" t="s">
        <v>1674</v>
      </c>
      <c r="F534" s="19">
        <v>79436528</v>
      </c>
      <c r="G534" s="19" t="s">
        <v>1675</v>
      </c>
      <c r="H534" s="19" t="s">
        <v>298</v>
      </c>
      <c r="I534" s="19" t="s">
        <v>299</v>
      </c>
      <c r="J534" s="27">
        <v>45338</v>
      </c>
      <c r="K534" s="27">
        <v>45341</v>
      </c>
      <c r="L534" s="27">
        <v>45504</v>
      </c>
      <c r="M534" s="29">
        <v>14400000</v>
      </c>
      <c r="N534" s="36">
        <f t="shared" si="49"/>
        <v>1</v>
      </c>
      <c r="O534" s="31">
        <f>VLOOKUP(A534,[1]Hoja3!$A$1:$D$1647,2,0)</f>
        <v>12880000</v>
      </c>
      <c r="P534" s="31">
        <f>VLOOKUP(A534,[1]Hoja3!$A$1:$D$1647,4,0)</f>
        <v>1520000</v>
      </c>
      <c r="Q534" s="31">
        <f>VLOOKUP(A534,[1]Hoja3!$A$1:$D$1647,3,0)</f>
        <v>0</v>
      </c>
      <c r="R534" s="31">
        <f t="shared" si="53"/>
        <v>14400000</v>
      </c>
      <c r="S534" s="31">
        <f t="shared" si="50"/>
        <v>11360000</v>
      </c>
      <c r="T534" s="31">
        <f t="shared" si="51"/>
        <v>14400000</v>
      </c>
      <c r="X534" s="30">
        <f t="shared" si="48"/>
        <v>45504</v>
      </c>
      <c r="Y534" s="31"/>
      <c r="Z534" s="31">
        <f t="shared" si="52"/>
        <v>14400000</v>
      </c>
      <c r="AA534" s="28" t="s">
        <v>300</v>
      </c>
    </row>
    <row r="535" spans="1:27" s="28" customFormat="1" ht="43.5" x14ac:dyDescent="0.35">
      <c r="A535" s="19" t="s">
        <v>5056</v>
      </c>
      <c r="B535" s="20">
        <v>587</v>
      </c>
      <c r="C535" s="28">
        <v>2024</v>
      </c>
      <c r="D535" s="19" t="s">
        <v>1676</v>
      </c>
      <c r="E535" s="19" t="s">
        <v>1677</v>
      </c>
      <c r="F535" s="19">
        <v>52500441</v>
      </c>
      <c r="G535" s="19" t="s">
        <v>1678</v>
      </c>
      <c r="H535" s="19" t="s">
        <v>154</v>
      </c>
      <c r="I535" s="19" t="s">
        <v>4747</v>
      </c>
      <c r="J535" s="27">
        <v>45338</v>
      </c>
      <c r="K535" s="27">
        <v>45342</v>
      </c>
      <c r="L535" s="27">
        <v>45504</v>
      </c>
      <c r="M535" s="29">
        <v>38046000</v>
      </c>
      <c r="N535" s="36">
        <f t="shared" si="49"/>
        <v>0.8125</v>
      </c>
      <c r="O535" s="31">
        <f>VLOOKUP(A535,[1]Hoja3!$A$1:$D$1647,2,0)</f>
        <v>29094000</v>
      </c>
      <c r="P535" s="31">
        <f>VLOOKUP(A535,[1]Hoja3!$A$1:$D$1647,4,0)</f>
        <v>2238000</v>
      </c>
      <c r="Q535" s="31">
        <f>VLOOKUP(A535,[1]Hoja3!$A$1:$D$1647,3,0)</f>
        <v>6714000</v>
      </c>
      <c r="R535" s="31">
        <f t="shared" si="53"/>
        <v>38046000</v>
      </c>
      <c r="S535" s="31">
        <f t="shared" si="50"/>
        <v>26856000</v>
      </c>
      <c r="T535" s="31">
        <f t="shared" si="51"/>
        <v>31332000</v>
      </c>
      <c r="X535" s="30">
        <f t="shared" si="48"/>
        <v>45504</v>
      </c>
      <c r="Y535" s="31"/>
      <c r="Z535" s="31">
        <f t="shared" si="52"/>
        <v>38046000</v>
      </c>
      <c r="AA535" s="28" t="s">
        <v>156</v>
      </c>
    </row>
    <row r="536" spans="1:27" s="28" customFormat="1" ht="43.5" x14ac:dyDescent="0.35">
      <c r="A536" s="19" t="s">
        <v>5057</v>
      </c>
      <c r="B536" s="20">
        <v>588</v>
      </c>
      <c r="C536" s="28">
        <v>2024</v>
      </c>
      <c r="D536" s="19" t="s">
        <v>1679</v>
      </c>
      <c r="E536" s="19" t="s">
        <v>1680</v>
      </c>
      <c r="F536" s="19">
        <v>52204744</v>
      </c>
      <c r="G536" s="19" t="s">
        <v>1681</v>
      </c>
      <c r="H536" s="19" t="s">
        <v>154</v>
      </c>
      <c r="I536" s="19" t="s">
        <v>4747</v>
      </c>
      <c r="J536" s="27">
        <v>45338</v>
      </c>
      <c r="K536" s="27">
        <v>45342</v>
      </c>
      <c r="L536" s="27">
        <v>45504</v>
      </c>
      <c r="M536" s="29">
        <v>32592000</v>
      </c>
      <c r="N536" s="36">
        <f t="shared" si="49"/>
        <v>1</v>
      </c>
      <c r="O536" s="31">
        <f>VLOOKUP(A536,[1]Hoja3!$A$1:$D$1647,2,0)</f>
        <v>28970667</v>
      </c>
      <c r="P536" s="31">
        <f>VLOOKUP(A536,[1]Hoja3!$A$1:$D$1647,4,0)</f>
        <v>3621333</v>
      </c>
      <c r="Q536" s="31">
        <f>VLOOKUP(A536,[1]Hoja3!$A$1:$D$1647,3,0)</f>
        <v>0</v>
      </c>
      <c r="R536" s="31">
        <f t="shared" si="53"/>
        <v>32592000</v>
      </c>
      <c r="S536" s="31">
        <f t="shared" si="50"/>
        <v>25349334</v>
      </c>
      <c r="T536" s="31">
        <f t="shared" si="51"/>
        <v>32592000</v>
      </c>
      <c r="X536" s="30">
        <f t="shared" si="48"/>
        <v>45504</v>
      </c>
      <c r="Y536" s="31"/>
      <c r="Z536" s="31">
        <f t="shared" si="52"/>
        <v>32592000</v>
      </c>
      <c r="AA536" s="28" t="s">
        <v>156</v>
      </c>
    </row>
    <row r="537" spans="1:27" s="28" customFormat="1" ht="29" x14ac:dyDescent="0.35">
      <c r="A537" s="19" t="s">
        <v>5058</v>
      </c>
      <c r="B537" s="20">
        <v>589</v>
      </c>
      <c r="C537" s="28">
        <v>2024</v>
      </c>
      <c r="D537" s="19" t="s">
        <v>1682</v>
      </c>
      <c r="E537" s="19" t="s">
        <v>1683</v>
      </c>
      <c r="F537" s="19">
        <v>1015413127</v>
      </c>
      <c r="G537" s="19" t="s">
        <v>1684</v>
      </c>
      <c r="H537" s="19" t="s">
        <v>4678</v>
      </c>
      <c r="I537" s="19" t="s">
        <v>539</v>
      </c>
      <c r="J537" s="27">
        <v>45338</v>
      </c>
      <c r="K537" s="27">
        <v>45343</v>
      </c>
      <c r="L537" s="27">
        <v>45504</v>
      </c>
      <c r="M537" s="29">
        <v>31827000</v>
      </c>
      <c r="N537" s="36">
        <f t="shared" si="49"/>
        <v>1</v>
      </c>
      <c r="O537" s="31">
        <f>VLOOKUP(A537,[1]Hoja3!$A$1:$D$1647,2,0)</f>
        <v>28113850</v>
      </c>
      <c r="P537" s="31">
        <f>VLOOKUP(A537,[1]Hoja3!$A$1:$D$1647,4,0)</f>
        <v>3713150</v>
      </c>
      <c r="Q537" s="31">
        <f>VLOOKUP(A537,[1]Hoja3!$A$1:$D$1647,3,0)</f>
        <v>0</v>
      </c>
      <c r="R537" s="31">
        <f t="shared" si="53"/>
        <v>31827000</v>
      </c>
      <c r="S537" s="31">
        <f t="shared" si="50"/>
        <v>24400700</v>
      </c>
      <c r="T537" s="31">
        <f t="shared" si="51"/>
        <v>31827000</v>
      </c>
      <c r="X537" s="30">
        <f t="shared" si="48"/>
        <v>45504</v>
      </c>
      <c r="Y537" s="31"/>
      <c r="Z537" s="31">
        <f t="shared" si="52"/>
        <v>31827000</v>
      </c>
      <c r="AA537" s="28" t="s">
        <v>534</v>
      </c>
    </row>
    <row r="538" spans="1:27" s="28" customFormat="1" ht="43.5" x14ac:dyDescent="0.35">
      <c r="A538" s="19" t="s">
        <v>5059</v>
      </c>
      <c r="B538" s="20">
        <v>590</v>
      </c>
      <c r="C538" s="28">
        <v>2024</v>
      </c>
      <c r="D538" s="19" t="s">
        <v>1685</v>
      </c>
      <c r="E538" s="19" t="s">
        <v>1686</v>
      </c>
      <c r="F538" s="19">
        <v>1032357681</v>
      </c>
      <c r="G538" s="19" t="s">
        <v>1687</v>
      </c>
      <c r="H538" s="19" t="s">
        <v>262</v>
      </c>
      <c r="I538" s="19" t="s">
        <v>4742</v>
      </c>
      <c r="J538" s="27">
        <v>45338</v>
      </c>
      <c r="K538" s="27">
        <v>45342</v>
      </c>
      <c r="L538" s="27">
        <v>45504</v>
      </c>
      <c r="M538" s="29">
        <v>35406000</v>
      </c>
      <c r="N538" s="36">
        <f t="shared" si="49"/>
        <v>1</v>
      </c>
      <c r="O538" s="31">
        <f>VLOOKUP(A538,[1]Hoja3!$A$1:$D$1647,2,0)</f>
        <v>31472000</v>
      </c>
      <c r="P538" s="31">
        <f>VLOOKUP(A538,[1]Hoja3!$A$1:$D$1647,4,0)</f>
        <v>3934000</v>
      </c>
      <c r="Q538" s="31">
        <f>VLOOKUP(A538,[1]Hoja3!$A$1:$D$1647,3,0)</f>
        <v>0</v>
      </c>
      <c r="R538" s="31">
        <f t="shared" si="53"/>
        <v>35406000</v>
      </c>
      <c r="S538" s="31">
        <f t="shared" si="50"/>
        <v>27538000</v>
      </c>
      <c r="T538" s="31">
        <f t="shared" si="51"/>
        <v>35406000</v>
      </c>
      <c r="X538" s="30">
        <f t="shared" si="48"/>
        <v>45504</v>
      </c>
      <c r="Y538" s="31"/>
      <c r="Z538" s="31">
        <f t="shared" si="52"/>
        <v>35406000</v>
      </c>
      <c r="AA538" s="28" t="s">
        <v>264</v>
      </c>
    </row>
    <row r="539" spans="1:27" s="28" customFormat="1" ht="43.5" x14ac:dyDescent="0.35">
      <c r="A539" s="19" t="s">
        <v>5060</v>
      </c>
      <c r="B539" s="20">
        <v>591</v>
      </c>
      <c r="C539" s="28">
        <v>2024</v>
      </c>
      <c r="D539" s="19" t="s">
        <v>1688</v>
      </c>
      <c r="E539" s="19" t="s">
        <v>1689</v>
      </c>
      <c r="F539" s="19">
        <v>1022956531</v>
      </c>
      <c r="G539" s="19" t="s">
        <v>1690</v>
      </c>
      <c r="H539" s="19" t="s">
        <v>262</v>
      </c>
      <c r="I539" s="19" t="s">
        <v>4742</v>
      </c>
      <c r="J539" s="27">
        <v>45338</v>
      </c>
      <c r="K539" s="27">
        <v>45342</v>
      </c>
      <c r="L539" s="27">
        <v>45504</v>
      </c>
      <c r="M539" s="29">
        <v>32862500</v>
      </c>
      <c r="N539" s="36">
        <f t="shared" si="49"/>
        <v>1</v>
      </c>
      <c r="O539" s="31">
        <f>VLOOKUP(A539,[1]Hoja3!$A$1:$D$1647,2,0)</f>
        <v>31866667</v>
      </c>
      <c r="P539" s="31">
        <f>VLOOKUP(A539,[1]Hoja3!$A$1:$D$1647,4,0)</f>
        <v>995833</v>
      </c>
      <c r="Q539" s="31">
        <f>VLOOKUP(A539,[1]Hoja3!$A$1:$D$1647,3,0)</f>
        <v>0</v>
      </c>
      <c r="R539" s="31">
        <f t="shared" si="53"/>
        <v>32862500</v>
      </c>
      <c r="S539" s="31">
        <f t="shared" si="50"/>
        <v>30870834</v>
      </c>
      <c r="T539" s="31">
        <f t="shared" si="51"/>
        <v>32862500</v>
      </c>
      <c r="X539" s="30">
        <f t="shared" si="48"/>
        <v>45504</v>
      </c>
      <c r="Y539" s="31"/>
      <c r="Z539" s="31">
        <f t="shared" si="52"/>
        <v>32862500</v>
      </c>
      <c r="AA539" s="28" t="s">
        <v>264</v>
      </c>
    </row>
    <row r="540" spans="1:27" s="28" customFormat="1" ht="43.5" x14ac:dyDescent="0.35">
      <c r="A540" s="19" t="s">
        <v>5061</v>
      </c>
      <c r="B540" s="20">
        <v>593</v>
      </c>
      <c r="C540" s="28">
        <v>2024</v>
      </c>
      <c r="D540" s="19" t="s">
        <v>1691</v>
      </c>
      <c r="E540" s="19" t="s">
        <v>1692</v>
      </c>
      <c r="F540" s="19">
        <v>1023901555</v>
      </c>
      <c r="G540" s="19" t="s">
        <v>1693</v>
      </c>
      <c r="H540" s="19" t="s">
        <v>154</v>
      </c>
      <c r="I540" s="19" t="s">
        <v>4747</v>
      </c>
      <c r="J540" s="27">
        <v>45338</v>
      </c>
      <c r="K540" s="27">
        <v>45342</v>
      </c>
      <c r="L540" s="27">
        <v>45504</v>
      </c>
      <c r="M540" s="29">
        <v>35308000</v>
      </c>
      <c r="N540" s="36">
        <f t="shared" si="49"/>
        <v>1</v>
      </c>
      <c r="O540" s="31">
        <f>VLOOKUP(A540,[1]Hoja3!$A$1:$D$1647,2,0)</f>
        <v>28970667</v>
      </c>
      <c r="P540" s="31">
        <f>VLOOKUP(A540,[1]Hoja3!$A$1:$D$1647,4,0)</f>
        <v>6337333</v>
      </c>
      <c r="Q540" s="31">
        <f>VLOOKUP(A540,[1]Hoja3!$A$1:$D$1647,3,0)</f>
        <v>0</v>
      </c>
      <c r="R540" s="31">
        <f t="shared" si="53"/>
        <v>35308000</v>
      </c>
      <c r="S540" s="31">
        <f t="shared" si="50"/>
        <v>22633334</v>
      </c>
      <c r="T540" s="31">
        <f t="shared" si="51"/>
        <v>35308000</v>
      </c>
      <c r="X540" s="30">
        <f t="shared" si="48"/>
        <v>45504</v>
      </c>
      <c r="Y540" s="31"/>
      <c r="Z540" s="31">
        <f t="shared" si="52"/>
        <v>35308000</v>
      </c>
      <c r="AA540" s="28" t="s">
        <v>156</v>
      </c>
    </row>
    <row r="541" spans="1:27" s="28" customFormat="1" ht="43.5" x14ac:dyDescent="0.35">
      <c r="A541" s="19" t="s">
        <v>5062</v>
      </c>
      <c r="B541" s="20">
        <v>594</v>
      </c>
      <c r="C541" s="28">
        <v>2024</v>
      </c>
      <c r="D541" s="19" t="s">
        <v>1694</v>
      </c>
      <c r="E541" s="19" t="s">
        <v>1695</v>
      </c>
      <c r="F541" s="19">
        <v>1053332784</v>
      </c>
      <c r="G541" s="19" t="s">
        <v>1696</v>
      </c>
      <c r="H541" s="19" t="s">
        <v>262</v>
      </c>
      <c r="I541" s="19" t="s">
        <v>4742</v>
      </c>
      <c r="J541" s="27">
        <v>45338</v>
      </c>
      <c r="K541" s="27">
        <v>45341</v>
      </c>
      <c r="L541" s="27">
        <v>45504</v>
      </c>
      <c r="M541" s="29">
        <v>32862500</v>
      </c>
      <c r="N541" s="36">
        <f t="shared" si="49"/>
        <v>1</v>
      </c>
      <c r="O541" s="31">
        <f>VLOOKUP(A541,[1]Hoja3!$A$1:$D$1647,2,0)</f>
        <v>32065833</v>
      </c>
      <c r="P541" s="31">
        <f>VLOOKUP(A541,[1]Hoja3!$A$1:$D$1647,4,0)</f>
        <v>796667</v>
      </c>
      <c r="Q541" s="31">
        <f>VLOOKUP(A541,[1]Hoja3!$A$1:$D$1647,3,0)</f>
        <v>0</v>
      </c>
      <c r="R541" s="31">
        <f t="shared" si="53"/>
        <v>32862500</v>
      </c>
      <c r="S541" s="31">
        <f t="shared" si="50"/>
        <v>31269166</v>
      </c>
      <c r="T541" s="31">
        <f t="shared" si="51"/>
        <v>32862500</v>
      </c>
      <c r="X541" s="30">
        <f t="shared" si="48"/>
        <v>45504</v>
      </c>
      <c r="Y541" s="31"/>
      <c r="Z541" s="31">
        <f t="shared" si="52"/>
        <v>32862500</v>
      </c>
      <c r="AA541" s="28" t="s">
        <v>264</v>
      </c>
    </row>
    <row r="542" spans="1:27" s="28" customFormat="1" ht="43.5" x14ac:dyDescent="0.35">
      <c r="A542" s="19" t="s">
        <v>5063</v>
      </c>
      <c r="B542" s="20">
        <v>595</v>
      </c>
      <c r="C542" s="28">
        <v>2024</v>
      </c>
      <c r="D542" s="19" t="s">
        <v>1697</v>
      </c>
      <c r="E542" s="19" t="s">
        <v>1698</v>
      </c>
      <c r="F542" s="19">
        <v>1022342491</v>
      </c>
      <c r="G542" s="19" t="s">
        <v>1699</v>
      </c>
      <c r="H542" s="19" t="s">
        <v>475</v>
      </c>
      <c r="I542" s="19" t="s">
        <v>4768</v>
      </c>
      <c r="J542" s="27">
        <v>45338</v>
      </c>
      <c r="K542" s="27">
        <v>45342</v>
      </c>
      <c r="L542" s="27">
        <v>45504</v>
      </c>
      <c r="M542" s="29">
        <v>31512000</v>
      </c>
      <c r="N542" s="36">
        <f t="shared" si="49"/>
        <v>0.81250000223129282</v>
      </c>
      <c r="O542" s="31">
        <f>VLOOKUP(A542,[1]Hoja3!$A$1:$D$1647,2,0)</f>
        <v>22758667</v>
      </c>
      <c r="P542" s="31">
        <f>VLOOKUP(A542,[1]Hoja3!$A$1:$D$1647,4,0)</f>
        <v>3501333</v>
      </c>
      <c r="Q542" s="31">
        <f>VLOOKUP(A542,[1]Hoja3!$A$1:$D$1647,3,0)</f>
        <v>5252000</v>
      </c>
      <c r="R542" s="31">
        <f t="shared" si="53"/>
        <v>31512000</v>
      </c>
      <c r="S542" s="31">
        <f t="shared" si="50"/>
        <v>19257334</v>
      </c>
      <c r="T542" s="31">
        <f t="shared" si="51"/>
        <v>26260000</v>
      </c>
      <c r="X542" s="30">
        <f t="shared" si="48"/>
        <v>45504</v>
      </c>
      <c r="Y542" s="31"/>
      <c r="Z542" s="31">
        <f t="shared" si="52"/>
        <v>31512000</v>
      </c>
      <c r="AA542" s="28" t="s">
        <v>477</v>
      </c>
    </row>
    <row r="543" spans="1:27" s="28" customFormat="1" ht="43.5" x14ac:dyDescent="0.35">
      <c r="A543" s="19" t="s">
        <v>5064</v>
      </c>
      <c r="B543" s="20">
        <v>596</v>
      </c>
      <c r="C543" s="28">
        <v>2024</v>
      </c>
      <c r="D543" s="19" t="s">
        <v>1700</v>
      </c>
      <c r="E543" s="19" t="s">
        <v>1701</v>
      </c>
      <c r="F543" s="19">
        <v>1012350248</v>
      </c>
      <c r="G543" s="19" t="s">
        <v>1702</v>
      </c>
      <c r="H543" s="19" t="s">
        <v>475</v>
      </c>
      <c r="I543" s="19" t="s">
        <v>4768</v>
      </c>
      <c r="J543" s="27">
        <v>45338</v>
      </c>
      <c r="K543" s="27">
        <v>45342</v>
      </c>
      <c r="L543" s="27">
        <v>45504</v>
      </c>
      <c r="M543" s="29">
        <v>39107000</v>
      </c>
      <c r="N543" s="36">
        <f t="shared" si="49"/>
        <v>1</v>
      </c>
      <c r="O543" s="31">
        <f>VLOOKUP(A543,[1]Hoja3!$A$1:$D$1647,2,0)</f>
        <v>34761776</v>
      </c>
      <c r="P543" s="31">
        <f>VLOOKUP(A543,[1]Hoja3!$A$1:$D$1647,4,0)</f>
        <v>4345224</v>
      </c>
      <c r="Q543" s="31">
        <f>VLOOKUP(A543,[1]Hoja3!$A$1:$D$1647,3,0)</f>
        <v>0</v>
      </c>
      <c r="R543" s="31">
        <f t="shared" si="53"/>
        <v>39107000</v>
      </c>
      <c r="S543" s="31">
        <f t="shared" si="50"/>
        <v>30416552</v>
      </c>
      <c r="T543" s="31">
        <f t="shared" si="51"/>
        <v>39107000</v>
      </c>
      <c r="X543" s="30">
        <f t="shared" si="48"/>
        <v>45504</v>
      </c>
      <c r="Y543" s="31"/>
      <c r="Z543" s="31">
        <f t="shared" si="52"/>
        <v>39107000</v>
      </c>
      <c r="AA543" s="28" t="s">
        <v>477</v>
      </c>
    </row>
    <row r="544" spans="1:27" s="28" customFormat="1" ht="43.5" x14ac:dyDescent="0.35">
      <c r="A544" s="19" t="s">
        <v>5065</v>
      </c>
      <c r="B544" s="20">
        <v>597</v>
      </c>
      <c r="C544" s="28">
        <v>2024</v>
      </c>
      <c r="D544" s="19" t="s">
        <v>1703</v>
      </c>
      <c r="E544" s="19" t="s">
        <v>1704</v>
      </c>
      <c r="F544" s="19">
        <v>1033741170</v>
      </c>
      <c r="G544" s="19" t="s">
        <v>1705</v>
      </c>
      <c r="H544" s="19" t="s">
        <v>475</v>
      </c>
      <c r="I544" s="19" t="s">
        <v>4768</v>
      </c>
      <c r="J544" s="27">
        <v>45338</v>
      </c>
      <c r="K544" s="27">
        <v>45342</v>
      </c>
      <c r="L544" s="27">
        <v>45504</v>
      </c>
      <c r="M544" s="29">
        <v>13131250</v>
      </c>
      <c r="N544" s="36">
        <f t="shared" si="49"/>
        <v>1</v>
      </c>
      <c r="O544" s="31">
        <f>VLOOKUP(A544,[1]Hoja3!$A$1:$D$1647,2,0)</f>
        <v>12733333</v>
      </c>
      <c r="P544" s="31">
        <f>VLOOKUP(A544,[1]Hoja3!$A$1:$D$1647,4,0)</f>
        <v>397917</v>
      </c>
      <c r="Q544" s="31">
        <f>VLOOKUP(A544,[1]Hoja3!$A$1:$D$1647,3,0)</f>
        <v>0</v>
      </c>
      <c r="R544" s="31">
        <f t="shared" si="53"/>
        <v>13131250</v>
      </c>
      <c r="S544" s="31">
        <f t="shared" si="50"/>
        <v>12335416</v>
      </c>
      <c r="T544" s="31">
        <f t="shared" si="51"/>
        <v>13131250</v>
      </c>
      <c r="X544" s="30">
        <f t="shared" si="48"/>
        <v>45504</v>
      </c>
      <c r="Y544" s="31"/>
      <c r="Z544" s="31">
        <f t="shared" si="52"/>
        <v>13131250</v>
      </c>
      <c r="AA544" s="28" t="s">
        <v>477</v>
      </c>
    </row>
    <row r="545" spans="1:27" s="28" customFormat="1" ht="43.5" x14ac:dyDescent="0.35">
      <c r="A545" s="19" t="s">
        <v>5066</v>
      </c>
      <c r="B545" s="20">
        <v>598</v>
      </c>
      <c r="C545" s="28">
        <v>2024</v>
      </c>
      <c r="D545" s="19" t="s">
        <v>1706</v>
      </c>
      <c r="E545" s="19" t="s">
        <v>1707</v>
      </c>
      <c r="F545" s="19">
        <v>60288166</v>
      </c>
      <c r="G545" s="19" t="s">
        <v>1708</v>
      </c>
      <c r="H545" s="19" t="s">
        <v>475</v>
      </c>
      <c r="I545" s="19" t="s">
        <v>4768</v>
      </c>
      <c r="J545" s="27">
        <v>45338</v>
      </c>
      <c r="K545" s="27">
        <v>45342</v>
      </c>
      <c r="L545" s="27">
        <v>45504</v>
      </c>
      <c r="M545" s="29">
        <v>13131250</v>
      </c>
      <c r="N545" s="36">
        <f t="shared" si="49"/>
        <v>1</v>
      </c>
      <c r="O545" s="31">
        <f>VLOOKUP(A545,[1]Hoja3!$A$1:$D$1647,2,0)</f>
        <v>12733333</v>
      </c>
      <c r="P545" s="31">
        <f>VLOOKUP(A545,[1]Hoja3!$A$1:$D$1647,4,0)</f>
        <v>397917</v>
      </c>
      <c r="Q545" s="31">
        <f>VLOOKUP(A545,[1]Hoja3!$A$1:$D$1647,3,0)</f>
        <v>0</v>
      </c>
      <c r="R545" s="31">
        <f t="shared" si="53"/>
        <v>13131250</v>
      </c>
      <c r="S545" s="31">
        <f t="shared" si="50"/>
        <v>12335416</v>
      </c>
      <c r="T545" s="31">
        <f t="shared" si="51"/>
        <v>13131250</v>
      </c>
      <c r="X545" s="30">
        <f t="shared" si="48"/>
        <v>45504</v>
      </c>
      <c r="Y545" s="31"/>
      <c r="Z545" s="31">
        <f t="shared" si="52"/>
        <v>13131250</v>
      </c>
      <c r="AA545" s="28" t="s">
        <v>477</v>
      </c>
    </row>
    <row r="546" spans="1:27" s="28" customFormat="1" ht="43.5" x14ac:dyDescent="0.35">
      <c r="A546" s="19" t="s">
        <v>5067</v>
      </c>
      <c r="B546" s="20">
        <v>599</v>
      </c>
      <c r="C546" s="28">
        <v>2024</v>
      </c>
      <c r="D546" s="19" t="s">
        <v>1709</v>
      </c>
      <c r="E546" s="19" t="s">
        <v>1710</v>
      </c>
      <c r="F546" s="19">
        <v>39637235</v>
      </c>
      <c r="G546" s="19" t="s">
        <v>1711</v>
      </c>
      <c r="H546" s="19" t="s">
        <v>475</v>
      </c>
      <c r="I546" s="19" t="s">
        <v>4768</v>
      </c>
      <c r="J546" s="27">
        <v>45338</v>
      </c>
      <c r="K546" s="27">
        <v>45342</v>
      </c>
      <c r="L546" s="27">
        <v>45504</v>
      </c>
      <c r="M546" s="29">
        <v>29174750</v>
      </c>
      <c r="N546" s="36">
        <f t="shared" si="49"/>
        <v>1</v>
      </c>
      <c r="O546" s="31">
        <f>VLOOKUP(A546,[1]Hoja3!$A$1:$D$1647,2,0)</f>
        <v>28290667</v>
      </c>
      <c r="P546" s="31">
        <f>VLOOKUP(A546,[1]Hoja3!$A$1:$D$1647,4,0)</f>
        <v>884083</v>
      </c>
      <c r="Q546" s="31">
        <f>VLOOKUP(A546,[1]Hoja3!$A$1:$D$1647,3,0)</f>
        <v>0</v>
      </c>
      <c r="R546" s="31">
        <f t="shared" si="53"/>
        <v>29174750</v>
      </c>
      <c r="S546" s="31">
        <f t="shared" si="50"/>
        <v>27406584</v>
      </c>
      <c r="T546" s="31">
        <f t="shared" si="51"/>
        <v>29174750</v>
      </c>
      <c r="X546" s="30">
        <f t="shared" si="48"/>
        <v>45504</v>
      </c>
      <c r="Y546" s="31"/>
      <c r="Z546" s="31">
        <f t="shared" si="52"/>
        <v>29174750</v>
      </c>
      <c r="AA546" s="28" t="s">
        <v>477</v>
      </c>
    </row>
    <row r="547" spans="1:27" s="28" customFormat="1" ht="43.5" x14ac:dyDescent="0.35">
      <c r="A547" s="19" t="s">
        <v>5068</v>
      </c>
      <c r="B547" s="20">
        <v>600</v>
      </c>
      <c r="C547" s="28">
        <v>2024</v>
      </c>
      <c r="D547" s="19" t="s">
        <v>1712</v>
      </c>
      <c r="E547" s="19" t="s">
        <v>1713</v>
      </c>
      <c r="F547" s="19">
        <v>52507586</v>
      </c>
      <c r="G547" s="19" t="s">
        <v>1714</v>
      </c>
      <c r="H547" s="19" t="s">
        <v>475</v>
      </c>
      <c r="I547" s="19" t="s">
        <v>4768</v>
      </c>
      <c r="J547" s="27">
        <v>45338</v>
      </c>
      <c r="K547" s="27">
        <v>45342</v>
      </c>
      <c r="L547" s="27">
        <v>45504</v>
      </c>
      <c r="M547" s="29">
        <v>29174750</v>
      </c>
      <c r="N547" s="36">
        <f t="shared" si="49"/>
        <v>1</v>
      </c>
      <c r="O547" s="31">
        <f>VLOOKUP(A547,[1]Hoja3!$A$1:$D$1647,2,0)</f>
        <v>28290667</v>
      </c>
      <c r="P547" s="31">
        <f>VLOOKUP(A547,[1]Hoja3!$A$1:$D$1647,4,0)</f>
        <v>884083</v>
      </c>
      <c r="Q547" s="31">
        <f>VLOOKUP(A547,[1]Hoja3!$A$1:$D$1647,3,0)</f>
        <v>0</v>
      </c>
      <c r="R547" s="31">
        <f t="shared" si="53"/>
        <v>29174750</v>
      </c>
      <c r="S547" s="31">
        <f t="shared" si="50"/>
        <v>27406584</v>
      </c>
      <c r="T547" s="31">
        <f t="shared" si="51"/>
        <v>29174750</v>
      </c>
      <c r="X547" s="30">
        <f t="shared" si="48"/>
        <v>45504</v>
      </c>
      <c r="Y547" s="31"/>
      <c r="Z547" s="31">
        <f t="shared" si="52"/>
        <v>29174750</v>
      </c>
      <c r="AA547" s="28" t="s">
        <v>477</v>
      </c>
    </row>
    <row r="548" spans="1:27" s="28" customFormat="1" ht="43.5" x14ac:dyDescent="0.35">
      <c r="A548" s="19" t="s">
        <v>5069</v>
      </c>
      <c r="B548" s="20">
        <v>601</v>
      </c>
      <c r="C548" s="28">
        <v>2024</v>
      </c>
      <c r="D548" s="19" t="s">
        <v>1715</v>
      </c>
      <c r="E548" s="19" t="s">
        <v>1716</v>
      </c>
      <c r="F548" s="19">
        <v>52976048</v>
      </c>
      <c r="G548" s="19" t="s">
        <v>1717</v>
      </c>
      <c r="H548" s="19" t="s">
        <v>262</v>
      </c>
      <c r="I548" s="19" t="s">
        <v>4742</v>
      </c>
      <c r="J548" s="27">
        <v>45338</v>
      </c>
      <c r="K548" s="27">
        <v>45341</v>
      </c>
      <c r="L548" s="27">
        <v>45504</v>
      </c>
      <c r="M548" s="29">
        <v>32862500</v>
      </c>
      <c r="N548" s="36">
        <f t="shared" si="49"/>
        <v>1</v>
      </c>
      <c r="O548" s="31">
        <f>VLOOKUP(A548,[1]Hoja3!$A$1:$D$1647,2,0)</f>
        <v>32065833</v>
      </c>
      <c r="P548" s="31">
        <f>VLOOKUP(A548,[1]Hoja3!$A$1:$D$1647,4,0)</f>
        <v>796667</v>
      </c>
      <c r="Q548" s="31">
        <f>VLOOKUP(A548,[1]Hoja3!$A$1:$D$1647,3,0)</f>
        <v>0</v>
      </c>
      <c r="R548" s="31">
        <f t="shared" si="53"/>
        <v>32862500</v>
      </c>
      <c r="S548" s="31">
        <f t="shared" si="50"/>
        <v>31269166</v>
      </c>
      <c r="T548" s="31">
        <f t="shared" si="51"/>
        <v>32862500</v>
      </c>
      <c r="X548" s="30">
        <f t="shared" si="48"/>
        <v>45504</v>
      </c>
      <c r="Y548" s="31"/>
      <c r="Z548" s="31">
        <f t="shared" si="52"/>
        <v>32862500</v>
      </c>
      <c r="AA548" s="28" t="s">
        <v>264</v>
      </c>
    </row>
    <row r="549" spans="1:27" s="28" customFormat="1" ht="43.5" x14ac:dyDescent="0.35">
      <c r="A549" s="19" t="s">
        <v>5070</v>
      </c>
      <c r="B549" s="20">
        <v>602</v>
      </c>
      <c r="C549" s="28">
        <v>2024</v>
      </c>
      <c r="D549" s="19" t="s">
        <v>1718</v>
      </c>
      <c r="E549" s="19" t="s">
        <v>1719</v>
      </c>
      <c r="F549" s="19">
        <v>52750847</v>
      </c>
      <c r="G549" s="19" t="s">
        <v>1720</v>
      </c>
      <c r="H549" s="19" t="s">
        <v>764</v>
      </c>
      <c r="I549" s="19" t="s">
        <v>765</v>
      </c>
      <c r="J549" s="27">
        <v>45338</v>
      </c>
      <c r="K549" s="27">
        <v>45349</v>
      </c>
      <c r="L549" s="27">
        <v>45504</v>
      </c>
      <c r="M549" s="29">
        <v>39108000</v>
      </c>
      <c r="N549" s="36">
        <f t="shared" si="49"/>
        <v>1</v>
      </c>
      <c r="O549" s="31">
        <f>VLOOKUP(A549,[1]Hoja3!$A$1:$D$1647,2,0)</f>
        <v>33241800</v>
      </c>
      <c r="P549" s="31">
        <f>VLOOKUP(A549,[1]Hoja3!$A$1:$D$1647,4,0)</f>
        <v>5866200</v>
      </c>
      <c r="Q549" s="31">
        <f>VLOOKUP(A549,[1]Hoja3!$A$1:$D$1647,3,0)</f>
        <v>0</v>
      </c>
      <c r="R549" s="31">
        <f t="shared" si="53"/>
        <v>39108000</v>
      </c>
      <c r="S549" s="31">
        <f t="shared" si="50"/>
        <v>27375600</v>
      </c>
      <c r="T549" s="31">
        <f t="shared" si="51"/>
        <v>39108000</v>
      </c>
      <c r="X549" s="30">
        <f t="shared" si="48"/>
        <v>45504</v>
      </c>
      <c r="Y549" s="31"/>
      <c r="Z549" s="31">
        <f t="shared" si="52"/>
        <v>39108000</v>
      </c>
      <c r="AA549" s="28" t="s">
        <v>556</v>
      </c>
    </row>
    <row r="550" spans="1:27" s="28" customFormat="1" ht="29" x14ac:dyDescent="0.35">
      <c r="A550" s="19" t="s">
        <v>5071</v>
      </c>
      <c r="B550" s="20">
        <v>603</v>
      </c>
      <c r="C550" s="28">
        <v>2024</v>
      </c>
      <c r="D550" s="19" t="s">
        <v>1721</v>
      </c>
      <c r="E550" s="19" t="s">
        <v>1722</v>
      </c>
      <c r="F550" s="19">
        <v>75088692</v>
      </c>
      <c r="G550" s="19" t="s">
        <v>1723</v>
      </c>
      <c r="H550" s="19" t="s">
        <v>764</v>
      </c>
      <c r="I550" s="19" t="s">
        <v>765</v>
      </c>
      <c r="J550" s="27">
        <v>45338</v>
      </c>
      <c r="K550" s="27">
        <v>45342</v>
      </c>
      <c r="L550" s="27">
        <v>45504</v>
      </c>
      <c r="M550" s="29">
        <v>52152000</v>
      </c>
      <c r="N550" s="36">
        <f t="shared" si="49"/>
        <v>1</v>
      </c>
      <c r="O550" s="31">
        <f>VLOOKUP(A550,[1]Hoja3!$A$1:$D$1647,2,0)</f>
        <v>46357333</v>
      </c>
      <c r="P550" s="31">
        <f>VLOOKUP(A550,[1]Hoja3!$A$1:$D$1647,4,0)</f>
        <v>5794667</v>
      </c>
      <c r="Q550" s="31">
        <f>VLOOKUP(A550,[1]Hoja3!$A$1:$D$1647,3,0)</f>
        <v>0</v>
      </c>
      <c r="R550" s="31">
        <f t="shared" si="53"/>
        <v>52152000</v>
      </c>
      <c r="S550" s="31">
        <f t="shared" si="50"/>
        <v>40562666</v>
      </c>
      <c r="T550" s="31">
        <f t="shared" si="51"/>
        <v>52152000</v>
      </c>
      <c r="X550" s="30">
        <f t="shared" si="48"/>
        <v>45504</v>
      </c>
      <c r="Y550" s="31"/>
      <c r="Z550" s="31">
        <f t="shared" si="52"/>
        <v>52152000</v>
      </c>
      <c r="AA550" s="28" t="s">
        <v>556</v>
      </c>
    </row>
    <row r="551" spans="1:27" s="28" customFormat="1" ht="29" x14ac:dyDescent="0.35">
      <c r="A551" s="19" t="s">
        <v>5072</v>
      </c>
      <c r="B551" s="20">
        <v>604</v>
      </c>
      <c r="C551" s="28">
        <v>2024</v>
      </c>
      <c r="D551" s="19" t="s">
        <v>1724</v>
      </c>
      <c r="E551" s="19" t="s">
        <v>1725</v>
      </c>
      <c r="F551" s="19">
        <v>1018412053</v>
      </c>
      <c r="G551" s="19" t="s">
        <v>1726</v>
      </c>
      <c r="H551" s="19" t="s">
        <v>764</v>
      </c>
      <c r="I551" s="19" t="s">
        <v>765</v>
      </c>
      <c r="J551" s="27">
        <v>45338</v>
      </c>
      <c r="K551" s="27">
        <v>45349</v>
      </c>
      <c r="L551" s="27">
        <v>45504</v>
      </c>
      <c r="M551" s="29">
        <v>39108000</v>
      </c>
      <c r="N551" s="36">
        <f t="shared" si="49"/>
        <v>0.80392156862745101</v>
      </c>
      <c r="O551" s="31">
        <f>VLOOKUP(A551,[1]Hoja3!$A$1:$D$1647,2,0)</f>
        <v>26723800</v>
      </c>
      <c r="P551" s="31">
        <f>VLOOKUP(A551,[1]Hoja3!$A$1:$D$1647,4,0)</f>
        <v>5866200</v>
      </c>
      <c r="Q551" s="31">
        <f>VLOOKUP(A551,[1]Hoja3!$A$1:$D$1647,3,0)</f>
        <v>6518000</v>
      </c>
      <c r="R551" s="31">
        <f t="shared" si="53"/>
        <v>39108000</v>
      </c>
      <c r="S551" s="31">
        <f t="shared" si="50"/>
        <v>20857600</v>
      </c>
      <c r="T551" s="31">
        <f t="shared" si="51"/>
        <v>32590000</v>
      </c>
      <c r="X551" s="30">
        <f t="shared" si="48"/>
        <v>45504</v>
      </c>
      <c r="Y551" s="31"/>
      <c r="Z551" s="31">
        <f t="shared" si="52"/>
        <v>39108000</v>
      </c>
      <c r="AA551" s="28" t="s">
        <v>556</v>
      </c>
    </row>
    <row r="552" spans="1:27" s="28" customFormat="1" ht="29" x14ac:dyDescent="0.35">
      <c r="A552" s="19" t="s">
        <v>5073</v>
      </c>
      <c r="B552" s="20">
        <v>605</v>
      </c>
      <c r="C552" s="28">
        <v>2024</v>
      </c>
      <c r="D552" s="19" t="s">
        <v>1727</v>
      </c>
      <c r="E552" s="19" t="s">
        <v>1728</v>
      </c>
      <c r="F552" s="19">
        <v>1026294950</v>
      </c>
      <c r="G552" s="19" t="s">
        <v>1729</v>
      </c>
      <c r="H552" s="19" t="s">
        <v>154</v>
      </c>
      <c r="I552" s="19" t="s">
        <v>32</v>
      </c>
      <c r="J552" s="27">
        <v>45338</v>
      </c>
      <c r="K552" s="27">
        <v>45348</v>
      </c>
      <c r="L552" s="27">
        <v>45504</v>
      </c>
      <c r="M552" s="29">
        <v>39108000</v>
      </c>
      <c r="N552" s="36">
        <f t="shared" si="49"/>
        <v>1</v>
      </c>
      <c r="O552" s="31">
        <f>VLOOKUP(A552,[1]Hoja3!$A$1:$D$1647,2,0)</f>
        <v>33459067</v>
      </c>
      <c r="P552" s="31">
        <f>VLOOKUP(A552,[1]Hoja3!$A$1:$D$1647,4,0)</f>
        <v>5648933</v>
      </c>
      <c r="Q552" s="31">
        <f>VLOOKUP(A552,[1]Hoja3!$A$1:$D$1647,3,0)</f>
        <v>0</v>
      </c>
      <c r="R552" s="31">
        <f t="shared" si="53"/>
        <v>39108000</v>
      </c>
      <c r="S552" s="31">
        <f t="shared" si="50"/>
        <v>27810134</v>
      </c>
      <c r="T552" s="31">
        <f t="shared" si="51"/>
        <v>39108000</v>
      </c>
      <c r="X552" s="30">
        <f t="shared" si="48"/>
        <v>45504</v>
      </c>
      <c r="Y552" s="31"/>
      <c r="Z552" s="31">
        <f t="shared" si="52"/>
        <v>39108000</v>
      </c>
      <c r="AA552" s="28" t="s">
        <v>33</v>
      </c>
    </row>
    <row r="553" spans="1:27" s="28" customFormat="1" ht="43.5" x14ac:dyDescent="0.35">
      <c r="A553" s="19" t="s">
        <v>5074</v>
      </c>
      <c r="B553" s="20">
        <v>606</v>
      </c>
      <c r="C553" s="28">
        <v>2024</v>
      </c>
      <c r="D553" s="19" t="s">
        <v>1730</v>
      </c>
      <c r="E553" s="19" t="s">
        <v>1731</v>
      </c>
      <c r="F553" s="19">
        <v>1010210091</v>
      </c>
      <c r="G553" s="19" t="s">
        <v>1732</v>
      </c>
      <c r="H553" s="19" t="s">
        <v>262</v>
      </c>
      <c r="I553" s="19" t="s">
        <v>4742</v>
      </c>
      <c r="J553" s="27">
        <v>45338</v>
      </c>
      <c r="K553" s="27">
        <v>45341</v>
      </c>
      <c r="L553" s="27">
        <v>45504</v>
      </c>
      <c r="M553" s="29">
        <v>32862500</v>
      </c>
      <c r="N553" s="36">
        <f t="shared" si="49"/>
        <v>1</v>
      </c>
      <c r="O553" s="31">
        <f>VLOOKUP(A553,[1]Hoja3!$A$1:$D$1647,2,0)</f>
        <v>32065833</v>
      </c>
      <c r="P553" s="31">
        <f>VLOOKUP(A553,[1]Hoja3!$A$1:$D$1647,4,0)</f>
        <v>796667</v>
      </c>
      <c r="Q553" s="31">
        <f>VLOOKUP(A553,[1]Hoja3!$A$1:$D$1647,3,0)</f>
        <v>0</v>
      </c>
      <c r="R553" s="31">
        <f t="shared" si="53"/>
        <v>32862500</v>
      </c>
      <c r="S553" s="31">
        <f t="shared" si="50"/>
        <v>31269166</v>
      </c>
      <c r="T553" s="31">
        <f t="shared" si="51"/>
        <v>32862500</v>
      </c>
      <c r="X553" s="30">
        <f t="shared" si="48"/>
        <v>45504</v>
      </c>
      <c r="Y553" s="31"/>
      <c r="Z553" s="31">
        <f t="shared" si="52"/>
        <v>32862500</v>
      </c>
      <c r="AA553" s="28" t="s">
        <v>264</v>
      </c>
    </row>
    <row r="554" spans="1:27" s="28" customFormat="1" ht="43.5" x14ac:dyDescent="0.35">
      <c r="A554" s="19" t="s">
        <v>5075</v>
      </c>
      <c r="B554" s="20">
        <v>607</v>
      </c>
      <c r="C554" s="28">
        <v>2024</v>
      </c>
      <c r="D554" s="19" t="s">
        <v>1733</v>
      </c>
      <c r="E554" s="19" t="s">
        <v>1734</v>
      </c>
      <c r="F554" s="19">
        <v>1032393159</v>
      </c>
      <c r="G554" s="19" t="s">
        <v>1735</v>
      </c>
      <c r="H554" s="19" t="s">
        <v>262</v>
      </c>
      <c r="I554" s="19" t="s">
        <v>4742</v>
      </c>
      <c r="J554" s="27">
        <v>45338</v>
      </c>
      <c r="K554" s="27">
        <v>45341</v>
      </c>
      <c r="L554" s="27">
        <v>45504</v>
      </c>
      <c r="M554" s="29">
        <v>32862500</v>
      </c>
      <c r="N554" s="36">
        <f t="shared" si="49"/>
        <v>1</v>
      </c>
      <c r="O554" s="31">
        <f>VLOOKUP(A554,[1]Hoja3!$A$1:$D$1647,2,0)</f>
        <v>32065833</v>
      </c>
      <c r="P554" s="31">
        <f>VLOOKUP(A554,[1]Hoja3!$A$1:$D$1647,4,0)</f>
        <v>796667</v>
      </c>
      <c r="Q554" s="31">
        <f>VLOOKUP(A554,[1]Hoja3!$A$1:$D$1647,3,0)</f>
        <v>0</v>
      </c>
      <c r="R554" s="31">
        <f t="shared" si="53"/>
        <v>32862500</v>
      </c>
      <c r="S554" s="31">
        <f t="shared" si="50"/>
        <v>31269166</v>
      </c>
      <c r="T554" s="31">
        <f t="shared" si="51"/>
        <v>32862500</v>
      </c>
      <c r="X554" s="30">
        <f t="shared" si="48"/>
        <v>45504</v>
      </c>
      <c r="Y554" s="31"/>
      <c r="Z554" s="31">
        <f t="shared" si="52"/>
        <v>32862500</v>
      </c>
      <c r="AA554" s="28" t="s">
        <v>264</v>
      </c>
    </row>
    <row r="555" spans="1:27" s="28" customFormat="1" ht="43.5" x14ac:dyDescent="0.35">
      <c r="A555" s="19" t="s">
        <v>5076</v>
      </c>
      <c r="B555" s="20">
        <v>608</v>
      </c>
      <c r="C555" s="28">
        <v>2024</v>
      </c>
      <c r="D555" s="19" t="s">
        <v>1736</v>
      </c>
      <c r="E555" s="19" t="s">
        <v>1737</v>
      </c>
      <c r="F555" s="19">
        <v>1122123341</v>
      </c>
      <c r="G555" s="19" t="s">
        <v>1738</v>
      </c>
      <c r="H555" s="19" t="s">
        <v>262</v>
      </c>
      <c r="I555" s="19" t="s">
        <v>4742</v>
      </c>
      <c r="J555" s="27">
        <v>45338</v>
      </c>
      <c r="K555" s="27">
        <v>45341</v>
      </c>
      <c r="L555" s="27">
        <v>45504</v>
      </c>
      <c r="M555" s="29">
        <v>32455500</v>
      </c>
      <c r="N555" s="36">
        <f t="shared" si="49"/>
        <v>1</v>
      </c>
      <c r="O555" s="31">
        <f>VLOOKUP(A555,[1]Hoja3!$A$1:$D$1647,2,0)</f>
        <v>31668700</v>
      </c>
      <c r="P555" s="31">
        <f>VLOOKUP(A555,[1]Hoja3!$A$1:$D$1647,4,0)</f>
        <v>786800</v>
      </c>
      <c r="Q555" s="31">
        <f>VLOOKUP(A555,[1]Hoja3!$A$1:$D$1647,3,0)</f>
        <v>0</v>
      </c>
      <c r="R555" s="31">
        <f t="shared" si="53"/>
        <v>32455500</v>
      </c>
      <c r="S555" s="31">
        <f t="shared" si="50"/>
        <v>30881900</v>
      </c>
      <c r="T555" s="31">
        <f t="shared" si="51"/>
        <v>32455500</v>
      </c>
      <c r="X555" s="30">
        <f t="shared" si="48"/>
        <v>45504</v>
      </c>
      <c r="Y555" s="31"/>
      <c r="Z555" s="31">
        <f t="shared" si="52"/>
        <v>32455500</v>
      </c>
      <c r="AA555" s="28" t="s">
        <v>264</v>
      </c>
    </row>
    <row r="556" spans="1:27" s="28" customFormat="1" ht="43.5" x14ac:dyDescent="0.35">
      <c r="A556" s="19" t="s">
        <v>5077</v>
      </c>
      <c r="B556" s="20">
        <v>609</v>
      </c>
      <c r="C556" s="28">
        <v>2024</v>
      </c>
      <c r="D556" s="19" t="s">
        <v>1739</v>
      </c>
      <c r="E556" s="19" t="s">
        <v>1740</v>
      </c>
      <c r="F556" s="19">
        <v>1110504810</v>
      </c>
      <c r="G556" s="19" t="s">
        <v>1741</v>
      </c>
      <c r="H556" s="19" t="s">
        <v>262</v>
      </c>
      <c r="I556" s="19" t="s">
        <v>4742</v>
      </c>
      <c r="J556" s="27">
        <v>45341</v>
      </c>
      <c r="K556" s="27">
        <v>45343</v>
      </c>
      <c r="L556" s="27">
        <v>45504</v>
      </c>
      <c r="M556" s="29">
        <v>32862500</v>
      </c>
      <c r="N556" s="36">
        <f t="shared" si="49"/>
        <v>1</v>
      </c>
      <c r="O556" s="31">
        <f>VLOOKUP(A556,[1]Hoja3!$A$1:$D$1647,2,0)</f>
        <v>31667500</v>
      </c>
      <c r="P556" s="31">
        <f>VLOOKUP(A556,[1]Hoja3!$A$1:$D$1647,4,0)</f>
        <v>1195000</v>
      </c>
      <c r="Q556" s="31">
        <f>VLOOKUP(A556,[1]Hoja3!$A$1:$D$1647,3,0)</f>
        <v>0</v>
      </c>
      <c r="R556" s="31">
        <f t="shared" si="53"/>
        <v>32862500</v>
      </c>
      <c r="S556" s="31">
        <f t="shared" si="50"/>
        <v>30472500</v>
      </c>
      <c r="T556" s="31">
        <f t="shared" si="51"/>
        <v>32862500</v>
      </c>
      <c r="X556" s="30">
        <f t="shared" si="48"/>
        <v>45504</v>
      </c>
      <c r="Y556" s="31"/>
      <c r="Z556" s="31">
        <f t="shared" si="52"/>
        <v>32862500</v>
      </c>
      <c r="AA556" s="28" t="s">
        <v>264</v>
      </c>
    </row>
    <row r="557" spans="1:27" s="28" customFormat="1" ht="43.5" x14ac:dyDescent="0.35">
      <c r="A557" s="19" t="s">
        <v>5078</v>
      </c>
      <c r="B557" s="20">
        <v>610</v>
      </c>
      <c r="C557" s="28">
        <v>2024</v>
      </c>
      <c r="D557" s="19" t="s">
        <v>1742</v>
      </c>
      <c r="E557" s="19" t="s">
        <v>1743</v>
      </c>
      <c r="F557" s="19">
        <v>1030655379</v>
      </c>
      <c r="G557" s="19" t="s">
        <v>1744</v>
      </c>
      <c r="H557" s="19" t="s">
        <v>4678</v>
      </c>
      <c r="I557" s="19" t="s">
        <v>539</v>
      </c>
      <c r="J557" s="27">
        <v>45341</v>
      </c>
      <c r="K557" s="27">
        <v>45343</v>
      </c>
      <c r="L557" s="27">
        <v>45504</v>
      </c>
      <c r="M557" s="29">
        <v>31827000</v>
      </c>
      <c r="N557" s="36">
        <f t="shared" si="49"/>
        <v>1</v>
      </c>
      <c r="O557" s="31">
        <f>VLOOKUP(A557,[1]Hoja3!$A$1:$D$1647,2,0)</f>
        <v>28113850</v>
      </c>
      <c r="P557" s="31">
        <f>VLOOKUP(A557,[1]Hoja3!$A$1:$D$1647,4,0)</f>
        <v>3713150</v>
      </c>
      <c r="Q557" s="31">
        <f>VLOOKUP(A557,[1]Hoja3!$A$1:$D$1647,3,0)</f>
        <v>0</v>
      </c>
      <c r="R557" s="31">
        <f t="shared" si="53"/>
        <v>31827000</v>
      </c>
      <c r="S557" s="31">
        <f t="shared" si="50"/>
        <v>24400700</v>
      </c>
      <c r="T557" s="31">
        <f t="shared" si="51"/>
        <v>31827000</v>
      </c>
      <c r="X557" s="30">
        <f t="shared" si="48"/>
        <v>45504</v>
      </c>
      <c r="Y557" s="31"/>
      <c r="Z557" s="31">
        <f t="shared" si="52"/>
        <v>31827000</v>
      </c>
      <c r="AA557" s="28" t="s">
        <v>534</v>
      </c>
    </row>
    <row r="558" spans="1:27" s="28" customFormat="1" ht="43.5" x14ac:dyDescent="0.35">
      <c r="A558" s="19" t="s">
        <v>5079</v>
      </c>
      <c r="B558" s="20">
        <v>611</v>
      </c>
      <c r="C558" s="28">
        <v>2024</v>
      </c>
      <c r="D558" s="19" t="s">
        <v>1745</v>
      </c>
      <c r="E558" s="19" t="s">
        <v>1746</v>
      </c>
      <c r="F558" s="19">
        <v>52363861</v>
      </c>
      <c r="G558" s="19" t="s">
        <v>1747</v>
      </c>
      <c r="H558" s="19" t="s">
        <v>154</v>
      </c>
      <c r="I558" s="19" t="s">
        <v>4747</v>
      </c>
      <c r="J558" s="27">
        <v>45341</v>
      </c>
      <c r="K558" s="27">
        <v>45344</v>
      </c>
      <c r="L558" s="27">
        <v>45504</v>
      </c>
      <c r="M558" s="29">
        <v>38046000</v>
      </c>
      <c r="N558" s="36">
        <f t="shared" si="49"/>
        <v>1</v>
      </c>
      <c r="O558" s="31">
        <f>VLOOKUP(A558,[1]Hoja3!$A$1:$D$1647,2,0)</f>
        <v>35360400</v>
      </c>
      <c r="P558" s="31">
        <f>VLOOKUP(A558,[1]Hoja3!$A$1:$D$1647,4,0)</f>
        <v>2685600</v>
      </c>
      <c r="Q558" s="31">
        <f>VLOOKUP(A558,[1]Hoja3!$A$1:$D$1647,3,0)</f>
        <v>0</v>
      </c>
      <c r="R558" s="31">
        <f t="shared" si="53"/>
        <v>38046000</v>
      </c>
      <c r="S558" s="31">
        <f t="shared" si="50"/>
        <v>32674800</v>
      </c>
      <c r="T558" s="31">
        <f t="shared" si="51"/>
        <v>38046000</v>
      </c>
      <c r="X558" s="30">
        <f t="shared" si="48"/>
        <v>45504</v>
      </c>
      <c r="Y558" s="31"/>
      <c r="Z558" s="31">
        <f t="shared" si="52"/>
        <v>38046000</v>
      </c>
      <c r="AA558" s="28" t="s">
        <v>156</v>
      </c>
    </row>
    <row r="559" spans="1:27" s="28" customFormat="1" ht="43.5" x14ac:dyDescent="0.35">
      <c r="A559" s="19" t="s">
        <v>5080</v>
      </c>
      <c r="B559" s="20">
        <v>612</v>
      </c>
      <c r="C559" s="28">
        <v>2024</v>
      </c>
      <c r="D559" s="19" t="s">
        <v>1748</v>
      </c>
      <c r="E559" s="19" t="s">
        <v>1749</v>
      </c>
      <c r="F559" s="19">
        <v>1026293199</v>
      </c>
      <c r="G559" s="19" t="s">
        <v>1750</v>
      </c>
      <c r="H559" s="19" t="s">
        <v>154</v>
      </c>
      <c r="I559" s="19" t="s">
        <v>32</v>
      </c>
      <c r="J559" s="27">
        <v>45341</v>
      </c>
      <c r="K559" s="27">
        <v>45344</v>
      </c>
      <c r="L559" s="27">
        <v>45504</v>
      </c>
      <c r="M559" s="29">
        <v>39108000</v>
      </c>
      <c r="N559" s="36">
        <f t="shared" si="49"/>
        <v>1</v>
      </c>
      <c r="O559" s="31">
        <f>VLOOKUP(A559,[1]Hoja3!$A$1:$D$1647,2,0)</f>
        <v>34328133</v>
      </c>
      <c r="P559" s="31">
        <f>VLOOKUP(A559,[1]Hoja3!$A$1:$D$1647,4,0)</f>
        <v>4779867</v>
      </c>
      <c r="Q559" s="31">
        <f>VLOOKUP(A559,[1]Hoja3!$A$1:$D$1647,3,0)</f>
        <v>0</v>
      </c>
      <c r="R559" s="31">
        <f t="shared" si="53"/>
        <v>39108000</v>
      </c>
      <c r="S559" s="31">
        <f t="shared" si="50"/>
        <v>29548266</v>
      </c>
      <c r="T559" s="31">
        <f t="shared" si="51"/>
        <v>39108000</v>
      </c>
      <c r="X559" s="30">
        <f t="shared" si="48"/>
        <v>45504</v>
      </c>
      <c r="Y559" s="31"/>
      <c r="Z559" s="31">
        <f t="shared" si="52"/>
        <v>39108000</v>
      </c>
      <c r="AA559" s="28" t="s">
        <v>33</v>
      </c>
    </row>
    <row r="560" spans="1:27" s="28" customFormat="1" ht="29" x14ac:dyDescent="0.35">
      <c r="A560" s="19" t="s">
        <v>5081</v>
      </c>
      <c r="B560" s="20">
        <v>613</v>
      </c>
      <c r="C560" s="28">
        <v>2024</v>
      </c>
      <c r="D560" s="19" t="s">
        <v>1751</v>
      </c>
      <c r="E560" s="19" t="s">
        <v>1752</v>
      </c>
      <c r="F560" s="19">
        <v>1030649360</v>
      </c>
      <c r="G560" s="19" t="s">
        <v>1753</v>
      </c>
      <c r="H560" s="19" t="s">
        <v>764</v>
      </c>
      <c r="I560" s="19" t="s">
        <v>765</v>
      </c>
      <c r="J560" s="27">
        <v>45341</v>
      </c>
      <c r="K560" s="27">
        <v>45349</v>
      </c>
      <c r="L560" s="27">
        <v>45504</v>
      </c>
      <c r="M560" s="29">
        <v>39108000</v>
      </c>
      <c r="N560" s="36">
        <f t="shared" si="49"/>
        <v>1</v>
      </c>
      <c r="O560" s="31">
        <f>VLOOKUP(A560,[1]Hoja3!$A$1:$D$1647,2,0)</f>
        <v>33241800</v>
      </c>
      <c r="P560" s="31">
        <f>VLOOKUP(A560,[1]Hoja3!$A$1:$D$1647,4,0)</f>
        <v>5866200</v>
      </c>
      <c r="Q560" s="31">
        <f>VLOOKUP(A560,[1]Hoja3!$A$1:$D$1647,3,0)</f>
        <v>0</v>
      </c>
      <c r="R560" s="31">
        <f t="shared" si="53"/>
        <v>39108000</v>
      </c>
      <c r="S560" s="31">
        <f t="shared" si="50"/>
        <v>27375600</v>
      </c>
      <c r="T560" s="31">
        <f t="shared" si="51"/>
        <v>39108000</v>
      </c>
      <c r="X560" s="30">
        <f t="shared" si="48"/>
        <v>45504</v>
      </c>
      <c r="Y560" s="31"/>
      <c r="Z560" s="31">
        <f t="shared" si="52"/>
        <v>39108000</v>
      </c>
      <c r="AA560" s="28" t="s">
        <v>556</v>
      </c>
    </row>
    <row r="561" spans="1:27" s="28" customFormat="1" ht="29" x14ac:dyDescent="0.35">
      <c r="A561" s="19" t="s">
        <v>5082</v>
      </c>
      <c r="B561" s="20">
        <v>614</v>
      </c>
      <c r="C561" s="28">
        <v>2024</v>
      </c>
      <c r="D561" s="19" t="s">
        <v>1754</v>
      </c>
      <c r="E561" s="19" t="s">
        <v>1755</v>
      </c>
      <c r="F561" s="19">
        <v>1016004202</v>
      </c>
      <c r="G561" s="19" t="s">
        <v>1756</v>
      </c>
      <c r="H561" s="19" t="s">
        <v>298</v>
      </c>
      <c r="I561" s="19" t="s">
        <v>299</v>
      </c>
      <c r="J561" s="27">
        <v>45341</v>
      </c>
      <c r="K561" s="27">
        <v>45343</v>
      </c>
      <c r="L561" s="27">
        <v>45504</v>
      </c>
      <c r="M561" s="29">
        <v>32500000</v>
      </c>
      <c r="N561" s="36">
        <f t="shared" si="49"/>
        <v>1</v>
      </c>
      <c r="O561" s="31">
        <f>VLOOKUP(A561,[1]Hoja3!$A$1:$D$1647,2,0)</f>
        <v>26500000</v>
      </c>
      <c r="P561" s="31">
        <f>VLOOKUP(A561,[1]Hoja3!$A$1:$D$1647,4,0)</f>
        <v>6000000</v>
      </c>
      <c r="Q561" s="31">
        <f>VLOOKUP(A561,[1]Hoja3!$A$1:$D$1647,3,0)</f>
        <v>0</v>
      </c>
      <c r="R561" s="31">
        <f t="shared" si="53"/>
        <v>32500000</v>
      </c>
      <c r="S561" s="31">
        <f t="shared" si="50"/>
        <v>20500000</v>
      </c>
      <c r="T561" s="31">
        <f t="shared" si="51"/>
        <v>32500000</v>
      </c>
      <c r="X561" s="30">
        <f t="shared" si="48"/>
        <v>45504</v>
      </c>
      <c r="Y561" s="31"/>
      <c r="Z561" s="31">
        <f t="shared" si="52"/>
        <v>32500000</v>
      </c>
      <c r="AA561" s="28" t="s">
        <v>300</v>
      </c>
    </row>
    <row r="562" spans="1:27" s="28" customFormat="1" ht="29" x14ac:dyDescent="0.35">
      <c r="A562" s="19" t="s">
        <v>5083</v>
      </c>
      <c r="B562" s="20">
        <v>615</v>
      </c>
      <c r="C562" s="28">
        <v>2024</v>
      </c>
      <c r="D562" s="19" t="s">
        <v>1757</v>
      </c>
      <c r="E562" s="19" t="s">
        <v>1758</v>
      </c>
      <c r="F562" s="19">
        <v>1085942790</v>
      </c>
      <c r="G562" s="19" t="s">
        <v>1759</v>
      </c>
      <c r="H562" s="19" t="s">
        <v>4678</v>
      </c>
      <c r="I562" s="19" t="s">
        <v>539</v>
      </c>
      <c r="J562" s="27">
        <v>45341</v>
      </c>
      <c r="K562" s="27">
        <v>45343</v>
      </c>
      <c r="L562" s="27">
        <v>45504</v>
      </c>
      <c r="M562" s="29">
        <v>31827000</v>
      </c>
      <c r="N562" s="36">
        <f t="shared" si="49"/>
        <v>1</v>
      </c>
      <c r="O562" s="31">
        <f>VLOOKUP(A562,[1]Hoja3!$A$1:$D$1647,2,0)</f>
        <v>28113850</v>
      </c>
      <c r="P562" s="31">
        <f>VLOOKUP(A562,[1]Hoja3!$A$1:$D$1647,4,0)</f>
        <v>3713150</v>
      </c>
      <c r="Q562" s="31">
        <f>VLOOKUP(A562,[1]Hoja3!$A$1:$D$1647,3,0)</f>
        <v>0</v>
      </c>
      <c r="R562" s="31">
        <f t="shared" si="53"/>
        <v>31827000</v>
      </c>
      <c r="S562" s="31">
        <f t="shared" si="50"/>
        <v>24400700</v>
      </c>
      <c r="T562" s="31">
        <f t="shared" si="51"/>
        <v>31827000</v>
      </c>
      <c r="X562" s="30">
        <f t="shared" si="48"/>
        <v>45504</v>
      </c>
      <c r="Y562" s="31"/>
      <c r="Z562" s="31">
        <f t="shared" si="52"/>
        <v>31827000</v>
      </c>
      <c r="AA562" s="28" t="s">
        <v>534</v>
      </c>
    </row>
    <row r="563" spans="1:27" s="28" customFormat="1" ht="29" x14ac:dyDescent="0.35">
      <c r="A563" s="19" t="s">
        <v>5084</v>
      </c>
      <c r="B563" s="20">
        <v>617</v>
      </c>
      <c r="C563" s="28">
        <v>2024</v>
      </c>
      <c r="D563" s="19" t="s">
        <v>1760</v>
      </c>
      <c r="E563" s="19" t="s">
        <v>1761</v>
      </c>
      <c r="F563" s="19">
        <v>52819901</v>
      </c>
      <c r="G563" s="19" t="s">
        <v>1762</v>
      </c>
      <c r="H563" s="19" t="s">
        <v>154</v>
      </c>
      <c r="I563" s="19" t="s">
        <v>4747</v>
      </c>
      <c r="J563" s="27">
        <v>45341</v>
      </c>
      <c r="K563" s="27">
        <v>45344</v>
      </c>
      <c r="L563" s="27">
        <v>45504</v>
      </c>
      <c r="M563" s="29">
        <v>38046000</v>
      </c>
      <c r="N563" s="36">
        <f t="shared" si="49"/>
        <v>1</v>
      </c>
      <c r="O563" s="31">
        <f>VLOOKUP(A563,[1]Hoja3!$A$1:$D$1647,2,0)</f>
        <v>35360400</v>
      </c>
      <c r="P563" s="31">
        <f>VLOOKUP(A563,[1]Hoja3!$A$1:$D$1647,4,0)</f>
        <v>2685600</v>
      </c>
      <c r="Q563" s="31">
        <f>VLOOKUP(A563,[1]Hoja3!$A$1:$D$1647,3,0)</f>
        <v>0</v>
      </c>
      <c r="R563" s="31">
        <f t="shared" si="53"/>
        <v>38046000</v>
      </c>
      <c r="S563" s="31">
        <f t="shared" si="50"/>
        <v>32674800</v>
      </c>
      <c r="T563" s="31">
        <f t="shared" si="51"/>
        <v>38046000</v>
      </c>
      <c r="X563" s="30">
        <f t="shared" si="48"/>
        <v>45504</v>
      </c>
      <c r="Y563" s="31"/>
      <c r="Z563" s="31">
        <f t="shared" si="52"/>
        <v>38046000</v>
      </c>
      <c r="AA563" s="28" t="s">
        <v>156</v>
      </c>
    </row>
    <row r="564" spans="1:27" s="28" customFormat="1" ht="29" x14ac:dyDescent="0.35">
      <c r="A564" s="19" t="s">
        <v>5085</v>
      </c>
      <c r="B564" s="20">
        <v>618</v>
      </c>
      <c r="C564" s="28">
        <v>2024</v>
      </c>
      <c r="D564" s="19" t="s">
        <v>1763</v>
      </c>
      <c r="E564" s="19" t="s">
        <v>1764</v>
      </c>
      <c r="F564" s="19">
        <v>1026274362</v>
      </c>
      <c r="G564" s="19" t="s">
        <v>1765</v>
      </c>
      <c r="H564" s="19" t="s">
        <v>4678</v>
      </c>
      <c r="I564" s="19" t="s">
        <v>539</v>
      </c>
      <c r="J564" s="27">
        <v>45341</v>
      </c>
      <c r="K564" s="27">
        <v>45348</v>
      </c>
      <c r="L564" s="27">
        <v>45504</v>
      </c>
      <c r="M564" s="29">
        <v>31827000</v>
      </c>
      <c r="N564" s="36">
        <f t="shared" si="49"/>
        <v>1</v>
      </c>
      <c r="O564" s="31">
        <f>VLOOKUP(A564,[1]Hoja3!$A$1:$D$1647,2,0)</f>
        <v>27229767</v>
      </c>
      <c r="P564" s="31">
        <f>VLOOKUP(A564,[1]Hoja3!$A$1:$D$1647,4,0)</f>
        <v>4597233</v>
      </c>
      <c r="Q564" s="31">
        <f>VLOOKUP(A564,[1]Hoja3!$A$1:$D$1647,3,0)</f>
        <v>0</v>
      </c>
      <c r="R564" s="31">
        <f t="shared" si="53"/>
        <v>31827000</v>
      </c>
      <c r="S564" s="31">
        <f t="shared" si="50"/>
        <v>22632534</v>
      </c>
      <c r="T564" s="31">
        <f t="shared" si="51"/>
        <v>31827000</v>
      </c>
      <c r="X564" s="30">
        <f t="shared" si="48"/>
        <v>45504</v>
      </c>
      <c r="Y564" s="31"/>
      <c r="Z564" s="31">
        <f t="shared" si="52"/>
        <v>31827000</v>
      </c>
      <c r="AA564" s="28" t="s">
        <v>534</v>
      </c>
    </row>
    <row r="565" spans="1:27" s="28" customFormat="1" ht="43.5" x14ac:dyDescent="0.35">
      <c r="A565" s="19" t="s">
        <v>5086</v>
      </c>
      <c r="B565" s="20">
        <v>619</v>
      </c>
      <c r="C565" s="28">
        <v>2024</v>
      </c>
      <c r="D565" s="19" t="s">
        <v>1766</v>
      </c>
      <c r="E565" s="19" t="s">
        <v>1767</v>
      </c>
      <c r="F565" s="19">
        <v>1010221584</v>
      </c>
      <c r="G565" s="19" t="s">
        <v>1768</v>
      </c>
      <c r="H565" s="19" t="s">
        <v>4678</v>
      </c>
      <c r="I565" s="19" t="s">
        <v>539</v>
      </c>
      <c r="J565" s="27">
        <v>45341</v>
      </c>
      <c r="K565" s="27">
        <v>45343</v>
      </c>
      <c r="L565" s="27">
        <v>45504</v>
      </c>
      <c r="M565" s="29">
        <v>31827000</v>
      </c>
      <c r="N565" s="36">
        <f t="shared" si="49"/>
        <v>1</v>
      </c>
      <c r="O565" s="31">
        <f>VLOOKUP(A565,[1]Hoja3!$A$1:$D$1647,2,0)</f>
        <v>28113850</v>
      </c>
      <c r="P565" s="31">
        <f>VLOOKUP(A565,[1]Hoja3!$A$1:$D$1647,4,0)</f>
        <v>3713150</v>
      </c>
      <c r="Q565" s="31">
        <f>VLOOKUP(A565,[1]Hoja3!$A$1:$D$1647,3,0)</f>
        <v>0</v>
      </c>
      <c r="R565" s="31">
        <f t="shared" si="53"/>
        <v>31827000</v>
      </c>
      <c r="S565" s="31">
        <f t="shared" si="50"/>
        <v>24400700</v>
      </c>
      <c r="T565" s="31">
        <f t="shared" si="51"/>
        <v>31827000</v>
      </c>
      <c r="X565" s="30">
        <f t="shared" si="48"/>
        <v>45504</v>
      </c>
      <c r="Y565" s="31"/>
      <c r="Z565" s="31">
        <f t="shared" si="52"/>
        <v>31827000</v>
      </c>
      <c r="AA565" s="28" t="s">
        <v>534</v>
      </c>
    </row>
    <row r="566" spans="1:27" s="28" customFormat="1" ht="43.5" x14ac:dyDescent="0.35">
      <c r="A566" s="19" t="s">
        <v>5087</v>
      </c>
      <c r="B566" s="20">
        <v>620</v>
      </c>
      <c r="C566" s="28">
        <v>2024</v>
      </c>
      <c r="D566" s="19" t="s">
        <v>1769</v>
      </c>
      <c r="E566" s="19" t="s">
        <v>1770</v>
      </c>
      <c r="F566" s="19">
        <v>24729493</v>
      </c>
      <c r="G566" s="19" t="s">
        <v>1771</v>
      </c>
      <c r="H566" s="19" t="s">
        <v>262</v>
      </c>
      <c r="I566" s="19" t="s">
        <v>4742</v>
      </c>
      <c r="J566" s="27">
        <v>45341</v>
      </c>
      <c r="K566" s="27">
        <v>45343</v>
      </c>
      <c r="L566" s="27">
        <v>45504</v>
      </c>
      <c r="M566" s="29">
        <v>27192000</v>
      </c>
      <c r="N566" s="36">
        <f t="shared" si="49"/>
        <v>1</v>
      </c>
      <c r="O566" s="31">
        <f>VLOOKUP(A566,[1]Hoja3!$A$1:$D$1647,2,0)</f>
        <v>24019600</v>
      </c>
      <c r="P566" s="31">
        <f>VLOOKUP(A566,[1]Hoja3!$A$1:$D$1647,4,0)</f>
        <v>3172400</v>
      </c>
      <c r="Q566" s="31">
        <f>VLOOKUP(A566,[1]Hoja3!$A$1:$D$1647,3,0)</f>
        <v>0</v>
      </c>
      <c r="R566" s="31">
        <f t="shared" si="53"/>
        <v>27192000</v>
      </c>
      <c r="S566" s="31">
        <f t="shared" si="50"/>
        <v>20847200</v>
      </c>
      <c r="T566" s="31">
        <f t="shared" si="51"/>
        <v>27192000</v>
      </c>
      <c r="X566" s="30">
        <f t="shared" si="48"/>
        <v>45504</v>
      </c>
      <c r="Y566" s="31"/>
      <c r="Z566" s="31">
        <f t="shared" si="52"/>
        <v>27192000</v>
      </c>
      <c r="AA566" s="28" t="s">
        <v>264</v>
      </c>
    </row>
    <row r="567" spans="1:27" s="28" customFormat="1" ht="43.5" x14ac:dyDescent="0.35">
      <c r="A567" s="19" t="s">
        <v>5088</v>
      </c>
      <c r="B567" s="20">
        <v>621</v>
      </c>
      <c r="C567" s="28">
        <v>2024</v>
      </c>
      <c r="D567" s="19" t="s">
        <v>1772</v>
      </c>
      <c r="E567" s="19" t="s">
        <v>1773</v>
      </c>
      <c r="F567" s="19">
        <v>1098715072</v>
      </c>
      <c r="G567" s="19" t="s">
        <v>1774</v>
      </c>
      <c r="H567" s="19" t="s">
        <v>262</v>
      </c>
      <c r="I567" s="19" t="s">
        <v>4742</v>
      </c>
      <c r="J567" s="27">
        <v>45341</v>
      </c>
      <c r="K567" s="27">
        <v>45343</v>
      </c>
      <c r="L567" s="27">
        <v>45504</v>
      </c>
      <c r="M567" s="29">
        <v>27192000</v>
      </c>
      <c r="N567" s="36">
        <f t="shared" si="49"/>
        <v>1</v>
      </c>
      <c r="O567" s="31">
        <f>VLOOKUP(A567,[1]Hoja3!$A$1:$D$1647,2,0)</f>
        <v>24019600</v>
      </c>
      <c r="P567" s="31">
        <f>VLOOKUP(A567,[1]Hoja3!$A$1:$D$1647,4,0)</f>
        <v>3172400</v>
      </c>
      <c r="Q567" s="31">
        <f>VLOOKUP(A567,[1]Hoja3!$A$1:$D$1647,3,0)</f>
        <v>0</v>
      </c>
      <c r="R567" s="31">
        <f t="shared" si="53"/>
        <v>27192000</v>
      </c>
      <c r="S567" s="31">
        <f t="shared" si="50"/>
        <v>20847200</v>
      </c>
      <c r="T567" s="31">
        <f t="shared" si="51"/>
        <v>27192000</v>
      </c>
      <c r="X567" s="30">
        <f t="shared" si="48"/>
        <v>45504</v>
      </c>
      <c r="Y567" s="31"/>
      <c r="Z567" s="31">
        <f t="shared" si="52"/>
        <v>27192000</v>
      </c>
      <c r="AA567" s="28" t="s">
        <v>264</v>
      </c>
    </row>
    <row r="568" spans="1:27" s="28" customFormat="1" ht="43.5" x14ac:dyDescent="0.35">
      <c r="A568" s="19" t="s">
        <v>5089</v>
      </c>
      <c r="B568" s="20">
        <v>622</v>
      </c>
      <c r="C568" s="28">
        <v>2024</v>
      </c>
      <c r="D568" s="19" t="s">
        <v>1775</v>
      </c>
      <c r="E568" s="19" t="s">
        <v>1776</v>
      </c>
      <c r="F568" s="19">
        <v>30231256</v>
      </c>
      <c r="G568" s="19" t="s">
        <v>1777</v>
      </c>
      <c r="H568" s="19" t="s">
        <v>298</v>
      </c>
      <c r="I568" s="19" t="s">
        <v>299</v>
      </c>
      <c r="J568" s="27">
        <v>45341</v>
      </c>
      <c r="K568" s="27">
        <v>45343</v>
      </c>
      <c r="L568" s="27">
        <v>45504</v>
      </c>
      <c r="M568" s="29">
        <v>32500000</v>
      </c>
      <c r="N568" s="36">
        <f t="shared" si="49"/>
        <v>1</v>
      </c>
      <c r="O568" s="31">
        <f>VLOOKUP(A568,[1]Hoja3!$A$1:$D$1647,2,0)</f>
        <v>26500000</v>
      </c>
      <c r="P568" s="31">
        <f>VLOOKUP(A568,[1]Hoja3!$A$1:$D$1647,4,0)</f>
        <v>6000000</v>
      </c>
      <c r="Q568" s="31">
        <f>VLOOKUP(A568,[1]Hoja3!$A$1:$D$1647,3,0)</f>
        <v>0</v>
      </c>
      <c r="R568" s="31">
        <f t="shared" si="53"/>
        <v>32500000</v>
      </c>
      <c r="S568" s="31">
        <f t="shared" si="50"/>
        <v>20500000</v>
      </c>
      <c r="T568" s="31">
        <f t="shared" si="51"/>
        <v>32500000</v>
      </c>
      <c r="X568" s="30">
        <f t="shared" si="48"/>
        <v>45504</v>
      </c>
      <c r="Y568" s="31"/>
      <c r="Z568" s="31">
        <f t="shared" si="52"/>
        <v>32500000</v>
      </c>
      <c r="AA568" s="28" t="s">
        <v>300</v>
      </c>
    </row>
    <row r="569" spans="1:27" s="28" customFormat="1" ht="43.5" x14ac:dyDescent="0.35">
      <c r="A569" s="19" t="s">
        <v>5090</v>
      </c>
      <c r="B569" s="20">
        <v>623</v>
      </c>
      <c r="C569" s="28">
        <v>2024</v>
      </c>
      <c r="D569" s="19" t="s">
        <v>1778</v>
      </c>
      <c r="E569" s="19" t="s">
        <v>1779</v>
      </c>
      <c r="F569" s="19">
        <v>1110508111</v>
      </c>
      <c r="G569" s="19" t="s">
        <v>1780</v>
      </c>
      <c r="H569" s="19" t="s">
        <v>797</v>
      </c>
      <c r="I569" s="19" t="s">
        <v>4765</v>
      </c>
      <c r="J569" s="27">
        <v>45341</v>
      </c>
      <c r="K569" s="27">
        <v>45342</v>
      </c>
      <c r="L569" s="27">
        <v>45504</v>
      </c>
      <c r="M569" s="29">
        <v>36822500</v>
      </c>
      <c r="N569" s="36">
        <f t="shared" si="49"/>
        <v>1</v>
      </c>
      <c r="O569" s="31">
        <f>VLOOKUP(A569,[1]Hoja3!$A$1:$D$1647,2,0)</f>
        <v>35706667</v>
      </c>
      <c r="P569" s="31">
        <f>VLOOKUP(A569,[1]Hoja3!$A$1:$D$1647,4,0)</f>
        <v>1115833</v>
      </c>
      <c r="Q569" s="31">
        <f>VLOOKUP(A569,[1]Hoja3!$A$1:$D$1647,3,0)</f>
        <v>0</v>
      </c>
      <c r="R569" s="31">
        <f t="shared" si="53"/>
        <v>36822500</v>
      </c>
      <c r="S569" s="31">
        <f t="shared" si="50"/>
        <v>34590834</v>
      </c>
      <c r="T569" s="31">
        <f t="shared" si="51"/>
        <v>36822500</v>
      </c>
      <c r="X569" s="30">
        <f t="shared" si="48"/>
        <v>45504</v>
      </c>
      <c r="Y569" s="31"/>
      <c r="Z569" s="31">
        <f t="shared" si="52"/>
        <v>36822500</v>
      </c>
      <c r="AA569" s="28" t="s">
        <v>126</v>
      </c>
    </row>
    <row r="570" spans="1:27" s="28" customFormat="1" ht="43.5" x14ac:dyDescent="0.35">
      <c r="A570" s="19" t="s">
        <v>5091</v>
      </c>
      <c r="B570" s="20">
        <v>624</v>
      </c>
      <c r="C570" s="28">
        <v>2024</v>
      </c>
      <c r="D570" s="19" t="s">
        <v>1781</v>
      </c>
      <c r="E570" s="19" t="s">
        <v>1782</v>
      </c>
      <c r="F570" s="19">
        <v>1032412161</v>
      </c>
      <c r="G570" s="19" t="s">
        <v>1783</v>
      </c>
      <c r="H570" s="19" t="s">
        <v>262</v>
      </c>
      <c r="I570" s="19" t="s">
        <v>4742</v>
      </c>
      <c r="J570" s="27">
        <v>45341</v>
      </c>
      <c r="K570" s="27">
        <v>45348</v>
      </c>
      <c r="L570" s="27">
        <v>45504</v>
      </c>
      <c r="M570" s="29">
        <v>20339000</v>
      </c>
      <c r="N570" s="36">
        <f t="shared" si="49"/>
        <v>1</v>
      </c>
      <c r="O570" s="31">
        <f>VLOOKUP(A570,[1]Hoja3!$A$1:$D$1647,2,0)</f>
        <v>18983067</v>
      </c>
      <c r="P570" s="31">
        <f>VLOOKUP(A570,[1]Hoja3!$A$1:$D$1647,4,0)</f>
        <v>1355933</v>
      </c>
      <c r="Q570" s="31">
        <f>VLOOKUP(A570,[1]Hoja3!$A$1:$D$1647,3,0)</f>
        <v>0</v>
      </c>
      <c r="R570" s="31">
        <f t="shared" si="53"/>
        <v>20339000</v>
      </c>
      <c r="S570" s="31">
        <f t="shared" si="50"/>
        <v>17627134</v>
      </c>
      <c r="T570" s="31">
        <f t="shared" si="51"/>
        <v>20339000</v>
      </c>
      <c r="X570" s="30">
        <f t="shared" si="48"/>
        <v>45504</v>
      </c>
      <c r="Y570" s="31"/>
      <c r="Z570" s="31">
        <f t="shared" si="52"/>
        <v>20339000</v>
      </c>
      <c r="AA570" s="28" t="s">
        <v>264</v>
      </c>
    </row>
    <row r="571" spans="1:27" s="28" customFormat="1" ht="43.5" x14ac:dyDescent="0.35">
      <c r="A571" s="19" t="s">
        <v>5092</v>
      </c>
      <c r="B571" s="20">
        <v>626</v>
      </c>
      <c r="C571" s="28">
        <v>2024</v>
      </c>
      <c r="D571" s="19" t="s">
        <v>1784</v>
      </c>
      <c r="E571" s="19" t="s">
        <v>1785</v>
      </c>
      <c r="F571" s="19">
        <v>52964617</v>
      </c>
      <c r="G571" s="19" t="s">
        <v>1786</v>
      </c>
      <c r="H571" s="19" t="s">
        <v>262</v>
      </c>
      <c r="I571" s="19" t="s">
        <v>4742</v>
      </c>
      <c r="J571" s="27">
        <v>45341</v>
      </c>
      <c r="K571" s="27">
        <v>45342</v>
      </c>
      <c r="L571" s="27">
        <v>45504</v>
      </c>
      <c r="M571" s="29">
        <v>32455500</v>
      </c>
      <c r="N571" s="36">
        <f t="shared" si="49"/>
        <v>1</v>
      </c>
      <c r="O571" s="31">
        <f>VLOOKUP(A571,[1]Hoja3!$A$1:$D$1647,2,0)</f>
        <v>31472000</v>
      </c>
      <c r="P571" s="31">
        <f>VLOOKUP(A571,[1]Hoja3!$A$1:$D$1647,4,0)</f>
        <v>983500</v>
      </c>
      <c r="Q571" s="31">
        <f>VLOOKUP(A571,[1]Hoja3!$A$1:$D$1647,3,0)</f>
        <v>0</v>
      </c>
      <c r="R571" s="31">
        <f t="shared" si="53"/>
        <v>32455500</v>
      </c>
      <c r="S571" s="31">
        <f t="shared" si="50"/>
        <v>30488500</v>
      </c>
      <c r="T571" s="31">
        <f t="shared" si="51"/>
        <v>32455500</v>
      </c>
      <c r="X571" s="30">
        <f t="shared" si="48"/>
        <v>45504</v>
      </c>
      <c r="Y571" s="31"/>
      <c r="Z571" s="31">
        <f t="shared" si="52"/>
        <v>32455500</v>
      </c>
      <c r="AA571" s="28" t="s">
        <v>264</v>
      </c>
    </row>
    <row r="572" spans="1:27" s="28" customFormat="1" ht="43.5" x14ac:dyDescent="0.35">
      <c r="A572" s="19" t="s">
        <v>5093</v>
      </c>
      <c r="B572" s="20">
        <v>627</v>
      </c>
      <c r="C572" s="28">
        <v>2024</v>
      </c>
      <c r="D572" s="19" t="s">
        <v>1787</v>
      </c>
      <c r="E572" s="19" t="s">
        <v>1788</v>
      </c>
      <c r="F572" s="19">
        <v>1014229104</v>
      </c>
      <c r="G572" s="19" t="s">
        <v>1789</v>
      </c>
      <c r="H572" s="19" t="s">
        <v>262</v>
      </c>
      <c r="I572" s="19" t="s">
        <v>4742</v>
      </c>
      <c r="J572" s="27">
        <v>45341</v>
      </c>
      <c r="K572" s="27">
        <v>45342</v>
      </c>
      <c r="L572" s="27">
        <v>45504</v>
      </c>
      <c r="M572" s="29">
        <v>32455500</v>
      </c>
      <c r="N572" s="36">
        <f t="shared" si="49"/>
        <v>1</v>
      </c>
      <c r="O572" s="31">
        <f>VLOOKUP(A572,[1]Hoja3!$A$1:$D$1647,2,0)</f>
        <v>31472000</v>
      </c>
      <c r="P572" s="31">
        <f>VLOOKUP(A572,[1]Hoja3!$A$1:$D$1647,4,0)</f>
        <v>983500</v>
      </c>
      <c r="Q572" s="31">
        <f>VLOOKUP(A572,[1]Hoja3!$A$1:$D$1647,3,0)</f>
        <v>0</v>
      </c>
      <c r="R572" s="31">
        <f t="shared" si="53"/>
        <v>32455500</v>
      </c>
      <c r="S572" s="31">
        <f t="shared" si="50"/>
        <v>30488500</v>
      </c>
      <c r="T572" s="31">
        <f t="shared" si="51"/>
        <v>32455500</v>
      </c>
      <c r="X572" s="30">
        <f t="shared" si="48"/>
        <v>45504</v>
      </c>
      <c r="Y572" s="31"/>
      <c r="Z572" s="31">
        <f t="shared" si="52"/>
        <v>32455500</v>
      </c>
      <c r="AA572" s="28" t="s">
        <v>264</v>
      </c>
    </row>
    <row r="573" spans="1:27" s="28" customFormat="1" ht="29" x14ac:dyDescent="0.35">
      <c r="A573" s="19" t="s">
        <v>5094</v>
      </c>
      <c r="B573" s="20">
        <v>628</v>
      </c>
      <c r="C573" s="28">
        <v>2024</v>
      </c>
      <c r="D573" s="19" t="s">
        <v>1790</v>
      </c>
      <c r="E573" s="19" t="s">
        <v>1791</v>
      </c>
      <c r="F573" s="19">
        <v>1033815957</v>
      </c>
      <c r="G573" s="19" t="s">
        <v>1792</v>
      </c>
      <c r="H573" s="19" t="s">
        <v>154</v>
      </c>
      <c r="I573" s="19" t="s">
        <v>32</v>
      </c>
      <c r="J573" s="27">
        <v>45341</v>
      </c>
      <c r="K573" s="27">
        <v>45349</v>
      </c>
      <c r="L573" s="27">
        <v>45504</v>
      </c>
      <c r="M573" s="29">
        <v>39108000</v>
      </c>
      <c r="N573" s="36">
        <f t="shared" si="49"/>
        <v>1</v>
      </c>
      <c r="O573" s="31">
        <f>VLOOKUP(A573,[1]Hoja3!$A$1:$D$1647,2,0)</f>
        <v>33241800</v>
      </c>
      <c r="P573" s="31">
        <f>VLOOKUP(A573,[1]Hoja3!$A$1:$D$1647,4,0)</f>
        <v>5866200</v>
      </c>
      <c r="Q573" s="31">
        <f>VLOOKUP(A573,[1]Hoja3!$A$1:$D$1647,3,0)</f>
        <v>0</v>
      </c>
      <c r="R573" s="31">
        <f t="shared" si="53"/>
        <v>39108000</v>
      </c>
      <c r="S573" s="31">
        <f t="shared" si="50"/>
        <v>27375600</v>
      </c>
      <c r="T573" s="31">
        <f t="shared" si="51"/>
        <v>39108000</v>
      </c>
      <c r="X573" s="30">
        <f t="shared" si="48"/>
        <v>45504</v>
      </c>
      <c r="Y573" s="31"/>
      <c r="Z573" s="31">
        <f t="shared" si="52"/>
        <v>39108000</v>
      </c>
      <c r="AA573" s="28" t="s">
        <v>33</v>
      </c>
    </row>
    <row r="574" spans="1:27" s="28" customFormat="1" ht="43.5" x14ac:dyDescent="0.35">
      <c r="A574" s="19" t="s">
        <v>5095</v>
      </c>
      <c r="B574" s="20">
        <v>629</v>
      </c>
      <c r="C574" s="28">
        <v>2024</v>
      </c>
      <c r="D574" s="19" t="s">
        <v>1793</v>
      </c>
      <c r="E574" s="19" t="s">
        <v>1794</v>
      </c>
      <c r="F574" s="19">
        <v>52810740</v>
      </c>
      <c r="G574" s="19" t="s">
        <v>1795</v>
      </c>
      <c r="H574" s="19" t="s">
        <v>894</v>
      </c>
      <c r="I574" s="19" t="s">
        <v>895</v>
      </c>
      <c r="J574" s="27">
        <v>45341</v>
      </c>
      <c r="K574" s="27">
        <v>45343</v>
      </c>
      <c r="L574" s="27">
        <v>45504</v>
      </c>
      <c r="M574" s="29">
        <v>31827000</v>
      </c>
      <c r="N574" s="36">
        <f t="shared" si="49"/>
        <v>1</v>
      </c>
      <c r="O574" s="31">
        <f>VLOOKUP(A574,[1]Hoja3!$A$1:$D$1647,2,0)</f>
        <v>28113850</v>
      </c>
      <c r="P574" s="31">
        <f>VLOOKUP(A574,[1]Hoja3!$A$1:$D$1647,4,0)</f>
        <v>3713150</v>
      </c>
      <c r="Q574" s="31">
        <f>VLOOKUP(A574,[1]Hoja3!$A$1:$D$1647,3,0)</f>
        <v>0</v>
      </c>
      <c r="R574" s="31">
        <f t="shared" si="53"/>
        <v>31827000</v>
      </c>
      <c r="S574" s="31">
        <f t="shared" si="50"/>
        <v>24400700</v>
      </c>
      <c r="T574" s="31">
        <f t="shared" si="51"/>
        <v>31827000</v>
      </c>
      <c r="X574" s="30">
        <f t="shared" si="48"/>
        <v>45504</v>
      </c>
      <c r="Y574" s="31"/>
      <c r="Z574" s="31">
        <f t="shared" si="52"/>
        <v>31827000</v>
      </c>
      <c r="AA574" s="28" t="s">
        <v>895</v>
      </c>
    </row>
    <row r="575" spans="1:27" s="28" customFormat="1" ht="43.5" x14ac:dyDescent="0.35">
      <c r="A575" s="19" t="s">
        <v>5096</v>
      </c>
      <c r="B575" s="20">
        <v>630</v>
      </c>
      <c r="C575" s="28">
        <v>2024</v>
      </c>
      <c r="D575" s="19" t="s">
        <v>1796</v>
      </c>
      <c r="E575" s="19" t="s">
        <v>1797</v>
      </c>
      <c r="F575" s="19">
        <v>1015404486</v>
      </c>
      <c r="G575" s="19" t="s">
        <v>1798</v>
      </c>
      <c r="H575" s="19" t="s">
        <v>894</v>
      </c>
      <c r="I575" s="19" t="s">
        <v>895</v>
      </c>
      <c r="J575" s="27">
        <v>45341</v>
      </c>
      <c r="K575" s="27">
        <v>45343</v>
      </c>
      <c r="L575" s="27">
        <v>45504</v>
      </c>
      <c r="M575" s="29">
        <v>31827000</v>
      </c>
      <c r="N575" s="36">
        <f t="shared" si="49"/>
        <v>1</v>
      </c>
      <c r="O575" s="31">
        <f>VLOOKUP(A575,[1]Hoja3!$A$1:$D$1647,2,0)</f>
        <v>28113850</v>
      </c>
      <c r="P575" s="31">
        <f>VLOOKUP(A575,[1]Hoja3!$A$1:$D$1647,4,0)</f>
        <v>3713150</v>
      </c>
      <c r="Q575" s="31">
        <f>VLOOKUP(A575,[1]Hoja3!$A$1:$D$1647,3,0)</f>
        <v>0</v>
      </c>
      <c r="R575" s="31">
        <f t="shared" si="53"/>
        <v>31827000</v>
      </c>
      <c r="S575" s="31">
        <f t="shared" si="50"/>
        <v>24400700</v>
      </c>
      <c r="T575" s="31">
        <f t="shared" si="51"/>
        <v>31827000</v>
      </c>
      <c r="X575" s="30">
        <f t="shared" si="48"/>
        <v>45504</v>
      </c>
      <c r="Y575" s="31"/>
      <c r="Z575" s="31">
        <f t="shared" si="52"/>
        <v>31827000</v>
      </c>
      <c r="AA575" s="28" t="s">
        <v>895</v>
      </c>
    </row>
    <row r="576" spans="1:27" s="28" customFormat="1" ht="43.5" x14ac:dyDescent="0.35">
      <c r="A576" s="19" t="s">
        <v>5097</v>
      </c>
      <c r="B576" s="20">
        <v>631</v>
      </c>
      <c r="C576" s="28">
        <v>2024</v>
      </c>
      <c r="D576" s="19" t="s">
        <v>1799</v>
      </c>
      <c r="E576" s="19" t="s">
        <v>1800</v>
      </c>
      <c r="F576" s="19">
        <v>1032417500</v>
      </c>
      <c r="G576" s="19" t="s">
        <v>1801</v>
      </c>
      <c r="H576" s="19" t="s">
        <v>262</v>
      </c>
      <c r="I576" s="19" t="s">
        <v>4742</v>
      </c>
      <c r="J576" s="27">
        <v>45341</v>
      </c>
      <c r="K576" s="27">
        <v>45348</v>
      </c>
      <c r="L576" s="27">
        <v>45504</v>
      </c>
      <c r="M576" s="29">
        <v>32862500</v>
      </c>
      <c r="N576" s="36">
        <f t="shared" si="49"/>
        <v>1</v>
      </c>
      <c r="O576" s="31">
        <f>VLOOKUP(A576,[1]Hoja3!$A$1:$D$1647,2,0)</f>
        <v>30671667</v>
      </c>
      <c r="P576" s="31">
        <f>VLOOKUP(A576,[1]Hoja3!$A$1:$D$1647,4,0)</f>
        <v>2190833</v>
      </c>
      <c r="Q576" s="31">
        <f>VLOOKUP(A576,[1]Hoja3!$A$1:$D$1647,3,0)</f>
        <v>0</v>
      </c>
      <c r="R576" s="31">
        <f t="shared" si="53"/>
        <v>32862500</v>
      </c>
      <c r="S576" s="31">
        <f t="shared" si="50"/>
        <v>28480834</v>
      </c>
      <c r="T576" s="31">
        <f t="shared" si="51"/>
        <v>32862500</v>
      </c>
      <c r="X576" s="30">
        <f t="shared" ref="X576:X639" si="54">+W576+L576</f>
        <v>45504</v>
      </c>
      <c r="Y576" s="31"/>
      <c r="Z576" s="31">
        <f t="shared" si="52"/>
        <v>32862500</v>
      </c>
      <c r="AA576" s="28" t="s">
        <v>264</v>
      </c>
    </row>
    <row r="577" spans="1:27" s="28" customFormat="1" ht="43.5" x14ac:dyDescent="0.35">
      <c r="A577" s="19" t="s">
        <v>5098</v>
      </c>
      <c r="B577" s="20">
        <v>632</v>
      </c>
      <c r="C577" s="28">
        <v>2024</v>
      </c>
      <c r="D577" s="19" t="s">
        <v>1802</v>
      </c>
      <c r="E577" s="19" t="s">
        <v>1803</v>
      </c>
      <c r="F577" s="19">
        <v>1031127072</v>
      </c>
      <c r="G577" s="19" t="s">
        <v>1804</v>
      </c>
      <c r="H577" s="19" t="s">
        <v>262</v>
      </c>
      <c r="I577" s="19" t="s">
        <v>4742</v>
      </c>
      <c r="J577" s="27">
        <v>45341</v>
      </c>
      <c r="K577" s="27">
        <v>45343</v>
      </c>
      <c r="L577" s="27">
        <v>45504</v>
      </c>
      <c r="M577" s="29">
        <v>32862500</v>
      </c>
      <c r="N577" s="36">
        <f t="shared" si="49"/>
        <v>1</v>
      </c>
      <c r="O577" s="31">
        <f>VLOOKUP(A577,[1]Hoja3!$A$1:$D$1647,2,0)</f>
        <v>31667500</v>
      </c>
      <c r="P577" s="31">
        <f>VLOOKUP(A577,[1]Hoja3!$A$1:$D$1647,4,0)</f>
        <v>1195000</v>
      </c>
      <c r="Q577" s="31">
        <f>VLOOKUP(A577,[1]Hoja3!$A$1:$D$1647,3,0)</f>
        <v>0</v>
      </c>
      <c r="R577" s="31">
        <f t="shared" si="53"/>
        <v>32862500</v>
      </c>
      <c r="S577" s="31">
        <f t="shared" si="50"/>
        <v>30472500</v>
      </c>
      <c r="T577" s="31">
        <f t="shared" si="51"/>
        <v>32862500</v>
      </c>
      <c r="X577" s="30">
        <f t="shared" si="54"/>
        <v>45504</v>
      </c>
      <c r="Y577" s="31"/>
      <c r="Z577" s="31">
        <f t="shared" si="52"/>
        <v>32862500</v>
      </c>
      <c r="AA577" s="28" t="s">
        <v>264</v>
      </c>
    </row>
    <row r="578" spans="1:27" s="28" customFormat="1" ht="43.5" x14ac:dyDescent="0.35">
      <c r="A578" s="19" t="s">
        <v>5099</v>
      </c>
      <c r="B578" s="20">
        <v>633</v>
      </c>
      <c r="C578" s="28">
        <v>2024</v>
      </c>
      <c r="D578" s="19" t="s">
        <v>1805</v>
      </c>
      <c r="E578" s="19" t="s">
        <v>1806</v>
      </c>
      <c r="F578" s="19">
        <v>53094778</v>
      </c>
      <c r="G578" s="19" t="s">
        <v>1807</v>
      </c>
      <c r="H578" s="19" t="s">
        <v>154</v>
      </c>
      <c r="I578" s="19" t="s">
        <v>4747</v>
      </c>
      <c r="J578" s="27">
        <v>45342</v>
      </c>
      <c r="K578" s="27">
        <v>45349</v>
      </c>
      <c r="L578" s="27">
        <v>45504</v>
      </c>
      <c r="M578" s="29">
        <v>38046000</v>
      </c>
      <c r="N578" s="36">
        <f t="shared" si="49"/>
        <v>1</v>
      </c>
      <c r="O578" s="31">
        <f>VLOOKUP(A578,[1]Hoja3!$A$1:$D$1647,2,0)</f>
        <v>34241400</v>
      </c>
      <c r="P578" s="31">
        <f>VLOOKUP(A578,[1]Hoja3!$A$1:$D$1647,4,0)</f>
        <v>3804600</v>
      </c>
      <c r="Q578" s="31">
        <f>VLOOKUP(A578,[1]Hoja3!$A$1:$D$1647,3,0)</f>
        <v>0</v>
      </c>
      <c r="R578" s="31">
        <f t="shared" si="53"/>
        <v>38046000</v>
      </c>
      <c r="S578" s="31">
        <f t="shared" si="50"/>
        <v>30436800</v>
      </c>
      <c r="T578" s="31">
        <f t="shared" si="51"/>
        <v>38046000</v>
      </c>
      <c r="X578" s="30">
        <f t="shared" si="54"/>
        <v>45504</v>
      </c>
      <c r="Y578" s="31"/>
      <c r="Z578" s="31">
        <f t="shared" si="52"/>
        <v>38046000</v>
      </c>
      <c r="AA578" s="28" t="s">
        <v>156</v>
      </c>
    </row>
    <row r="579" spans="1:27" s="28" customFormat="1" ht="43.5" x14ac:dyDescent="0.35">
      <c r="A579" s="19" t="s">
        <v>5100</v>
      </c>
      <c r="B579" s="20">
        <v>634</v>
      </c>
      <c r="C579" s="28">
        <v>2024</v>
      </c>
      <c r="D579" s="19" t="s">
        <v>1808</v>
      </c>
      <c r="E579" s="19" t="s">
        <v>1809</v>
      </c>
      <c r="F579" s="19">
        <v>1024523176</v>
      </c>
      <c r="G579" s="19" t="s">
        <v>1810</v>
      </c>
      <c r="H579" s="19" t="s">
        <v>154</v>
      </c>
      <c r="I579" s="19" t="s">
        <v>4747</v>
      </c>
      <c r="J579" s="27">
        <v>45342</v>
      </c>
      <c r="K579" s="27">
        <v>45344</v>
      </c>
      <c r="L579" s="27">
        <v>45504</v>
      </c>
      <c r="M579" s="29">
        <v>35308000</v>
      </c>
      <c r="N579" s="36">
        <f t="shared" si="49"/>
        <v>1</v>
      </c>
      <c r="O579" s="31">
        <f>VLOOKUP(A579,[1]Hoja3!$A$1:$D$1647,2,0)</f>
        <v>28608533</v>
      </c>
      <c r="P579" s="31">
        <f>VLOOKUP(A579,[1]Hoja3!$A$1:$D$1647,4,0)</f>
        <v>6699467</v>
      </c>
      <c r="Q579" s="31">
        <f>VLOOKUP(A579,[1]Hoja3!$A$1:$D$1647,3,0)</f>
        <v>0</v>
      </c>
      <c r="R579" s="31">
        <f t="shared" si="53"/>
        <v>35308000</v>
      </c>
      <c r="S579" s="31">
        <f t="shared" si="50"/>
        <v>21909066</v>
      </c>
      <c r="T579" s="31">
        <f t="shared" si="51"/>
        <v>35308000</v>
      </c>
      <c r="X579" s="30">
        <f t="shared" si="54"/>
        <v>45504</v>
      </c>
      <c r="Y579" s="31"/>
      <c r="Z579" s="31">
        <f t="shared" si="52"/>
        <v>35308000</v>
      </c>
      <c r="AA579" s="28" t="s">
        <v>156</v>
      </c>
    </row>
    <row r="580" spans="1:27" s="28" customFormat="1" ht="43.5" x14ac:dyDescent="0.35">
      <c r="A580" s="19" t="s">
        <v>5101</v>
      </c>
      <c r="B580" s="20">
        <v>635</v>
      </c>
      <c r="C580" s="28">
        <v>2024</v>
      </c>
      <c r="D580" s="19" t="s">
        <v>1811</v>
      </c>
      <c r="E580" s="19" t="s">
        <v>1812</v>
      </c>
      <c r="F580" s="19">
        <v>52987393</v>
      </c>
      <c r="G580" s="19" t="s">
        <v>1813</v>
      </c>
      <c r="H580" s="19" t="s">
        <v>463</v>
      </c>
      <c r="I580" s="19" t="s">
        <v>1180</v>
      </c>
      <c r="J580" s="27">
        <v>45342</v>
      </c>
      <c r="K580" s="27">
        <v>45344</v>
      </c>
      <c r="L580" s="27">
        <v>45504</v>
      </c>
      <c r="M580" s="29">
        <v>40110000</v>
      </c>
      <c r="N580" s="36">
        <f t="shared" si="49"/>
        <v>1</v>
      </c>
      <c r="O580" s="31">
        <f>VLOOKUP(A580,[1]Hoja3!$A$1:$D$1647,2,0)</f>
        <v>35207667</v>
      </c>
      <c r="P580" s="31">
        <f>VLOOKUP(A580,[1]Hoja3!$A$1:$D$1647,4,0)</f>
        <v>4902333</v>
      </c>
      <c r="Q580" s="31">
        <f>VLOOKUP(A580,[1]Hoja3!$A$1:$D$1647,3,0)</f>
        <v>0</v>
      </c>
      <c r="R580" s="31">
        <f t="shared" si="53"/>
        <v>40110000</v>
      </c>
      <c r="S580" s="31">
        <f t="shared" si="50"/>
        <v>30305334</v>
      </c>
      <c r="T580" s="31">
        <f t="shared" si="51"/>
        <v>40110000</v>
      </c>
      <c r="X580" s="30">
        <f t="shared" si="54"/>
        <v>45504</v>
      </c>
      <c r="Y580" s="31"/>
      <c r="Z580" s="31">
        <f t="shared" si="52"/>
        <v>40110000</v>
      </c>
      <c r="AA580" s="28" t="s">
        <v>465</v>
      </c>
    </row>
    <row r="581" spans="1:27" s="28" customFormat="1" ht="43.5" x14ac:dyDescent="0.35">
      <c r="A581" s="19" t="s">
        <v>5102</v>
      </c>
      <c r="B581" s="20">
        <v>636</v>
      </c>
      <c r="C581" s="28">
        <v>2024</v>
      </c>
      <c r="D581" s="19" t="s">
        <v>1814</v>
      </c>
      <c r="E581" s="19" t="s">
        <v>1815</v>
      </c>
      <c r="F581" s="19">
        <v>1014269721</v>
      </c>
      <c r="G581" s="19" t="s">
        <v>1816</v>
      </c>
      <c r="H581" s="19" t="s">
        <v>894</v>
      </c>
      <c r="I581" s="19" t="s">
        <v>895</v>
      </c>
      <c r="J581" s="27">
        <v>45342</v>
      </c>
      <c r="K581" s="27">
        <v>45343</v>
      </c>
      <c r="L581" s="27">
        <v>45504</v>
      </c>
      <c r="M581" s="29">
        <v>31827000</v>
      </c>
      <c r="N581" s="36">
        <f t="shared" si="49"/>
        <v>1</v>
      </c>
      <c r="O581" s="31">
        <f>VLOOKUP(A581,[1]Hoja3!$A$1:$D$1647,2,0)</f>
        <v>28113850</v>
      </c>
      <c r="P581" s="31">
        <f>VLOOKUP(A581,[1]Hoja3!$A$1:$D$1647,4,0)</f>
        <v>3713150</v>
      </c>
      <c r="Q581" s="31">
        <f>VLOOKUP(A581,[1]Hoja3!$A$1:$D$1647,3,0)</f>
        <v>0</v>
      </c>
      <c r="R581" s="31">
        <f t="shared" si="53"/>
        <v>31827000</v>
      </c>
      <c r="S581" s="31">
        <f t="shared" si="50"/>
        <v>24400700</v>
      </c>
      <c r="T581" s="31">
        <f t="shared" si="51"/>
        <v>31827000</v>
      </c>
      <c r="X581" s="30">
        <f t="shared" si="54"/>
        <v>45504</v>
      </c>
      <c r="Y581" s="31"/>
      <c r="Z581" s="31">
        <f t="shared" si="52"/>
        <v>31827000</v>
      </c>
      <c r="AA581" s="28" t="s">
        <v>895</v>
      </c>
    </row>
    <row r="582" spans="1:27" s="28" customFormat="1" ht="29" x14ac:dyDescent="0.35">
      <c r="A582" s="19" t="s">
        <v>5103</v>
      </c>
      <c r="B582" s="20">
        <v>638</v>
      </c>
      <c r="C582" s="28">
        <v>2024</v>
      </c>
      <c r="D582" s="19" t="s">
        <v>1817</v>
      </c>
      <c r="E582" s="19" t="s">
        <v>1818</v>
      </c>
      <c r="F582" s="19">
        <v>52739383</v>
      </c>
      <c r="G582" s="19" t="s">
        <v>1819</v>
      </c>
      <c r="H582" s="19" t="s">
        <v>4678</v>
      </c>
      <c r="I582" s="19" t="s">
        <v>539</v>
      </c>
      <c r="J582" s="27">
        <v>45342</v>
      </c>
      <c r="K582" s="27">
        <v>45344</v>
      </c>
      <c r="L582" s="27">
        <v>45504</v>
      </c>
      <c r="M582" s="29">
        <v>31827000</v>
      </c>
      <c r="N582" s="36">
        <f t="shared" si="49"/>
        <v>1</v>
      </c>
      <c r="O582" s="31">
        <f>VLOOKUP(A582,[1]Hoja3!$A$1:$D$1647,2,0)</f>
        <v>27937033</v>
      </c>
      <c r="P582" s="31">
        <f>VLOOKUP(A582,[1]Hoja3!$A$1:$D$1647,4,0)</f>
        <v>3889967</v>
      </c>
      <c r="Q582" s="31">
        <f>VLOOKUP(A582,[1]Hoja3!$A$1:$D$1647,3,0)</f>
        <v>0</v>
      </c>
      <c r="R582" s="31">
        <f t="shared" si="53"/>
        <v>31827000</v>
      </c>
      <c r="S582" s="31">
        <f t="shared" si="50"/>
        <v>24047066</v>
      </c>
      <c r="T582" s="31">
        <f t="shared" si="51"/>
        <v>31827000</v>
      </c>
      <c r="X582" s="30">
        <f t="shared" si="54"/>
        <v>45504</v>
      </c>
      <c r="Y582" s="31"/>
      <c r="Z582" s="31">
        <f t="shared" si="52"/>
        <v>31827000</v>
      </c>
      <c r="AA582" s="28" t="s">
        <v>534</v>
      </c>
    </row>
    <row r="583" spans="1:27" s="28" customFormat="1" ht="43.5" x14ac:dyDescent="0.35">
      <c r="A583" s="19" t="s">
        <v>5104</v>
      </c>
      <c r="B583" s="20">
        <v>639</v>
      </c>
      <c r="C583" s="28">
        <v>2024</v>
      </c>
      <c r="D583" s="19" t="s">
        <v>1820</v>
      </c>
      <c r="E583" s="19" t="s">
        <v>1821</v>
      </c>
      <c r="F583" s="19">
        <v>1016081223</v>
      </c>
      <c r="G583" s="19" t="s">
        <v>1822</v>
      </c>
      <c r="H583" s="19" t="s">
        <v>262</v>
      </c>
      <c r="I583" s="19" t="s">
        <v>4742</v>
      </c>
      <c r="J583" s="27">
        <v>45342</v>
      </c>
      <c r="K583" s="27">
        <v>45352</v>
      </c>
      <c r="L583" s="27">
        <v>45504</v>
      </c>
      <c r="M583" s="29">
        <v>32455500</v>
      </c>
      <c r="N583" s="36">
        <f t="shared" si="49"/>
        <v>1</v>
      </c>
      <c r="O583" s="31">
        <f>VLOOKUP(A583,[1]Hoja3!$A$1:$D$1647,2,0)</f>
        <v>29505000</v>
      </c>
      <c r="P583" s="31">
        <f>VLOOKUP(A583,[1]Hoja3!$A$1:$D$1647,4,0)</f>
        <v>2950500</v>
      </c>
      <c r="Q583" s="31">
        <f>VLOOKUP(A583,[1]Hoja3!$A$1:$D$1647,3,0)</f>
        <v>0</v>
      </c>
      <c r="R583" s="31">
        <f t="shared" si="53"/>
        <v>32455500</v>
      </c>
      <c r="S583" s="31">
        <f t="shared" si="50"/>
        <v>26554500</v>
      </c>
      <c r="T583" s="31">
        <f t="shared" si="51"/>
        <v>32455500</v>
      </c>
      <c r="X583" s="30">
        <f t="shared" si="54"/>
        <v>45504</v>
      </c>
      <c r="Y583" s="31"/>
      <c r="Z583" s="31">
        <f t="shared" si="52"/>
        <v>32455500</v>
      </c>
      <c r="AA583" s="28" t="s">
        <v>264</v>
      </c>
    </row>
    <row r="584" spans="1:27" s="28" customFormat="1" ht="43.5" x14ac:dyDescent="0.35">
      <c r="A584" s="19" t="s">
        <v>5105</v>
      </c>
      <c r="B584" s="20">
        <v>640</v>
      </c>
      <c r="C584" s="28">
        <v>2024</v>
      </c>
      <c r="D584" s="19" t="s">
        <v>1823</v>
      </c>
      <c r="E584" s="19" t="s">
        <v>1824</v>
      </c>
      <c r="F584" s="19">
        <v>52907949</v>
      </c>
      <c r="G584" s="19" t="s">
        <v>1825</v>
      </c>
      <c r="H584" s="19" t="s">
        <v>475</v>
      </c>
      <c r="I584" s="19" t="s">
        <v>4768</v>
      </c>
      <c r="J584" s="27">
        <v>45342</v>
      </c>
      <c r="K584" s="27">
        <v>45343</v>
      </c>
      <c r="L584" s="27">
        <v>45504</v>
      </c>
      <c r="M584" s="29">
        <v>31827000</v>
      </c>
      <c r="N584" s="36">
        <f t="shared" ref="N584:N647" si="55">O584/(M584-P584)</f>
        <v>1</v>
      </c>
      <c r="O584" s="31">
        <f>VLOOKUP(A584,[1]Hoja3!$A$1:$D$1647,2,0)</f>
        <v>28113850</v>
      </c>
      <c r="P584" s="31">
        <f>VLOOKUP(A584,[1]Hoja3!$A$1:$D$1647,4,0)</f>
        <v>3713150</v>
      </c>
      <c r="Q584" s="31">
        <f>VLOOKUP(A584,[1]Hoja3!$A$1:$D$1647,3,0)</f>
        <v>0</v>
      </c>
      <c r="R584" s="31">
        <f t="shared" si="53"/>
        <v>31827000</v>
      </c>
      <c r="S584" s="31">
        <f t="shared" ref="S584:S647" si="56">+O584-P584</f>
        <v>24400700</v>
      </c>
      <c r="T584" s="31">
        <f t="shared" ref="T584:T647" si="57">+O584+P584</f>
        <v>31827000</v>
      </c>
      <c r="X584" s="30">
        <f t="shared" si="54"/>
        <v>45504</v>
      </c>
      <c r="Y584" s="31"/>
      <c r="Z584" s="31">
        <f t="shared" ref="Z584:Z647" si="58">+Y584+M584</f>
        <v>31827000</v>
      </c>
      <c r="AA584" s="28" t="s">
        <v>477</v>
      </c>
    </row>
    <row r="585" spans="1:27" s="28" customFormat="1" ht="43.5" x14ac:dyDescent="0.35">
      <c r="A585" s="19" t="s">
        <v>5106</v>
      </c>
      <c r="B585" s="20">
        <v>641</v>
      </c>
      <c r="C585" s="28">
        <v>2024</v>
      </c>
      <c r="D585" s="19" t="s">
        <v>1826</v>
      </c>
      <c r="E585" s="19" t="s">
        <v>1827</v>
      </c>
      <c r="F585" s="19">
        <v>1018402938</v>
      </c>
      <c r="G585" s="19" t="s">
        <v>1828</v>
      </c>
      <c r="H585" s="19" t="s">
        <v>154</v>
      </c>
      <c r="I585" s="19" t="s">
        <v>4747</v>
      </c>
      <c r="J585" s="27">
        <v>45342</v>
      </c>
      <c r="K585" s="27">
        <v>45348</v>
      </c>
      <c r="L585" s="27">
        <v>45504</v>
      </c>
      <c r="M585" s="29">
        <v>44688000</v>
      </c>
      <c r="N585" s="36">
        <f t="shared" si="55"/>
        <v>1</v>
      </c>
      <c r="O585" s="31">
        <f>VLOOKUP(A585,[1]Hoja3!$A$1:$D$1647,2,0)</f>
        <v>38233067</v>
      </c>
      <c r="P585" s="31">
        <f>VLOOKUP(A585,[1]Hoja3!$A$1:$D$1647,4,0)</f>
        <v>6454933</v>
      </c>
      <c r="Q585" s="31">
        <f>VLOOKUP(A585,[1]Hoja3!$A$1:$D$1647,3,0)</f>
        <v>0</v>
      </c>
      <c r="R585" s="31">
        <f t="shared" ref="R585:R648" si="59">+O585+P585+Q585</f>
        <v>44688000</v>
      </c>
      <c r="S585" s="31">
        <f t="shared" si="56"/>
        <v>31778134</v>
      </c>
      <c r="T585" s="31">
        <f t="shared" si="57"/>
        <v>44688000</v>
      </c>
      <c r="X585" s="30">
        <f t="shared" si="54"/>
        <v>45504</v>
      </c>
      <c r="Y585" s="31"/>
      <c r="Z585" s="31">
        <f t="shared" si="58"/>
        <v>44688000</v>
      </c>
      <c r="AA585" s="28" t="s">
        <v>156</v>
      </c>
    </row>
    <row r="586" spans="1:27" s="28" customFormat="1" ht="43.5" x14ac:dyDescent="0.35">
      <c r="A586" s="19" t="s">
        <v>5107</v>
      </c>
      <c r="B586" s="20">
        <v>642</v>
      </c>
      <c r="C586" s="28">
        <v>2024</v>
      </c>
      <c r="D586" s="19" t="s">
        <v>1829</v>
      </c>
      <c r="E586" s="19" t="s">
        <v>1830</v>
      </c>
      <c r="F586" s="19">
        <v>52823115</v>
      </c>
      <c r="G586" s="19" t="s">
        <v>1831</v>
      </c>
      <c r="H586" s="19" t="s">
        <v>154</v>
      </c>
      <c r="I586" s="19" t="s">
        <v>4747</v>
      </c>
      <c r="J586" s="27">
        <v>45342</v>
      </c>
      <c r="K586" s="27">
        <v>45345</v>
      </c>
      <c r="L586" s="27">
        <v>45526</v>
      </c>
      <c r="M586" s="29">
        <v>39798000</v>
      </c>
      <c r="N586" s="36">
        <f t="shared" si="55"/>
        <v>0.87709497206703912</v>
      </c>
      <c r="O586" s="31">
        <f>VLOOKUP(A586,[1]Hoja3!$A$1:$D$1647,2,0)</f>
        <v>34712700</v>
      </c>
      <c r="P586" s="31">
        <f>VLOOKUP(A586,[1]Hoja3!$A$1:$D$1647,4,0)</f>
        <v>221100</v>
      </c>
      <c r="Q586" s="31">
        <f>VLOOKUP(A586,[1]Hoja3!$A$1:$D$1647,3,0)</f>
        <v>4864200</v>
      </c>
      <c r="R586" s="31">
        <f t="shared" si="59"/>
        <v>39798000</v>
      </c>
      <c r="S586" s="31">
        <f t="shared" si="56"/>
        <v>34491600</v>
      </c>
      <c r="T586" s="31">
        <f t="shared" si="57"/>
        <v>34933800</v>
      </c>
      <c r="X586" s="30">
        <f t="shared" si="54"/>
        <v>45526</v>
      </c>
      <c r="Y586" s="31"/>
      <c r="Z586" s="31">
        <f t="shared" si="58"/>
        <v>39798000</v>
      </c>
      <c r="AA586" s="28" t="s">
        <v>156</v>
      </c>
    </row>
    <row r="587" spans="1:27" s="28" customFormat="1" ht="43.5" x14ac:dyDescent="0.35">
      <c r="A587" s="19" t="s">
        <v>5108</v>
      </c>
      <c r="B587" s="20">
        <v>643</v>
      </c>
      <c r="C587" s="28">
        <v>2024</v>
      </c>
      <c r="D587" s="19" t="s">
        <v>1832</v>
      </c>
      <c r="E587" s="19" t="s">
        <v>1833</v>
      </c>
      <c r="F587" s="19">
        <v>52753589</v>
      </c>
      <c r="G587" s="19" t="s">
        <v>1834</v>
      </c>
      <c r="H587" s="19" t="s">
        <v>262</v>
      </c>
      <c r="I587" s="19" t="s">
        <v>4742</v>
      </c>
      <c r="J587" s="27">
        <v>45342</v>
      </c>
      <c r="K587" s="27">
        <v>45348</v>
      </c>
      <c r="L587" s="27">
        <v>45504</v>
      </c>
      <c r="M587" s="29">
        <v>20339000</v>
      </c>
      <c r="N587" s="36">
        <f t="shared" si="55"/>
        <v>1</v>
      </c>
      <c r="O587" s="31">
        <f>VLOOKUP(A587,[1]Hoja3!$A$1:$D$1647,2,0)</f>
        <v>18983067</v>
      </c>
      <c r="P587" s="31">
        <f>VLOOKUP(A587,[1]Hoja3!$A$1:$D$1647,4,0)</f>
        <v>1355933</v>
      </c>
      <c r="Q587" s="31">
        <f>VLOOKUP(A587,[1]Hoja3!$A$1:$D$1647,3,0)</f>
        <v>0</v>
      </c>
      <c r="R587" s="31">
        <f t="shared" si="59"/>
        <v>20339000</v>
      </c>
      <c r="S587" s="31">
        <f t="shared" si="56"/>
        <v>17627134</v>
      </c>
      <c r="T587" s="31">
        <f t="shared" si="57"/>
        <v>20339000</v>
      </c>
      <c r="X587" s="30">
        <f t="shared" si="54"/>
        <v>45504</v>
      </c>
      <c r="Y587" s="31"/>
      <c r="Z587" s="31">
        <f t="shared" si="58"/>
        <v>20339000</v>
      </c>
      <c r="AA587" s="28" t="s">
        <v>264</v>
      </c>
    </row>
    <row r="588" spans="1:27" s="28" customFormat="1" ht="29" x14ac:dyDescent="0.35">
      <c r="A588" s="19" t="s">
        <v>5109</v>
      </c>
      <c r="B588" s="20">
        <v>644</v>
      </c>
      <c r="C588" s="28">
        <v>2024</v>
      </c>
      <c r="D588" s="19" t="s">
        <v>1835</v>
      </c>
      <c r="E588" s="19" t="s">
        <v>1836</v>
      </c>
      <c r="F588" s="19">
        <v>1026295417</v>
      </c>
      <c r="G588" s="19" t="s">
        <v>1837</v>
      </c>
      <c r="H588" s="19" t="s">
        <v>154</v>
      </c>
      <c r="I588" s="19" t="s">
        <v>32</v>
      </c>
      <c r="J588" s="27">
        <v>45342</v>
      </c>
      <c r="K588" s="27">
        <v>45349</v>
      </c>
      <c r="L588" s="27">
        <v>45504</v>
      </c>
      <c r="M588" s="29">
        <v>39108000</v>
      </c>
      <c r="N588" s="36">
        <f t="shared" si="55"/>
        <v>1</v>
      </c>
      <c r="O588" s="31">
        <f>VLOOKUP(A588,[1]Hoja3!$A$1:$D$1647,2,0)</f>
        <v>33241800</v>
      </c>
      <c r="P588" s="31">
        <f>VLOOKUP(A588,[1]Hoja3!$A$1:$D$1647,4,0)</f>
        <v>5866200</v>
      </c>
      <c r="Q588" s="31">
        <f>VLOOKUP(A588,[1]Hoja3!$A$1:$D$1647,3,0)</f>
        <v>0</v>
      </c>
      <c r="R588" s="31">
        <f t="shared" si="59"/>
        <v>39108000</v>
      </c>
      <c r="S588" s="31">
        <f t="shared" si="56"/>
        <v>27375600</v>
      </c>
      <c r="T588" s="31">
        <f t="shared" si="57"/>
        <v>39108000</v>
      </c>
      <c r="X588" s="30">
        <f t="shared" si="54"/>
        <v>45504</v>
      </c>
      <c r="Y588" s="31"/>
      <c r="Z588" s="31">
        <f t="shared" si="58"/>
        <v>39108000</v>
      </c>
      <c r="AA588" s="28" t="s">
        <v>33</v>
      </c>
    </row>
    <row r="589" spans="1:27" s="28" customFormat="1" ht="29" x14ac:dyDescent="0.35">
      <c r="A589" s="19" t="s">
        <v>5109</v>
      </c>
      <c r="B589" s="20">
        <v>645</v>
      </c>
      <c r="C589" s="28">
        <v>2024</v>
      </c>
      <c r="D589" s="19" t="s">
        <v>1838</v>
      </c>
      <c r="E589" s="19" t="s">
        <v>1839</v>
      </c>
      <c r="F589" s="19">
        <v>52186895</v>
      </c>
      <c r="G589" s="19" t="s">
        <v>1840</v>
      </c>
      <c r="H589" s="19" t="s">
        <v>154</v>
      </c>
      <c r="I589" s="19" t="s">
        <v>32</v>
      </c>
      <c r="J589" s="27">
        <v>45343</v>
      </c>
      <c r="K589" s="27">
        <v>45349</v>
      </c>
      <c r="L589" s="27">
        <v>45504</v>
      </c>
      <c r="M589" s="29">
        <v>39108000</v>
      </c>
      <c r="N589" s="36">
        <f t="shared" si="55"/>
        <v>1</v>
      </c>
      <c r="O589" s="31">
        <f>VLOOKUP(A589,[1]Hoja3!$A$1:$D$1647,2,0)</f>
        <v>33241800</v>
      </c>
      <c r="P589" s="31">
        <f>VLOOKUP(A589,[1]Hoja3!$A$1:$D$1647,4,0)</f>
        <v>5866200</v>
      </c>
      <c r="Q589" s="31">
        <f>VLOOKUP(A589,[1]Hoja3!$A$1:$D$1647,3,0)</f>
        <v>0</v>
      </c>
      <c r="R589" s="31">
        <f t="shared" si="59"/>
        <v>39108000</v>
      </c>
      <c r="S589" s="31">
        <f t="shared" si="56"/>
        <v>27375600</v>
      </c>
      <c r="T589" s="31">
        <f t="shared" si="57"/>
        <v>39108000</v>
      </c>
      <c r="X589" s="30">
        <f t="shared" si="54"/>
        <v>45504</v>
      </c>
      <c r="Y589" s="31"/>
      <c r="Z589" s="31">
        <f t="shared" si="58"/>
        <v>39108000</v>
      </c>
      <c r="AA589" s="28" t="s">
        <v>33</v>
      </c>
    </row>
    <row r="590" spans="1:27" s="28" customFormat="1" ht="29" x14ac:dyDescent="0.35">
      <c r="A590" s="19" t="s">
        <v>5110</v>
      </c>
      <c r="B590" s="20">
        <v>646</v>
      </c>
      <c r="C590" s="28">
        <v>2024</v>
      </c>
      <c r="D590" s="19" t="s">
        <v>1841</v>
      </c>
      <c r="E590" s="19" t="s">
        <v>1842</v>
      </c>
      <c r="F590" s="19">
        <v>1026594936</v>
      </c>
      <c r="G590" s="19" t="s">
        <v>1843</v>
      </c>
      <c r="H590" s="19" t="s">
        <v>154</v>
      </c>
      <c r="I590" s="19" t="s">
        <v>32</v>
      </c>
      <c r="J590" s="27">
        <v>45342</v>
      </c>
      <c r="K590" s="27">
        <v>45348</v>
      </c>
      <c r="L590" s="27">
        <v>45504</v>
      </c>
      <c r="M590" s="29">
        <v>18906000</v>
      </c>
      <c r="N590" s="36">
        <f t="shared" si="55"/>
        <v>1</v>
      </c>
      <c r="O590" s="31">
        <f>VLOOKUP(A590,[1]Hoja3!$A$1:$D$1647,2,0)</f>
        <v>16175133</v>
      </c>
      <c r="P590" s="31">
        <f>VLOOKUP(A590,[1]Hoja3!$A$1:$D$1647,4,0)</f>
        <v>2730867</v>
      </c>
      <c r="Q590" s="31">
        <f>VLOOKUP(A590,[1]Hoja3!$A$1:$D$1647,3,0)</f>
        <v>0</v>
      </c>
      <c r="R590" s="31">
        <f t="shared" si="59"/>
        <v>18906000</v>
      </c>
      <c r="S590" s="31">
        <f t="shared" si="56"/>
        <v>13444266</v>
      </c>
      <c r="T590" s="31">
        <f t="shared" si="57"/>
        <v>18906000</v>
      </c>
      <c r="X590" s="30">
        <f t="shared" si="54"/>
        <v>45504</v>
      </c>
      <c r="Y590" s="31"/>
      <c r="Z590" s="31">
        <f t="shared" si="58"/>
        <v>18906000</v>
      </c>
      <c r="AA590" s="28" t="s">
        <v>33</v>
      </c>
    </row>
    <row r="591" spans="1:27" s="28" customFormat="1" ht="29" x14ac:dyDescent="0.35">
      <c r="A591" s="19" t="s">
        <v>5111</v>
      </c>
      <c r="B591" s="20">
        <v>647</v>
      </c>
      <c r="C591" s="28">
        <v>2024</v>
      </c>
      <c r="D591" s="19" t="s">
        <v>1844</v>
      </c>
      <c r="E591" s="19" t="s">
        <v>1845</v>
      </c>
      <c r="F591" s="19">
        <v>1094940032</v>
      </c>
      <c r="G591" s="19" t="s">
        <v>1846</v>
      </c>
      <c r="H591" s="19" t="s">
        <v>154</v>
      </c>
      <c r="I591" s="19" t="s">
        <v>4747</v>
      </c>
      <c r="J591" s="27">
        <v>45343</v>
      </c>
      <c r="K591" s="27">
        <v>45348</v>
      </c>
      <c r="L591" s="27">
        <v>45504</v>
      </c>
      <c r="M591" s="29">
        <v>39798000</v>
      </c>
      <c r="N591" s="36">
        <f t="shared" si="55"/>
        <v>1</v>
      </c>
      <c r="O591" s="31">
        <f>VLOOKUP(A591,[1]Hoja3!$A$1:$D$1647,2,0)</f>
        <v>34049400</v>
      </c>
      <c r="P591" s="31">
        <f>VLOOKUP(A591,[1]Hoja3!$A$1:$D$1647,4,0)</f>
        <v>5748600</v>
      </c>
      <c r="Q591" s="31">
        <f>VLOOKUP(A591,[1]Hoja3!$A$1:$D$1647,3,0)</f>
        <v>0</v>
      </c>
      <c r="R591" s="31">
        <f t="shared" si="59"/>
        <v>39798000</v>
      </c>
      <c r="S591" s="31">
        <f t="shared" si="56"/>
        <v>28300800</v>
      </c>
      <c r="T591" s="31">
        <f t="shared" si="57"/>
        <v>39798000</v>
      </c>
      <c r="X591" s="30">
        <f t="shared" si="54"/>
        <v>45504</v>
      </c>
      <c r="Y591" s="31"/>
      <c r="Z591" s="31">
        <f t="shared" si="58"/>
        <v>39798000</v>
      </c>
      <c r="AA591" s="28" t="s">
        <v>156</v>
      </c>
    </row>
    <row r="592" spans="1:27" s="28" customFormat="1" ht="29" x14ac:dyDescent="0.35">
      <c r="A592" s="19" t="s">
        <v>5112</v>
      </c>
      <c r="B592" s="20">
        <v>648</v>
      </c>
      <c r="C592" s="28">
        <v>2024</v>
      </c>
      <c r="D592" s="19" t="s">
        <v>1847</v>
      </c>
      <c r="E592" s="19" t="s">
        <v>1848</v>
      </c>
      <c r="F592" s="19">
        <v>1012440977</v>
      </c>
      <c r="G592" s="19" t="s">
        <v>1849</v>
      </c>
      <c r="H592" s="19" t="s">
        <v>4678</v>
      </c>
      <c r="I592" s="19" t="s">
        <v>539</v>
      </c>
      <c r="J592" s="27">
        <v>45343</v>
      </c>
      <c r="K592" s="27">
        <v>45348</v>
      </c>
      <c r="L592" s="27">
        <v>45504</v>
      </c>
      <c r="M592" s="29">
        <v>31827000</v>
      </c>
      <c r="N592" s="36">
        <f t="shared" si="55"/>
        <v>1</v>
      </c>
      <c r="O592" s="31">
        <f>VLOOKUP(A592,[1]Hoja3!$A$1:$D$1647,2,0)</f>
        <v>27229767</v>
      </c>
      <c r="P592" s="31">
        <f>VLOOKUP(A592,[1]Hoja3!$A$1:$D$1647,4,0)</f>
        <v>4597233</v>
      </c>
      <c r="Q592" s="31">
        <f>VLOOKUP(A592,[1]Hoja3!$A$1:$D$1647,3,0)</f>
        <v>0</v>
      </c>
      <c r="R592" s="31">
        <f t="shared" si="59"/>
        <v>31827000</v>
      </c>
      <c r="S592" s="31">
        <f t="shared" si="56"/>
        <v>22632534</v>
      </c>
      <c r="T592" s="31">
        <f t="shared" si="57"/>
        <v>31827000</v>
      </c>
      <c r="X592" s="30">
        <f t="shared" si="54"/>
        <v>45504</v>
      </c>
      <c r="Y592" s="31"/>
      <c r="Z592" s="31">
        <f t="shared" si="58"/>
        <v>31827000</v>
      </c>
      <c r="AA592" s="28" t="s">
        <v>534</v>
      </c>
    </row>
    <row r="593" spans="1:27" s="28" customFormat="1" ht="29" x14ac:dyDescent="0.35">
      <c r="A593" s="19" t="s">
        <v>5113</v>
      </c>
      <c r="B593" s="20">
        <v>649</v>
      </c>
      <c r="C593" s="28">
        <v>2024</v>
      </c>
      <c r="D593" s="19" t="s">
        <v>1850</v>
      </c>
      <c r="E593" s="19" t="s">
        <v>1851</v>
      </c>
      <c r="F593" s="19">
        <v>800217686</v>
      </c>
      <c r="G593" s="19" t="s">
        <v>1852</v>
      </c>
      <c r="H593" s="19" t="s">
        <v>298</v>
      </c>
      <c r="I593" s="19" t="s">
        <v>299</v>
      </c>
      <c r="J593" s="27">
        <v>45343</v>
      </c>
      <c r="K593" s="27">
        <v>45343</v>
      </c>
      <c r="L593" s="27">
        <v>45678</v>
      </c>
      <c r="M593" s="29">
        <v>120772608</v>
      </c>
      <c r="N593" s="36">
        <f t="shared" si="55"/>
        <v>0.54545454545454541</v>
      </c>
      <c r="O593" s="31">
        <f>VLOOKUP(A593,[1]Hoja3!$A$1:$D$1647,2,0)</f>
        <v>65875968</v>
      </c>
      <c r="P593" s="31">
        <f>VLOOKUP(A593,[1]Hoja3!$A$1:$D$1647,4,0)</f>
        <v>0</v>
      </c>
      <c r="Q593" s="31">
        <f>VLOOKUP(A593,[1]Hoja3!$A$1:$D$1647,3,0)</f>
        <v>54896640</v>
      </c>
      <c r="R593" s="31">
        <f t="shared" si="59"/>
        <v>120772608</v>
      </c>
      <c r="S593" s="31">
        <f t="shared" si="56"/>
        <v>65875968</v>
      </c>
      <c r="T593" s="31">
        <f t="shared" si="57"/>
        <v>65875968</v>
      </c>
      <c r="X593" s="30">
        <f t="shared" si="54"/>
        <v>45678</v>
      </c>
      <c r="Y593" s="31"/>
      <c r="Z593" s="31">
        <f t="shared" si="58"/>
        <v>120772608</v>
      </c>
      <c r="AA593" s="28" t="s">
        <v>156</v>
      </c>
    </row>
    <row r="594" spans="1:27" s="28" customFormat="1" ht="29" x14ac:dyDescent="0.35">
      <c r="A594" s="19" t="s">
        <v>5114</v>
      </c>
      <c r="B594" s="20">
        <v>650</v>
      </c>
      <c r="C594" s="28">
        <v>2024</v>
      </c>
      <c r="D594" s="19" t="s">
        <v>1853</v>
      </c>
      <c r="E594" s="19" t="s">
        <v>1854</v>
      </c>
      <c r="F594" s="19">
        <v>1144074564</v>
      </c>
      <c r="G594" s="19" t="s">
        <v>1855</v>
      </c>
      <c r="H594" s="19" t="s">
        <v>532</v>
      </c>
      <c r="I594" s="19" t="s">
        <v>533</v>
      </c>
      <c r="J594" s="27">
        <v>45343</v>
      </c>
      <c r="K594" s="27">
        <v>45345</v>
      </c>
      <c r="L594" s="27">
        <v>45504</v>
      </c>
      <c r="M594" s="29">
        <v>23339800</v>
      </c>
      <c r="N594" s="36">
        <f t="shared" si="55"/>
        <v>1</v>
      </c>
      <c r="O594" s="31">
        <f>VLOOKUP(A594,[1]Hoja3!$A$1:$D$1647,2,0)</f>
        <v>22208173</v>
      </c>
      <c r="P594" s="31">
        <f>VLOOKUP(A594,[1]Hoja3!$A$1:$D$1647,4,0)</f>
        <v>1131627</v>
      </c>
      <c r="Q594" s="31">
        <f>VLOOKUP(A594,[1]Hoja3!$A$1:$D$1647,3,0)</f>
        <v>0</v>
      </c>
      <c r="R594" s="31">
        <f t="shared" si="59"/>
        <v>23339800</v>
      </c>
      <c r="S594" s="31">
        <f t="shared" si="56"/>
        <v>21076546</v>
      </c>
      <c r="T594" s="31">
        <f t="shared" si="57"/>
        <v>23339800</v>
      </c>
      <c r="X594" s="30">
        <f t="shared" si="54"/>
        <v>45504</v>
      </c>
      <c r="Y594" s="31"/>
      <c r="Z594" s="31">
        <f t="shared" si="58"/>
        <v>23339800</v>
      </c>
      <c r="AA594" s="28" t="s">
        <v>534</v>
      </c>
    </row>
    <row r="595" spans="1:27" s="28" customFormat="1" ht="29" x14ac:dyDescent="0.35">
      <c r="A595" s="19" t="s">
        <v>5115</v>
      </c>
      <c r="B595" s="20">
        <v>651</v>
      </c>
      <c r="C595" s="28">
        <v>2024</v>
      </c>
      <c r="D595" s="19" t="s">
        <v>1856</v>
      </c>
      <c r="E595" s="19" t="s">
        <v>1857</v>
      </c>
      <c r="F595" s="19">
        <v>79516486</v>
      </c>
      <c r="G595" s="19" t="s">
        <v>1858</v>
      </c>
      <c r="H595" s="19" t="s">
        <v>298</v>
      </c>
      <c r="I595" s="19" t="s">
        <v>299</v>
      </c>
      <c r="J595" s="27">
        <v>45343</v>
      </c>
      <c r="K595" s="27">
        <v>45345</v>
      </c>
      <c r="L595" s="27">
        <v>45504</v>
      </c>
      <c r="M595" s="29">
        <v>14400000</v>
      </c>
      <c r="N595" s="36">
        <f t="shared" si="55"/>
        <v>1</v>
      </c>
      <c r="O595" s="31">
        <f>VLOOKUP(A595,[1]Hoja3!$A$1:$D$1647,2,0)</f>
        <v>12560000</v>
      </c>
      <c r="P595" s="31">
        <f>VLOOKUP(A595,[1]Hoja3!$A$1:$D$1647,4,0)</f>
        <v>1840000</v>
      </c>
      <c r="Q595" s="31">
        <f>VLOOKUP(A595,[1]Hoja3!$A$1:$D$1647,3,0)</f>
        <v>0</v>
      </c>
      <c r="R595" s="31">
        <f t="shared" si="59"/>
        <v>14400000</v>
      </c>
      <c r="S595" s="31">
        <f t="shared" si="56"/>
        <v>10720000</v>
      </c>
      <c r="T595" s="31">
        <f t="shared" si="57"/>
        <v>14400000</v>
      </c>
      <c r="X595" s="30">
        <f t="shared" si="54"/>
        <v>45504</v>
      </c>
      <c r="Y595" s="31"/>
      <c r="Z595" s="31">
        <f t="shared" si="58"/>
        <v>14400000</v>
      </c>
      <c r="AA595" s="28" t="s">
        <v>300</v>
      </c>
    </row>
    <row r="596" spans="1:27" s="28" customFormat="1" ht="29" x14ac:dyDescent="0.35">
      <c r="A596" s="19" t="s">
        <v>5116</v>
      </c>
      <c r="B596" s="20">
        <v>652</v>
      </c>
      <c r="C596" s="28">
        <v>2024</v>
      </c>
      <c r="D596" s="19" t="s">
        <v>1859</v>
      </c>
      <c r="E596" s="19" t="s">
        <v>1860</v>
      </c>
      <c r="F596" s="19">
        <v>1032362672</v>
      </c>
      <c r="G596" s="19" t="s">
        <v>1861</v>
      </c>
      <c r="H596" s="19" t="s">
        <v>475</v>
      </c>
      <c r="I596" s="19" t="s">
        <v>4768</v>
      </c>
      <c r="J596" s="27">
        <v>45343</v>
      </c>
      <c r="K596" s="27">
        <v>45348</v>
      </c>
      <c r="L596" s="27">
        <v>45504</v>
      </c>
      <c r="M596" s="29">
        <v>31512000</v>
      </c>
      <c r="N596" s="36">
        <f t="shared" si="55"/>
        <v>1</v>
      </c>
      <c r="O596" s="31">
        <f>VLOOKUP(A596,[1]Hoja3!$A$1:$D$1647,2,0)</f>
        <v>26960267</v>
      </c>
      <c r="P596" s="31">
        <f>VLOOKUP(A596,[1]Hoja3!$A$1:$D$1647,4,0)</f>
        <v>4551733</v>
      </c>
      <c r="Q596" s="31">
        <f>VLOOKUP(A596,[1]Hoja3!$A$1:$D$1647,3,0)</f>
        <v>0</v>
      </c>
      <c r="R596" s="31">
        <f t="shared" si="59"/>
        <v>31512000</v>
      </c>
      <c r="S596" s="31">
        <f t="shared" si="56"/>
        <v>22408534</v>
      </c>
      <c r="T596" s="31">
        <f t="shared" si="57"/>
        <v>31512000</v>
      </c>
      <c r="X596" s="30">
        <f t="shared" si="54"/>
        <v>45504</v>
      </c>
      <c r="Y596" s="31"/>
      <c r="Z596" s="31">
        <f t="shared" si="58"/>
        <v>31512000</v>
      </c>
      <c r="AA596" s="28" t="s">
        <v>477</v>
      </c>
    </row>
    <row r="597" spans="1:27" s="28" customFormat="1" ht="29" x14ac:dyDescent="0.35">
      <c r="A597" s="19" t="s">
        <v>5117</v>
      </c>
      <c r="B597" s="20">
        <v>653</v>
      </c>
      <c r="C597" s="28">
        <v>2024</v>
      </c>
      <c r="D597" s="19" t="s">
        <v>1862</v>
      </c>
      <c r="E597" s="19" t="s">
        <v>1863</v>
      </c>
      <c r="F597" s="19">
        <v>1032490243</v>
      </c>
      <c r="G597" s="19" t="s">
        <v>1864</v>
      </c>
      <c r="H597" s="19" t="s">
        <v>475</v>
      </c>
      <c r="I597" s="19" t="s">
        <v>4768</v>
      </c>
      <c r="J597" s="27">
        <v>45343</v>
      </c>
      <c r="K597" s="27">
        <v>45345</v>
      </c>
      <c r="L597" s="27">
        <v>45504</v>
      </c>
      <c r="M597" s="29">
        <v>34171500</v>
      </c>
      <c r="N597" s="36">
        <f t="shared" si="55"/>
        <v>1</v>
      </c>
      <c r="O597" s="31">
        <f>VLOOKUP(A597,[1]Hoja3!$A$1:$D$1647,2,0)</f>
        <v>32514700</v>
      </c>
      <c r="P597" s="31">
        <f>VLOOKUP(A597,[1]Hoja3!$A$1:$D$1647,4,0)</f>
        <v>1656800</v>
      </c>
      <c r="Q597" s="31">
        <f>VLOOKUP(A597,[1]Hoja3!$A$1:$D$1647,3,0)</f>
        <v>0</v>
      </c>
      <c r="R597" s="31">
        <f t="shared" si="59"/>
        <v>34171500</v>
      </c>
      <c r="S597" s="31">
        <f t="shared" si="56"/>
        <v>30857900</v>
      </c>
      <c r="T597" s="31">
        <f t="shared" si="57"/>
        <v>34171500</v>
      </c>
      <c r="X597" s="30">
        <f t="shared" si="54"/>
        <v>45504</v>
      </c>
      <c r="Y597" s="31"/>
      <c r="Z597" s="31">
        <f t="shared" si="58"/>
        <v>34171500</v>
      </c>
      <c r="AA597" s="28" t="s">
        <v>477</v>
      </c>
    </row>
    <row r="598" spans="1:27" s="28" customFormat="1" ht="29" x14ac:dyDescent="0.35">
      <c r="A598" s="19" t="s">
        <v>5118</v>
      </c>
      <c r="B598" s="20">
        <v>654</v>
      </c>
      <c r="C598" s="28">
        <v>2024</v>
      </c>
      <c r="D598" s="19" t="s">
        <v>1865</v>
      </c>
      <c r="E598" s="19" t="s">
        <v>1866</v>
      </c>
      <c r="F598" s="19">
        <v>1018487742</v>
      </c>
      <c r="G598" s="19" t="s">
        <v>1867</v>
      </c>
      <c r="H598" s="19" t="s">
        <v>475</v>
      </c>
      <c r="I598" s="19" t="s">
        <v>4768</v>
      </c>
      <c r="J598" s="27">
        <v>45343</v>
      </c>
      <c r="K598" s="27">
        <v>45358</v>
      </c>
      <c r="L598" s="27">
        <v>45504</v>
      </c>
      <c r="M598" s="29">
        <v>31512000</v>
      </c>
      <c r="N598" s="36">
        <f t="shared" si="55"/>
        <v>1</v>
      </c>
      <c r="O598" s="31">
        <f>VLOOKUP(A598,[1]Hoja3!$A$1:$D$1647,2,0)</f>
        <v>25209600</v>
      </c>
      <c r="P598" s="31">
        <f>VLOOKUP(A598,[1]Hoja3!$A$1:$D$1647,4,0)</f>
        <v>6302400</v>
      </c>
      <c r="Q598" s="31">
        <f>VLOOKUP(A598,[1]Hoja3!$A$1:$D$1647,3,0)</f>
        <v>0</v>
      </c>
      <c r="R598" s="31">
        <f t="shared" si="59"/>
        <v>31512000</v>
      </c>
      <c r="S598" s="31">
        <f t="shared" si="56"/>
        <v>18907200</v>
      </c>
      <c r="T598" s="31">
        <f t="shared" si="57"/>
        <v>31512000</v>
      </c>
      <c r="X598" s="30">
        <f t="shared" si="54"/>
        <v>45504</v>
      </c>
      <c r="Y598" s="31"/>
      <c r="Z598" s="31">
        <f t="shared" si="58"/>
        <v>31512000</v>
      </c>
      <c r="AA598" s="28" t="s">
        <v>477</v>
      </c>
    </row>
    <row r="599" spans="1:27" s="28" customFormat="1" ht="29" x14ac:dyDescent="0.35">
      <c r="A599" s="19" t="s">
        <v>5119</v>
      </c>
      <c r="B599" s="20">
        <v>655</v>
      </c>
      <c r="C599" s="28">
        <v>2024</v>
      </c>
      <c r="D599" s="19" t="s">
        <v>1868</v>
      </c>
      <c r="E599" s="19" t="s">
        <v>1869</v>
      </c>
      <c r="F599" s="19">
        <v>1030553805</v>
      </c>
      <c r="G599" s="19" t="s">
        <v>1870</v>
      </c>
      <c r="H599" s="19" t="s">
        <v>854</v>
      </c>
      <c r="I599" s="19" t="s">
        <v>4785</v>
      </c>
      <c r="J599" s="27">
        <v>45343</v>
      </c>
      <c r="K599" s="27">
        <v>45344</v>
      </c>
      <c r="L599" s="27">
        <v>45504</v>
      </c>
      <c r="M599" s="29">
        <v>41400000</v>
      </c>
      <c r="N599" s="36">
        <f t="shared" si="55"/>
        <v>1</v>
      </c>
      <c r="O599" s="31">
        <f>VLOOKUP(A599,[1]Hoja3!$A$1:$D$1647,2,0)</f>
        <v>36340000</v>
      </c>
      <c r="P599" s="31">
        <f>VLOOKUP(A599,[1]Hoja3!$A$1:$D$1647,4,0)</f>
        <v>5060000</v>
      </c>
      <c r="Q599" s="31">
        <f>VLOOKUP(A599,[1]Hoja3!$A$1:$D$1647,3,0)</f>
        <v>0</v>
      </c>
      <c r="R599" s="31">
        <f t="shared" si="59"/>
        <v>41400000</v>
      </c>
      <c r="S599" s="31">
        <f t="shared" si="56"/>
        <v>31280000</v>
      </c>
      <c r="T599" s="31">
        <f t="shared" si="57"/>
        <v>41400000</v>
      </c>
      <c r="X599" s="30">
        <f t="shared" si="54"/>
        <v>45504</v>
      </c>
      <c r="Y599" s="31"/>
      <c r="Z599" s="31">
        <f t="shared" si="58"/>
        <v>41400000</v>
      </c>
      <c r="AA599" s="28" t="s">
        <v>306</v>
      </c>
    </row>
    <row r="600" spans="1:27" s="28" customFormat="1" ht="29" x14ac:dyDescent="0.35">
      <c r="A600" s="19" t="s">
        <v>5120</v>
      </c>
      <c r="B600" s="20">
        <v>656</v>
      </c>
      <c r="C600" s="28">
        <v>2024</v>
      </c>
      <c r="D600" s="19" t="s">
        <v>1871</v>
      </c>
      <c r="E600" s="19" t="s">
        <v>1872</v>
      </c>
      <c r="F600" s="19">
        <v>1032439727</v>
      </c>
      <c r="G600" s="19" t="s">
        <v>1873</v>
      </c>
      <c r="H600" s="19" t="s">
        <v>304</v>
      </c>
      <c r="I600" s="19" t="s">
        <v>305</v>
      </c>
      <c r="J600" s="27">
        <v>45343</v>
      </c>
      <c r="K600" s="27">
        <v>45344</v>
      </c>
      <c r="L600" s="27">
        <v>45504</v>
      </c>
      <c r="M600" s="29">
        <v>41400000</v>
      </c>
      <c r="N600" s="36">
        <f t="shared" si="55"/>
        <v>1</v>
      </c>
      <c r="O600" s="31">
        <f>VLOOKUP(A600,[1]Hoja3!$A$1:$D$1647,2,0)</f>
        <v>36340000</v>
      </c>
      <c r="P600" s="31">
        <f>VLOOKUP(A600,[1]Hoja3!$A$1:$D$1647,4,0)</f>
        <v>5060000</v>
      </c>
      <c r="Q600" s="31">
        <f>VLOOKUP(A600,[1]Hoja3!$A$1:$D$1647,3,0)</f>
        <v>0</v>
      </c>
      <c r="R600" s="31">
        <f t="shared" si="59"/>
        <v>41400000</v>
      </c>
      <c r="S600" s="31">
        <f t="shared" si="56"/>
        <v>31280000</v>
      </c>
      <c r="T600" s="31">
        <f t="shared" si="57"/>
        <v>41400000</v>
      </c>
      <c r="X600" s="30">
        <f t="shared" si="54"/>
        <v>45504</v>
      </c>
      <c r="Y600" s="31"/>
      <c r="Z600" s="31">
        <f t="shared" si="58"/>
        <v>41400000</v>
      </c>
      <c r="AA600" s="28" t="s">
        <v>306</v>
      </c>
    </row>
    <row r="601" spans="1:27" s="28" customFormat="1" ht="29" x14ac:dyDescent="0.35">
      <c r="A601" s="19" t="s">
        <v>5121</v>
      </c>
      <c r="B601" s="20">
        <v>657</v>
      </c>
      <c r="C601" s="28">
        <v>2024</v>
      </c>
      <c r="D601" s="19" t="s">
        <v>1874</v>
      </c>
      <c r="E601" s="19" t="s">
        <v>1875</v>
      </c>
      <c r="F601" s="19">
        <v>1012373845</v>
      </c>
      <c r="G601" s="19" t="s">
        <v>1876</v>
      </c>
      <c r="H601" s="19" t="s">
        <v>813</v>
      </c>
      <c r="I601" s="19" t="s">
        <v>4760</v>
      </c>
      <c r="J601" s="27">
        <v>45343</v>
      </c>
      <c r="K601" s="27">
        <v>45345</v>
      </c>
      <c r="L601" s="27">
        <v>45504</v>
      </c>
      <c r="M601" s="29">
        <v>20432500</v>
      </c>
      <c r="N601" s="36">
        <f t="shared" si="55"/>
        <v>1</v>
      </c>
      <c r="O601" s="31">
        <f>VLOOKUP(A601,[1]Hoja3!$A$1:$D$1647,2,0)</f>
        <v>19441833</v>
      </c>
      <c r="P601" s="31">
        <f>VLOOKUP(A601,[1]Hoja3!$A$1:$D$1647,4,0)</f>
        <v>990667</v>
      </c>
      <c r="Q601" s="31">
        <f>VLOOKUP(A601,[1]Hoja3!$A$1:$D$1647,3,0)</f>
        <v>0</v>
      </c>
      <c r="R601" s="31">
        <f t="shared" si="59"/>
        <v>20432500</v>
      </c>
      <c r="S601" s="31">
        <f t="shared" si="56"/>
        <v>18451166</v>
      </c>
      <c r="T601" s="31">
        <f t="shared" si="57"/>
        <v>20432500</v>
      </c>
      <c r="X601" s="30">
        <f t="shared" si="54"/>
        <v>45504</v>
      </c>
      <c r="Y601" s="31"/>
      <c r="Z601" s="31">
        <f t="shared" si="58"/>
        <v>20432500</v>
      </c>
      <c r="AA601" s="28" t="s">
        <v>534</v>
      </c>
    </row>
    <row r="602" spans="1:27" s="28" customFormat="1" ht="43.5" x14ac:dyDescent="0.35">
      <c r="A602" s="19" t="s">
        <v>5122</v>
      </c>
      <c r="B602" s="20">
        <v>658</v>
      </c>
      <c r="C602" s="28">
        <v>2024</v>
      </c>
      <c r="D602" s="19" t="s">
        <v>1877</v>
      </c>
      <c r="E602" s="19" t="s">
        <v>1878</v>
      </c>
      <c r="F602" s="19">
        <v>1071167372</v>
      </c>
      <c r="G602" s="19" t="s">
        <v>1879</v>
      </c>
      <c r="H602" s="19" t="s">
        <v>262</v>
      </c>
      <c r="I602" s="19" t="s">
        <v>4742</v>
      </c>
      <c r="J602" s="27">
        <v>45343</v>
      </c>
      <c r="K602" s="27">
        <v>45344</v>
      </c>
      <c r="L602" s="27">
        <v>45504</v>
      </c>
      <c r="M602" s="29">
        <v>31866667</v>
      </c>
      <c r="N602" s="36">
        <f t="shared" si="55"/>
        <v>1</v>
      </c>
      <c r="O602" s="31">
        <f>VLOOKUP(A602,[1]Hoja3!$A$1:$D$1647,2,0)</f>
        <v>31468333</v>
      </c>
      <c r="P602" s="31">
        <f>VLOOKUP(A602,[1]Hoja3!$A$1:$D$1647,4,0)</f>
        <v>398334</v>
      </c>
      <c r="Q602" s="31">
        <f>VLOOKUP(A602,[1]Hoja3!$A$1:$D$1647,3,0)</f>
        <v>0</v>
      </c>
      <c r="R602" s="31">
        <f t="shared" si="59"/>
        <v>31866667</v>
      </c>
      <c r="S602" s="31">
        <f t="shared" si="56"/>
        <v>31069999</v>
      </c>
      <c r="T602" s="31">
        <f t="shared" si="57"/>
        <v>31866667</v>
      </c>
      <c r="X602" s="30">
        <f t="shared" si="54"/>
        <v>45504</v>
      </c>
      <c r="Y602" s="31"/>
      <c r="Z602" s="31">
        <f t="shared" si="58"/>
        <v>31866667</v>
      </c>
      <c r="AA602" s="28" t="s">
        <v>264</v>
      </c>
    </row>
    <row r="603" spans="1:27" s="28" customFormat="1" ht="43.5" x14ac:dyDescent="0.35">
      <c r="A603" s="19" t="s">
        <v>5123</v>
      </c>
      <c r="B603" s="20">
        <v>659</v>
      </c>
      <c r="C603" s="28">
        <v>2024</v>
      </c>
      <c r="D603" s="19" t="s">
        <v>1880</v>
      </c>
      <c r="E603" s="19" t="s">
        <v>1881</v>
      </c>
      <c r="F603" s="19">
        <v>60371694</v>
      </c>
      <c r="G603" s="19" t="s">
        <v>1882</v>
      </c>
      <c r="H603" s="19" t="s">
        <v>262</v>
      </c>
      <c r="I603" s="19" t="s">
        <v>4742</v>
      </c>
      <c r="J603" s="27">
        <v>45343</v>
      </c>
      <c r="K603" s="27">
        <v>45344</v>
      </c>
      <c r="L603" s="27">
        <v>45504</v>
      </c>
      <c r="M603" s="29">
        <v>31472000</v>
      </c>
      <c r="N603" s="36">
        <f t="shared" si="55"/>
        <v>1</v>
      </c>
      <c r="O603" s="31">
        <f>VLOOKUP(A603,[1]Hoja3!$A$1:$D$1647,2,0)</f>
        <v>31078600</v>
      </c>
      <c r="P603" s="31">
        <f>VLOOKUP(A603,[1]Hoja3!$A$1:$D$1647,4,0)</f>
        <v>393400</v>
      </c>
      <c r="Q603" s="31">
        <f>VLOOKUP(A603,[1]Hoja3!$A$1:$D$1647,3,0)</f>
        <v>0</v>
      </c>
      <c r="R603" s="31">
        <f t="shared" si="59"/>
        <v>31472000</v>
      </c>
      <c r="S603" s="31">
        <f t="shared" si="56"/>
        <v>30685200</v>
      </c>
      <c r="T603" s="31">
        <f t="shared" si="57"/>
        <v>31472000</v>
      </c>
      <c r="X603" s="30">
        <f t="shared" si="54"/>
        <v>45504</v>
      </c>
      <c r="Y603" s="31"/>
      <c r="Z603" s="31">
        <f t="shared" si="58"/>
        <v>31472000</v>
      </c>
      <c r="AA603" s="28" t="s">
        <v>264</v>
      </c>
    </row>
    <row r="604" spans="1:27" s="28" customFormat="1" ht="43.5" x14ac:dyDescent="0.35">
      <c r="A604" s="19" t="s">
        <v>5124</v>
      </c>
      <c r="B604" s="20">
        <v>660</v>
      </c>
      <c r="C604" s="28">
        <v>2024</v>
      </c>
      <c r="D604" s="19" t="s">
        <v>1883</v>
      </c>
      <c r="E604" s="19" t="s">
        <v>1884</v>
      </c>
      <c r="F604" s="19">
        <v>1032374674</v>
      </c>
      <c r="G604" s="19" t="s">
        <v>1885</v>
      </c>
      <c r="H604" s="19" t="s">
        <v>262</v>
      </c>
      <c r="I604" s="19" t="s">
        <v>4742</v>
      </c>
      <c r="J604" s="27">
        <v>45343</v>
      </c>
      <c r="K604" s="27">
        <v>45352</v>
      </c>
      <c r="L604" s="27">
        <v>45504</v>
      </c>
      <c r="M604" s="29">
        <v>32455500</v>
      </c>
      <c r="N604" s="36">
        <f t="shared" si="55"/>
        <v>1</v>
      </c>
      <c r="O604" s="31">
        <f>VLOOKUP(A604,[1]Hoja3!$A$1:$D$1647,2,0)</f>
        <v>29505000</v>
      </c>
      <c r="P604" s="31">
        <f>VLOOKUP(A604,[1]Hoja3!$A$1:$D$1647,4,0)</f>
        <v>2950500</v>
      </c>
      <c r="Q604" s="31">
        <f>VLOOKUP(A604,[1]Hoja3!$A$1:$D$1647,3,0)</f>
        <v>0</v>
      </c>
      <c r="R604" s="31">
        <f t="shared" si="59"/>
        <v>32455500</v>
      </c>
      <c r="S604" s="31">
        <f t="shared" si="56"/>
        <v>26554500</v>
      </c>
      <c r="T604" s="31">
        <f t="shared" si="57"/>
        <v>32455500</v>
      </c>
      <c r="X604" s="30">
        <f t="shared" si="54"/>
        <v>45504</v>
      </c>
      <c r="Y604" s="31"/>
      <c r="Z604" s="31">
        <f t="shared" si="58"/>
        <v>32455500</v>
      </c>
      <c r="AA604" s="28" t="s">
        <v>264</v>
      </c>
    </row>
    <row r="605" spans="1:27" s="28" customFormat="1" ht="29" x14ac:dyDescent="0.35">
      <c r="A605" s="19" t="s">
        <v>5125</v>
      </c>
      <c r="B605" s="20">
        <v>661</v>
      </c>
      <c r="C605" s="28">
        <v>2024</v>
      </c>
      <c r="D605" s="19" t="s">
        <v>1886</v>
      </c>
      <c r="E605" s="19" t="s">
        <v>1887</v>
      </c>
      <c r="F605" s="19">
        <v>1032493452</v>
      </c>
      <c r="G605" s="19" t="s">
        <v>1888</v>
      </c>
      <c r="H605" s="19" t="s">
        <v>784</v>
      </c>
      <c r="I605" s="19" t="s">
        <v>4760</v>
      </c>
      <c r="J605" s="27">
        <v>45343</v>
      </c>
      <c r="K605" s="27">
        <v>45344</v>
      </c>
      <c r="L605" s="27">
        <v>45504</v>
      </c>
      <c r="M605" s="29">
        <v>55000000</v>
      </c>
      <c r="N605" s="36">
        <f t="shared" si="55"/>
        <v>1</v>
      </c>
      <c r="O605" s="31">
        <f>VLOOKUP(A605,[1]Hoja3!$A$1:$D$1647,2,0)</f>
        <v>52666667</v>
      </c>
      <c r="P605" s="31">
        <f>VLOOKUP(A605,[1]Hoja3!$A$1:$D$1647,4,0)</f>
        <v>2333333</v>
      </c>
      <c r="Q605" s="31">
        <f>VLOOKUP(A605,[1]Hoja3!$A$1:$D$1647,3,0)</f>
        <v>0</v>
      </c>
      <c r="R605" s="31">
        <f t="shared" si="59"/>
        <v>55000000</v>
      </c>
      <c r="S605" s="31">
        <f t="shared" si="56"/>
        <v>50333334</v>
      </c>
      <c r="T605" s="31">
        <f t="shared" si="57"/>
        <v>55000000</v>
      </c>
      <c r="X605" s="30">
        <f t="shared" si="54"/>
        <v>45504</v>
      </c>
      <c r="Y605" s="31"/>
      <c r="Z605" s="31">
        <f t="shared" si="58"/>
        <v>55000000</v>
      </c>
      <c r="AA605" s="28" t="s">
        <v>534</v>
      </c>
    </row>
    <row r="606" spans="1:27" s="28" customFormat="1" ht="29" x14ac:dyDescent="0.35">
      <c r="A606" s="19" t="s">
        <v>5126</v>
      </c>
      <c r="B606" s="20">
        <v>662</v>
      </c>
      <c r="C606" s="28">
        <v>2024</v>
      </c>
      <c r="D606" s="19" t="s">
        <v>1889</v>
      </c>
      <c r="E606" s="19" t="s">
        <v>1890</v>
      </c>
      <c r="F606" s="19">
        <v>32735680</v>
      </c>
      <c r="G606" s="19" t="s">
        <v>1891</v>
      </c>
      <c r="H606" s="19" t="s">
        <v>4678</v>
      </c>
      <c r="I606" s="19" t="s">
        <v>539</v>
      </c>
      <c r="J606" s="27">
        <v>45344</v>
      </c>
      <c r="K606" s="27">
        <v>45351</v>
      </c>
      <c r="L606" s="27">
        <v>45504</v>
      </c>
      <c r="M606" s="29">
        <v>31827000</v>
      </c>
      <c r="N606" s="36">
        <f t="shared" si="55"/>
        <v>1</v>
      </c>
      <c r="O606" s="31">
        <f>VLOOKUP(A606,[1]Hoja3!$A$1:$D$1647,2,0)</f>
        <v>26699317</v>
      </c>
      <c r="P606" s="31">
        <f>VLOOKUP(A606,[1]Hoja3!$A$1:$D$1647,4,0)</f>
        <v>5127683</v>
      </c>
      <c r="Q606" s="31">
        <f>VLOOKUP(A606,[1]Hoja3!$A$1:$D$1647,3,0)</f>
        <v>0</v>
      </c>
      <c r="R606" s="31">
        <f t="shared" si="59"/>
        <v>31827000</v>
      </c>
      <c r="S606" s="31">
        <f t="shared" si="56"/>
        <v>21571634</v>
      </c>
      <c r="T606" s="31">
        <f t="shared" si="57"/>
        <v>31827000</v>
      </c>
      <c r="X606" s="30">
        <f t="shared" si="54"/>
        <v>45504</v>
      </c>
      <c r="Y606" s="31"/>
      <c r="Z606" s="31">
        <f t="shared" si="58"/>
        <v>31827000</v>
      </c>
      <c r="AA606" s="28" t="s">
        <v>534</v>
      </c>
    </row>
    <row r="607" spans="1:27" s="28" customFormat="1" ht="29" x14ac:dyDescent="0.35">
      <c r="A607" s="19" t="s">
        <v>5127</v>
      </c>
      <c r="B607" s="20">
        <v>663</v>
      </c>
      <c r="C607" s="28">
        <v>2024</v>
      </c>
      <c r="D607" s="19" t="s">
        <v>1892</v>
      </c>
      <c r="E607" s="19" t="s">
        <v>1893</v>
      </c>
      <c r="F607" s="19">
        <v>1032393353</v>
      </c>
      <c r="G607" s="19" t="s">
        <v>1894</v>
      </c>
      <c r="H607" s="19" t="s">
        <v>532</v>
      </c>
      <c r="I607" s="19" t="s">
        <v>533</v>
      </c>
      <c r="J607" s="27">
        <v>45344</v>
      </c>
      <c r="K607" s="27">
        <v>45351</v>
      </c>
      <c r="L607" s="27">
        <v>45504</v>
      </c>
      <c r="M607" s="29">
        <v>31827000</v>
      </c>
      <c r="N607" s="36">
        <f t="shared" si="55"/>
        <v>1</v>
      </c>
      <c r="O607" s="31">
        <f>VLOOKUP(A607,[1]Hoja3!$A$1:$D$1647,2,0)</f>
        <v>26699317</v>
      </c>
      <c r="P607" s="31">
        <f>VLOOKUP(A607,[1]Hoja3!$A$1:$D$1647,4,0)</f>
        <v>5127683</v>
      </c>
      <c r="Q607" s="31">
        <f>VLOOKUP(A607,[1]Hoja3!$A$1:$D$1647,3,0)</f>
        <v>0</v>
      </c>
      <c r="R607" s="31">
        <f t="shared" si="59"/>
        <v>31827000</v>
      </c>
      <c r="S607" s="31">
        <f t="shared" si="56"/>
        <v>21571634</v>
      </c>
      <c r="T607" s="31">
        <f t="shared" si="57"/>
        <v>31827000</v>
      </c>
      <c r="X607" s="30">
        <f t="shared" si="54"/>
        <v>45504</v>
      </c>
      <c r="Y607" s="31"/>
      <c r="Z607" s="31">
        <f t="shared" si="58"/>
        <v>31827000</v>
      </c>
      <c r="AA607" s="28" t="s">
        <v>534</v>
      </c>
    </row>
    <row r="608" spans="1:27" s="28" customFormat="1" ht="29" x14ac:dyDescent="0.35">
      <c r="A608" s="19" t="s">
        <v>5128</v>
      </c>
      <c r="B608" s="20">
        <v>664</v>
      </c>
      <c r="C608" s="28">
        <v>2024</v>
      </c>
      <c r="D608" s="19" t="s">
        <v>1895</v>
      </c>
      <c r="E608" s="19" t="s">
        <v>1896</v>
      </c>
      <c r="F608" s="19">
        <v>1010184242</v>
      </c>
      <c r="G608" s="19" t="s">
        <v>1897</v>
      </c>
      <c r="H608" s="19" t="s">
        <v>475</v>
      </c>
      <c r="I608" s="19" t="s">
        <v>4768</v>
      </c>
      <c r="J608" s="27">
        <v>45344</v>
      </c>
      <c r="K608" s="27">
        <v>45348</v>
      </c>
      <c r="L608" s="27">
        <v>45504</v>
      </c>
      <c r="M608" s="29">
        <v>15708000</v>
      </c>
      <c r="N608" s="36">
        <f t="shared" si="55"/>
        <v>1</v>
      </c>
      <c r="O608" s="31">
        <f>VLOOKUP(A608,[1]Hoja3!$A$1:$D$1647,2,0)</f>
        <v>13439067</v>
      </c>
      <c r="P608" s="31">
        <f>VLOOKUP(A608,[1]Hoja3!$A$1:$D$1647,4,0)</f>
        <v>2268933</v>
      </c>
      <c r="Q608" s="31">
        <f>VLOOKUP(A608,[1]Hoja3!$A$1:$D$1647,3,0)</f>
        <v>0</v>
      </c>
      <c r="R608" s="31">
        <f t="shared" si="59"/>
        <v>15708000</v>
      </c>
      <c r="S608" s="31">
        <f t="shared" si="56"/>
        <v>11170134</v>
      </c>
      <c r="T608" s="31">
        <f t="shared" si="57"/>
        <v>15708000</v>
      </c>
      <c r="X608" s="30">
        <f t="shared" si="54"/>
        <v>45504</v>
      </c>
      <c r="Y608" s="31"/>
      <c r="Z608" s="31">
        <f t="shared" si="58"/>
        <v>15708000</v>
      </c>
      <c r="AA608" s="28" t="s">
        <v>477</v>
      </c>
    </row>
    <row r="609" spans="1:27" s="28" customFormat="1" ht="29" x14ac:dyDescent="0.35">
      <c r="A609" s="19" t="s">
        <v>5129</v>
      </c>
      <c r="B609" s="20">
        <v>665</v>
      </c>
      <c r="C609" s="28">
        <v>2024</v>
      </c>
      <c r="D609" s="19" t="s">
        <v>1898</v>
      </c>
      <c r="E609" s="19" t="s">
        <v>1899</v>
      </c>
      <c r="F609" s="19">
        <v>52541006</v>
      </c>
      <c r="G609" s="19" t="s">
        <v>1900</v>
      </c>
      <c r="H609" s="19" t="s">
        <v>475</v>
      </c>
      <c r="I609" s="19" t="s">
        <v>4768</v>
      </c>
      <c r="J609" s="27">
        <v>45344</v>
      </c>
      <c r="K609" s="27">
        <v>45348</v>
      </c>
      <c r="L609" s="27">
        <v>45504</v>
      </c>
      <c r="M609" s="29">
        <v>39107000</v>
      </c>
      <c r="N609" s="36">
        <f t="shared" si="55"/>
        <v>0.80519480286586764</v>
      </c>
      <c r="O609" s="31">
        <f>VLOOKUP(A609,[1]Hoja3!$A$1:$D$1647,2,0)</f>
        <v>26940376</v>
      </c>
      <c r="P609" s="31">
        <f>VLOOKUP(A609,[1]Hoja3!$A$1:$D$1647,4,0)</f>
        <v>5648791</v>
      </c>
      <c r="Q609" s="31">
        <f>VLOOKUP(A609,[1]Hoja3!$A$1:$D$1647,3,0)</f>
        <v>6517833</v>
      </c>
      <c r="R609" s="31">
        <f t="shared" si="59"/>
        <v>39107000</v>
      </c>
      <c r="S609" s="31">
        <f t="shared" si="56"/>
        <v>21291585</v>
      </c>
      <c r="T609" s="31">
        <f t="shared" si="57"/>
        <v>32589167</v>
      </c>
      <c r="X609" s="30">
        <f t="shared" si="54"/>
        <v>45504</v>
      </c>
      <c r="Y609" s="31"/>
      <c r="Z609" s="31">
        <f t="shared" si="58"/>
        <v>39107000</v>
      </c>
      <c r="AA609" s="28" t="s">
        <v>477</v>
      </c>
    </row>
    <row r="610" spans="1:27" s="28" customFormat="1" ht="29" x14ac:dyDescent="0.35">
      <c r="A610" s="19" t="s">
        <v>5130</v>
      </c>
      <c r="B610" s="20">
        <v>666</v>
      </c>
      <c r="C610" s="28">
        <v>2024</v>
      </c>
      <c r="D610" s="19" t="s">
        <v>1901</v>
      </c>
      <c r="E610" s="19" t="s">
        <v>1902</v>
      </c>
      <c r="F610" s="19">
        <v>1136881164</v>
      </c>
      <c r="G610" s="19" t="s">
        <v>1903</v>
      </c>
      <c r="H610" s="19" t="s">
        <v>475</v>
      </c>
      <c r="I610" s="19" t="s">
        <v>4768</v>
      </c>
      <c r="J610" s="27">
        <v>45344</v>
      </c>
      <c r="K610" s="27">
        <v>45348</v>
      </c>
      <c r="L610" s="27">
        <v>45504</v>
      </c>
      <c r="M610" s="29">
        <v>38500000</v>
      </c>
      <c r="N610" s="36">
        <f t="shared" si="55"/>
        <v>1</v>
      </c>
      <c r="O610" s="31">
        <f>VLOOKUP(A610,[1]Hoja3!$A$1:$D$1647,2,0)</f>
        <v>35933333</v>
      </c>
      <c r="P610" s="31">
        <f>VLOOKUP(A610,[1]Hoja3!$A$1:$D$1647,4,0)</f>
        <v>2566667</v>
      </c>
      <c r="Q610" s="31">
        <f>VLOOKUP(A610,[1]Hoja3!$A$1:$D$1647,3,0)</f>
        <v>0</v>
      </c>
      <c r="R610" s="31">
        <f t="shared" si="59"/>
        <v>38500000</v>
      </c>
      <c r="S610" s="31">
        <f t="shared" si="56"/>
        <v>33366666</v>
      </c>
      <c r="T610" s="31">
        <f t="shared" si="57"/>
        <v>38500000</v>
      </c>
      <c r="X610" s="30">
        <f t="shared" si="54"/>
        <v>45504</v>
      </c>
      <c r="Y610" s="31"/>
      <c r="Z610" s="31">
        <f t="shared" si="58"/>
        <v>38500000</v>
      </c>
      <c r="AA610" s="28" t="s">
        <v>477</v>
      </c>
    </row>
    <row r="611" spans="1:27" s="28" customFormat="1" ht="29" x14ac:dyDescent="0.35">
      <c r="A611" s="19" t="s">
        <v>5131</v>
      </c>
      <c r="B611" s="20">
        <v>667</v>
      </c>
      <c r="C611" s="28">
        <v>2024</v>
      </c>
      <c r="D611" s="19" t="s">
        <v>1904</v>
      </c>
      <c r="E611" s="19" t="s">
        <v>1905</v>
      </c>
      <c r="F611" s="19">
        <v>52274601</v>
      </c>
      <c r="G611" s="19" t="s">
        <v>1906</v>
      </c>
      <c r="H611" s="19" t="s">
        <v>154</v>
      </c>
      <c r="I611" s="19" t="s">
        <v>4747</v>
      </c>
      <c r="J611" s="27">
        <v>45344</v>
      </c>
      <c r="K611" s="27">
        <v>45352</v>
      </c>
      <c r="L611" s="27">
        <v>45504</v>
      </c>
      <c r="M611" s="29">
        <v>36927000</v>
      </c>
      <c r="N611" s="36">
        <f t="shared" si="55"/>
        <v>1</v>
      </c>
      <c r="O611" s="31">
        <f>VLOOKUP(A611,[1]Hoja3!$A$1:$D$1647,2,0)</f>
        <v>33570000</v>
      </c>
      <c r="P611" s="31">
        <f>VLOOKUP(A611,[1]Hoja3!$A$1:$D$1647,4,0)</f>
        <v>3357000</v>
      </c>
      <c r="Q611" s="31">
        <f>VLOOKUP(A611,[1]Hoja3!$A$1:$D$1647,3,0)</f>
        <v>0</v>
      </c>
      <c r="R611" s="31">
        <f t="shared" si="59"/>
        <v>36927000</v>
      </c>
      <c r="S611" s="31">
        <f t="shared" si="56"/>
        <v>30213000</v>
      </c>
      <c r="T611" s="31">
        <f t="shared" si="57"/>
        <v>36927000</v>
      </c>
      <c r="X611" s="30">
        <f t="shared" si="54"/>
        <v>45504</v>
      </c>
      <c r="Y611" s="31"/>
      <c r="Z611" s="31">
        <f t="shared" si="58"/>
        <v>36927000</v>
      </c>
      <c r="AA611" s="28" t="s">
        <v>156</v>
      </c>
    </row>
    <row r="612" spans="1:27" s="28" customFormat="1" ht="29" x14ac:dyDescent="0.35">
      <c r="A612" s="19" t="s">
        <v>5132</v>
      </c>
      <c r="B612" s="20">
        <v>668</v>
      </c>
      <c r="C612" s="28">
        <v>2024</v>
      </c>
      <c r="D612" s="19" t="s">
        <v>1907</v>
      </c>
      <c r="E612" s="19" t="s">
        <v>1908</v>
      </c>
      <c r="F612" s="19">
        <v>1026272157</v>
      </c>
      <c r="G612" s="19" t="s">
        <v>1909</v>
      </c>
      <c r="H612" s="19" t="s">
        <v>154</v>
      </c>
      <c r="I612" s="19" t="s">
        <v>4747</v>
      </c>
      <c r="J612" s="27">
        <v>45344</v>
      </c>
      <c r="K612" s="27">
        <v>45351</v>
      </c>
      <c r="L612" s="27">
        <v>45480</v>
      </c>
      <c r="M612" s="29">
        <v>34482500</v>
      </c>
      <c r="N612" s="36">
        <f t="shared" si="55"/>
        <v>0.40397350249325581</v>
      </c>
      <c r="O612" s="31">
        <f>VLOOKUP(A612,[1]Hoja3!$A$1:$D$1647,2,0)</f>
        <v>10786833</v>
      </c>
      <c r="P612" s="31">
        <f>VLOOKUP(A612,[1]Hoja3!$A$1:$D$1647,4,0)</f>
        <v>7780667</v>
      </c>
      <c r="Q612" s="31">
        <f>VLOOKUP(A612,[1]Hoja3!$A$1:$D$1647,3,0)</f>
        <v>15915000</v>
      </c>
      <c r="R612" s="31">
        <f t="shared" si="59"/>
        <v>34482500</v>
      </c>
      <c r="S612" s="31">
        <f t="shared" si="56"/>
        <v>3006166</v>
      </c>
      <c r="T612" s="31">
        <f t="shared" si="57"/>
        <v>18567500</v>
      </c>
      <c r="X612" s="30">
        <f t="shared" si="54"/>
        <v>45480</v>
      </c>
      <c r="Y612" s="31"/>
      <c r="Z612" s="31">
        <f t="shared" si="58"/>
        <v>34482500</v>
      </c>
      <c r="AA612" s="28" t="s">
        <v>156</v>
      </c>
    </row>
    <row r="613" spans="1:27" s="28" customFormat="1" ht="43.5" x14ac:dyDescent="0.35">
      <c r="A613" s="19" t="s">
        <v>5133</v>
      </c>
      <c r="B613" s="20">
        <v>670</v>
      </c>
      <c r="C613" s="28">
        <v>2024</v>
      </c>
      <c r="D613" s="19" t="s">
        <v>1910</v>
      </c>
      <c r="E613" s="19" t="s">
        <v>1911</v>
      </c>
      <c r="F613" s="19">
        <v>52736932</v>
      </c>
      <c r="G613" s="19" t="s">
        <v>1912</v>
      </c>
      <c r="H613" s="19" t="s">
        <v>262</v>
      </c>
      <c r="I613" s="19" t="s">
        <v>4742</v>
      </c>
      <c r="J613" s="27">
        <v>45344</v>
      </c>
      <c r="K613" s="27">
        <v>45348</v>
      </c>
      <c r="L613" s="27">
        <v>45504</v>
      </c>
      <c r="M613" s="29">
        <v>31866667</v>
      </c>
      <c r="N613" s="36">
        <f t="shared" si="55"/>
        <v>1</v>
      </c>
      <c r="O613" s="31">
        <f>VLOOKUP(A613,[1]Hoja3!$A$1:$D$1647,2,0)</f>
        <v>30671667</v>
      </c>
      <c r="P613" s="31">
        <f>VLOOKUP(A613,[1]Hoja3!$A$1:$D$1647,4,0)</f>
        <v>1195000</v>
      </c>
      <c r="Q613" s="31">
        <f>VLOOKUP(A613,[1]Hoja3!$A$1:$D$1647,3,0)</f>
        <v>0</v>
      </c>
      <c r="R613" s="31">
        <f t="shared" si="59"/>
        <v>31866667</v>
      </c>
      <c r="S613" s="31">
        <f t="shared" si="56"/>
        <v>29476667</v>
      </c>
      <c r="T613" s="31">
        <f t="shared" si="57"/>
        <v>31866667</v>
      </c>
      <c r="X613" s="30">
        <f t="shared" si="54"/>
        <v>45504</v>
      </c>
      <c r="Y613" s="31"/>
      <c r="Z613" s="31">
        <f t="shared" si="58"/>
        <v>31866667</v>
      </c>
      <c r="AA613" s="28" t="s">
        <v>264</v>
      </c>
    </row>
    <row r="614" spans="1:27" s="28" customFormat="1" ht="43.5" x14ac:dyDescent="0.35">
      <c r="A614" s="19" t="s">
        <v>5134</v>
      </c>
      <c r="B614" s="20">
        <v>671</v>
      </c>
      <c r="C614" s="28">
        <v>2024</v>
      </c>
      <c r="D614" s="19" t="s">
        <v>1913</v>
      </c>
      <c r="E614" s="19" t="s">
        <v>1914</v>
      </c>
      <c r="F614" s="19">
        <v>1013611178</v>
      </c>
      <c r="G614" s="19" t="s">
        <v>1915</v>
      </c>
      <c r="H614" s="19" t="s">
        <v>262</v>
      </c>
      <c r="I614" s="19" t="s">
        <v>4742</v>
      </c>
      <c r="J614" s="27">
        <v>45344</v>
      </c>
      <c r="K614" s="27">
        <v>45348</v>
      </c>
      <c r="L614" s="27">
        <v>45504</v>
      </c>
      <c r="M614" s="29">
        <v>31866667</v>
      </c>
      <c r="N614" s="36">
        <f t="shared" si="55"/>
        <v>1</v>
      </c>
      <c r="O614" s="31">
        <f>VLOOKUP(A614,[1]Hoja3!$A$1:$D$1647,2,0)</f>
        <v>30671667</v>
      </c>
      <c r="P614" s="31">
        <f>VLOOKUP(A614,[1]Hoja3!$A$1:$D$1647,4,0)</f>
        <v>1195000</v>
      </c>
      <c r="Q614" s="31">
        <f>VLOOKUP(A614,[1]Hoja3!$A$1:$D$1647,3,0)</f>
        <v>0</v>
      </c>
      <c r="R614" s="31">
        <f t="shared" si="59"/>
        <v>31866667</v>
      </c>
      <c r="S614" s="31">
        <f t="shared" si="56"/>
        <v>29476667</v>
      </c>
      <c r="T614" s="31">
        <f t="shared" si="57"/>
        <v>31866667</v>
      </c>
      <c r="X614" s="30">
        <f t="shared" si="54"/>
        <v>45504</v>
      </c>
      <c r="Y614" s="31"/>
      <c r="Z614" s="31">
        <f t="shared" si="58"/>
        <v>31866667</v>
      </c>
      <c r="AA614" s="28" t="s">
        <v>264</v>
      </c>
    </row>
    <row r="615" spans="1:27" s="28" customFormat="1" ht="29" x14ac:dyDescent="0.35">
      <c r="A615" s="19" t="s">
        <v>5135</v>
      </c>
      <c r="B615" s="20">
        <v>672</v>
      </c>
      <c r="C615" s="28">
        <v>2024</v>
      </c>
      <c r="D615" s="19" t="s">
        <v>1916</v>
      </c>
      <c r="E615" s="19" t="s">
        <v>1917</v>
      </c>
      <c r="F615" s="19">
        <v>1018488404</v>
      </c>
      <c r="G615" s="19" t="s">
        <v>1918</v>
      </c>
      <c r="H615" s="19" t="s">
        <v>764</v>
      </c>
      <c r="I615" s="19" t="s">
        <v>765</v>
      </c>
      <c r="J615" s="27">
        <v>45344</v>
      </c>
      <c r="K615" s="27">
        <v>45349</v>
      </c>
      <c r="L615" s="27">
        <v>45504</v>
      </c>
      <c r="M615" s="29">
        <v>22278000</v>
      </c>
      <c r="N615" s="36">
        <f t="shared" si="55"/>
        <v>1</v>
      </c>
      <c r="O615" s="31">
        <f>VLOOKUP(A615,[1]Hoja3!$A$1:$D$1647,2,0)</f>
        <v>18936300</v>
      </c>
      <c r="P615" s="31">
        <f>VLOOKUP(A615,[1]Hoja3!$A$1:$D$1647,4,0)</f>
        <v>3341700</v>
      </c>
      <c r="Q615" s="31">
        <f>VLOOKUP(A615,[1]Hoja3!$A$1:$D$1647,3,0)</f>
        <v>0</v>
      </c>
      <c r="R615" s="31">
        <f t="shared" si="59"/>
        <v>22278000</v>
      </c>
      <c r="S615" s="31">
        <f t="shared" si="56"/>
        <v>15594600</v>
      </c>
      <c r="T615" s="31">
        <f t="shared" si="57"/>
        <v>22278000</v>
      </c>
      <c r="X615" s="30">
        <f t="shared" si="54"/>
        <v>45504</v>
      </c>
      <c r="Y615" s="31"/>
      <c r="Z615" s="31">
        <f t="shared" si="58"/>
        <v>22278000</v>
      </c>
      <c r="AA615" s="28" t="s">
        <v>556</v>
      </c>
    </row>
    <row r="616" spans="1:27" s="28" customFormat="1" ht="29" x14ac:dyDescent="0.35">
      <c r="A616" s="19" t="s">
        <v>5136</v>
      </c>
      <c r="B616" s="20">
        <v>673</v>
      </c>
      <c r="C616" s="28">
        <v>2024</v>
      </c>
      <c r="D616" s="19" t="s">
        <v>1919</v>
      </c>
      <c r="E616" s="19" t="s">
        <v>1920</v>
      </c>
      <c r="F616" s="19">
        <v>1022385067</v>
      </c>
      <c r="G616" s="19" t="s">
        <v>1921</v>
      </c>
      <c r="H616" s="19" t="s">
        <v>764</v>
      </c>
      <c r="I616" s="19" t="s">
        <v>765</v>
      </c>
      <c r="J616" s="27">
        <v>45344</v>
      </c>
      <c r="K616" s="27">
        <v>45350</v>
      </c>
      <c r="L616" s="27">
        <v>45504</v>
      </c>
      <c r="M616" s="29">
        <v>22278000</v>
      </c>
      <c r="N616" s="36">
        <f t="shared" si="55"/>
        <v>1</v>
      </c>
      <c r="O616" s="31">
        <f>VLOOKUP(A616,[1]Hoja3!$A$1:$D$1647,2,0)</f>
        <v>18812533</v>
      </c>
      <c r="P616" s="31">
        <f>VLOOKUP(A616,[1]Hoja3!$A$1:$D$1647,4,0)</f>
        <v>3465467</v>
      </c>
      <c r="Q616" s="31">
        <f>VLOOKUP(A616,[1]Hoja3!$A$1:$D$1647,3,0)</f>
        <v>0</v>
      </c>
      <c r="R616" s="31">
        <f t="shared" si="59"/>
        <v>22278000</v>
      </c>
      <c r="S616" s="31">
        <f t="shared" si="56"/>
        <v>15347066</v>
      </c>
      <c r="T616" s="31">
        <f t="shared" si="57"/>
        <v>22278000</v>
      </c>
      <c r="X616" s="30">
        <f t="shared" si="54"/>
        <v>45504</v>
      </c>
      <c r="Y616" s="31"/>
      <c r="Z616" s="31">
        <f t="shared" si="58"/>
        <v>22278000</v>
      </c>
      <c r="AA616" s="28" t="s">
        <v>556</v>
      </c>
    </row>
    <row r="617" spans="1:27" s="28" customFormat="1" ht="29" x14ac:dyDescent="0.35">
      <c r="A617" s="19" t="s">
        <v>5137</v>
      </c>
      <c r="B617" s="20">
        <v>674</v>
      </c>
      <c r="C617" s="28">
        <v>2024</v>
      </c>
      <c r="D617" s="19" t="s">
        <v>1922</v>
      </c>
      <c r="E617" s="19" t="s">
        <v>1923</v>
      </c>
      <c r="F617" s="19">
        <v>53093961</v>
      </c>
      <c r="G617" s="19" t="s">
        <v>1924</v>
      </c>
      <c r="H617" s="19" t="s">
        <v>764</v>
      </c>
      <c r="I617" s="19" t="s">
        <v>765</v>
      </c>
      <c r="J617" s="27">
        <v>45344</v>
      </c>
      <c r="K617" s="27">
        <v>45350</v>
      </c>
      <c r="L617" s="27">
        <v>45504</v>
      </c>
      <c r="M617" s="29">
        <v>22278000</v>
      </c>
      <c r="N617" s="36">
        <f t="shared" si="55"/>
        <v>1</v>
      </c>
      <c r="O617" s="31">
        <f>VLOOKUP(A617,[1]Hoja3!$A$1:$D$1647,2,0)</f>
        <v>18812533</v>
      </c>
      <c r="P617" s="31">
        <f>VLOOKUP(A617,[1]Hoja3!$A$1:$D$1647,4,0)</f>
        <v>3465467</v>
      </c>
      <c r="Q617" s="31">
        <f>VLOOKUP(A617,[1]Hoja3!$A$1:$D$1647,3,0)</f>
        <v>0</v>
      </c>
      <c r="R617" s="31">
        <f t="shared" si="59"/>
        <v>22278000</v>
      </c>
      <c r="S617" s="31">
        <f t="shared" si="56"/>
        <v>15347066</v>
      </c>
      <c r="T617" s="31">
        <f t="shared" si="57"/>
        <v>22278000</v>
      </c>
      <c r="X617" s="30">
        <f t="shared" si="54"/>
        <v>45504</v>
      </c>
      <c r="Y617" s="31"/>
      <c r="Z617" s="31">
        <f t="shared" si="58"/>
        <v>22278000</v>
      </c>
      <c r="AA617" s="28" t="s">
        <v>556</v>
      </c>
    </row>
    <row r="618" spans="1:27" s="28" customFormat="1" ht="29" x14ac:dyDescent="0.35">
      <c r="A618" s="19" t="s">
        <v>5138</v>
      </c>
      <c r="B618" s="20">
        <v>675</v>
      </c>
      <c r="C618" s="28">
        <v>2024</v>
      </c>
      <c r="D618" s="19" t="s">
        <v>1925</v>
      </c>
      <c r="E618" s="19" t="s">
        <v>1926</v>
      </c>
      <c r="F618" s="19">
        <v>39767738</v>
      </c>
      <c r="G618" s="19" t="s">
        <v>1927</v>
      </c>
      <c r="H618" s="19" t="s">
        <v>154</v>
      </c>
      <c r="I618" s="19" t="s">
        <v>4747</v>
      </c>
      <c r="J618" s="27">
        <v>45344</v>
      </c>
      <c r="K618" s="27">
        <v>45348</v>
      </c>
      <c r="L618" s="27">
        <v>45504</v>
      </c>
      <c r="M618" s="29">
        <v>16731000</v>
      </c>
      <c r="N618" s="36">
        <f t="shared" si="55"/>
        <v>1</v>
      </c>
      <c r="O618" s="31">
        <f>VLOOKUP(A618,[1]Hoja3!$A$1:$D$1647,2,0)</f>
        <v>15615600</v>
      </c>
      <c r="P618" s="31">
        <f>VLOOKUP(A618,[1]Hoja3!$A$1:$D$1647,4,0)</f>
        <v>1115400</v>
      </c>
      <c r="Q618" s="31">
        <f>VLOOKUP(A618,[1]Hoja3!$A$1:$D$1647,3,0)</f>
        <v>0</v>
      </c>
      <c r="R618" s="31">
        <f t="shared" si="59"/>
        <v>16731000</v>
      </c>
      <c r="S618" s="31">
        <f t="shared" si="56"/>
        <v>14500200</v>
      </c>
      <c r="T618" s="31">
        <f t="shared" si="57"/>
        <v>16731000</v>
      </c>
      <c r="X618" s="30">
        <f t="shared" si="54"/>
        <v>45504</v>
      </c>
      <c r="Y618" s="31"/>
      <c r="Z618" s="31">
        <f t="shared" si="58"/>
        <v>16731000</v>
      </c>
      <c r="AA618" s="28" t="s">
        <v>156</v>
      </c>
    </row>
    <row r="619" spans="1:27" s="28" customFormat="1" ht="29" x14ac:dyDescent="0.35">
      <c r="A619" s="19" t="s">
        <v>5139</v>
      </c>
      <c r="B619" s="20">
        <v>676</v>
      </c>
      <c r="C619" s="28">
        <v>2024</v>
      </c>
      <c r="D619" s="19" t="s">
        <v>1928</v>
      </c>
      <c r="E619" s="19" t="s">
        <v>1929</v>
      </c>
      <c r="F619" s="19">
        <v>1033769449</v>
      </c>
      <c r="G619" s="19" t="s">
        <v>1930</v>
      </c>
      <c r="H619" s="19" t="s">
        <v>4678</v>
      </c>
      <c r="I619" s="19" t="s">
        <v>539</v>
      </c>
      <c r="J619" s="27">
        <v>45344</v>
      </c>
      <c r="K619" s="27">
        <v>45348</v>
      </c>
      <c r="L619" s="27">
        <v>45504</v>
      </c>
      <c r="M619" s="29">
        <v>29174750</v>
      </c>
      <c r="N619" s="36">
        <f t="shared" si="55"/>
        <v>1</v>
      </c>
      <c r="O619" s="31">
        <f>VLOOKUP(A619,[1]Hoja3!$A$1:$D$1647,2,0)</f>
        <v>27229767</v>
      </c>
      <c r="P619" s="31">
        <f>VLOOKUP(A619,[1]Hoja3!$A$1:$D$1647,4,0)</f>
        <v>1944983</v>
      </c>
      <c r="Q619" s="31">
        <f>VLOOKUP(A619,[1]Hoja3!$A$1:$D$1647,3,0)</f>
        <v>0</v>
      </c>
      <c r="R619" s="31">
        <f t="shared" si="59"/>
        <v>29174750</v>
      </c>
      <c r="S619" s="31">
        <f t="shared" si="56"/>
        <v>25284784</v>
      </c>
      <c r="T619" s="31">
        <f t="shared" si="57"/>
        <v>29174750</v>
      </c>
      <c r="X619" s="30">
        <f t="shared" si="54"/>
        <v>45504</v>
      </c>
      <c r="Y619" s="31"/>
      <c r="Z619" s="31">
        <f t="shared" si="58"/>
        <v>29174750</v>
      </c>
      <c r="AA619" s="28" t="s">
        <v>534</v>
      </c>
    </row>
    <row r="620" spans="1:27" s="28" customFormat="1" ht="29" x14ac:dyDescent="0.35">
      <c r="A620" s="19" t="s">
        <v>5140</v>
      </c>
      <c r="B620" s="20">
        <v>677</v>
      </c>
      <c r="C620" s="28">
        <v>2024</v>
      </c>
      <c r="D620" s="19" t="s">
        <v>1931</v>
      </c>
      <c r="E620" s="19" t="s">
        <v>1932</v>
      </c>
      <c r="F620" s="19">
        <v>65763442</v>
      </c>
      <c r="G620" s="19" t="s">
        <v>1933</v>
      </c>
      <c r="H620" s="19" t="s">
        <v>4678</v>
      </c>
      <c r="I620" s="19" t="s">
        <v>539</v>
      </c>
      <c r="J620" s="27">
        <v>45344</v>
      </c>
      <c r="K620" s="27">
        <v>45348</v>
      </c>
      <c r="L620" s="27">
        <v>45504</v>
      </c>
      <c r="M620" s="29">
        <v>29174750</v>
      </c>
      <c r="N620" s="36">
        <f t="shared" si="55"/>
        <v>1</v>
      </c>
      <c r="O620" s="31">
        <f>VLOOKUP(A620,[1]Hoja3!$A$1:$D$1647,2,0)</f>
        <v>27229767</v>
      </c>
      <c r="P620" s="31">
        <f>VLOOKUP(A620,[1]Hoja3!$A$1:$D$1647,4,0)</f>
        <v>1944983</v>
      </c>
      <c r="Q620" s="31">
        <f>VLOOKUP(A620,[1]Hoja3!$A$1:$D$1647,3,0)</f>
        <v>0</v>
      </c>
      <c r="R620" s="31">
        <f t="shared" si="59"/>
        <v>29174750</v>
      </c>
      <c r="S620" s="31">
        <f t="shared" si="56"/>
        <v>25284784</v>
      </c>
      <c r="T620" s="31">
        <f t="shared" si="57"/>
        <v>29174750</v>
      </c>
      <c r="X620" s="30">
        <f t="shared" si="54"/>
        <v>45504</v>
      </c>
      <c r="Y620" s="31"/>
      <c r="Z620" s="31">
        <f t="shared" si="58"/>
        <v>29174750</v>
      </c>
      <c r="AA620" s="28" t="s">
        <v>534</v>
      </c>
    </row>
    <row r="621" spans="1:27" s="28" customFormat="1" ht="43.5" x14ac:dyDescent="0.35">
      <c r="A621" s="19" t="s">
        <v>5141</v>
      </c>
      <c r="B621" s="20">
        <v>682</v>
      </c>
      <c r="C621" s="28">
        <v>2024</v>
      </c>
      <c r="D621" s="19" t="s">
        <v>1934</v>
      </c>
      <c r="E621" s="19" t="s">
        <v>1935</v>
      </c>
      <c r="F621" s="19">
        <v>1022398563</v>
      </c>
      <c r="G621" s="19" t="s">
        <v>1936</v>
      </c>
      <c r="H621" s="19" t="s">
        <v>262</v>
      </c>
      <c r="I621" s="19" t="s">
        <v>4742</v>
      </c>
      <c r="J621" s="27">
        <v>45344</v>
      </c>
      <c r="K621" s="27">
        <v>45345</v>
      </c>
      <c r="L621" s="27">
        <v>45504</v>
      </c>
      <c r="M621" s="29">
        <v>31472000</v>
      </c>
      <c r="N621" s="36">
        <f t="shared" si="55"/>
        <v>1</v>
      </c>
      <c r="O621" s="31">
        <f>VLOOKUP(A621,[1]Hoja3!$A$1:$D$1647,2,0)</f>
        <v>30881900</v>
      </c>
      <c r="P621" s="31">
        <f>VLOOKUP(A621,[1]Hoja3!$A$1:$D$1647,4,0)</f>
        <v>590100</v>
      </c>
      <c r="Q621" s="31">
        <f>VLOOKUP(A621,[1]Hoja3!$A$1:$D$1647,3,0)</f>
        <v>0</v>
      </c>
      <c r="R621" s="31">
        <f t="shared" si="59"/>
        <v>31472000</v>
      </c>
      <c r="S621" s="31">
        <f t="shared" si="56"/>
        <v>30291800</v>
      </c>
      <c r="T621" s="31">
        <f t="shared" si="57"/>
        <v>31472000</v>
      </c>
      <c r="X621" s="30">
        <f t="shared" si="54"/>
        <v>45504</v>
      </c>
      <c r="Y621" s="31"/>
      <c r="Z621" s="31">
        <f t="shared" si="58"/>
        <v>31472000</v>
      </c>
      <c r="AA621" s="28" t="s">
        <v>264</v>
      </c>
    </row>
    <row r="622" spans="1:27" s="28" customFormat="1" ht="29" x14ac:dyDescent="0.35">
      <c r="A622" s="19" t="s">
        <v>5142</v>
      </c>
      <c r="B622" s="20">
        <v>683</v>
      </c>
      <c r="C622" s="28">
        <v>2024</v>
      </c>
      <c r="D622" s="19" t="s">
        <v>1937</v>
      </c>
      <c r="E622" s="19" t="s">
        <v>1938</v>
      </c>
      <c r="F622" s="19">
        <v>1033783668</v>
      </c>
      <c r="G622" s="19" t="s">
        <v>1939</v>
      </c>
      <c r="H622" s="19" t="s">
        <v>813</v>
      </c>
      <c r="I622" s="19" t="s">
        <v>1940</v>
      </c>
      <c r="J622" s="27">
        <v>45345</v>
      </c>
      <c r="K622" s="27">
        <v>45352</v>
      </c>
      <c r="L622" s="27">
        <v>45504</v>
      </c>
      <c r="M622" s="29">
        <v>20432500</v>
      </c>
      <c r="N622" s="36">
        <f t="shared" si="55"/>
        <v>1</v>
      </c>
      <c r="O622" s="31">
        <f>VLOOKUP(A622,[1]Hoja3!$A$1:$D$1647,2,0)</f>
        <v>18575000</v>
      </c>
      <c r="P622" s="31">
        <f>VLOOKUP(A622,[1]Hoja3!$A$1:$D$1647,4,0)</f>
        <v>1857500</v>
      </c>
      <c r="Q622" s="31">
        <f>VLOOKUP(A622,[1]Hoja3!$A$1:$D$1647,3,0)</f>
        <v>0</v>
      </c>
      <c r="R622" s="31">
        <f t="shared" si="59"/>
        <v>20432500</v>
      </c>
      <c r="S622" s="31">
        <f t="shared" si="56"/>
        <v>16717500</v>
      </c>
      <c r="T622" s="31">
        <f t="shared" si="57"/>
        <v>20432500</v>
      </c>
      <c r="X622" s="30">
        <f t="shared" si="54"/>
        <v>45504</v>
      </c>
      <c r="Y622" s="31"/>
      <c r="Z622" s="31">
        <f t="shared" si="58"/>
        <v>20432500</v>
      </c>
      <c r="AA622" s="28" t="s">
        <v>534</v>
      </c>
    </row>
    <row r="623" spans="1:27" s="28" customFormat="1" ht="29" x14ac:dyDescent="0.35">
      <c r="A623" s="19" t="s">
        <v>5143</v>
      </c>
      <c r="B623" s="20">
        <v>684</v>
      </c>
      <c r="C623" s="28">
        <v>2024</v>
      </c>
      <c r="D623" s="19" t="s">
        <v>1941</v>
      </c>
      <c r="E623" s="19" t="s">
        <v>1942</v>
      </c>
      <c r="F623" s="19">
        <v>1014239350</v>
      </c>
      <c r="G623" s="19" t="s">
        <v>1943</v>
      </c>
      <c r="H623" s="19" t="s">
        <v>532</v>
      </c>
      <c r="I623" s="19" t="s">
        <v>533</v>
      </c>
      <c r="J623" s="27">
        <v>45345</v>
      </c>
      <c r="K623" s="27">
        <v>45351</v>
      </c>
      <c r="L623" s="27">
        <v>45504</v>
      </c>
      <c r="M623" s="29">
        <v>23339800</v>
      </c>
      <c r="N623" s="36">
        <f t="shared" si="55"/>
        <v>1</v>
      </c>
      <c r="O623" s="31">
        <f>VLOOKUP(A623,[1]Hoja3!$A$1:$D$1647,2,0)</f>
        <v>21359453</v>
      </c>
      <c r="P623" s="31">
        <f>VLOOKUP(A623,[1]Hoja3!$A$1:$D$1647,4,0)</f>
        <v>1980347</v>
      </c>
      <c r="Q623" s="31">
        <f>VLOOKUP(A623,[1]Hoja3!$A$1:$D$1647,3,0)</f>
        <v>0</v>
      </c>
      <c r="R623" s="31">
        <f t="shared" si="59"/>
        <v>23339800</v>
      </c>
      <c r="S623" s="31">
        <f t="shared" si="56"/>
        <v>19379106</v>
      </c>
      <c r="T623" s="31">
        <f t="shared" si="57"/>
        <v>23339800</v>
      </c>
      <c r="X623" s="30">
        <f t="shared" si="54"/>
        <v>45504</v>
      </c>
      <c r="Y623" s="31"/>
      <c r="Z623" s="31">
        <f t="shared" si="58"/>
        <v>23339800</v>
      </c>
      <c r="AA623" s="28" t="s">
        <v>534</v>
      </c>
    </row>
    <row r="624" spans="1:27" s="28" customFormat="1" ht="29" x14ac:dyDescent="0.35">
      <c r="A624" s="19" t="s">
        <v>5144</v>
      </c>
      <c r="B624" s="20">
        <v>685</v>
      </c>
      <c r="C624" s="28">
        <v>2024</v>
      </c>
      <c r="D624" s="19" t="s">
        <v>1944</v>
      </c>
      <c r="E624" s="19" t="s">
        <v>1945</v>
      </c>
      <c r="F624" s="19">
        <v>1032379438</v>
      </c>
      <c r="G624" s="19" t="s">
        <v>1946</v>
      </c>
      <c r="H624" s="19" t="s">
        <v>532</v>
      </c>
      <c r="I624" s="19" t="s">
        <v>533</v>
      </c>
      <c r="J624" s="27">
        <v>45345</v>
      </c>
      <c r="K624" s="27">
        <v>45351</v>
      </c>
      <c r="L624" s="27">
        <v>45504</v>
      </c>
      <c r="M624" s="29">
        <v>23339800</v>
      </c>
      <c r="N624" s="36">
        <f t="shared" si="55"/>
        <v>1</v>
      </c>
      <c r="O624" s="31">
        <f>VLOOKUP(A624,[1]Hoja3!$A$1:$D$1647,2,0)</f>
        <v>21359453</v>
      </c>
      <c r="P624" s="31">
        <f>VLOOKUP(A624,[1]Hoja3!$A$1:$D$1647,4,0)</f>
        <v>1980347</v>
      </c>
      <c r="Q624" s="31">
        <f>VLOOKUP(A624,[1]Hoja3!$A$1:$D$1647,3,0)</f>
        <v>0</v>
      </c>
      <c r="R624" s="31">
        <f t="shared" si="59"/>
        <v>23339800</v>
      </c>
      <c r="S624" s="31">
        <f t="shared" si="56"/>
        <v>19379106</v>
      </c>
      <c r="T624" s="31">
        <f t="shared" si="57"/>
        <v>23339800</v>
      </c>
      <c r="X624" s="30">
        <f t="shared" si="54"/>
        <v>45504</v>
      </c>
      <c r="Y624" s="31"/>
      <c r="Z624" s="31">
        <f t="shared" si="58"/>
        <v>23339800</v>
      </c>
      <c r="AA624" s="28" t="s">
        <v>534</v>
      </c>
    </row>
    <row r="625" spans="1:27" s="28" customFormat="1" ht="29" x14ac:dyDescent="0.35">
      <c r="A625" s="19" t="s">
        <v>5145</v>
      </c>
      <c r="B625" s="20">
        <v>686</v>
      </c>
      <c r="C625" s="28">
        <v>2024</v>
      </c>
      <c r="D625" s="19" t="s">
        <v>1947</v>
      </c>
      <c r="E625" s="19" t="s">
        <v>1948</v>
      </c>
      <c r="F625" s="19">
        <v>53102581</v>
      </c>
      <c r="G625" s="19" t="s">
        <v>1949</v>
      </c>
      <c r="H625" s="19" t="s">
        <v>813</v>
      </c>
      <c r="I625" s="19" t="s">
        <v>1940</v>
      </c>
      <c r="J625" s="27">
        <v>45345</v>
      </c>
      <c r="K625" s="27">
        <v>45350</v>
      </c>
      <c r="L625" s="27">
        <v>45504</v>
      </c>
      <c r="M625" s="29">
        <v>20432500</v>
      </c>
      <c r="N625" s="36">
        <f t="shared" si="55"/>
        <v>1</v>
      </c>
      <c r="O625" s="31">
        <f>VLOOKUP(A625,[1]Hoja3!$A$1:$D$1647,2,0)</f>
        <v>18822667</v>
      </c>
      <c r="P625" s="31">
        <f>VLOOKUP(A625,[1]Hoja3!$A$1:$D$1647,4,0)</f>
        <v>1609833</v>
      </c>
      <c r="Q625" s="31">
        <f>VLOOKUP(A625,[1]Hoja3!$A$1:$D$1647,3,0)</f>
        <v>0</v>
      </c>
      <c r="R625" s="31">
        <f t="shared" si="59"/>
        <v>20432500</v>
      </c>
      <c r="S625" s="31">
        <f t="shared" si="56"/>
        <v>17212834</v>
      </c>
      <c r="T625" s="31">
        <f t="shared" si="57"/>
        <v>20432500</v>
      </c>
      <c r="X625" s="30">
        <f t="shared" si="54"/>
        <v>45504</v>
      </c>
      <c r="Y625" s="31"/>
      <c r="Z625" s="31">
        <f t="shared" si="58"/>
        <v>20432500</v>
      </c>
      <c r="AA625" s="28" t="s">
        <v>534</v>
      </c>
    </row>
    <row r="626" spans="1:27" s="28" customFormat="1" ht="29" x14ac:dyDescent="0.35">
      <c r="A626" s="19" t="s">
        <v>5146</v>
      </c>
      <c r="B626" s="20">
        <v>687</v>
      </c>
      <c r="C626" s="28">
        <v>2024</v>
      </c>
      <c r="D626" s="19" t="s">
        <v>1950</v>
      </c>
      <c r="E626" s="19" t="s">
        <v>1951</v>
      </c>
      <c r="F626" s="19">
        <v>1019045777</v>
      </c>
      <c r="G626" s="19" t="s">
        <v>1952</v>
      </c>
      <c r="H626" s="19" t="s">
        <v>813</v>
      </c>
      <c r="I626" s="19" t="s">
        <v>1940</v>
      </c>
      <c r="J626" s="27">
        <v>45345</v>
      </c>
      <c r="K626" s="27">
        <v>45352</v>
      </c>
      <c r="L626" s="27">
        <v>45476</v>
      </c>
      <c r="M626" s="29">
        <v>20432500</v>
      </c>
      <c r="N626" s="36">
        <f t="shared" si="55"/>
        <v>1</v>
      </c>
      <c r="O626" s="31">
        <f>VLOOKUP(A626,[1]Hoja3!$A$1:$D$1647,2,0)</f>
        <v>18575000</v>
      </c>
      <c r="P626" s="31">
        <f>VLOOKUP(A626,[1]Hoja3!$A$1:$D$1647,4,0)</f>
        <v>1857500</v>
      </c>
      <c r="Q626" s="31">
        <f>VLOOKUP(A626,[1]Hoja3!$A$1:$D$1647,3,0)</f>
        <v>0</v>
      </c>
      <c r="R626" s="31">
        <f t="shared" si="59"/>
        <v>20432500</v>
      </c>
      <c r="S626" s="31">
        <f t="shared" si="56"/>
        <v>16717500</v>
      </c>
      <c r="T626" s="31">
        <f t="shared" si="57"/>
        <v>20432500</v>
      </c>
      <c r="X626" s="30">
        <f t="shared" si="54"/>
        <v>45476</v>
      </c>
      <c r="Y626" s="31"/>
      <c r="Z626" s="31">
        <f t="shared" si="58"/>
        <v>20432500</v>
      </c>
      <c r="AA626" s="28" t="s">
        <v>534</v>
      </c>
    </row>
    <row r="627" spans="1:27" s="28" customFormat="1" ht="29" x14ac:dyDescent="0.35">
      <c r="A627" s="19" t="s">
        <v>5147</v>
      </c>
      <c r="B627" s="20">
        <v>688</v>
      </c>
      <c r="C627" s="28">
        <v>2024</v>
      </c>
      <c r="D627" s="19" t="s">
        <v>1953</v>
      </c>
      <c r="E627" s="19" t="s">
        <v>1954</v>
      </c>
      <c r="F627" s="19">
        <v>1032356505</v>
      </c>
      <c r="G627" s="19" t="s">
        <v>1955</v>
      </c>
      <c r="H627" s="19" t="s">
        <v>4678</v>
      </c>
      <c r="I627" s="19" t="s">
        <v>539</v>
      </c>
      <c r="J627" s="27">
        <v>45345</v>
      </c>
      <c r="K627" s="27">
        <v>45349</v>
      </c>
      <c r="L627" s="27">
        <v>45504</v>
      </c>
      <c r="M627" s="29">
        <v>29174750</v>
      </c>
      <c r="N627" s="36">
        <f t="shared" si="55"/>
        <v>1</v>
      </c>
      <c r="O627" s="31">
        <f>VLOOKUP(A627,[1]Hoja3!$A$1:$D$1647,2,0)</f>
        <v>27052950</v>
      </c>
      <c r="P627" s="31">
        <f>VLOOKUP(A627,[1]Hoja3!$A$1:$D$1647,4,0)</f>
        <v>2121800</v>
      </c>
      <c r="Q627" s="31">
        <f>VLOOKUP(A627,[1]Hoja3!$A$1:$D$1647,3,0)</f>
        <v>0</v>
      </c>
      <c r="R627" s="31">
        <f t="shared" si="59"/>
        <v>29174750</v>
      </c>
      <c r="S627" s="31">
        <f t="shared" si="56"/>
        <v>24931150</v>
      </c>
      <c r="T627" s="31">
        <f t="shared" si="57"/>
        <v>29174750</v>
      </c>
      <c r="X627" s="30">
        <f t="shared" si="54"/>
        <v>45504</v>
      </c>
      <c r="Y627" s="31"/>
      <c r="Z627" s="31">
        <f t="shared" si="58"/>
        <v>29174750</v>
      </c>
      <c r="AA627" s="28" t="s">
        <v>534</v>
      </c>
    </row>
    <row r="628" spans="1:27" s="28" customFormat="1" ht="43.5" x14ac:dyDescent="0.35">
      <c r="A628" s="19" t="s">
        <v>5148</v>
      </c>
      <c r="B628" s="20">
        <v>689</v>
      </c>
      <c r="C628" s="28">
        <v>2024</v>
      </c>
      <c r="D628" s="19" t="s">
        <v>1956</v>
      </c>
      <c r="E628" s="19" t="s">
        <v>1957</v>
      </c>
      <c r="F628" s="19">
        <v>1024466865</v>
      </c>
      <c r="G628" s="19" t="s">
        <v>1958</v>
      </c>
      <c r="H628" s="19" t="s">
        <v>262</v>
      </c>
      <c r="I628" s="19" t="s">
        <v>4742</v>
      </c>
      <c r="J628" s="27">
        <v>45345</v>
      </c>
      <c r="K628" s="27">
        <v>45349</v>
      </c>
      <c r="L628" s="27">
        <v>45504</v>
      </c>
      <c r="M628" s="29">
        <v>31866667</v>
      </c>
      <c r="N628" s="36">
        <f t="shared" si="55"/>
        <v>1</v>
      </c>
      <c r="O628" s="31">
        <f>VLOOKUP(A628,[1]Hoja3!$A$1:$D$1647,2,0)</f>
        <v>30472500</v>
      </c>
      <c r="P628" s="31">
        <f>VLOOKUP(A628,[1]Hoja3!$A$1:$D$1647,4,0)</f>
        <v>1394167</v>
      </c>
      <c r="Q628" s="31">
        <f>VLOOKUP(A628,[1]Hoja3!$A$1:$D$1647,3,0)</f>
        <v>0</v>
      </c>
      <c r="R628" s="31">
        <f t="shared" si="59"/>
        <v>31866667</v>
      </c>
      <c r="S628" s="31">
        <f t="shared" si="56"/>
        <v>29078333</v>
      </c>
      <c r="T628" s="31">
        <f t="shared" si="57"/>
        <v>31866667</v>
      </c>
      <c r="X628" s="30">
        <f t="shared" si="54"/>
        <v>45504</v>
      </c>
      <c r="Y628" s="31"/>
      <c r="Z628" s="31">
        <f t="shared" si="58"/>
        <v>31866667</v>
      </c>
      <c r="AA628" s="28" t="s">
        <v>264</v>
      </c>
    </row>
    <row r="629" spans="1:27" s="28" customFormat="1" ht="43.5" x14ac:dyDescent="0.35">
      <c r="A629" s="19" t="s">
        <v>5149</v>
      </c>
      <c r="B629" s="20">
        <v>690</v>
      </c>
      <c r="C629" s="28">
        <v>2024</v>
      </c>
      <c r="D629" s="19" t="s">
        <v>1959</v>
      </c>
      <c r="E629" s="19" t="s">
        <v>1960</v>
      </c>
      <c r="F629" s="19">
        <v>1019077800</v>
      </c>
      <c r="G629" s="19" t="s">
        <v>1961</v>
      </c>
      <c r="H629" s="19" t="s">
        <v>262</v>
      </c>
      <c r="I629" s="19" t="s">
        <v>4742</v>
      </c>
      <c r="J629" s="27">
        <v>45345</v>
      </c>
      <c r="K629" s="27">
        <v>45349</v>
      </c>
      <c r="L629" s="27">
        <v>45504</v>
      </c>
      <c r="M629" s="29">
        <v>31472000</v>
      </c>
      <c r="N629" s="36">
        <f t="shared" si="55"/>
        <v>1</v>
      </c>
      <c r="O629" s="31">
        <f>VLOOKUP(A629,[1]Hoja3!$A$1:$D$1647,2,0)</f>
        <v>30095100</v>
      </c>
      <c r="P629" s="31">
        <f>VLOOKUP(A629,[1]Hoja3!$A$1:$D$1647,4,0)</f>
        <v>1376900</v>
      </c>
      <c r="Q629" s="31">
        <f>VLOOKUP(A629,[1]Hoja3!$A$1:$D$1647,3,0)</f>
        <v>0</v>
      </c>
      <c r="R629" s="31">
        <f t="shared" si="59"/>
        <v>31472000</v>
      </c>
      <c r="S629" s="31">
        <f t="shared" si="56"/>
        <v>28718200</v>
      </c>
      <c r="T629" s="31">
        <f t="shared" si="57"/>
        <v>31472000</v>
      </c>
      <c r="X629" s="30">
        <f t="shared" si="54"/>
        <v>45504</v>
      </c>
      <c r="Y629" s="31"/>
      <c r="Z629" s="31">
        <f t="shared" si="58"/>
        <v>31472000</v>
      </c>
      <c r="AA629" s="28" t="s">
        <v>264</v>
      </c>
    </row>
    <row r="630" spans="1:27" s="28" customFormat="1" ht="43.5" x14ac:dyDescent="0.35">
      <c r="A630" s="19" t="s">
        <v>5150</v>
      </c>
      <c r="B630" s="20">
        <v>691</v>
      </c>
      <c r="C630" s="28">
        <v>2024</v>
      </c>
      <c r="D630" s="19" t="s">
        <v>1962</v>
      </c>
      <c r="E630" s="19" t="s">
        <v>1963</v>
      </c>
      <c r="F630" s="19">
        <v>1070969716</v>
      </c>
      <c r="G630" s="19" t="s">
        <v>1964</v>
      </c>
      <c r="H630" s="19" t="s">
        <v>262</v>
      </c>
      <c r="I630" s="19" t="s">
        <v>4742</v>
      </c>
      <c r="J630" s="27">
        <v>45345</v>
      </c>
      <c r="K630" s="27">
        <v>45352</v>
      </c>
      <c r="L630" s="27">
        <v>45504</v>
      </c>
      <c r="M630" s="29">
        <v>32455500</v>
      </c>
      <c r="N630" s="36">
        <f t="shared" si="55"/>
        <v>1</v>
      </c>
      <c r="O630" s="31">
        <f>VLOOKUP(A630,[1]Hoja3!$A$1:$D$1647,2,0)</f>
        <v>29505000</v>
      </c>
      <c r="P630" s="31">
        <f>VLOOKUP(A630,[1]Hoja3!$A$1:$D$1647,4,0)</f>
        <v>2950500</v>
      </c>
      <c r="Q630" s="31">
        <f>VLOOKUP(A630,[1]Hoja3!$A$1:$D$1647,3,0)</f>
        <v>0</v>
      </c>
      <c r="R630" s="31">
        <f t="shared" si="59"/>
        <v>32455500</v>
      </c>
      <c r="S630" s="31">
        <f t="shared" si="56"/>
        <v>26554500</v>
      </c>
      <c r="T630" s="31">
        <f t="shared" si="57"/>
        <v>32455500</v>
      </c>
      <c r="X630" s="30">
        <f t="shared" si="54"/>
        <v>45504</v>
      </c>
      <c r="Y630" s="31"/>
      <c r="Z630" s="31">
        <f t="shared" si="58"/>
        <v>32455500</v>
      </c>
      <c r="AA630" s="28" t="s">
        <v>264</v>
      </c>
    </row>
    <row r="631" spans="1:27" s="28" customFormat="1" ht="43.5" x14ac:dyDescent="0.35">
      <c r="A631" s="19" t="s">
        <v>5151</v>
      </c>
      <c r="B631" s="20">
        <v>692</v>
      </c>
      <c r="C631" s="28">
        <v>2024</v>
      </c>
      <c r="D631" s="19" t="s">
        <v>1965</v>
      </c>
      <c r="E631" s="19" t="s">
        <v>1966</v>
      </c>
      <c r="F631" s="19">
        <v>1022364648</v>
      </c>
      <c r="G631" s="19" t="s">
        <v>1967</v>
      </c>
      <c r="H631" s="19" t="s">
        <v>813</v>
      </c>
      <c r="I631" s="19" t="s">
        <v>1968</v>
      </c>
      <c r="J631" s="27">
        <v>45345</v>
      </c>
      <c r="K631" s="27">
        <v>45349</v>
      </c>
      <c r="L631" s="27">
        <v>45504</v>
      </c>
      <c r="M631" s="29">
        <v>20432500</v>
      </c>
      <c r="N631" s="36">
        <f t="shared" si="55"/>
        <v>1</v>
      </c>
      <c r="O631" s="31">
        <f>VLOOKUP(A631,[1]Hoja3!$A$1:$D$1647,2,0)</f>
        <v>18946500</v>
      </c>
      <c r="P631" s="31">
        <f>VLOOKUP(A631,[1]Hoja3!$A$1:$D$1647,4,0)</f>
        <v>1486000</v>
      </c>
      <c r="Q631" s="31">
        <f>VLOOKUP(A631,[1]Hoja3!$A$1:$D$1647,3,0)</f>
        <v>0</v>
      </c>
      <c r="R631" s="31">
        <f t="shared" si="59"/>
        <v>20432500</v>
      </c>
      <c r="S631" s="31">
        <f t="shared" si="56"/>
        <v>17460500</v>
      </c>
      <c r="T631" s="31">
        <f t="shared" si="57"/>
        <v>20432500</v>
      </c>
      <c r="X631" s="30">
        <f t="shared" si="54"/>
        <v>45504</v>
      </c>
      <c r="Y631" s="31"/>
      <c r="Z631" s="31">
        <f t="shared" si="58"/>
        <v>20432500</v>
      </c>
      <c r="AA631" s="28" t="s">
        <v>534</v>
      </c>
    </row>
    <row r="632" spans="1:27" s="28" customFormat="1" ht="43.5" x14ac:dyDescent="0.35">
      <c r="A632" s="19" t="s">
        <v>5152</v>
      </c>
      <c r="B632" s="20">
        <v>693</v>
      </c>
      <c r="C632" s="28">
        <v>2024</v>
      </c>
      <c r="D632" s="19" t="s">
        <v>1969</v>
      </c>
      <c r="E632" s="19" t="s">
        <v>1970</v>
      </c>
      <c r="F632" s="19">
        <v>1023973190</v>
      </c>
      <c r="G632" s="19" t="s">
        <v>1971</v>
      </c>
      <c r="H632" s="19" t="s">
        <v>813</v>
      </c>
      <c r="I632" s="19" t="s">
        <v>1968</v>
      </c>
      <c r="J632" s="27">
        <v>45345</v>
      </c>
      <c r="K632" s="27">
        <v>45350</v>
      </c>
      <c r="L632" s="27">
        <v>45504</v>
      </c>
      <c r="M632" s="29">
        <v>20432500</v>
      </c>
      <c r="N632" s="36">
        <f t="shared" si="55"/>
        <v>1</v>
      </c>
      <c r="O632" s="31">
        <f>VLOOKUP(A632,[1]Hoja3!$A$1:$D$1647,2,0)</f>
        <v>18822667</v>
      </c>
      <c r="P632" s="31">
        <f>VLOOKUP(A632,[1]Hoja3!$A$1:$D$1647,4,0)</f>
        <v>1609833</v>
      </c>
      <c r="Q632" s="31">
        <f>VLOOKUP(A632,[1]Hoja3!$A$1:$D$1647,3,0)</f>
        <v>0</v>
      </c>
      <c r="R632" s="31">
        <f t="shared" si="59"/>
        <v>20432500</v>
      </c>
      <c r="S632" s="31">
        <f t="shared" si="56"/>
        <v>17212834</v>
      </c>
      <c r="T632" s="31">
        <f t="shared" si="57"/>
        <v>20432500</v>
      </c>
      <c r="X632" s="30">
        <f t="shared" si="54"/>
        <v>45504</v>
      </c>
      <c r="Y632" s="31"/>
      <c r="Z632" s="31">
        <f t="shared" si="58"/>
        <v>20432500</v>
      </c>
      <c r="AA632" s="28" t="s">
        <v>534</v>
      </c>
    </row>
    <row r="633" spans="1:27" s="28" customFormat="1" ht="29" x14ac:dyDescent="0.35">
      <c r="A633" s="19" t="s">
        <v>5153</v>
      </c>
      <c r="B633" s="20">
        <v>696</v>
      </c>
      <c r="C633" s="28">
        <v>2024</v>
      </c>
      <c r="D633" s="19" t="s">
        <v>1972</v>
      </c>
      <c r="E633" s="19" t="s">
        <v>1973</v>
      </c>
      <c r="F633" s="19">
        <v>35472341</v>
      </c>
      <c r="G633" s="19" t="s">
        <v>1974</v>
      </c>
      <c r="H633" s="19" t="s">
        <v>1975</v>
      </c>
      <c r="I633" s="19" t="s">
        <v>1976</v>
      </c>
      <c r="J633" s="27">
        <v>45345</v>
      </c>
      <c r="K633" s="27">
        <v>45348</v>
      </c>
      <c r="L633" s="27">
        <v>45504</v>
      </c>
      <c r="M633" s="29">
        <v>14162500</v>
      </c>
      <c r="N633" s="36">
        <f t="shared" si="55"/>
        <v>1</v>
      </c>
      <c r="O633" s="31">
        <f>VLOOKUP(A633,[1]Hoja3!$A$1:$D$1647,2,0)</f>
        <v>13218333</v>
      </c>
      <c r="P633" s="31">
        <f>VLOOKUP(A633,[1]Hoja3!$A$1:$D$1647,4,0)</f>
        <v>944167</v>
      </c>
      <c r="Q633" s="31">
        <f>VLOOKUP(A633,[1]Hoja3!$A$1:$D$1647,3,0)</f>
        <v>0</v>
      </c>
      <c r="R633" s="31">
        <f t="shared" si="59"/>
        <v>14162500</v>
      </c>
      <c r="S633" s="31">
        <f t="shared" si="56"/>
        <v>12274166</v>
      </c>
      <c r="T633" s="31">
        <f t="shared" si="57"/>
        <v>14162500</v>
      </c>
      <c r="X633" s="30">
        <f t="shared" si="54"/>
        <v>45504</v>
      </c>
      <c r="Y633" s="31"/>
      <c r="Z633" s="31">
        <f t="shared" si="58"/>
        <v>14162500</v>
      </c>
      <c r="AA633" s="28" t="s">
        <v>1977</v>
      </c>
    </row>
    <row r="634" spans="1:27" s="28" customFormat="1" ht="29" x14ac:dyDescent="0.35">
      <c r="A634" s="19" t="s">
        <v>5154</v>
      </c>
      <c r="B634" s="20">
        <v>697</v>
      </c>
      <c r="C634" s="28">
        <v>2024</v>
      </c>
      <c r="D634" s="19" t="s">
        <v>1978</v>
      </c>
      <c r="E634" s="19" t="s">
        <v>1979</v>
      </c>
      <c r="F634" s="19">
        <v>1014214679</v>
      </c>
      <c r="G634" s="19" t="s">
        <v>1980</v>
      </c>
      <c r="H634" s="19" t="s">
        <v>475</v>
      </c>
      <c r="I634" s="19" t="s">
        <v>4768</v>
      </c>
      <c r="J634" s="27">
        <v>45345</v>
      </c>
      <c r="K634" s="27">
        <v>45349</v>
      </c>
      <c r="L634" s="27">
        <v>45504</v>
      </c>
      <c r="M634" s="29">
        <v>39107000</v>
      </c>
      <c r="N634" s="36">
        <f t="shared" si="55"/>
        <v>1</v>
      </c>
      <c r="O634" s="31">
        <f>VLOOKUP(A634,[1]Hoja3!$A$1:$D$1647,2,0)</f>
        <v>33240948</v>
      </c>
      <c r="P634" s="31">
        <f>VLOOKUP(A634,[1]Hoja3!$A$1:$D$1647,4,0)</f>
        <v>5866052</v>
      </c>
      <c r="Q634" s="31">
        <f>VLOOKUP(A634,[1]Hoja3!$A$1:$D$1647,3,0)</f>
        <v>0</v>
      </c>
      <c r="R634" s="31">
        <f t="shared" si="59"/>
        <v>39107000</v>
      </c>
      <c r="S634" s="31">
        <f t="shared" si="56"/>
        <v>27374896</v>
      </c>
      <c r="T634" s="31">
        <f t="shared" si="57"/>
        <v>39107000</v>
      </c>
      <c r="X634" s="30">
        <f t="shared" si="54"/>
        <v>45504</v>
      </c>
      <c r="Y634" s="31"/>
      <c r="Z634" s="31">
        <f t="shared" si="58"/>
        <v>39107000</v>
      </c>
      <c r="AA634" s="28" t="s">
        <v>477</v>
      </c>
    </row>
    <row r="635" spans="1:27" s="28" customFormat="1" ht="43.5" x14ac:dyDescent="0.35">
      <c r="A635" s="19" t="s">
        <v>5155</v>
      </c>
      <c r="B635" s="20">
        <v>698</v>
      </c>
      <c r="C635" s="28">
        <v>2024</v>
      </c>
      <c r="D635" s="19" t="s">
        <v>1981</v>
      </c>
      <c r="E635" s="19" t="s">
        <v>1982</v>
      </c>
      <c r="F635" s="19">
        <v>1030591394</v>
      </c>
      <c r="G635" s="19" t="s">
        <v>1983</v>
      </c>
      <c r="H635" s="19" t="s">
        <v>262</v>
      </c>
      <c r="I635" s="19" t="s">
        <v>4742</v>
      </c>
      <c r="J635" s="27">
        <v>45345</v>
      </c>
      <c r="K635" s="27">
        <v>45352</v>
      </c>
      <c r="L635" s="27">
        <v>45504</v>
      </c>
      <c r="M635" s="29">
        <v>31472000</v>
      </c>
      <c r="N635" s="36">
        <f t="shared" si="55"/>
        <v>1</v>
      </c>
      <c r="O635" s="31">
        <f>VLOOKUP(A635,[1]Hoja3!$A$1:$D$1647,2,0)</f>
        <v>29505000</v>
      </c>
      <c r="P635" s="31">
        <f>VLOOKUP(A635,[1]Hoja3!$A$1:$D$1647,4,0)</f>
        <v>1967000</v>
      </c>
      <c r="Q635" s="31">
        <f>VLOOKUP(A635,[1]Hoja3!$A$1:$D$1647,3,0)</f>
        <v>0</v>
      </c>
      <c r="R635" s="31">
        <f t="shared" si="59"/>
        <v>31472000</v>
      </c>
      <c r="S635" s="31">
        <f t="shared" si="56"/>
        <v>27538000</v>
      </c>
      <c r="T635" s="31">
        <f t="shared" si="57"/>
        <v>31472000</v>
      </c>
      <c r="X635" s="30">
        <f t="shared" si="54"/>
        <v>45504</v>
      </c>
      <c r="Y635" s="31"/>
      <c r="Z635" s="31">
        <f t="shared" si="58"/>
        <v>31472000</v>
      </c>
      <c r="AA635" s="28" t="s">
        <v>264</v>
      </c>
    </row>
    <row r="636" spans="1:27" s="28" customFormat="1" ht="43.5" x14ac:dyDescent="0.35">
      <c r="A636" s="19" t="s">
        <v>5156</v>
      </c>
      <c r="B636" s="20">
        <v>699</v>
      </c>
      <c r="C636" s="28">
        <v>2024</v>
      </c>
      <c r="D636" s="19" t="s">
        <v>1984</v>
      </c>
      <c r="E636" s="19" t="s">
        <v>1985</v>
      </c>
      <c r="F636" s="19">
        <v>1022402935</v>
      </c>
      <c r="G636" s="19" t="s">
        <v>1986</v>
      </c>
      <c r="H636" s="19" t="s">
        <v>262</v>
      </c>
      <c r="I636" s="19" t="s">
        <v>4742</v>
      </c>
      <c r="J636" s="27">
        <v>45345</v>
      </c>
      <c r="K636" s="27">
        <v>45348</v>
      </c>
      <c r="L636" s="27">
        <v>45504</v>
      </c>
      <c r="M636" s="29">
        <v>31472000</v>
      </c>
      <c r="N636" s="36">
        <f t="shared" si="55"/>
        <v>1</v>
      </c>
      <c r="O636" s="31">
        <f>VLOOKUP(A636,[1]Hoja3!$A$1:$D$1647,2,0)</f>
        <v>30291800</v>
      </c>
      <c r="P636" s="31">
        <f>VLOOKUP(A636,[1]Hoja3!$A$1:$D$1647,4,0)</f>
        <v>1180200</v>
      </c>
      <c r="Q636" s="31">
        <f>VLOOKUP(A636,[1]Hoja3!$A$1:$D$1647,3,0)</f>
        <v>0</v>
      </c>
      <c r="R636" s="31">
        <f t="shared" si="59"/>
        <v>31472000</v>
      </c>
      <c r="S636" s="31">
        <f t="shared" si="56"/>
        <v>29111600</v>
      </c>
      <c r="T636" s="31">
        <f t="shared" si="57"/>
        <v>31472000</v>
      </c>
      <c r="X636" s="30">
        <f t="shared" si="54"/>
        <v>45504</v>
      </c>
      <c r="Y636" s="31"/>
      <c r="Z636" s="31">
        <f t="shared" si="58"/>
        <v>31472000</v>
      </c>
      <c r="AA636" s="28" t="s">
        <v>264</v>
      </c>
    </row>
    <row r="637" spans="1:27" s="28" customFormat="1" ht="43.5" x14ac:dyDescent="0.35">
      <c r="A637" s="19" t="s">
        <v>5157</v>
      </c>
      <c r="B637" s="20">
        <v>700</v>
      </c>
      <c r="C637" s="28">
        <v>2024</v>
      </c>
      <c r="D637" s="19" t="s">
        <v>1987</v>
      </c>
      <c r="E637" s="19" t="s">
        <v>1988</v>
      </c>
      <c r="F637" s="19">
        <v>1016055342</v>
      </c>
      <c r="G637" s="19" t="s">
        <v>1989</v>
      </c>
      <c r="H637" s="19" t="s">
        <v>262</v>
      </c>
      <c r="I637" s="19" t="s">
        <v>4742</v>
      </c>
      <c r="J637" s="27">
        <v>45345</v>
      </c>
      <c r="K637" s="27">
        <v>45348</v>
      </c>
      <c r="L637" s="27">
        <v>45504</v>
      </c>
      <c r="M637" s="29">
        <v>31472000</v>
      </c>
      <c r="N637" s="36">
        <f t="shared" si="55"/>
        <v>1</v>
      </c>
      <c r="O637" s="31">
        <f>VLOOKUP(A637,[1]Hoja3!$A$1:$D$1647,2,0)</f>
        <v>30291800</v>
      </c>
      <c r="P637" s="31">
        <f>VLOOKUP(A637,[1]Hoja3!$A$1:$D$1647,4,0)</f>
        <v>1180200</v>
      </c>
      <c r="Q637" s="31">
        <f>VLOOKUP(A637,[1]Hoja3!$A$1:$D$1647,3,0)</f>
        <v>0</v>
      </c>
      <c r="R637" s="31">
        <f t="shared" si="59"/>
        <v>31472000</v>
      </c>
      <c r="S637" s="31">
        <f t="shared" si="56"/>
        <v>29111600</v>
      </c>
      <c r="T637" s="31">
        <f t="shared" si="57"/>
        <v>31472000</v>
      </c>
      <c r="X637" s="30">
        <f t="shared" si="54"/>
        <v>45504</v>
      </c>
      <c r="Y637" s="31"/>
      <c r="Z637" s="31">
        <f t="shared" si="58"/>
        <v>31472000</v>
      </c>
      <c r="AA637" s="28" t="s">
        <v>264</v>
      </c>
    </row>
    <row r="638" spans="1:27" s="28" customFormat="1" ht="43.5" x14ac:dyDescent="0.35">
      <c r="A638" s="19" t="s">
        <v>5158</v>
      </c>
      <c r="B638" s="20">
        <v>701</v>
      </c>
      <c r="C638" s="28">
        <v>2024</v>
      </c>
      <c r="D638" s="19" t="s">
        <v>1990</v>
      </c>
      <c r="E638" s="19" t="s">
        <v>1991</v>
      </c>
      <c r="F638" s="19">
        <v>1121865195</v>
      </c>
      <c r="G638" s="19" t="s">
        <v>1992</v>
      </c>
      <c r="H638" s="19" t="s">
        <v>262</v>
      </c>
      <c r="I638" s="19" t="s">
        <v>4742</v>
      </c>
      <c r="J638" s="27">
        <v>45345</v>
      </c>
      <c r="K638" s="27">
        <v>45348</v>
      </c>
      <c r="L638" s="27">
        <v>45504</v>
      </c>
      <c r="M638" s="29">
        <v>31472000</v>
      </c>
      <c r="N638" s="36">
        <f t="shared" si="55"/>
        <v>1</v>
      </c>
      <c r="O638" s="31">
        <f>VLOOKUP(A638,[1]Hoja3!$A$1:$D$1647,2,0)</f>
        <v>30291800</v>
      </c>
      <c r="P638" s="31">
        <f>VLOOKUP(A638,[1]Hoja3!$A$1:$D$1647,4,0)</f>
        <v>1180200</v>
      </c>
      <c r="Q638" s="31">
        <f>VLOOKUP(A638,[1]Hoja3!$A$1:$D$1647,3,0)</f>
        <v>0</v>
      </c>
      <c r="R638" s="31">
        <f t="shared" si="59"/>
        <v>31472000</v>
      </c>
      <c r="S638" s="31">
        <f t="shared" si="56"/>
        <v>29111600</v>
      </c>
      <c r="T638" s="31">
        <f t="shared" si="57"/>
        <v>31472000</v>
      </c>
      <c r="X638" s="30">
        <f t="shared" si="54"/>
        <v>45504</v>
      </c>
      <c r="Y638" s="31"/>
      <c r="Z638" s="31">
        <f t="shared" si="58"/>
        <v>31472000</v>
      </c>
      <c r="AA638" s="28" t="s">
        <v>264</v>
      </c>
    </row>
    <row r="639" spans="1:27" s="28" customFormat="1" ht="29" x14ac:dyDescent="0.35">
      <c r="A639" s="19" t="s">
        <v>5159</v>
      </c>
      <c r="B639" s="20">
        <v>702</v>
      </c>
      <c r="C639" s="28">
        <v>2024</v>
      </c>
      <c r="D639" s="19" t="s">
        <v>1993</v>
      </c>
      <c r="E639" s="19" t="s">
        <v>1994</v>
      </c>
      <c r="F639" s="19">
        <v>52959467</v>
      </c>
      <c r="G639" s="19" t="s">
        <v>1995</v>
      </c>
      <c r="H639" s="19" t="s">
        <v>154</v>
      </c>
      <c r="I639" s="19" t="s">
        <v>4747</v>
      </c>
      <c r="J639" s="27">
        <v>45345</v>
      </c>
      <c r="K639" s="27">
        <v>45349</v>
      </c>
      <c r="L639" s="27">
        <v>45504</v>
      </c>
      <c r="M639" s="29">
        <v>36927000</v>
      </c>
      <c r="N639" s="36">
        <f t="shared" si="55"/>
        <v>1</v>
      </c>
      <c r="O639" s="31">
        <f>VLOOKUP(A639,[1]Hoja3!$A$1:$D$1647,2,0)</f>
        <v>34241400</v>
      </c>
      <c r="P639" s="31">
        <f>VLOOKUP(A639,[1]Hoja3!$A$1:$D$1647,4,0)</f>
        <v>2685600</v>
      </c>
      <c r="Q639" s="31">
        <f>VLOOKUP(A639,[1]Hoja3!$A$1:$D$1647,3,0)</f>
        <v>0</v>
      </c>
      <c r="R639" s="31">
        <f t="shared" si="59"/>
        <v>36927000</v>
      </c>
      <c r="S639" s="31">
        <f t="shared" si="56"/>
        <v>31555800</v>
      </c>
      <c r="T639" s="31">
        <f t="shared" si="57"/>
        <v>36927000</v>
      </c>
      <c r="X639" s="30">
        <f t="shared" si="54"/>
        <v>45504</v>
      </c>
      <c r="Y639" s="31"/>
      <c r="Z639" s="31">
        <f t="shared" si="58"/>
        <v>36927000</v>
      </c>
      <c r="AA639" s="28" t="s">
        <v>156</v>
      </c>
    </row>
    <row r="640" spans="1:27" s="28" customFormat="1" ht="29" x14ac:dyDescent="0.35">
      <c r="A640" s="19" t="s">
        <v>5160</v>
      </c>
      <c r="B640" s="20">
        <v>703</v>
      </c>
      <c r="C640" s="28">
        <v>2024</v>
      </c>
      <c r="D640" s="19" t="s">
        <v>1996</v>
      </c>
      <c r="E640" s="19" t="s">
        <v>1997</v>
      </c>
      <c r="F640" s="19">
        <v>52373257</v>
      </c>
      <c r="G640" s="19" t="s">
        <v>1998</v>
      </c>
      <c r="H640" s="19" t="s">
        <v>154</v>
      </c>
      <c r="I640" s="19" t="s">
        <v>4747</v>
      </c>
      <c r="J640" s="27">
        <v>45348</v>
      </c>
      <c r="K640" s="27">
        <v>45352</v>
      </c>
      <c r="L640" s="27">
        <v>45504</v>
      </c>
      <c r="M640" s="29">
        <v>16731000</v>
      </c>
      <c r="N640" s="36">
        <f t="shared" si="55"/>
        <v>1</v>
      </c>
      <c r="O640" s="31">
        <f>VLOOKUP(A640,[1]Hoja3!$A$1:$D$1647,2,0)</f>
        <v>15210000</v>
      </c>
      <c r="P640" s="31">
        <f>VLOOKUP(A640,[1]Hoja3!$A$1:$D$1647,4,0)</f>
        <v>1521000</v>
      </c>
      <c r="Q640" s="31">
        <f>VLOOKUP(A640,[1]Hoja3!$A$1:$D$1647,3,0)</f>
        <v>0</v>
      </c>
      <c r="R640" s="31">
        <f t="shared" si="59"/>
        <v>16731000</v>
      </c>
      <c r="S640" s="31">
        <f t="shared" si="56"/>
        <v>13689000</v>
      </c>
      <c r="T640" s="31">
        <f t="shared" si="57"/>
        <v>16731000</v>
      </c>
      <c r="X640" s="30">
        <f t="shared" ref="X640:X703" si="60">+W640+L640</f>
        <v>45504</v>
      </c>
      <c r="Y640" s="31"/>
      <c r="Z640" s="31">
        <f t="shared" si="58"/>
        <v>16731000</v>
      </c>
      <c r="AA640" s="28" t="s">
        <v>156</v>
      </c>
    </row>
    <row r="641" spans="1:27" s="28" customFormat="1" ht="29" x14ac:dyDescent="0.35">
      <c r="A641" s="19" t="s">
        <v>5161</v>
      </c>
      <c r="B641" s="20">
        <v>704</v>
      </c>
      <c r="C641" s="28">
        <v>2024</v>
      </c>
      <c r="D641" s="19" t="s">
        <v>1999</v>
      </c>
      <c r="E641" s="19" t="s">
        <v>2000</v>
      </c>
      <c r="F641" s="19">
        <v>1013652261</v>
      </c>
      <c r="G641" s="19" t="s">
        <v>2001</v>
      </c>
      <c r="H641" s="19" t="s">
        <v>4678</v>
      </c>
      <c r="I641" s="19" t="s">
        <v>539</v>
      </c>
      <c r="J641" s="27">
        <v>45345</v>
      </c>
      <c r="K641" s="27">
        <v>45349</v>
      </c>
      <c r="L641" s="27">
        <v>45504</v>
      </c>
      <c r="M641" s="29">
        <v>29174750</v>
      </c>
      <c r="N641" s="36">
        <f t="shared" si="55"/>
        <v>1</v>
      </c>
      <c r="O641" s="31">
        <f>VLOOKUP(A641,[1]Hoja3!$A$1:$D$1647,2,0)</f>
        <v>27052950</v>
      </c>
      <c r="P641" s="31">
        <f>VLOOKUP(A641,[1]Hoja3!$A$1:$D$1647,4,0)</f>
        <v>2121800</v>
      </c>
      <c r="Q641" s="31">
        <f>VLOOKUP(A641,[1]Hoja3!$A$1:$D$1647,3,0)</f>
        <v>0</v>
      </c>
      <c r="R641" s="31">
        <f t="shared" si="59"/>
        <v>29174750</v>
      </c>
      <c r="S641" s="31">
        <f t="shared" si="56"/>
        <v>24931150</v>
      </c>
      <c r="T641" s="31">
        <f t="shared" si="57"/>
        <v>29174750</v>
      </c>
      <c r="X641" s="30">
        <f t="shared" si="60"/>
        <v>45504</v>
      </c>
      <c r="Y641" s="31"/>
      <c r="Z641" s="31">
        <f t="shared" si="58"/>
        <v>29174750</v>
      </c>
      <c r="AA641" s="28" t="s">
        <v>534</v>
      </c>
    </row>
    <row r="642" spans="1:27" s="28" customFormat="1" ht="43.5" x14ac:dyDescent="0.35">
      <c r="A642" s="19" t="s">
        <v>5162</v>
      </c>
      <c r="B642" s="20">
        <v>705</v>
      </c>
      <c r="C642" s="28">
        <v>2024</v>
      </c>
      <c r="D642" s="19" t="s">
        <v>2002</v>
      </c>
      <c r="E642" s="19" t="s">
        <v>2003</v>
      </c>
      <c r="F642" s="19">
        <v>1037609962</v>
      </c>
      <c r="G642" s="19" t="s">
        <v>2004</v>
      </c>
      <c r="H642" s="19" t="s">
        <v>262</v>
      </c>
      <c r="I642" s="19" t="s">
        <v>4742</v>
      </c>
      <c r="J642" s="27">
        <v>45345</v>
      </c>
      <c r="K642" s="27">
        <v>45352</v>
      </c>
      <c r="L642" s="27">
        <v>45504</v>
      </c>
      <c r="M642" s="29">
        <v>32455500</v>
      </c>
      <c r="N642" s="36">
        <f t="shared" si="55"/>
        <v>1</v>
      </c>
      <c r="O642" s="31">
        <f>VLOOKUP(A642,[1]Hoja3!$A$1:$D$1647,2,0)</f>
        <v>29505000</v>
      </c>
      <c r="P642" s="31">
        <f>VLOOKUP(A642,[1]Hoja3!$A$1:$D$1647,4,0)</f>
        <v>2950500</v>
      </c>
      <c r="Q642" s="31">
        <f>VLOOKUP(A642,[1]Hoja3!$A$1:$D$1647,3,0)</f>
        <v>0</v>
      </c>
      <c r="R642" s="31">
        <f t="shared" si="59"/>
        <v>32455500</v>
      </c>
      <c r="S642" s="31">
        <f t="shared" si="56"/>
        <v>26554500</v>
      </c>
      <c r="T642" s="31">
        <f t="shared" si="57"/>
        <v>32455500</v>
      </c>
      <c r="X642" s="30">
        <f t="shared" si="60"/>
        <v>45504</v>
      </c>
      <c r="Y642" s="31"/>
      <c r="Z642" s="31">
        <f t="shared" si="58"/>
        <v>32455500</v>
      </c>
      <c r="AA642" s="28" t="s">
        <v>264</v>
      </c>
    </row>
    <row r="643" spans="1:27" s="28" customFormat="1" ht="29" x14ac:dyDescent="0.35">
      <c r="A643" s="19" t="s">
        <v>5163</v>
      </c>
      <c r="B643" s="20">
        <v>706</v>
      </c>
      <c r="C643" s="28">
        <v>2024</v>
      </c>
      <c r="D643" s="19" t="s">
        <v>2005</v>
      </c>
      <c r="E643" s="19" t="s">
        <v>2006</v>
      </c>
      <c r="F643" s="19">
        <v>65761424</v>
      </c>
      <c r="G643" s="19" t="s">
        <v>2007</v>
      </c>
      <c r="H643" s="19" t="s">
        <v>154</v>
      </c>
      <c r="I643" s="19" t="s">
        <v>4747</v>
      </c>
      <c r="J643" s="27">
        <v>45345</v>
      </c>
      <c r="K643" s="27">
        <v>45349</v>
      </c>
      <c r="L643" s="27">
        <v>45504</v>
      </c>
      <c r="M643" s="29">
        <v>36927000</v>
      </c>
      <c r="N643" s="36">
        <f t="shared" si="55"/>
        <v>1</v>
      </c>
      <c r="O643" s="31">
        <f>VLOOKUP(A643,[1]Hoja3!$A$1:$D$1647,2,0)</f>
        <v>34241400</v>
      </c>
      <c r="P643" s="31">
        <f>VLOOKUP(A643,[1]Hoja3!$A$1:$D$1647,4,0)</f>
        <v>2685600</v>
      </c>
      <c r="Q643" s="31">
        <f>VLOOKUP(A643,[1]Hoja3!$A$1:$D$1647,3,0)</f>
        <v>0</v>
      </c>
      <c r="R643" s="31">
        <f t="shared" si="59"/>
        <v>36927000</v>
      </c>
      <c r="S643" s="31">
        <f t="shared" si="56"/>
        <v>31555800</v>
      </c>
      <c r="T643" s="31">
        <f t="shared" si="57"/>
        <v>36927000</v>
      </c>
      <c r="X643" s="30">
        <f t="shared" si="60"/>
        <v>45504</v>
      </c>
      <c r="Y643" s="31"/>
      <c r="Z643" s="31">
        <f t="shared" si="58"/>
        <v>36927000</v>
      </c>
      <c r="AA643" s="28" t="s">
        <v>156</v>
      </c>
    </row>
    <row r="644" spans="1:27" s="28" customFormat="1" ht="29" x14ac:dyDescent="0.35">
      <c r="A644" s="19" t="s">
        <v>5164</v>
      </c>
      <c r="B644" s="20">
        <v>707</v>
      </c>
      <c r="C644" s="28">
        <v>2024</v>
      </c>
      <c r="D644" s="19" t="s">
        <v>2008</v>
      </c>
      <c r="E644" s="19" t="s">
        <v>2009</v>
      </c>
      <c r="F644" s="19">
        <v>53095842</v>
      </c>
      <c r="G644" s="19" t="s">
        <v>2010</v>
      </c>
      <c r="H644" s="19" t="s">
        <v>764</v>
      </c>
      <c r="I644" s="19" t="s">
        <v>765</v>
      </c>
      <c r="J644" s="27">
        <v>45345</v>
      </c>
      <c r="K644" s="27">
        <v>45349</v>
      </c>
      <c r="L644" s="27">
        <v>45504</v>
      </c>
      <c r="M644" s="29">
        <v>39108000</v>
      </c>
      <c r="N644" s="36">
        <f t="shared" si="55"/>
        <v>1</v>
      </c>
      <c r="O644" s="31">
        <f>VLOOKUP(A644,[1]Hoja3!$A$1:$D$1647,2,0)</f>
        <v>33241800</v>
      </c>
      <c r="P644" s="31">
        <f>VLOOKUP(A644,[1]Hoja3!$A$1:$D$1647,4,0)</f>
        <v>5866200</v>
      </c>
      <c r="Q644" s="31">
        <f>VLOOKUP(A644,[1]Hoja3!$A$1:$D$1647,3,0)</f>
        <v>0</v>
      </c>
      <c r="R644" s="31">
        <f t="shared" si="59"/>
        <v>39108000</v>
      </c>
      <c r="S644" s="31">
        <f t="shared" si="56"/>
        <v>27375600</v>
      </c>
      <c r="T644" s="31">
        <f t="shared" si="57"/>
        <v>39108000</v>
      </c>
      <c r="X644" s="30">
        <f t="shared" si="60"/>
        <v>45504</v>
      </c>
      <c r="Y644" s="31"/>
      <c r="Z644" s="31">
        <f t="shared" si="58"/>
        <v>39108000</v>
      </c>
      <c r="AA644" s="28" t="s">
        <v>556</v>
      </c>
    </row>
    <row r="645" spans="1:27" s="28" customFormat="1" ht="29" x14ac:dyDescent="0.35">
      <c r="A645" s="19" t="s">
        <v>5165</v>
      </c>
      <c r="B645" s="20">
        <v>708</v>
      </c>
      <c r="C645" s="28">
        <v>2024</v>
      </c>
      <c r="D645" s="19" t="s">
        <v>2011</v>
      </c>
      <c r="E645" s="19" t="s">
        <v>2012</v>
      </c>
      <c r="F645" s="19">
        <v>1019133448</v>
      </c>
      <c r="G645" s="19" t="s">
        <v>2013</v>
      </c>
      <c r="H645" s="19" t="s">
        <v>154</v>
      </c>
      <c r="I645" s="19" t="s">
        <v>32</v>
      </c>
      <c r="J645" s="27">
        <v>45345</v>
      </c>
      <c r="K645" s="27">
        <v>45356</v>
      </c>
      <c r="L645" s="27">
        <v>45539</v>
      </c>
      <c r="M645" s="29">
        <v>39108000</v>
      </c>
      <c r="N645" s="36">
        <f t="shared" si="55"/>
        <v>0.8111111025877058</v>
      </c>
      <c r="O645" s="31">
        <f>VLOOKUP(A645,[1]Hoja3!$A$1:$D$1647,2,0)</f>
        <v>31720933</v>
      </c>
      <c r="P645" s="31">
        <f>VLOOKUP(A645,[1]Hoja3!$A$1:$D$1647,4,0)</f>
        <v>0</v>
      </c>
      <c r="Q645" s="31">
        <f>VLOOKUP(A645,[1]Hoja3!$A$1:$D$1647,3,0)</f>
        <v>7387067</v>
      </c>
      <c r="R645" s="31">
        <f t="shared" si="59"/>
        <v>39108000</v>
      </c>
      <c r="S645" s="31">
        <f t="shared" si="56"/>
        <v>31720933</v>
      </c>
      <c r="T645" s="31">
        <f t="shared" si="57"/>
        <v>31720933</v>
      </c>
      <c r="X645" s="30">
        <f t="shared" si="60"/>
        <v>45539</v>
      </c>
      <c r="Y645" s="31"/>
      <c r="Z645" s="31">
        <f t="shared" si="58"/>
        <v>39108000</v>
      </c>
      <c r="AA645" s="28" t="s">
        <v>33</v>
      </c>
    </row>
    <row r="646" spans="1:27" s="28" customFormat="1" ht="29" x14ac:dyDescent="0.35">
      <c r="A646" s="19" t="s">
        <v>5166</v>
      </c>
      <c r="B646" s="20">
        <v>709</v>
      </c>
      <c r="C646" s="28">
        <v>2024</v>
      </c>
      <c r="D646" s="19" t="s">
        <v>2014</v>
      </c>
      <c r="E646" s="19" t="s">
        <v>2015</v>
      </c>
      <c r="F646" s="19">
        <v>1013635530</v>
      </c>
      <c r="G646" s="19" t="s">
        <v>2016</v>
      </c>
      <c r="H646" s="19" t="s">
        <v>154</v>
      </c>
      <c r="I646" s="19" t="s">
        <v>4747</v>
      </c>
      <c r="J646" s="27">
        <v>45348</v>
      </c>
      <c r="K646" s="27">
        <v>45352</v>
      </c>
      <c r="L646" s="27">
        <v>45504</v>
      </c>
      <c r="M646" s="29">
        <v>44688000</v>
      </c>
      <c r="N646" s="36">
        <f t="shared" si="55"/>
        <v>1</v>
      </c>
      <c r="O646" s="31">
        <f>VLOOKUP(A646,[1]Hoja3!$A$1:$D$1647,2,0)</f>
        <v>37240000</v>
      </c>
      <c r="P646" s="31">
        <f>VLOOKUP(A646,[1]Hoja3!$A$1:$D$1647,4,0)</f>
        <v>7448000</v>
      </c>
      <c r="Q646" s="31">
        <f>VLOOKUP(A646,[1]Hoja3!$A$1:$D$1647,3,0)</f>
        <v>0</v>
      </c>
      <c r="R646" s="31">
        <f t="shared" si="59"/>
        <v>44688000</v>
      </c>
      <c r="S646" s="31">
        <f t="shared" si="56"/>
        <v>29792000</v>
      </c>
      <c r="T646" s="31">
        <f t="shared" si="57"/>
        <v>44688000</v>
      </c>
      <c r="X646" s="30">
        <f t="shared" si="60"/>
        <v>45504</v>
      </c>
      <c r="Y646" s="31"/>
      <c r="Z646" s="31">
        <f t="shared" si="58"/>
        <v>44688000</v>
      </c>
      <c r="AA646" s="28" t="s">
        <v>156</v>
      </c>
    </row>
    <row r="647" spans="1:27" s="28" customFormat="1" ht="29" x14ac:dyDescent="0.35">
      <c r="A647" s="19" t="s">
        <v>5167</v>
      </c>
      <c r="B647" s="20">
        <v>710</v>
      </c>
      <c r="C647" s="28">
        <v>2024</v>
      </c>
      <c r="D647" s="19" t="s">
        <v>2017</v>
      </c>
      <c r="E647" s="19" t="s">
        <v>2018</v>
      </c>
      <c r="F647" s="19">
        <v>1026289755</v>
      </c>
      <c r="G647" s="19" t="s">
        <v>2019</v>
      </c>
      <c r="H647" s="19" t="s">
        <v>4678</v>
      </c>
      <c r="I647" s="19" t="s">
        <v>539</v>
      </c>
      <c r="J647" s="27">
        <v>45348</v>
      </c>
      <c r="K647" s="27">
        <v>45350</v>
      </c>
      <c r="L647" s="27">
        <v>45504</v>
      </c>
      <c r="M647" s="29">
        <v>29174750</v>
      </c>
      <c r="N647" s="36">
        <f t="shared" si="55"/>
        <v>1</v>
      </c>
      <c r="O647" s="31">
        <f>VLOOKUP(A647,[1]Hoja3!$A$1:$D$1647,2,0)</f>
        <v>26876133</v>
      </c>
      <c r="P647" s="31">
        <f>VLOOKUP(A647,[1]Hoja3!$A$1:$D$1647,4,0)</f>
        <v>2298617</v>
      </c>
      <c r="Q647" s="31">
        <f>VLOOKUP(A647,[1]Hoja3!$A$1:$D$1647,3,0)</f>
        <v>0</v>
      </c>
      <c r="R647" s="31">
        <f t="shared" si="59"/>
        <v>29174750</v>
      </c>
      <c r="S647" s="31">
        <f t="shared" si="56"/>
        <v>24577516</v>
      </c>
      <c r="T647" s="31">
        <f t="shared" si="57"/>
        <v>29174750</v>
      </c>
      <c r="X647" s="30">
        <f t="shared" si="60"/>
        <v>45504</v>
      </c>
      <c r="Y647" s="31"/>
      <c r="Z647" s="31">
        <f t="shared" si="58"/>
        <v>29174750</v>
      </c>
      <c r="AA647" s="28" t="s">
        <v>534</v>
      </c>
    </row>
    <row r="648" spans="1:27" s="28" customFormat="1" ht="29" x14ac:dyDescent="0.35">
      <c r="A648" s="19" t="s">
        <v>5168</v>
      </c>
      <c r="B648" s="20">
        <v>711</v>
      </c>
      <c r="C648" s="28">
        <v>2024</v>
      </c>
      <c r="D648" s="19" t="s">
        <v>2020</v>
      </c>
      <c r="E648" s="19" t="s">
        <v>2021</v>
      </c>
      <c r="F648" s="19">
        <v>1030578775</v>
      </c>
      <c r="G648" s="19" t="s">
        <v>2022</v>
      </c>
      <c r="H648" s="19" t="s">
        <v>532</v>
      </c>
      <c r="I648" s="19" t="s">
        <v>533</v>
      </c>
      <c r="J648" s="27">
        <v>45348</v>
      </c>
      <c r="K648" s="27">
        <v>45351</v>
      </c>
      <c r="L648" s="27">
        <v>45504</v>
      </c>
      <c r="M648" s="29">
        <v>23339800</v>
      </c>
      <c r="N648" s="36">
        <f t="shared" ref="N648:N711" si="61">O648/(M648-P648)</f>
        <v>1</v>
      </c>
      <c r="O648" s="31">
        <f>VLOOKUP(A648,[1]Hoja3!$A$1:$D$1647,2,0)</f>
        <v>21359453</v>
      </c>
      <c r="P648" s="31">
        <f>VLOOKUP(A648,[1]Hoja3!$A$1:$D$1647,4,0)</f>
        <v>1980347</v>
      </c>
      <c r="Q648" s="31">
        <f>VLOOKUP(A648,[1]Hoja3!$A$1:$D$1647,3,0)</f>
        <v>0</v>
      </c>
      <c r="R648" s="31">
        <f t="shared" si="59"/>
        <v>23339800</v>
      </c>
      <c r="S648" s="31">
        <f t="shared" ref="S648:S711" si="62">+O648-P648</f>
        <v>19379106</v>
      </c>
      <c r="T648" s="31">
        <f t="shared" ref="T648:T711" si="63">+O648+P648</f>
        <v>23339800</v>
      </c>
      <c r="X648" s="30">
        <f t="shared" si="60"/>
        <v>45504</v>
      </c>
      <c r="Y648" s="31"/>
      <c r="Z648" s="31">
        <f t="shared" ref="Z648:Z711" si="64">+Y648+M648</f>
        <v>23339800</v>
      </c>
      <c r="AA648" s="28" t="s">
        <v>534</v>
      </c>
    </row>
    <row r="649" spans="1:27" s="28" customFormat="1" ht="29" x14ac:dyDescent="0.35">
      <c r="A649" s="19" t="s">
        <v>5169</v>
      </c>
      <c r="B649" s="20">
        <v>712</v>
      </c>
      <c r="C649" s="28">
        <v>2024</v>
      </c>
      <c r="D649" s="19" t="s">
        <v>2023</v>
      </c>
      <c r="E649" s="19" t="s">
        <v>2024</v>
      </c>
      <c r="F649" s="19">
        <v>1052385886</v>
      </c>
      <c r="G649" s="19" t="s">
        <v>2025</v>
      </c>
      <c r="H649" s="19" t="s">
        <v>4678</v>
      </c>
      <c r="I649" s="19" t="s">
        <v>539</v>
      </c>
      <c r="J649" s="27">
        <v>45348</v>
      </c>
      <c r="K649" s="27">
        <v>45350</v>
      </c>
      <c r="L649" s="27">
        <v>45504</v>
      </c>
      <c r="M649" s="29">
        <v>29174750</v>
      </c>
      <c r="N649" s="36">
        <f t="shared" si="61"/>
        <v>1</v>
      </c>
      <c r="O649" s="31">
        <f>VLOOKUP(A649,[1]Hoja3!$A$1:$D$1647,2,0)</f>
        <v>26876133</v>
      </c>
      <c r="P649" s="31">
        <f>VLOOKUP(A649,[1]Hoja3!$A$1:$D$1647,4,0)</f>
        <v>2298617</v>
      </c>
      <c r="Q649" s="31">
        <f>VLOOKUP(A649,[1]Hoja3!$A$1:$D$1647,3,0)</f>
        <v>0</v>
      </c>
      <c r="R649" s="31">
        <f t="shared" ref="R649:R712" si="65">+O649+P649+Q649</f>
        <v>29174750</v>
      </c>
      <c r="S649" s="31">
        <f t="shared" si="62"/>
        <v>24577516</v>
      </c>
      <c r="T649" s="31">
        <f t="shared" si="63"/>
        <v>29174750</v>
      </c>
      <c r="X649" s="30">
        <f t="shared" si="60"/>
        <v>45504</v>
      </c>
      <c r="Y649" s="31"/>
      <c r="Z649" s="31">
        <f t="shared" si="64"/>
        <v>29174750</v>
      </c>
      <c r="AA649" s="28" t="s">
        <v>534</v>
      </c>
    </row>
    <row r="650" spans="1:27" s="28" customFormat="1" ht="43.5" x14ac:dyDescent="0.35">
      <c r="A650" s="19" t="s">
        <v>5170</v>
      </c>
      <c r="B650" s="20">
        <v>713</v>
      </c>
      <c r="C650" s="28">
        <v>2024</v>
      </c>
      <c r="D650" s="19" t="s">
        <v>2026</v>
      </c>
      <c r="E650" s="19" t="s">
        <v>2027</v>
      </c>
      <c r="F650" s="19">
        <v>1010233596</v>
      </c>
      <c r="G650" s="19" t="s">
        <v>2028</v>
      </c>
      <c r="H650" s="19" t="s">
        <v>262</v>
      </c>
      <c r="I650" s="19" t="s">
        <v>4742</v>
      </c>
      <c r="J650" s="27">
        <v>45348</v>
      </c>
      <c r="K650" s="27">
        <v>45351</v>
      </c>
      <c r="L650" s="27">
        <v>45504</v>
      </c>
      <c r="M650" s="29">
        <v>42000000</v>
      </c>
      <c r="N650" s="36">
        <f t="shared" si="61"/>
        <v>1</v>
      </c>
      <c r="O650" s="31">
        <f>VLOOKUP(A650,[1]Hoja3!$A$1:$D$1647,2,0)</f>
        <v>35233333</v>
      </c>
      <c r="P650" s="31">
        <f>VLOOKUP(A650,[1]Hoja3!$A$1:$D$1647,4,0)</f>
        <v>6766667</v>
      </c>
      <c r="Q650" s="31">
        <f>VLOOKUP(A650,[1]Hoja3!$A$1:$D$1647,3,0)</f>
        <v>0</v>
      </c>
      <c r="R650" s="31">
        <f t="shared" si="65"/>
        <v>42000000</v>
      </c>
      <c r="S650" s="31">
        <f t="shared" si="62"/>
        <v>28466666</v>
      </c>
      <c r="T650" s="31">
        <f t="shared" si="63"/>
        <v>42000000</v>
      </c>
      <c r="X650" s="30">
        <f t="shared" si="60"/>
        <v>45504</v>
      </c>
      <c r="Y650" s="31"/>
      <c r="Z650" s="31">
        <f t="shared" si="64"/>
        <v>42000000</v>
      </c>
      <c r="AA650" s="28" t="s">
        <v>264</v>
      </c>
    </row>
    <row r="651" spans="1:27" s="28" customFormat="1" ht="29" x14ac:dyDescent="0.35">
      <c r="A651" s="19" t="s">
        <v>5171</v>
      </c>
      <c r="B651" s="20">
        <v>714</v>
      </c>
      <c r="C651" s="28">
        <v>2024</v>
      </c>
      <c r="D651" s="19" t="s">
        <v>2029</v>
      </c>
      <c r="E651" s="19" t="s">
        <v>2030</v>
      </c>
      <c r="F651" s="19">
        <v>1026564288</v>
      </c>
      <c r="G651" s="19" t="s">
        <v>2031</v>
      </c>
      <c r="H651" s="19" t="s">
        <v>426</v>
      </c>
      <c r="I651" s="19" t="s">
        <v>820</v>
      </c>
      <c r="J651" s="27">
        <v>45348</v>
      </c>
      <c r="K651" s="27">
        <v>45350</v>
      </c>
      <c r="L651" s="27">
        <v>45504</v>
      </c>
      <c r="M651" s="29">
        <v>36000000</v>
      </c>
      <c r="N651" s="36">
        <f t="shared" si="61"/>
        <v>0.80263157894736847</v>
      </c>
      <c r="O651" s="31">
        <f>VLOOKUP(A651,[1]Hoja3!$A$1:$D$1647,2,0)</f>
        <v>24400000</v>
      </c>
      <c r="P651" s="31">
        <f>VLOOKUP(A651,[1]Hoja3!$A$1:$D$1647,4,0)</f>
        <v>5600000</v>
      </c>
      <c r="Q651" s="31">
        <f>VLOOKUP(A651,[1]Hoja3!$A$1:$D$1647,3,0)</f>
        <v>6000000</v>
      </c>
      <c r="R651" s="31">
        <f t="shared" si="65"/>
        <v>36000000</v>
      </c>
      <c r="S651" s="31">
        <f t="shared" si="62"/>
        <v>18800000</v>
      </c>
      <c r="T651" s="31">
        <f t="shared" si="63"/>
        <v>30000000</v>
      </c>
      <c r="X651" s="30">
        <f t="shared" si="60"/>
        <v>45504</v>
      </c>
      <c r="Y651" s="31"/>
      <c r="Z651" s="31">
        <f t="shared" si="64"/>
        <v>36000000</v>
      </c>
      <c r="AA651" s="28" t="s">
        <v>428</v>
      </c>
    </row>
    <row r="652" spans="1:27" s="28" customFormat="1" ht="43.5" x14ac:dyDescent="0.35">
      <c r="A652" s="19" t="s">
        <v>5172</v>
      </c>
      <c r="B652" s="20">
        <v>715</v>
      </c>
      <c r="C652" s="28">
        <v>2024</v>
      </c>
      <c r="D652" s="19" t="s">
        <v>2032</v>
      </c>
      <c r="E652" s="19" t="s">
        <v>2033</v>
      </c>
      <c r="F652" s="19">
        <v>1018416687</v>
      </c>
      <c r="G652" s="19" t="s">
        <v>2034</v>
      </c>
      <c r="H652" s="19" t="s">
        <v>262</v>
      </c>
      <c r="I652" s="19" t="s">
        <v>4742</v>
      </c>
      <c r="J652" s="27">
        <v>45348</v>
      </c>
      <c r="K652" s="27">
        <v>45352</v>
      </c>
      <c r="L652" s="27">
        <v>45504</v>
      </c>
      <c r="M652" s="29">
        <v>32455500</v>
      </c>
      <c r="N652" s="36">
        <f t="shared" si="61"/>
        <v>1</v>
      </c>
      <c r="O652" s="31">
        <f>VLOOKUP(A652,[1]Hoja3!$A$1:$D$1647,2,0)</f>
        <v>29505000</v>
      </c>
      <c r="P652" s="31">
        <f>VLOOKUP(A652,[1]Hoja3!$A$1:$D$1647,4,0)</f>
        <v>2950500</v>
      </c>
      <c r="Q652" s="31">
        <f>VLOOKUP(A652,[1]Hoja3!$A$1:$D$1647,3,0)</f>
        <v>0</v>
      </c>
      <c r="R652" s="31">
        <f t="shared" si="65"/>
        <v>32455500</v>
      </c>
      <c r="S652" s="31">
        <f t="shared" si="62"/>
        <v>26554500</v>
      </c>
      <c r="T652" s="31">
        <f t="shared" si="63"/>
        <v>32455500</v>
      </c>
      <c r="X652" s="30">
        <f t="shared" si="60"/>
        <v>45504</v>
      </c>
      <c r="Y652" s="31"/>
      <c r="Z652" s="31">
        <f t="shared" si="64"/>
        <v>32455500</v>
      </c>
      <c r="AA652" s="28" t="s">
        <v>264</v>
      </c>
    </row>
    <row r="653" spans="1:27" s="28" customFormat="1" ht="43.5" x14ac:dyDescent="0.35">
      <c r="A653" s="19" t="s">
        <v>5173</v>
      </c>
      <c r="B653" s="20">
        <v>716</v>
      </c>
      <c r="C653" s="28">
        <v>2024</v>
      </c>
      <c r="D653" s="19" t="s">
        <v>2035</v>
      </c>
      <c r="E653" s="19" t="s">
        <v>2036</v>
      </c>
      <c r="F653" s="19">
        <v>1032415054</v>
      </c>
      <c r="G653" s="19" t="s">
        <v>2037</v>
      </c>
      <c r="H653" s="19" t="s">
        <v>262</v>
      </c>
      <c r="I653" s="19" t="s">
        <v>4742</v>
      </c>
      <c r="J653" s="27">
        <v>45349</v>
      </c>
      <c r="K653" s="27">
        <v>45355</v>
      </c>
      <c r="L653" s="27">
        <v>45504</v>
      </c>
      <c r="M653" s="29">
        <v>38500000</v>
      </c>
      <c r="N653" s="36">
        <f t="shared" si="61"/>
        <v>1</v>
      </c>
      <c r="O653" s="31">
        <f>VLOOKUP(A653,[1]Hoja3!$A$1:$D$1647,2,0)</f>
        <v>34300000</v>
      </c>
      <c r="P653" s="31">
        <f>VLOOKUP(A653,[1]Hoja3!$A$1:$D$1647,4,0)</f>
        <v>4200000</v>
      </c>
      <c r="Q653" s="31">
        <f>VLOOKUP(A653,[1]Hoja3!$A$1:$D$1647,3,0)</f>
        <v>0</v>
      </c>
      <c r="R653" s="31">
        <f t="shared" si="65"/>
        <v>38500000</v>
      </c>
      <c r="S653" s="31">
        <f t="shared" si="62"/>
        <v>30100000</v>
      </c>
      <c r="T653" s="31">
        <f t="shared" si="63"/>
        <v>38500000</v>
      </c>
      <c r="X653" s="30">
        <f t="shared" si="60"/>
        <v>45504</v>
      </c>
      <c r="Y653" s="31"/>
      <c r="Z653" s="31">
        <f t="shared" si="64"/>
        <v>38500000</v>
      </c>
      <c r="AA653" s="28" t="s">
        <v>264</v>
      </c>
    </row>
    <row r="654" spans="1:27" s="28" customFormat="1" ht="43.5" x14ac:dyDescent="0.35">
      <c r="A654" s="19" t="s">
        <v>5174</v>
      </c>
      <c r="B654" s="20">
        <v>717</v>
      </c>
      <c r="C654" s="28">
        <v>2024</v>
      </c>
      <c r="D654" s="19" t="s">
        <v>2038</v>
      </c>
      <c r="E654" s="19" t="s">
        <v>2039</v>
      </c>
      <c r="F654" s="19">
        <v>52857278</v>
      </c>
      <c r="G654" s="19" t="s">
        <v>2040</v>
      </c>
      <c r="H654" s="19" t="s">
        <v>813</v>
      </c>
      <c r="I654" s="19" t="s">
        <v>1968</v>
      </c>
      <c r="J654" s="27">
        <v>45348</v>
      </c>
      <c r="K654" s="27">
        <v>45356</v>
      </c>
      <c r="L654" s="27">
        <v>45504</v>
      </c>
      <c r="M654" s="29">
        <v>20432500</v>
      </c>
      <c r="N654" s="36">
        <f t="shared" si="61"/>
        <v>1</v>
      </c>
      <c r="O654" s="31">
        <f>VLOOKUP(A654,[1]Hoja3!$A$1:$D$1647,2,0)</f>
        <v>18079667</v>
      </c>
      <c r="P654" s="31">
        <f>VLOOKUP(A654,[1]Hoja3!$A$1:$D$1647,4,0)</f>
        <v>2352833</v>
      </c>
      <c r="Q654" s="31">
        <f>VLOOKUP(A654,[1]Hoja3!$A$1:$D$1647,3,0)</f>
        <v>0</v>
      </c>
      <c r="R654" s="31">
        <f t="shared" si="65"/>
        <v>20432500</v>
      </c>
      <c r="S654" s="31">
        <f t="shared" si="62"/>
        <v>15726834</v>
      </c>
      <c r="T654" s="31">
        <f t="shared" si="63"/>
        <v>20432500</v>
      </c>
      <c r="X654" s="30">
        <f t="shared" si="60"/>
        <v>45504</v>
      </c>
      <c r="Y654" s="31"/>
      <c r="Z654" s="31">
        <f t="shared" si="64"/>
        <v>20432500</v>
      </c>
      <c r="AA654" s="28" t="s">
        <v>534</v>
      </c>
    </row>
    <row r="655" spans="1:27" s="28" customFormat="1" ht="29" x14ac:dyDescent="0.35">
      <c r="A655" s="19" t="s">
        <v>5175</v>
      </c>
      <c r="B655" s="20">
        <v>718</v>
      </c>
      <c r="C655" s="28">
        <v>2024</v>
      </c>
      <c r="D655" s="19" t="s">
        <v>2041</v>
      </c>
      <c r="E655" s="19" t="s">
        <v>2042</v>
      </c>
      <c r="F655" s="19">
        <v>1116242164</v>
      </c>
      <c r="G655" s="19" t="s">
        <v>2043</v>
      </c>
      <c r="H655" s="19" t="s">
        <v>154</v>
      </c>
      <c r="I655" s="19" t="s">
        <v>4747</v>
      </c>
      <c r="J655" s="27">
        <v>45348</v>
      </c>
      <c r="K655" s="27">
        <v>45352</v>
      </c>
      <c r="L655" s="27">
        <v>45504</v>
      </c>
      <c r="M655" s="29">
        <v>44688000</v>
      </c>
      <c r="N655" s="36">
        <f t="shared" si="61"/>
        <v>1</v>
      </c>
      <c r="O655" s="31">
        <f>VLOOKUP(A655,[1]Hoja3!$A$1:$D$1647,2,0)</f>
        <v>37240000</v>
      </c>
      <c r="P655" s="31">
        <f>VLOOKUP(A655,[1]Hoja3!$A$1:$D$1647,4,0)</f>
        <v>7448000</v>
      </c>
      <c r="Q655" s="31">
        <f>VLOOKUP(A655,[1]Hoja3!$A$1:$D$1647,3,0)</f>
        <v>0</v>
      </c>
      <c r="R655" s="31">
        <f t="shared" si="65"/>
        <v>44688000</v>
      </c>
      <c r="S655" s="31">
        <f t="shared" si="62"/>
        <v>29792000</v>
      </c>
      <c r="T655" s="31">
        <f t="shared" si="63"/>
        <v>44688000</v>
      </c>
      <c r="X655" s="30">
        <f t="shared" si="60"/>
        <v>45504</v>
      </c>
      <c r="Y655" s="31"/>
      <c r="Z655" s="31">
        <f t="shared" si="64"/>
        <v>44688000</v>
      </c>
      <c r="AA655" s="28" t="s">
        <v>156</v>
      </c>
    </row>
    <row r="656" spans="1:27" s="28" customFormat="1" ht="29" x14ac:dyDescent="0.35">
      <c r="A656" s="19" t="s">
        <v>5176</v>
      </c>
      <c r="B656" s="20">
        <v>719</v>
      </c>
      <c r="C656" s="28">
        <v>2024</v>
      </c>
      <c r="D656" s="19" t="s">
        <v>2044</v>
      </c>
      <c r="E656" s="19" t="s">
        <v>2045</v>
      </c>
      <c r="F656" s="19">
        <v>1030547255</v>
      </c>
      <c r="G656" s="19" t="s">
        <v>2046</v>
      </c>
      <c r="H656" s="19" t="s">
        <v>154</v>
      </c>
      <c r="I656" s="19" t="s">
        <v>4747</v>
      </c>
      <c r="J656" s="27">
        <v>45348</v>
      </c>
      <c r="K656" s="27">
        <v>45352</v>
      </c>
      <c r="L656" s="27">
        <v>45504</v>
      </c>
      <c r="M656" s="29">
        <v>12254000</v>
      </c>
      <c r="N656" s="36">
        <f t="shared" si="61"/>
        <v>1</v>
      </c>
      <c r="O656" s="31">
        <f>VLOOKUP(A656,[1]Hoja3!$A$1:$D$1647,2,0)</f>
        <v>11140000</v>
      </c>
      <c r="P656" s="31">
        <f>VLOOKUP(A656,[1]Hoja3!$A$1:$D$1647,4,0)</f>
        <v>1114000</v>
      </c>
      <c r="Q656" s="31">
        <f>VLOOKUP(A656,[1]Hoja3!$A$1:$D$1647,3,0)</f>
        <v>0</v>
      </c>
      <c r="R656" s="31">
        <f t="shared" si="65"/>
        <v>12254000</v>
      </c>
      <c r="S656" s="31">
        <f t="shared" si="62"/>
        <v>10026000</v>
      </c>
      <c r="T656" s="31">
        <f t="shared" si="63"/>
        <v>12254000</v>
      </c>
      <c r="X656" s="30">
        <f t="shared" si="60"/>
        <v>45504</v>
      </c>
      <c r="Y656" s="31"/>
      <c r="Z656" s="31">
        <f t="shared" si="64"/>
        <v>12254000</v>
      </c>
      <c r="AA656" s="28" t="s">
        <v>156</v>
      </c>
    </row>
    <row r="657" spans="1:27" s="28" customFormat="1" ht="29" x14ac:dyDescent="0.35">
      <c r="A657" s="19" t="s">
        <v>5177</v>
      </c>
      <c r="B657" s="20">
        <v>720</v>
      </c>
      <c r="C657" s="28">
        <v>2024</v>
      </c>
      <c r="D657" s="19" t="s">
        <v>2047</v>
      </c>
      <c r="E657" s="19" t="s">
        <v>2048</v>
      </c>
      <c r="F657" s="19">
        <v>51808615</v>
      </c>
      <c r="G657" s="19" t="s">
        <v>2049</v>
      </c>
      <c r="H657" s="19" t="s">
        <v>154</v>
      </c>
      <c r="I657" s="19" t="s">
        <v>4747</v>
      </c>
      <c r="J657" s="27">
        <v>45349</v>
      </c>
      <c r="K657" s="27">
        <v>45362</v>
      </c>
      <c r="L657" s="27">
        <v>45504</v>
      </c>
      <c r="M657" s="29">
        <v>12254000</v>
      </c>
      <c r="N657" s="36">
        <f t="shared" si="61"/>
        <v>1</v>
      </c>
      <c r="O657" s="31">
        <f>VLOOKUP(A657,[1]Hoja3!$A$1:$D$1647,2,0)</f>
        <v>10397333</v>
      </c>
      <c r="P657" s="31">
        <f>VLOOKUP(A657,[1]Hoja3!$A$1:$D$1647,4,0)</f>
        <v>1856667</v>
      </c>
      <c r="Q657" s="31">
        <f>VLOOKUP(A657,[1]Hoja3!$A$1:$D$1647,3,0)</f>
        <v>0</v>
      </c>
      <c r="R657" s="31">
        <f t="shared" si="65"/>
        <v>12254000</v>
      </c>
      <c r="S657" s="31">
        <f t="shared" si="62"/>
        <v>8540666</v>
      </c>
      <c r="T657" s="31">
        <f t="shared" si="63"/>
        <v>12254000</v>
      </c>
      <c r="X657" s="30">
        <f t="shared" si="60"/>
        <v>45504</v>
      </c>
      <c r="Y657" s="31"/>
      <c r="Z657" s="31">
        <f t="shared" si="64"/>
        <v>12254000</v>
      </c>
      <c r="AA657" s="28" t="s">
        <v>156</v>
      </c>
    </row>
    <row r="658" spans="1:27" s="28" customFormat="1" ht="29" x14ac:dyDescent="0.35">
      <c r="A658" s="19" t="s">
        <v>5178</v>
      </c>
      <c r="B658" s="20">
        <v>721</v>
      </c>
      <c r="C658" s="28">
        <v>2024</v>
      </c>
      <c r="D658" s="19" t="s">
        <v>2050</v>
      </c>
      <c r="E658" s="19" t="s">
        <v>2051</v>
      </c>
      <c r="F658" s="19">
        <v>52807944</v>
      </c>
      <c r="G658" s="19" t="s">
        <v>2052</v>
      </c>
      <c r="H658" s="19" t="s">
        <v>154</v>
      </c>
      <c r="I658" s="19" t="s">
        <v>4747</v>
      </c>
      <c r="J658" s="27">
        <v>45349</v>
      </c>
      <c r="K658" s="27">
        <v>45352</v>
      </c>
      <c r="L658" s="27">
        <v>45504</v>
      </c>
      <c r="M658" s="29">
        <v>12254000</v>
      </c>
      <c r="N658" s="36">
        <f t="shared" si="61"/>
        <v>1</v>
      </c>
      <c r="O658" s="31">
        <f>VLOOKUP(A658,[1]Hoja3!$A$1:$D$1647,2,0)</f>
        <v>11140000</v>
      </c>
      <c r="P658" s="31">
        <f>VLOOKUP(A658,[1]Hoja3!$A$1:$D$1647,4,0)</f>
        <v>1114000</v>
      </c>
      <c r="Q658" s="31">
        <f>VLOOKUP(A658,[1]Hoja3!$A$1:$D$1647,3,0)</f>
        <v>0</v>
      </c>
      <c r="R658" s="31">
        <f t="shared" si="65"/>
        <v>12254000</v>
      </c>
      <c r="S658" s="31">
        <f t="shared" si="62"/>
        <v>10026000</v>
      </c>
      <c r="T658" s="31">
        <f t="shared" si="63"/>
        <v>12254000</v>
      </c>
      <c r="X658" s="30">
        <f t="shared" si="60"/>
        <v>45504</v>
      </c>
      <c r="Y658" s="31"/>
      <c r="Z658" s="31">
        <f t="shared" si="64"/>
        <v>12254000</v>
      </c>
      <c r="AA658" s="28" t="s">
        <v>156</v>
      </c>
    </row>
    <row r="659" spans="1:27" s="28" customFormat="1" ht="29" x14ac:dyDescent="0.35">
      <c r="A659" s="19" t="s">
        <v>5179</v>
      </c>
      <c r="B659" s="20">
        <v>722</v>
      </c>
      <c r="C659" s="28">
        <v>2024</v>
      </c>
      <c r="D659" s="19" t="s">
        <v>2053</v>
      </c>
      <c r="E659" s="19" t="s">
        <v>2054</v>
      </c>
      <c r="F659" s="19">
        <v>51982279</v>
      </c>
      <c r="G659" s="19" t="s">
        <v>2055</v>
      </c>
      <c r="H659" s="19" t="s">
        <v>475</v>
      </c>
      <c r="I659" s="19" t="s">
        <v>4768</v>
      </c>
      <c r="J659" s="27">
        <v>45349</v>
      </c>
      <c r="K659" s="27">
        <v>45350</v>
      </c>
      <c r="L659" s="27">
        <v>45504</v>
      </c>
      <c r="M659" s="29">
        <v>15708000</v>
      </c>
      <c r="N659" s="36">
        <f t="shared" si="61"/>
        <v>1</v>
      </c>
      <c r="O659" s="31">
        <f>VLOOKUP(A659,[1]Hoja3!$A$1:$D$1647,2,0)</f>
        <v>13264533</v>
      </c>
      <c r="P659" s="31">
        <f>VLOOKUP(A659,[1]Hoja3!$A$1:$D$1647,4,0)</f>
        <v>2443467</v>
      </c>
      <c r="Q659" s="31">
        <f>VLOOKUP(A659,[1]Hoja3!$A$1:$D$1647,3,0)</f>
        <v>0</v>
      </c>
      <c r="R659" s="31">
        <f t="shared" si="65"/>
        <v>15708000</v>
      </c>
      <c r="S659" s="31">
        <f t="shared" si="62"/>
        <v>10821066</v>
      </c>
      <c r="T659" s="31">
        <f t="shared" si="63"/>
        <v>15708000</v>
      </c>
      <c r="X659" s="30">
        <f t="shared" si="60"/>
        <v>45504</v>
      </c>
      <c r="Y659" s="31"/>
      <c r="Z659" s="31">
        <f t="shared" si="64"/>
        <v>15708000</v>
      </c>
      <c r="AA659" s="28" t="s">
        <v>477</v>
      </c>
    </row>
    <row r="660" spans="1:27" s="28" customFormat="1" ht="29" x14ac:dyDescent="0.35">
      <c r="A660" s="19" t="s">
        <v>5180</v>
      </c>
      <c r="B660" s="20">
        <v>723</v>
      </c>
      <c r="C660" s="28">
        <v>2024</v>
      </c>
      <c r="D660" s="19" t="s">
        <v>2056</v>
      </c>
      <c r="E660" s="19" t="s">
        <v>2057</v>
      </c>
      <c r="F660" s="19">
        <v>53925156</v>
      </c>
      <c r="G660" s="19" t="s">
        <v>2058</v>
      </c>
      <c r="H660" s="19" t="s">
        <v>813</v>
      </c>
      <c r="I660" s="19" t="s">
        <v>4760</v>
      </c>
      <c r="J660" s="27">
        <v>45348</v>
      </c>
      <c r="K660" s="27">
        <v>45350</v>
      </c>
      <c r="L660" s="27">
        <v>45504</v>
      </c>
      <c r="M660" s="29">
        <v>29174750</v>
      </c>
      <c r="N660" s="36">
        <f t="shared" si="61"/>
        <v>1</v>
      </c>
      <c r="O660" s="31">
        <f>VLOOKUP(A660,[1]Hoja3!$A$1:$D$1647,2,0)</f>
        <v>26876133</v>
      </c>
      <c r="P660" s="31">
        <f>VLOOKUP(A660,[1]Hoja3!$A$1:$D$1647,4,0)</f>
        <v>2298617</v>
      </c>
      <c r="Q660" s="31">
        <f>VLOOKUP(A660,[1]Hoja3!$A$1:$D$1647,3,0)</f>
        <v>0</v>
      </c>
      <c r="R660" s="31">
        <f t="shared" si="65"/>
        <v>29174750</v>
      </c>
      <c r="S660" s="31">
        <f t="shared" si="62"/>
        <v>24577516</v>
      </c>
      <c r="T660" s="31">
        <f t="shared" si="63"/>
        <v>29174750</v>
      </c>
      <c r="X660" s="30">
        <f t="shared" si="60"/>
        <v>45504</v>
      </c>
      <c r="Y660" s="31"/>
      <c r="Z660" s="31">
        <f t="shared" si="64"/>
        <v>29174750</v>
      </c>
      <c r="AA660" s="28" t="s">
        <v>534</v>
      </c>
    </row>
    <row r="661" spans="1:27" s="28" customFormat="1" ht="43.5" x14ac:dyDescent="0.35">
      <c r="A661" s="19" t="s">
        <v>5181</v>
      </c>
      <c r="B661" s="20">
        <v>724</v>
      </c>
      <c r="C661" s="28">
        <v>2024</v>
      </c>
      <c r="D661" s="19" t="s">
        <v>2059</v>
      </c>
      <c r="E661" s="19" t="s">
        <v>2060</v>
      </c>
      <c r="F661" s="19">
        <v>53080974</v>
      </c>
      <c r="G661" s="19" t="s">
        <v>2061</v>
      </c>
      <c r="H661" s="19" t="s">
        <v>262</v>
      </c>
      <c r="I661" s="19" t="s">
        <v>4742</v>
      </c>
      <c r="J661" s="27">
        <v>45348</v>
      </c>
      <c r="K661" s="27">
        <v>45352</v>
      </c>
      <c r="L661" s="27">
        <v>45504</v>
      </c>
      <c r="M661" s="29">
        <v>30488500</v>
      </c>
      <c r="N661" s="36">
        <f t="shared" si="61"/>
        <v>1</v>
      </c>
      <c r="O661" s="31">
        <f>VLOOKUP(A661,[1]Hoja3!$A$1:$D$1647,2,0)</f>
        <v>29505000</v>
      </c>
      <c r="P661" s="31">
        <f>VLOOKUP(A661,[1]Hoja3!$A$1:$D$1647,4,0)</f>
        <v>983500</v>
      </c>
      <c r="Q661" s="31">
        <f>VLOOKUP(A661,[1]Hoja3!$A$1:$D$1647,3,0)</f>
        <v>0</v>
      </c>
      <c r="R661" s="31">
        <f t="shared" si="65"/>
        <v>30488500</v>
      </c>
      <c r="S661" s="31">
        <f t="shared" si="62"/>
        <v>28521500</v>
      </c>
      <c r="T661" s="31">
        <f t="shared" si="63"/>
        <v>30488500</v>
      </c>
      <c r="X661" s="30">
        <f t="shared" si="60"/>
        <v>45504</v>
      </c>
      <c r="Y661" s="31"/>
      <c r="Z661" s="31">
        <f t="shared" si="64"/>
        <v>30488500</v>
      </c>
      <c r="AA661" s="28" t="s">
        <v>264</v>
      </c>
    </row>
    <row r="662" spans="1:27" s="28" customFormat="1" ht="29" x14ac:dyDescent="0.35">
      <c r="A662" s="19" t="s">
        <v>5182</v>
      </c>
      <c r="B662" s="20">
        <v>726</v>
      </c>
      <c r="C662" s="28">
        <v>2024</v>
      </c>
      <c r="D662" s="19" t="s">
        <v>2062</v>
      </c>
      <c r="E662" s="19" t="s">
        <v>2063</v>
      </c>
      <c r="F662" s="19">
        <v>1032476661</v>
      </c>
      <c r="G662" s="19" t="s">
        <v>2064</v>
      </c>
      <c r="H662" s="19" t="s">
        <v>154</v>
      </c>
      <c r="I662" s="19" t="s">
        <v>32</v>
      </c>
      <c r="J662" s="27">
        <v>45349</v>
      </c>
      <c r="K662" s="27">
        <v>45356</v>
      </c>
      <c r="L662" s="27">
        <v>45539</v>
      </c>
      <c r="M662" s="29">
        <v>39108000</v>
      </c>
      <c r="N662" s="36">
        <f t="shared" si="61"/>
        <v>0.8111111025877058</v>
      </c>
      <c r="O662" s="31">
        <f>VLOOKUP(A662,[1]Hoja3!$A$1:$D$1647,2,0)</f>
        <v>31720933</v>
      </c>
      <c r="P662" s="31">
        <f>VLOOKUP(A662,[1]Hoja3!$A$1:$D$1647,4,0)</f>
        <v>0</v>
      </c>
      <c r="Q662" s="31">
        <f>VLOOKUP(A662,[1]Hoja3!$A$1:$D$1647,3,0)</f>
        <v>7387067</v>
      </c>
      <c r="R662" s="31">
        <f t="shared" si="65"/>
        <v>39108000</v>
      </c>
      <c r="S662" s="31">
        <f t="shared" si="62"/>
        <v>31720933</v>
      </c>
      <c r="T662" s="31">
        <f t="shared" si="63"/>
        <v>31720933</v>
      </c>
      <c r="X662" s="30">
        <f t="shared" si="60"/>
        <v>45539</v>
      </c>
      <c r="Y662" s="31"/>
      <c r="Z662" s="31">
        <f t="shared" si="64"/>
        <v>39108000</v>
      </c>
      <c r="AA662" s="28" t="s">
        <v>33</v>
      </c>
    </row>
    <row r="663" spans="1:27" s="28" customFormat="1" ht="29" x14ac:dyDescent="0.35">
      <c r="A663" s="19" t="s">
        <v>5183</v>
      </c>
      <c r="B663" s="20">
        <v>727</v>
      </c>
      <c r="C663" s="28">
        <v>2024</v>
      </c>
      <c r="D663" s="19" t="s">
        <v>2065</v>
      </c>
      <c r="E663" s="19" t="s">
        <v>2066</v>
      </c>
      <c r="F663" s="19">
        <v>1023002959</v>
      </c>
      <c r="G663" s="19" t="s">
        <v>2067</v>
      </c>
      <c r="H663" s="19" t="s">
        <v>154</v>
      </c>
      <c r="I663" s="19" t="s">
        <v>32</v>
      </c>
      <c r="J663" s="27">
        <v>45349</v>
      </c>
      <c r="K663" s="27">
        <v>45362</v>
      </c>
      <c r="L663" s="27">
        <v>45545</v>
      </c>
      <c r="M663" s="29">
        <v>39108000</v>
      </c>
      <c r="N663" s="36">
        <f t="shared" si="61"/>
        <v>0.77777776925437248</v>
      </c>
      <c r="O663" s="31">
        <f>VLOOKUP(A663,[1]Hoja3!$A$1:$D$1647,2,0)</f>
        <v>30417333</v>
      </c>
      <c r="P663" s="31">
        <f>VLOOKUP(A663,[1]Hoja3!$A$1:$D$1647,4,0)</f>
        <v>0</v>
      </c>
      <c r="Q663" s="31">
        <f>VLOOKUP(A663,[1]Hoja3!$A$1:$D$1647,3,0)</f>
        <v>8690667</v>
      </c>
      <c r="R663" s="31">
        <f t="shared" si="65"/>
        <v>39108000</v>
      </c>
      <c r="S663" s="31">
        <f t="shared" si="62"/>
        <v>30417333</v>
      </c>
      <c r="T663" s="31">
        <f t="shared" si="63"/>
        <v>30417333</v>
      </c>
      <c r="X663" s="30">
        <f t="shared" si="60"/>
        <v>45545</v>
      </c>
      <c r="Y663" s="31"/>
      <c r="Z663" s="31">
        <f t="shared" si="64"/>
        <v>39108000</v>
      </c>
      <c r="AA663" s="28" t="s">
        <v>33</v>
      </c>
    </row>
    <row r="664" spans="1:27" s="28" customFormat="1" ht="29" x14ac:dyDescent="0.35">
      <c r="A664" s="19" t="s">
        <v>5184</v>
      </c>
      <c r="B664" s="20">
        <v>730</v>
      </c>
      <c r="C664" s="28">
        <v>2024</v>
      </c>
      <c r="D664" s="19" t="s">
        <v>2068</v>
      </c>
      <c r="E664" s="19" t="s">
        <v>2069</v>
      </c>
      <c r="F664" s="19">
        <v>1018455742</v>
      </c>
      <c r="G664" s="19" t="s">
        <v>2070</v>
      </c>
      <c r="H664" s="19" t="s">
        <v>2071</v>
      </c>
      <c r="I664" s="19" t="s">
        <v>1976</v>
      </c>
      <c r="J664" s="27">
        <v>45349</v>
      </c>
      <c r="K664" s="27">
        <v>45352</v>
      </c>
      <c r="L664" s="27">
        <v>45514</v>
      </c>
      <c r="M664" s="29">
        <v>45333333</v>
      </c>
      <c r="N664" s="36">
        <f t="shared" si="61"/>
        <v>0.93750000689338242</v>
      </c>
      <c r="O664" s="31">
        <f>VLOOKUP(A664,[1]Hoja3!$A$1:$D$1647,2,0)</f>
        <v>42500000</v>
      </c>
      <c r="P664" s="31">
        <f>VLOOKUP(A664,[1]Hoja3!$A$1:$D$1647,4,0)</f>
        <v>0</v>
      </c>
      <c r="Q664" s="31">
        <f>VLOOKUP(A664,[1]Hoja3!$A$1:$D$1647,3,0)</f>
        <v>2833333</v>
      </c>
      <c r="R664" s="31">
        <f t="shared" si="65"/>
        <v>45333333</v>
      </c>
      <c r="S664" s="31">
        <f t="shared" si="62"/>
        <v>42500000</v>
      </c>
      <c r="T664" s="31">
        <f t="shared" si="63"/>
        <v>42500000</v>
      </c>
      <c r="X664" s="30">
        <f t="shared" si="60"/>
        <v>45514</v>
      </c>
      <c r="Y664" s="31"/>
      <c r="Z664" s="31">
        <f t="shared" si="64"/>
        <v>45333333</v>
      </c>
      <c r="AA664" s="28" t="s">
        <v>2072</v>
      </c>
    </row>
    <row r="665" spans="1:27" s="28" customFormat="1" ht="29" x14ac:dyDescent="0.35">
      <c r="A665" s="19" t="s">
        <v>5185</v>
      </c>
      <c r="B665" s="20">
        <v>731</v>
      </c>
      <c r="C665" s="28">
        <v>2024</v>
      </c>
      <c r="D665" s="19" t="s">
        <v>2073</v>
      </c>
      <c r="E665" s="19" t="s">
        <v>2074</v>
      </c>
      <c r="F665" s="19">
        <v>1024554955</v>
      </c>
      <c r="G665" s="19" t="s">
        <v>2075</v>
      </c>
      <c r="H665" s="19" t="s">
        <v>4678</v>
      </c>
      <c r="I665" s="19" t="s">
        <v>539</v>
      </c>
      <c r="J665" s="27">
        <v>45349</v>
      </c>
      <c r="K665" s="27">
        <v>45351</v>
      </c>
      <c r="L665" s="27">
        <v>45504</v>
      </c>
      <c r="M665" s="29">
        <v>29174750</v>
      </c>
      <c r="N665" s="36">
        <f t="shared" si="61"/>
        <v>1</v>
      </c>
      <c r="O665" s="31">
        <f>VLOOKUP(A665,[1]Hoja3!$A$1:$D$1647,2,0)</f>
        <v>26699317</v>
      </c>
      <c r="P665" s="31">
        <f>VLOOKUP(A665,[1]Hoja3!$A$1:$D$1647,4,0)</f>
        <v>2475433</v>
      </c>
      <c r="Q665" s="31">
        <f>VLOOKUP(A665,[1]Hoja3!$A$1:$D$1647,3,0)</f>
        <v>0</v>
      </c>
      <c r="R665" s="31">
        <f t="shared" si="65"/>
        <v>29174750</v>
      </c>
      <c r="S665" s="31">
        <f t="shared" si="62"/>
        <v>24223884</v>
      </c>
      <c r="T665" s="31">
        <f t="shared" si="63"/>
        <v>29174750</v>
      </c>
      <c r="X665" s="30">
        <f t="shared" si="60"/>
        <v>45504</v>
      </c>
      <c r="Y665" s="31"/>
      <c r="Z665" s="31">
        <f t="shared" si="64"/>
        <v>29174750</v>
      </c>
      <c r="AA665" s="28" t="s">
        <v>534</v>
      </c>
    </row>
    <row r="666" spans="1:27" s="28" customFormat="1" ht="43.5" x14ac:dyDescent="0.35">
      <c r="A666" s="19" t="s">
        <v>5186</v>
      </c>
      <c r="B666" s="20">
        <v>732</v>
      </c>
      <c r="C666" s="28">
        <v>2024</v>
      </c>
      <c r="D666" s="19" t="s">
        <v>2076</v>
      </c>
      <c r="E666" s="19" t="s">
        <v>2077</v>
      </c>
      <c r="F666" s="19">
        <v>1022421975</v>
      </c>
      <c r="G666" s="19" t="s">
        <v>2078</v>
      </c>
      <c r="H666" s="19" t="s">
        <v>813</v>
      </c>
      <c r="I666" s="19" t="s">
        <v>1968</v>
      </c>
      <c r="J666" s="27">
        <v>45349</v>
      </c>
      <c r="K666" s="27">
        <v>45352</v>
      </c>
      <c r="L666" s="27">
        <v>45504</v>
      </c>
      <c r="M666" s="29">
        <v>20432500</v>
      </c>
      <c r="N666" s="36">
        <f t="shared" si="61"/>
        <v>1</v>
      </c>
      <c r="O666" s="31">
        <f>VLOOKUP(A666,[1]Hoja3!$A$1:$D$1647,2,0)</f>
        <v>18575000</v>
      </c>
      <c r="P666" s="31">
        <f>VLOOKUP(A666,[1]Hoja3!$A$1:$D$1647,4,0)</f>
        <v>1857500</v>
      </c>
      <c r="Q666" s="31">
        <f>VLOOKUP(A666,[1]Hoja3!$A$1:$D$1647,3,0)</f>
        <v>0</v>
      </c>
      <c r="R666" s="31">
        <f t="shared" si="65"/>
        <v>20432500</v>
      </c>
      <c r="S666" s="31">
        <f t="shared" si="62"/>
        <v>16717500</v>
      </c>
      <c r="T666" s="31">
        <f t="shared" si="63"/>
        <v>20432500</v>
      </c>
      <c r="X666" s="30">
        <f t="shared" si="60"/>
        <v>45504</v>
      </c>
      <c r="Y666" s="31"/>
      <c r="Z666" s="31">
        <f t="shared" si="64"/>
        <v>20432500</v>
      </c>
      <c r="AA666" s="28" t="s">
        <v>534</v>
      </c>
    </row>
    <row r="667" spans="1:27" s="28" customFormat="1" ht="29" x14ac:dyDescent="0.35">
      <c r="A667" s="19" t="s">
        <v>5187</v>
      </c>
      <c r="B667" s="20">
        <v>733</v>
      </c>
      <c r="C667" s="28">
        <v>2024</v>
      </c>
      <c r="D667" s="19" t="s">
        <v>2079</v>
      </c>
      <c r="E667" s="19" t="s">
        <v>2080</v>
      </c>
      <c r="F667" s="19">
        <v>1019010320</v>
      </c>
      <c r="G667" s="19" t="s">
        <v>2081</v>
      </c>
      <c r="H667" s="19" t="s">
        <v>4678</v>
      </c>
      <c r="I667" s="19" t="s">
        <v>539</v>
      </c>
      <c r="J667" s="27">
        <v>45350</v>
      </c>
      <c r="K667" s="27">
        <v>45355</v>
      </c>
      <c r="L667" s="27">
        <v>45504</v>
      </c>
      <c r="M667" s="29">
        <v>29174750</v>
      </c>
      <c r="N667" s="36">
        <f t="shared" si="61"/>
        <v>1</v>
      </c>
      <c r="O667" s="31">
        <f>VLOOKUP(A667,[1]Hoja3!$A$1:$D$1647,2,0)</f>
        <v>25992050</v>
      </c>
      <c r="P667" s="31">
        <f>VLOOKUP(A667,[1]Hoja3!$A$1:$D$1647,4,0)</f>
        <v>3182700</v>
      </c>
      <c r="Q667" s="31">
        <f>VLOOKUP(A667,[1]Hoja3!$A$1:$D$1647,3,0)</f>
        <v>0</v>
      </c>
      <c r="R667" s="31">
        <f t="shared" si="65"/>
        <v>29174750</v>
      </c>
      <c r="S667" s="31">
        <f t="shared" si="62"/>
        <v>22809350</v>
      </c>
      <c r="T667" s="31">
        <f t="shared" si="63"/>
        <v>29174750</v>
      </c>
      <c r="X667" s="30">
        <f t="shared" si="60"/>
        <v>45504</v>
      </c>
      <c r="Y667" s="31"/>
      <c r="Z667" s="31">
        <f t="shared" si="64"/>
        <v>29174750</v>
      </c>
      <c r="AA667" s="28" t="s">
        <v>534</v>
      </c>
    </row>
    <row r="668" spans="1:27" s="28" customFormat="1" ht="43.5" x14ac:dyDescent="0.35">
      <c r="A668" s="19" t="s">
        <v>5188</v>
      </c>
      <c r="B668" s="20">
        <v>734</v>
      </c>
      <c r="C668" s="28">
        <v>2024</v>
      </c>
      <c r="D668" s="19" t="s">
        <v>2082</v>
      </c>
      <c r="E668" s="19" t="s">
        <v>2083</v>
      </c>
      <c r="F668" s="19">
        <v>1032444163</v>
      </c>
      <c r="G668" s="19" t="s">
        <v>2084</v>
      </c>
      <c r="H668" s="19" t="s">
        <v>813</v>
      </c>
      <c r="I668" s="19" t="s">
        <v>1968</v>
      </c>
      <c r="J668" s="27">
        <v>45349</v>
      </c>
      <c r="K668" s="27">
        <v>45351</v>
      </c>
      <c r="L668" s="27">
        <v>45504</v>
      </c>
      <c r="M668" s="29">
        <v>20432500</v>
      </c>
      <c r="N668" s="36">
        <f t="shared" si="61"/>
        <v>1</v>
      </c>
      <c r="O668" s="31">
        <f>VLOOKUP(A668,[1]Hoja3!$A$1:$D$1647,2,0)</f>
        <v>18698833</v>
      </c>
      <c r="P668" s="31">
        <f>VLOOKUP(A668,[1]Hoja3!$A$1:$D$1647,4,0)</f>
        <v>1733667</v>
      </c>
      <c r="Q668" s="31">
        <f>VLOOKUP(A668,[1]Hoja3!$A$1:$D$1647,3,0)</f>
        <v>0</v>
      </c>
      <c r="R668" s="31">
        <f t="shared" si="65"/>
        <v>20432500</v>
      </c>
      <c r="S668" s="31">
        <f t="shared" si="62"/>
        <v>16965166</v>
      </c>
      <c r="T668" s="31">
        <f t="shared" si="63"/>
        <v>20432500</v>
      </c>
      <c r="X668" s="30">
        <f t="shared" si="60"/>
        <v>45504</v>
      </c>
      <c r="Y668" s="31"/>
      <c r="Z668" s="31">
        <f t="shared" si="64"/>
        <v>20432500</v>
      </c>
      <c r="AA668" s="28" t="s">
        <v>534</v>
      </c>
    </row>
    <row r="669" spans="1:27" s="28" customFormat="1" ht="29" x14ac:dyDescent="0.35">
      <c r="A669" s="19" t="s">
        <v>5189</v>
      </c>
      <c r="B669" s="20">
        <v>736</v>
      </c>
      <c r="C669" s="28">
        <v>2024</v>
      </c>
      <c r="D669" s="19" t="s">
        <v>2085</v>
      </c>
      <c r="E669" s="19" t="s">
        <v>2086</v>
      </c>
      <c r="F669" s="19">
        <v>1015428820</v>
      </c>
      <c r="G669" s="19" t="s">
        <v>2087</v>
      </c>
      <c r="H669" s="19" t="s">
        <v>4678</v>
      </c>
      <c r="I669" s="19" t="s">
        <v>539</v>
      </c>
      <c r="J669" s="27">
        <v>45349</v>
      </c>
      <c r="K669" s="27">
        <v>45352</v>
      </c>
      <c r="L669" s="27">
        <v>45504</v>
      </c>
      <c r="M669" s="29">
        <v>29174750</v>
      </c>
      <c r="N669" s="36">
        <f t="shared" si="61"/>
        <v>1</v>
      </c>
      <c r="O669" s="31">
        <f>VLOOKUP(A669,[1]Hoja3!$A$1:$D$1647,2,0)</f>
        <v>26522500</v>
      </c>
      <c r="P669" s="31">
        <f>VLOOKUP(A669,[1]Hoja3!$A$1:$D$1647,4,0)</f>
        <v>2652250</v>
      </c>
      <c r="Q669" s="31">
        <f>VLOOKUP(A669,[1]Hoja3!$A$1:$D$1647,3,0)</f>
        <v>0</v>
      </c>
      <c r="R669" s="31">
        <f t="shared" si="65"/>
        <v>29174750</v>
      </c>
      <c r="S669" s="31">
        <f t="shared" si="62"/>
        <v>23870250</v>
      </c>
      <c r="T669" s="31">
        <f t="shared" si="63"/>
        <v>29174750</v>
      </c>
      <c r="X669" s="30">
        <f t="shared" si="60"/>
        <v>45504</v>
      </c>
      <c r="Y669" s="31"/>
      <c r="Z669" s="31">
        <f t="shared" si="64"/>
        <v>29174750</v>
      </c>
      <c r="AA669" s="28" t="s">
        <v>534</v>
      </c>
    </row>
    <row r="670" spans="1:27" s="28" customFormat="1" ht="29" x14ac:dyDescent="0.35">
      <c r="A670" s="19" t="s">
        <v>5190</v>
      </c>
      <c r="B670" s="20">
        <v>737</v>
      </c>
      <c r="C670" s="28">
        <v>2024</v>
      </c>
      <c r="D670" s="19" t="s">
        <v>2088</v>
      </c>
      <c r="E670" s="19" t="s">
        <v>2089</v>
      </c>
      <c r="F670" s="19">
        <v>52153225</v>
      </c>
      <c r="G670" s="19" t="s">
        <v>2090</v>
      </c>
      <c r="H670" s="19" t="s">
        <v>2071</v>
      </c>
      <c r="I670" s="19" t="s">
        <v>1976</v>
      </c>
      <c r="J670" s="27">
        <v>45349</v>
      </c>
      <c r="K670" s="27">
        <v>45352</v>
      </c>
      <c r="L670" s="27">
        <v>45473</v>
      </c>
      <c r="M670" s="29">
        <v>34400000</v>
      </c>
      <c r="N670" s="36">
        <f t="shared" si="61"/>
        <v>1</v>
      </c>
      <c r="O670" s="31">
        <f>VLOOKUP(A670,[1]Hoja3!$A$1:$D$1647,2,0)</f>
        <v>34400000</v>
      </c>
      <c r="P670" s="31">
        <f>VLOOKUP(A670,[1]Hoja3!$A$1:$D$1647,4,0)</f>
        <v>0</v>
      </c>
      <c r="Q670" s="31">
        <f>VLOOKUP(A670,[1]Hoja3!$A$1:$D$1647,3,0)</f>
        <v>0</v>
      </c>
      <c r="R670" s="31">
        <f t="shared" si="65"/>
        <v>34400000</v>
      </c>
      <c r="S670" s="31">
        <f t="shared" si="62"/>
        <v>34400000</v>
      </c>
      <c r="T670" s="31">
        <f t="shared" si="63"/>
        <v>34400000</v>
      </c>
      <c r="X670" s="30">
        <f t="shared" si="60"/>
        <v>45473</v>
      </c>
      <c r="Y670" s="31"/>
      <c r="Z670" s="31">
        <f t="shared" si="64"/>
        <v>34400000</v>
      </c>
      <c r="AA670" s="28" t="s">
        <v>2072</v>
      </c>
    </row>
    <row r="671" spans="1:27" s="28" customFormat="1" ht="29" x14ac:dyDescent="0.35">
      <c r="A671" s="19" t="s">
        <v>5191</v>
      </c>
      <c r="B671" s="20">
        <v>738</v>
      </c>
      <c r="C671" s="28">
        <v>2024</v>
      </c>
      <c r="D671" s="19" t="s">
        <v>2091</v>
      </c>
      <c r="E671" s="19" t="s">
        <v>2092</v>
      </c>
      <c r="F671" s="19">
        <v>1032439640</v>
      </c>
      <c r="G671" s="19" t="s">
        <v>2093</v>
      </c>
      <c r="H671" s="19" t="s">
        <v>2071</v>
      </c>
      <c r="I671" s="19" t="s">
        <v>1976</v>
      </c>
      <c r="J671" s="27">
        <v>45349</v>
      </c>
      <c r="K671" s="27">
        <v>45359</v>
      </c>
      <c r="L671" s="27">
        <v>45521</v>
      </c>
      <c r="M671" s="29">
        <v>44971915</v>
      </c>
      <c r="N671" s="36">
        <f t="shared" si="61"/>
        <v>0.89374999930512189</v>
      </c>
      <c r="O671" s="31">
        <f>VLOOKUP(A671,[1]Hoja3!$A$1:$D$1647,2,0)</f>
        <v>40193649</v>
      </c>
      <c r="P671" s="31">
        <f>VLOOKUP(A671,[1]Hoja3!$A$1:$D$1647,4,0)</f>
        <v>0</v>
      </c>
      <c r="Q671" s="31">
        <f>VLOOKUP(A671,[1]Hoja3!$A$1:$D$1647,3,0)</f>
        <v>4778266</v>
      </c>
      <c r="R671" s="31">
        <f t="shared" si="65"/>
        <v>44971915</v>
      </c>
      <c r="S671" s="31">
        <f t="shared" si="62"/>
        <v>40193649</v>
      </c>
      <c r="T671" s="31">
        <f t="shared" si="63"/>
        <v>40193649</v>
      </c>
      <c r="X671" s="30">
        <f t="shared" si="60"/>
        <v>45521</v>
      </c>
      <c r="Y671" s="31"/>
      <c r="Z671" s="31">
        <f t="shared" si="64"/>
        <v>44971915</v>
      </c>
      <c r="AA671" s="28" t="s">
        <v>2072</v>
      </c>
    </row>
    <row r="672" spans="1:27" s="28" customFormat="1" ht="29" x14ac:dyDescent="0.35">
      <c r="A672" s="19" t="s">
        <v>5192</v>
      </c>
      <c r="B672" s="20">
        <v>739</v>
      </c>
      <c r="C672" s="28">
        <v>2024</v>
      </c>
      <c r="D672" s="19" t="s">
        <v>2094</v>
      </c>
      <c r="E672" s="19" t="s">
        <v>2095</v>
      </c>
      <c r="F672" s="19">
        <v>1070959911</v>
      </c>
      <c r="G672" s="19" t="s">
        <v>2096</v>
      </c>
      <c r="H672" s="19" t="s">
        <v>2071</v>
      </c>
      <c r="I672" s="19" t="s">
        <v>1976</v>
      </c>
      <c r="J672" s="27">
        <v>45349</v>
      </c>
      <c r="K672" s="27">
        <v>45351</v>
      </c>
      <c r="L672" s="27">
        <v>45508</v>
      </c>
      <c r="M672" s="29">
        <v>36206615</v>
      </c>
      <c r="N672" s="36">
        <f t="shared" si="61"/>
        <v>0.97419355551464837</v>
      </c>
      <c r="O672" s="31">
        <f>VLOOKUP(A672,[1]Hoja3!$A$1:$D$1647,2,0)</f>
        <v>35272251</v>
      </c>
      <c r="P672" s="31">
        <f>VLOOKUP(A672,[1]Hoja3!$A$1:$D$1647,4,0)</f>
        <v>0</v>
      </c>
      <c r="Q672" s="31">
        <f>VLOOKUP(A672,[1]Hoja3!$A$1:$D$1647,3,0)</f>
        <v>934364</v>
      </c>
      <c r="R672" s="31">
        <f t="shared" si="65"/>
        <v>36206615</v>
      </c>
      <c r="S672" s="31">
        <f t="shared" si="62"/>
        <v>35272251</v>
      </c>
      <c r="T672" s="31">
        <f t="shared" si="63"/>
        <v>35272251</v>
      </c>
      <c r="X672" s="30">
        <f t="shared" si="60"/>
        <v>45508</v>
      </c>
      <c r="Y672" s="31"/>
      <c r="Z672" s="31">
        <f t="shared" si="64"/>
        <v>36206615</v>
      </c>
      <c r="AA672" s="28" t="s">
        <v>2072</v>
      </c>
    </row>
    <row r="673" spans="1:27" s="28" customFormat="1" ht="29" x14ac:dyDescent="0.35">
      <c r="A673" s="19" t="s">
        <v>5193</v>
      </c>
      <c r="B673" s="20">
        <v>740</v>
      </c>
      <c r="C673" s="28">
        <v>2024</v>
      </c>
      <c r="D673" s="19" t="s">
        <v>2097</v>
      </c>
      <c r="E673" s="19" t="s">
        <v>2098</v>
      </c>
      <c r="F673" s="19">
        <v>41785879</v>
      </c>
      <c r="G673" s="19" t="s">
        <v>2099</v>
      </c>
      <c r="H673" s="19" t="s">
        <v>154</v>
      </c>
      <c r="I673" s="19" t="s">
        <v>4747</v>
      </c>
      <c r="J673" s="27">
        <v>45349</v>
      </c>
      <c r="K673" s="27">
        <v>45352</v>
      </c>
      <c r="L673" s="27">
        <v>45504</v>
      </c>
      <c r="M673" s="29">
        <v>12254000</v>
      </c>
      <c r="N673" s="36">
        <f t="shared" si="61"/>
        <v>1</v>
      </c>
      <c r="O673" s="31">
        <f>VLOOKUP(A673,[1]Hoja3!$A$1:$D$1647,2,0)</f>
        <v>11140000</v>
      </c>
      <c r="P673" s="31">
        <f>VLOOKUP(A673,[1]Hoja3!$A$1:$D$1647,4,0)</f>
        <v>1114000</v>
      </c>
      <c r="Q673" s="31">
        <f>VLOOKUP(A673,[1]Hoja3!$A$1:$D$1647,3,0)</f>
        <v>0</v>
      </c>
      <c r="R673" s="31">
        <f t="shared" si="65"/>
        <v>12254000</v>
      </c>
      <c r="S673" s="31">
        <f t="shared" si="62"/>
        <v>10026000</v>
      </c>
      <c r="T673" s="31">
        <f t="shared" si="63"/>
        <v>12254000</v>
      </c>
      <c r="X673" s="30">
        <f t="shared" si="60"/>
        <v>45504</v>
      </c>
      <c r="Y673" s="31"/>
      <c r="Z673" s="31">
        <f t="shared" si="64"/>
        <v>12254000</v>
      </c>
      <c r="AA673" s="28" t="s">
        <v>156</v>
      </c>
    </row>
    <row r="674" spans="1:27" s="28" customFormat="1" ht="29" x14ac:dyDescent="0.35">
      <c r="A674" s="19" t="s">
        <v>5194</v>
      </c>
      <c r="B674" s="20">
        <v>741</v>
      </c>
      <c r="C674" s="28">
        <v>2024</v>
      </c>
      <c r="D674" s="19" t="s">
        <v>2100</v>
      </c>
      <c r="E674" s="19" t="s">
        <v>2101</v>
      </c>
      <c r="F674" s="19">
        <v>1022411484</v>
      </c>
      <c r="G674" s="19" t="s">
        <v>2102</v>
      </c>
      <c r="H674" s="19" t="s">
        <v>475</v>
      </c>
      <c r="I674" s="19" t="s">
        <v>4768</v>
      </c>
      <c r="J674" s="27">
        <v>45349</v>
      </c>
      <c r="K674" s="27">
        <v>45350</v>
      </c>
      <c r="L674" s="27">
        <v>45504</v>
      </c>
      <c r="M674" s="29">
        <v>13131250</v>
      </c>
      <c r="N674" s="36">
        <f t="shared" si="61"/>
        <v>1</v>
      </c>
      <c r="O674" s="31">
        <f>VLOOKUP(A674,[1]Hoja3!$A$1:$D$1647,2,0)</f>
        <v>12096667</v>
      </c>
      <c r="P674" s="31">
        <f>VLOOKUP(A674,[1]Hoja3!$A$1:$D$1647,4,0)</f>
        <v>1034583</v>
      </c>
      <c r="Q674" s="31">
        <f>VLOOKUP(A674,[1]Hoja3!$A$1:$D$1647,3,0)</f>
        <v>0</v>
      </c>
      <c r="R674" s="31">
        <f t="shared" si="65"/>
        <v>13131250</v>
      </c>
      <c r="S674" s="31">
        <f t="shared" si="62"/>
        <v>11062084</v>
      </c>
      <c r="T674" s="31">
        <f t="shared" si="63"/>
        <v>13131250</v>
      </c>
      <c r="X674" s="30">
        <f t="shared" si="60"/>
        <v>45504</v>
      </c>
      <c r="Y674" s="31"/>
      <c r="Z674" s="31">
        <f t="shared" si="64"/>
        <v>13131250</v>
      </c>
      <c r="AA674" s="28" t="s">
        <v>477</v>
      </c>
    </row>
    <row r="675" spans="1:27" s="28" customFormat="1" ht="29" x14ac:dyDescent="0.35">
      <c r="A675" s="19" t="s">
        <v>5195</v>
      </c>
      <c r="B675" s="20">
        <v>742</v>
      </c>
      <c r="C675" s="28">
        <v>2024</v>
      </c>
      <c r="D675" s="19" t="s">
        <v>2103</v>
      </c>
      <c r="E675" s="19" t="s">
        <v>2104</v>
      </c>
      <c r="F675" s="19">
        <v>51687980</v>
      </c>
      <c r="G675" s="19" t="s">
        <v>2105</v>
      </c>
      <c r="H675" s="19" t="s">
        <v>154</v>
      </c>
      <c r="I675" s="19" t="s">
        <v>4747</v>
      </c>
      <c r="J675" s="27">
        <v>45349</v>
      </c>
      <c r="K675" s="27">
        <v>45352</v>
      </c>
      <c r="L675" s="27">
        <v>45504</v>
      </c>
      <c r="M675" s="29">
        <v>12254000</v>
      </c>
      <c r="N675" s="36">
        <f t="shared" si="61"/>
        <v>1</v>
      </c>
      <c r="O675" s="31">
        <f>VLOOKUP(A675,[1]Hoja3!$A$1:$D$1647,2,0)</f>
        <v>11140000</v>
      </c>
      <c r="P675" s="31">
        <f>VLOOKUP(A675,[1]Hoja3!$A$1:$D$1647,4,0)</f>
        <v>1114000</v>
      </c>
      <c r="Q675" s="31">
        <f>VLOOKUP(A675,[1]Hoja3!$A$1:$D$1647,3,0)</f>
        <v>0</v>
      </c>
      <c r="R675" s="31">
        <f t="shared" si="65"/>
        <v>12254000</v>
      </c>
      <c r="S675" s="31">
        <f t="shared" si="62"/>
        <v>10026000</v>
      </c>
      <c r="T675" s="31">
        <f t="shared" si="63"/>
        <v>12254000</v>
      </c>
      <c r="X675" s="30">
        <f t="shared" si="60"/>
        <v>45504</v>
      </c>
      <c r="Y675" s="31"/>
      <c r="Z675" s="31">
        <f t="shared" si="64"/>
        <v>12254000</v>
      </c>
      <c r="AA675" s="28" t="s">
        <v>156</v>
      </c>
    </row>
    <row r="676" spans="1:27" s="28" customFormat="1" ht="29" x14ac:dyDescent="0.35">
      <c r="A676" s="19" t="s">
        <v>5196</v>
      </c>
      <c r="B676" s="20">
        <v>743</v>
      </c>
      <c r="C676" s="28">
        <v>2024</v>
      </c>
      <c r="D676" s="19" t="s">
        <v>2106</v>
      </c>
      <c r="E676" s="19" t="s">
        <v>2107</v>
      </c>
      <c r="F676" s="19">
        <v>1073245893</v>
      </c>
      <c r="G676" s="19" t="s">
        <v>2108</v>
      </c>
      <c r="H676" s="19" t="s">
        <v>4678</v>
      </c>
      <c r="I676" s="19" t="s">
        <v>539</v>
      </c>
      <c r="J676" s="27">
        <v>45350</v>
      </c>
      <c r="K676" s="27">
        <v>45351</v>
      </c>
      <c r="L676" s="27">
        <v>45504</v>
      </c>
      <c r="M676" s="29">
        <v>29174750</v>
      </c>
      <c r="N676" s="36">
        <f t="shared" si="61"/>
        <v>1</v>
      </c>
      <c r="O676" s="31">
        <f>VLOOKUP(A676,[1]Hoja3!$A$1:$D$1647,2,0)</f>
        <v>26699317</v>
      </c>
      <c r="P676" s="31">
        <f>VLOOKUP(A676,[1]Hoja3!$A$1:$D$1647,4,0)</f>
        <v>2475433</v>
      </c>
      <c r="Q676" s="31">
        <f>VLOOKUP(A676,[1]Hoja3!$A$1:$D$1647,3,0)</f>
        <v>0</v>
      </c>
      <c r="R676" s="31">
        <f t="shared" si="65"/>
        <v>29174750</v>
      </c>
      <c r="S676" s="31">
        <f t="shared" si="62"/>
        <v>24223884</v>
      </c>
      <c r="T676" s="31">
        <f t="shared" si="63"/>
        <v>29174750</v>
      </c>
      <c r="X676" s="30">
        <f t="shared" si="60"/>
        <v>45504</v>
      </c>
      <c r="Y676" s="31"/>
      <c r="Z676" s="31">
        <f t="shared" si="64"/>
        <v>29174750</v>
      </c>
      <c r="AA676" s="28" t="s">
        <v>534</v>
      </c>
    </row>
    <row r="677" spans="1:27" s="28" customFormat="1" ht="29" x14ac:dyDescent="0.35">
      <c r="A677" s="19" t="s">
        <v>5197</v>
      </c>
      <c r="B677" s="20">
        <v>744</v>
      </c>
      <c r="C677" s="28">
        <v>2024</v>
      </c>
      <c r="D677" s="19" t="s">
        <v>2109</v>
      </c>
      <c r="E677" s="19" t="s">
        <v>2110</v>
      </c>
      <c r="F677" s="19">
        <v>1014253349</v>
      </c>
      <c r="G677" s="19" t="s">
        <v>2111</v>
      </c>
      <c r="H677" s="19" t="s">
        <v>4678</v>
      </c>
      <c r="I677" s="19" t="s">
        <v>539</v>
      </c>
      <c r="J677" s="27">
        <v>45350</v>
      </c>
      <c r="K677" s="27">
        <v>45351</v>
      </c>
      <c r="L677" s="27">
        <v>45504</v>
      </c>
      <c r="M677" s="29">
        <v>29174750</v>
      </c>
      <c r="N677" s="36">
        <f t="shared" si="61"/>
        <v>0.80132450579166503</v>
      </c>
      <c r="O677" s="31">
        <f>VLOOKUP(A677,[1]Hoja3!$A$1:$D$1647,2,0)</f>
        <v>21394817</v>
      </c>
      <c r="P677" s="31">
        <f>VLOOKUP(A677,[1]Hoja3!$A$1:$D$1647,4,0)</f>
        <v>2475433</v>
      </c>
      <c r="Q677" s="31">
        <f>VLOOKUP(A677,[1]Hoja3!$A$1:$D$1647,3,0)</f>
        <v>5304500</v>
      </c>
      <c r="R677" s="31">
        <f t="shared" si="65"/>
        <v>29174750</v>
      </c>
      <c r="S677" s="31">
        <f t="shared" si="62"/>
        <v>18919384</v>
      </c>
      <c r="T677" s="31">
        <f t="shared" si="63"/>
        <v>23870250</v>
      </c>
      <c r="X677" s="30">
        <f t="shared" si="60"/>
        <v>45504</v>
      </c>
      <c r="Y677" s="31"/>
      <c r="Z677" s="31">
        <f t="shared" si="64"/>
        <v>29174750</v>
      </c>
      <c r="AA677" s="28" t="s">
        <v>534</v>
      </c>
    </row>
    <row r="678" spans="1:27" s="28" customFormat="1" ht="29" x14ac:dyDescent="0.35">
      <c r="A678" s="19" t="s">
        <v>5198</v>
      </c>
      <c r="B678" s="20">
        <v>745</v>
      </c>
      <c r="C678" s="28">
        <v>2024</v>
      </c>
      <c r="D678" s="19" t="s">
        <v>2112</v>
      </c>
      <c r="E678" s="19" t="s">
        <v>2113</v>
      </c>
      <c r="F678" s="19">
        <v>1026559384</v>
      </c>
      <c r="G678" s="19" t="s">
        <v>2114</v>
      </c>
      <c r="H678" s="19" t="s">
        <v>4678</v>
      </c>
      <c r="I678" s="19" t="s">
        <v>539</v>
      </c>
      <c r="J678" s="27">
        <v>45350</v>
      </c>
      <c r="K678" s="27">
        <v>45351</v>
      </c>
      <c r="L678" s="27">
        <v>45504</v>
      </c>
      <c r="M678" s="29">
        <v>29174750</v>
      </c>
      <c r="N678" s="36">
        <f t="shared" si="61"/>
        <v>1</v>
      </c>
      <c r="O678" s="31">
        <f>VLOOKUP(A678,[1]Hoja3!$A$1:$D$1647,2,0)</f>
        <v>26699317</v>
      </c>
      <c r="P678" s="31">
        <f>VLOOKUP(A678,[1]Hoja3!$A$1:$D$1647,4,0)</f>
        <v>2475433</v>
      </c>
      <c r="Q678" s="31">
        <f>VLOOKUP(A678,[1]Hoja3!$A$1:$D$1647,3,0)</f>
        <v>0</v>
      </c>
      <c r="R678" s="31">
        <f t="shared" si="65"/>
        <v>29174750</v>
      </c>
      <c r="S678" s="31">
        <f t="shared" si="62"/>
        <v>24223884</v>
      </c>
      <c r="T678" s="31">
        <f t="shared" si="63"/>
        <v>29174750</v>
      </c>
      <c r="X678" s="30">
        <f t="shared" si="60"/>
        <v>45504</v>
      </c>
      <c r="Y678" s="31"/>
      <c r="Z678" s="31">
        <f t="shared" si="64"/>
        <v>29174750</v>
      </c>
      <c r="AA678" s="28" t="s">
        <v>534</v>
      </c>
    </row>
    <row r="679" spans="1:27" s="28" customFormat="1" ht="29" x14ac:dyDescent="0.35">
      <c r="A679" s="19" t="s">
        <v>5199</v>
      </c>
      <c r="B679" s="20">
        <v>746</v>
      </c>
      <c r="C679" s="28">
        <v>2024</v>
      </c>
      <c r="D679" s="19" t="s">
        <v>2115</v>
      </c>
      <c r="E679" s="19" t="s">
        <v>2116</v>
      </c>
      <c r="F679" s="19">
        <v>52460032</v>
      </c>
      <c r="G679" s="19" t="s">
        <v>2117</v>
      </c>
      <c r="H679" s="19" t="s">
        <v>154</v>
      </c>
      <c r="I679" s="19" t="s">
        <v>4747</v>
      </c>
      <c r="J679" s="27">
        <v>45350</v>
      </c>
      <c r="K679" s="27">
        <v>45355</v>
      </c>
      <c r="L679" s="27">
        <v>45504</v>
      </c>
      <c r="M679" s="29">
        <v>12254000</v>
      </c>
      <c r="N679" s="36">
        <f t="shared" si="61"/>
        <v>1</v>
      </c>
      <c r="O679" s="31">
        <f>VLOOKUP(A679,[1]Hoja3!$A$1:$D$1647,2,0)</f>
        <v>10917200</v>
      </c>
      <c r="P679" s="31">
        <f>VLOOKUP(A679,[1]Hoja3!$A$1:$D$1647,4,0)</f>
        <v>1336800</v>
      </c>
      <c r="Q679" s="31">
        <f>VLOOKUP(A679,[1]Hoja3!$A$1:$D$1647,3,0)</f>
        <v>0</v>
      </c>
      <c r="R679" s="31">
        <f t="shared" si="65"/>
        <v>12254000</v>
      </c>
      <c r="S679" s="31">
        <f t="shared" si="62"/>
        <v>9580400</v>
      </c>
      <c r="T679" s="31">
        <f t="shared" si="63"/>
        <v>12254000</v>
      </c>
      <c r="X679" s="30">
        <f t="shared" si="60"/>
        <v>45504</v>
      </c>
      <c r="Y679" s="31"/>
      <c r="Z679" s="31">
        <f t="shared" si="64"/>
        <v>12254000</v>
      </c>
      <c r="AA679" s="28" t="s">
        <v>156</v>
      </c>
    </row>
    <row r="680" spans="1:27" s="28" customFormat="1" ht="29" x14ac:dyDescent="0.35">
      <c r="A680" s="19" t="s">
        <v>5200</v>
      </c>
      <c r="B680" s="20">
        <v>747</v>
      </c>
      <c r="C680" s="28">
        <v>2024</v>
      </c>
      <c r="D680" s="19" t="s">
        <v>2118</v>
      </c>
      <c r="E680" s="19" t="s">
        <v>2119</v>
      </c>
      <c r="F680" s="19">
        <v>1010164383</v>
      </c>
      <c r="G680" s="19" t="s">
        <v>2120</v>
      </c>
      <c r="H680" s="19" t="s">
        <v>154</v>
      </c>
      <c r="I680" s="19" t="s">
        <v>32</v>
      </c>
      <c r="J680" s="27">
        <v>45350</v>
      </c>
      <c r="K680" s="27">
        <v>45355</v>
      </c>
      <c r="L680" s="27">
        <v>45538</v>
      </c>
      <c r="M680" s="29">
        <v>50376000</v>
      </c>
      <c r="N680" s="36">
        <f t="shared" si="61"/>
        <v>0.81666666666666665</v>
      </c>
      <c r="O680" s="31">
        <f>VLOOKUP(A680,[1]Hoja3!$A$1:$D$1647,2,0)</f>
        <v>41140400</v>
      </c>
      <c r="P680" s="31">
        <f>VLOOKUP(A680,[1]Hoja3!$A$1:$D$1647,4,0)</f>
        <v>0</v>
      </c>
      <c r="Q680" s="31">
        <f>VLOOKUP(A680,[1]Hoja3!$A$1:$D$1647,3,0)</f>
        <v>9235600</v>
      </c>
      <c r="R680" s="31">
        <f t="shared" si="65"/>
        <v>50376000</v>
      </c>
      <c r="S680" s="31">
        <f t="shared" si="62"/>
        <v>41140400</v>
      </c>
      <c r="T680" s="31">
        <f t="shared" si="63"/>
        <v>41140400</v>
      </c>
      <c r="X680" s="30">
        <f t="shared" si="60"/>
        <v>45538</v>
      </c>
      <c r="Y680" s="31"/>
      <c r="Z680" s="31">
        <f t="shared" si="64"/>
        <v>50376000</v>
      </c>
      <c r="AA680" s="28" t="s">
        <v>33</v>
      </c>
    </row>
    <row r="681" spans="1:27" s="28" customFormat="1" ht="29" x14ac:dyDescent="0.35">
      <c r="A681" s="19" t="s">
        <v>5201</v>
      </c>
      <c r="B681" s="20">
        <v>748</v>
      </c>
      <c r="C681" s="28">
        <v>2024</v>
      </c>
      <c r="D681" s="19" t="s">
        <v>2121</v>
      </c>
      <c r="E681" s="19" t="s">
        <v>2122</v>
      </c>
      <c r="F681" s="19">
        <v>1018486377</v>
      </c>
      <c r="G681" s="19" t="s">
        <v>2123</v>
      </c>
      <c r="H681" s="19" t="s">
        <v>154</v>
      </c>
      <c r="I681" s="19" t="s">
        <v>32</v>
      </c>
      <c r="J681" s="27">
        <v>45350</v>
      </c>
      <c r="K681" s="27">
        <v>45355</v>
      </c>
      <c r="L681" s="27">
        <v>45476</v>
      </c>
      <c r="M681" s="29">
        <v>39108000</v>
      </c>
      <c r="N681" s="36">
        <f t="shared" si="61"/>
        <v>1</v>
      </c>
      <c r="O681" s="31">
        <f>VLOOKUP(A681,[1]Hoja3!$A$1:$D$1647,2,0)</f>
        <v>31938200</v>
      </c>
      <c r="P681" s="31">
        <f>VLOOKUP(A681,[1]Hoja3!$A$1:$D$1647,4,0)</f>
        <v>7169800</v>
      </c>
      <c r="Q681" s="31">
        <f>VLOOKUP(A681,[1]Hoja3!$A$1:$D$1647,3,0)</f>
        <v>0</v>
      </c>
      <c r="R681" s="31">
        <f t="shared" si="65"/>
        <v>39108000</v>
      </c>
      <c r="S681" s="31">
        <f t="shared" si="62"/>
        <v>24768400</v>
      </c>
      <c r="T681" s="31">
        <f t="shared" si="63"/>
        <v>39108000</v>
      </c>
      <c r="X681" s="30">
        <f t="shared" si="60"/>
        <v>45476</v>
      </c>
      <c r="Y681" s="31"/>
      <c r="Z681" s="31">
        <f t="shared" si="64"/>
        <v>39108000</v>
      </c>
      <c r="AA681" s="28" t="s">
        <v>33</v>
      </c>
    </row>
    <row r="682" spans="1:27" s="28" customFormat="1" ht="29" x14ac:dyDescent="0.35">
      <c r="A682" s="19" t="s">
        <v>5202</v>
      </c>
      <c r="B682" s="20">
        <v>749</v>
      </c>
      <c r="C682" s="28">
        <v>2024</v>
      </c>
      <c r="D682" s="19" t="s">
        <v>2124</v>
      </c>
      <c r="E682" s="19" t="s">
        <v>2125</v>
      </c>
      <c r="F682" s="19">
        <v>35502609</v>
      </c>
      <c r="G682" s="19" t="s">
        <v>2126</v>
      </c>
      <c r="H682" s="19" t="s">
        <v>154</v>
      </c>
      <c r="I682" s="19" t="s">
        <v>4747</v>
      </c>
      <c r="J682" s="27">
        <v>45350</v>
      </c>
      <c r="K682" s="27">
        <v>45356</v>
      </c>
      <c r="L682" s="27">
        <v>45504</v>
      </c>
      <c r="M682" s="29">
        <v>12254000</v>
      </c>
      <c r="N682" s="36">
        <f t="shared" si="61"/>
        <v>1</v>
      </c>
      <c r="O682" s="31">
        <f>VLOOKUP(A682,[1]Hoja3!$A$1:$D$1647,2,0)</f>
        <v>10842933</v>
      </c>
      <c r="P682" s="31">
        <f>VLOOKUP(A682,[1]Hoja3!$A$1:$D$1647,4,0)</f>
        <v>1411067</v>
      </c>
      <c r="Q682" s="31">
        <f>VLOOKUP(A682,[1]Hoja3!$A$1:$D$1647,3,0)</f>
        <v>0</v>
      </c>
      <c r="R682" s="31">
        <f t="shared" si="65"/>
        <v>12254000</v>
      </c>
      <c r="S682" s="31">
        <f t="shared" si="62"/>
        <v>9431866</v>
      </c>
      <c r="T682" s="31">
        <f t="shared" si="63"/>
        <v>12254000</v>
      </c>
      <c r="X682" s="30">
        <f t="shared" si="60"/>
        <v>45504</v>
      </c>
      <c r="Y682" s="31"/>
      <c r="Z682" s="31">
        <f t="shared" si="64"/>
        <v>12254000</v>
      </c>
      <c r="AA682" s="28" t="s">
        <v>156</v>
      </c>
    </row>
    <row r="683" spans="1:27" s="28" customFormat="1" ht="29" x14ac:dyDescent="0.35">
      <c r="A683" s="19" t="s">
        <v>5203</v>
      </c>
      <c r="B683" s="20">
        <v>751</v>
      </c>
      <c r="C683" s="28">
        <v>2024</v>
      </c>
      <c r="D683" s="19" t="s">
        <v>2127</v>
      </c>
      <c r="E683" s="19" t="s">
        <v>2128</v>
      </c>
      <c r="F683" s="19">
        <v>1085313128</v>
      </c>
      <c r="G683" s="19" t="s">
        <v>2129</v>
      </c>
      <c r="H683" s="19" t="s">
        <v>4678</v>
      </c>
      <c r="I683" s="19" t="s">
        <v>539</v>
      </c>
      <c r="J683" s="27">
        <v>45350</v>
      </c>
      <c r="K683" s="27">
        <v>45352</v>
      </c>
      <c r="L683" s="27">
        <v>45504</v>
      </c>
      <c r="M683" s="29">
        <v>29174750</v>
      </c>
      <c r="N683" s="36">
        <f t="shared" si="61"/>
        <v>1</v>
      </c>
      <c r="O683" s="31">
        <f>VLOOKUP(A683,[1]Hoja3!$A$1:$D$1647,2,0)</f>
        <v>26522500</v>
      </c>
      <c r="P683" s="31">
        <f>VLOOKUP(A683,[1]Hoja3!$A$1:$D$1647,4,0)</f>
        <v>2652250</v>
      </c>
      <c r="Q683" s="31">
        <f>VLOOKUP(A683,[1]Hoja3!$A$1:$D$1647,3,0)</f>
        <v>0</v>
      </c>
      <c r="R683" s="31">
        <f t="shared" si="65"/>
        <v>29174750</v>
      </c>
      <c r="S683" s="31">
        <f t="shared" si="62"/>
        <v>23870250</v>
      </c>
      <c r="T683" s="31">
        <f t="shared" si="63"/>
        <v>29174750</v>
      </c>
      <c r="X683" s="30">
        <f t="shared" si="60"/>
        <v>45504</v>
      </c>
      <c r="Y683" s="31"/>
      <c r="Z683" s="31">
        <f t="shared" si="64"/>
        <v>29174750</v>
      </c>
      <c r="AA683" s="28" t="s">
        <v>534</v>
      </c>
    </row>
    <row r="684" spans="1:27" s="28" customFormat="1" ht="29" x14ac:dyDescent="0.35">
      <c r="A684" s="19" t="s">
        <v>5204</v>
      </c>
      <c r="B684" s="20">
        <v>752</v>
      </c>
      <c r="C684" s="28">
        <v>2024</v>
      </c>
      <c r="D684" s="19" t="s">
        <v>2130</v>
      </c>
      <c r="E684" s="19" t="s">
        <v>2131</v>
      </c>
      <c r="F684" s="19">
        <v>1022970464</v>
      </c>
      <c r="G684" s="19" t="s">
        <v>2132</v>
      </c>
      <c r="H684" s="19" t="s">
        <v>475</v>
      </c>
      <c r="I684" s="19" t="s">
        <v>4768</v>
      </c>
      <c r="J684" s="27">
        <v>45350</v>
      </c>
      <c r="K684" s="27">
        <v>45352</v>
      </c>
      <c r="L684" s="27">
        <v>45504</v>
      </c>
      <c r="M684" s="29">
        <v>22188000</v>
      </c>
      <c r="N684" s="36">
        <f t="shared" si="61"/>
        <v>0.8</v>
      </c>
      <c r="O684" s="31">
        <f>VLOOKUP(A684,[1]Hoja3!$A$1:$D$1647,2,0)</f>
        <v>14792000</v>
      </c>
      <c r="P684" s="31">
        <f>VLOOKUP(A684,[1]Hoja3!$A$1:$D$1647,4,0)</f>
        <v>3698000</v>
      </c>
      <c r="Q684" s="31">
        <f>VLOOKUP(A684,[1]Hoja3!$A$1:$D$1647,3,0)</f>
        <v>3698000</v>
      </c>
      <c r="R684" s="31">
        <f t="shared" si="65"/>
        <v>22188000</v>
      </c>
      <c r="S684" s="31">
        <f t="shared" si="62"/>
        <v>11094000</v>
      </c>
      <c r="T684" s="31">
        <f t="shared" si="63"/>
        <v>18490000</v>
      </c>
      <c r="X684" s="30">
        <f t="shared" si="60"/>
        <v>45504</v>
      </c>
      <c r="Y684" s="31"/>
      <c r="Z684" s="31">
        <f t="shared" si="64"/>
        <v>22188000</v>
      </c>
      <c r="AA684" s="28" t="s">
        <v>477</v>
      </c>
    </row>
    <row r="685" spans="1:27" s="28" customFormat="1" ht="29" x14ac:dyDescent="0.35">
      <c r="A685" s="19" t="s">
        <v>5205</v>
      </c>
      <c r="B685" s="20">
        <v>753</v>
      </c>
      <c r="C685" s="28">
        <v>2024</v>
      </c>
      <c r="D685" s="19" t="s">
        <v>2133</v>
      </c>
      <c r="E685" s="19" t="s">
        <v>2134</v>
      </c>
      <c r="F685" s="19">
        <v>1072661251</v>
      </c>
      <c r="G685" s="19" t="s">
        <v>2135</v>
      </c>
      <c r="H685" s="19" t="s">
        <v>784</v>
      </c>
      <c r="I685" s="19" t="s">
        <v>4760</v>
      </c>
      <c r="J685" s="27">
        <v>45350</v>
      </c>
      <c r="K685" s="27">
        <v>45352</v>
      </c>
      <c r="L685" s="27">
        <v>45504</v>
      </c>
      <c r="M685" s="29">
        <v>31157500</v>
      </c>
      <c r="N685" s="36">
        <f t="shared" si="61"/>
        <v>1</v>
      </c>
      <c r="O685" s="31">
        <f>VLOOKUP(A685,[1]Hoja3!$A$1:$D$1647,2,0)</f>
        <v>28325000</v>
      </c>
      <c r="P685" s="31">
        <f>VLOOKUP(A685,[1]Hoja3!$A$1:$D$1647,4,0)</f>
        <v>2832500</v>
      </c>
      <c r="Q685" s="31">
        <f>VLOOKUP(A685,[1]Hoja3!$A$1:$D$1647,3,0)</f>
        <v>0</v>
      </c>
      <c r="R685" s="31">
        <f t="shared" si="65"/>
        <v>31157500</v>
      </c>
      <c r="S685" s="31">
        <f t="shared" si="62"/>
        <v>25492500</v>
      </c>
      <c r="T685" s="31">
        <f t="shared" si="63"/>
        <v>31157500</v>
      </c>
      <c r="X685" s="30">
        <f t="shared" si="60"/>
        <v>45504</v>
      </c>
      <c r="Y685" s="31"/>
      <c r="Z685" s="31">
        <f t="shared" si="64"/>
        <v>31157500</v>
      </c>
      <c r="AA685" s="28" t="s">
        <v>534</v>
      </c>
    </row>
    <row r="686" spans="1:27" s="28" customFormat="1" ht="29" x14ac:dyDescent="0.35">
      <c r="A686" s="19" t="s">
        <v>5206</v>
      </c>
      <c r="B686" s="20">
        <v>754</v>
      </c>
      <c r="C686" s="28">
        <v>2024</v>
      </c>
      <c r="D686" s="19" t="s">
        <v>2136</v>
      </c>
      <c r="E686" s="19" t="s">
        <v>2137</v>
      </c>
      <c r="F686" s="19">
        <v>1022972414</v>
      </c>
      <c r="G686" s="19" t="s">
        <v>2138</v>
      </c>
      <c r="H686" s="19" t="s">
        <v>154</v>
      </c>
      <c r="I686" s="19" t="s">
        <v>32</v>
      </c>
      <c r="J686" s="27">
        <v>45350</v>
      </c>
      <c r="K686" s="27">
        <v>45352</v>
      </c>
      <c r="L686" s="27">
        <v>45504</v>
      </c>
      <c r="M686" s="29">
        <v>16731000</v>
      </c>
      <c r="N686" s="36">
        <f t="shared" si="61"/>
        <v>1</v>
      </c>
      <c r="O686" s="31">
        <f>VLOOKUP(A686,[1]Hoja3!$A$1:$D$1647,2,0)</f>
        <v>15210000</v>
      </c>
      <c r="P686" s="31">
        <f>VLOOKUP(A686,[1]Hoja3!$A$1:$D$1647,4,0)</f>
        <v>1521000</v>
      </c>
      <c r="Q686" s="31">
        <f>VLOOKUP(A686,[1]Hoja3!$A$1:$D$1647,3,0)</f>
        <v>0</v>
      </c>
      <c r="R686" s="31">
        <f t="shared" si="65"/>
        <v>16731000</v>
      </c>
      <c r="S686" s="31">
        <f t="shared" si="62"/>
        <v>13689000</v>
      </c>
      <c r="T686" s="31">
        <f t="shared" si="63"/>
        <v>16731000</v>
      </c>
      <c r="X686" s="30">
        <f t="shared" si="60"/>
        <v>45504</v>
      </c>
      <c r="Y686" s="31"/>
      <c r="Z686" s="31">
        <f t="shared" si="64"/>
        <v>16731000</v>
      </c>
      <c r="AA686" s="28" t="s">
        <v>33</v>
      </c>
    </row>
    <row r="687" spans="1:27" s="28" customFormat="1" ht="29" x14ac:dyDescent="0.35">
      <c r="A687" s="19" t="s">
        <v>5207</v>
      </c>
      <c r="B687" s="20">
        <v>755</v>
      </c>
      <c r="C687" s="28">
        <v>2024</v>
      </c>
      <c r="D687" s="19" t="s">
        <v>2139</v>
      </c>
      <c r="E687" s="19" t="s">
        <v>2140</v>
      </c>
      <c r="F687" s="19">
        <v>1033697548</v>
      </c>
      <c r="G687" s="19" t="s">
        <v>2141</v>
      </c>
      <c r="H687" s="19" t="s">
        <v>764</v>
      </c>
      <c r="I687" s="19" t="s">
        <v>765</v>
      </c>
      <c r="J687" s="27">
        <v>45350</v>
      </c>
      <c r="K687" s="27">
        <v>45357</v>
      </c>
      <c r="L687" s="27">
        <v>45504</v>
      </c>
      <c r="M687" s="29">
        <v>22278000</v>
      </c>
      <c r="N687" s="36">
        <f t="shared" si="61"/>
        <v>1</v>
      </c>
      <c r="O687" s="31">
        <f>VLOOKUP(A687,[1]Hoja3!$A$1:$D$1647,2,0)</f>
        <v>17946167</v>
      </c>
      <c r="P687" s="31">
        <f>VLOOKUP(A687,[1]Hoja3!$A$1:$D$1647,4,0)</f>
        <v>4331833</v>
      </c>
      <c r="Q687" s="31">
        <f>VLOOKUP(A687,[1]Hoja3!$A$1:$D$1647,3,0)</f>
        <v>0</v>
      </c>
      <c r="R687" s="31">
        <f t="shared" si="65"/>
        <v>22278000</v>
      </c>
      <c r="S687" s="31">
        <f t="shared" si="62"/>
        <v>13614334</v>
      </c>
      <c r="T687" s="31">
        <f t="shared" si="63"/>
        <v>22278000</v>
      </c>
      <c r="X687" s="30">
        <f t="shared" si="60"/>
        <v>45504</v>
      </c>
      <c r="Y687" s="31"/>
      <c r="Z687" s="31">
        <f t="shared" si="64"/>
        <v>22278000</v>
      </c>
      <c r="AA687" s="28" t="s">
        <v>556</v>
      </c>
    </row>
    <row r="688" spans="1:27" s="28" customFormat="1" ht="29" x14ac:dyDescent="0.35">
      <c r="A688" s="19" t="s">
        <v>5208</v>
      </c>
      <c r="B688" s="20">
        <v>756</v>
      </c>
      <c r="C688" s="28">
        <v>2024</v>
      </c>
      <c r="D688" s="19" t="s">
        <v>2142</v>
      </c>
      <c r="E688" s="19" t="s">
        <v>2143</v>
      </c>
      <c r="F688" s="19">
        <v>1010193338</v>
      </c>
      <c r="G688" s="19" t="s">
        <v>2144</v>
      </c>
      <c r="H688" s="19" t="s">
        <v>154</v>
      </c>
      <c r="I688" s="19" t="s">
        <v>4747</v>
      </c>
      <c r="J688" s="27">
        <v>45350</v>
      </c>
      <c r="K688" s="27">
        <v>45355</v>
      </c>
      <c r="L688" s="27">
        <v>45504</v>
      </c>
      <c r="M688" s="29">
        <v>36927000</v>
      </c>
      <c r="N688" s="36">
        <f t="shared" si="61"/>
        <v>1</v>
      </c>
      <c r="O688" s="31">
        <f>VLOOKUP(A688,[1]Hoja3!$A$1:$D$1647,2,0)</f>
        <v>32898600</v>
      </c>
      <c r="P688" s="31">
        <f>VLOOKUP(A688,[1]Hoja3!$A$1:$D$1647,4,0)</f>
        <v>4028400</v>
      </c>
      <c r="Q688" s="31">
        <f>VLOOKUP(A688,[1]Hoja3!$A$1:$D$1647,3,0)</f>
        <v>0</v>
      </c>
      <c r="R688" s="31">
        <f t="shared" si="65"/>
        <v>36927000</v>
      </c>
      <c r="S688" s="31">
        <f t="shared" si="62"/>
        <v>28870200</v>
      </c>
      <c r="T688" s="31">
        <f t="shared" si="63"/>
        <v>36927000</v>
      </c>
      <c r="X688" s="30">
        <f t="shared" si="60"/>
        <v>45504</v>
      </c>
      <c r="Y688" s="31"/>
      <c r="Z688" s="31">
        <f t="shared" si="64"/>
        <v>36927000</v>
      </c>
      <c r="AA688" s="28" t="s">
        <v>156</v>
      </c>
    </row>
    <row r="689" spans="1:27" s="28" customFormat="1" ht="29" x14ac:dyDescent="0.35">
      <c r="A689" s="19" t="s">
        <v>5209</v>
      </c>
      <c r="B689" s="20">
        <v>757</v>
      </c>
      <c r="C689" s="28">
        <v>2024</v>
      </c>
      <c r="D689" s="19" t="s">
        <v>2145</v>
      </c>
      <c r="E689" s="19" t="s">
        <v>2146</v>
      </c>
      <c r="F689" s="19">
        <v>91080090</v>
      </c>
      <c r="G689" s="19" t="s">
        <v>2147</v>
      </c>
      <c r="H689" s="19" t="s">
        <v>2071</v>
      </c>
      <c r="I689" s="19" t="s">
        <v>1976</v>
      </c>
      <c r="J689" s="27">
        <v>45350</v>
      </c>
      <c r="K689" s="27">
        <v>45352</v>
      </c>
      <c r="L689" s="27">
        <v>45514</v>
      </c>
      <c r="M689" s="29">
        <v>37374571</v>
      </c>
      <c r="N689" s="36">
        <f t="shared" si="61"/>
        <v>0.93749999163870001</v>
      </c>
      <c r="O689" s="31">
        <f>VLOOKUP(A689,[1]Hoja3!$A$1:$D$1647,2,0)</f>
        <v>35038660</v>
      </c>
      <c r="P689" s="31">
        <f>VLOOKUP(A689,[1]Hoja3!$A$1:$D$1647,4,0)</f>
        <v>0</v>
      </c>
      <c r="Q689" s="31">
        <f>VLOOKUP(A689,[1]Hoja3!$A$1:$D$1647,3,0)</f>
        <v>2335911</v>
      </c>
      <c r="R689" s="31">
        <f t="shared" si="65"/>
        <v>37374571</v>
      </c>
      <c r="S689" s="31">
        <f t="shared" si="62"/>
        <v>35038660</v>
      </c>
      <c r="T689" s="31">
        <f t="shared" si="63"/>
        <v>35038660</v>
      </c>
      <c r="X689" s="30">
        <f t="shared" si="60"/>
        <v>45514</v>
      </c>
      <c r="Y689" s="31"/>
      <c r="Z689" s="31">
        <f t="shared" si="64"/>
        <v>37374571</v>
      </c>
      <c r="AA689" s="28" t="s">
        <v>2072</v>
      </c>
    </row>
    <row r="690" spans="1:27" s="28" customFormat="1" ht="29" x14ac:dyDescent="0.35">
      <c r="A690" s="19" t="s">
        <v>5210</v>
      </c>
      <c r="B690" s="20">
        <v>758</v>
      </c>
      <c r="C690" s="28">
        <v>2024</v>
      </c>
      <c r="D690" s="19" t="s">
        <v>2148</v>
      </c>
      <c r="E690" s="19" t="s">
        <v>2149</v>
      </c>
      <c r="F690" s="19">
        <v>35604943</v>
      </c>
      <c r="G690" s="19" t="s">
        <v>2150</v>
      </c>
      <c r="H690" s="19" t="s">
        <v>784</v>
      </c>
      <c r="I690" s="19" t="s">
        <v>4760</v>
      </c>
      <c r="J690" s="27">
        <v>45351</v>
      </c>
      <c r="K690" s="27">
        <v>45352</v>
      </c>
      <c r="L690" s="27">
        <v>45504</v>
      </c>
      <c r="M690" s="29">
        <v>29174750</v>
      </c>
      <c r="N690" s="36">
        <f t="shared" si="61"/>
        <v>1</v>
      </c>
      <c r="O690" s="31">
        <f>VLOOKUP(A690,[1]Hoja3!$A$1:$D$1647,2,0)</f>
        <v>26522500</v>
      </c>
      <c r="P690" s="31">
        <f>VLOOKUP(A690,[1]Hoja3!$A$1:$D$1647,4,0)</f>
        <v>2652250</v>
      </c>
      <c r="Q690" s="31">
        <f>VLOOKUP(A690,[1]Hoja3!$A$1:$D$1647,3,0)</f>
        <v>0</v>
      </c>
      <c r="R690" s="31">
        <f t="shared" si="65"/>
        <v>29174750</v>
      </c>
      <c r="S690" s="31">
        <f t="shared" si="62"/>
        <v>23870250</v>
      </c>
      <c r="T690" s="31">
        <f t="shared" si="63"/>
        <v>29174750</v>
      </c>
      <c r="X690" s="30">
        <f t="shared" si="60"/>
        <v>45504</v>
      </c>
      <c r="Y690" s="31"/>
      <c r="Z690" s="31">
        <f t="shared" si="64"/>
        <v>29174750</v>
      </c>
      <c r="AA690" s="28" t="s">
        <v>534</v>
      </c>
    </row>
    <row r="691" spans="1:27" s="28" customFormat="1" ht="29" x14ac:dyDescent="0.35">
      <c r="A691" s="19" t="s">
        <v>5211</v>
      </c>
      <c r="B691" s="20">
        <v>759</v>
      </c>
      <c r="C691" s="28">
        <v>2024</v>
      </c>
      <c r="D691" s="19" t="s">
        <v>2151</v>
      </c>
      <c r="E691" s="19" t="s">
        <v>2152</v>
      </c>
      <c r="F691" s="19">
        <v>35326358</v>
      </c>
      <c r="G691" s="19" t="s">
        <v>2153</v>
      </c>
      <c r="H691" s="19" t="s">
        <v>154</v>
      </c>
      <c r="I691" s="19" t="s">
        <v>32</v>
      </c>
      <c r="J691" s="27">
        <v>45351</v>
      </c>
      <c r="K691" s="27">
        <v>45358</v>
      </c>
      <c r="L691" s="27">
        <v>45541</v>
      </c>
      <c r="M691" s="29">
        <v>50388000</v>
      </c>
      <c r="N691" s="36">
        <f t="shared" si="61"/>
        <v>0.8</v>
      </c>
      <c r="O691" s="31">
        <f>VLOOKUP(A691,[1]Hoja3!$A$1:$D$1647,2,0)</f>
        <v>40310400</v>
      </c>
      <c r="P691" s="31">
        <f>VLOOKUP(A691,[1]Hoja3!$A$1:$D$1647,4,0)</f>
        <v>0</v>
      </c>
      <c r="Q691" s="31">
        <f>VLOOKUP(A691,[1]Hoja3!$A$1:$D$1647,3,0)</f>
        <v>10077600</v>
      </c>
      <c r="R691" s="31">
        <f t="shared" si="65"/>
        <v>50388000</v>
      </c>
      <c r="S691" s="31">
        <f t="shared" si="62"/>
        <v>40310400</v>
      </c>
      <c r="T691" s="31">
        <f t="shared" si="63"/>
        <v>40310400</v>
      </c>
      <c r="X691" s="30">
        <f t="shared" si="60"/>
        <v>45541</v>
      </c>
      <c r="Y691" s="31"/>
      <c r="Z691" s="31">
        <f t="shared" si="64"/>
        <v>50388000</v>
      </c>
      <c r="AA691" s="28" t="s">
        <v>33</v>
      </c>
    </row>
    <row r="692" spans="1:27" s="28" customFormat="1" ht="29" x14ac:dyDescent="0.35">
      <c r="A692" s="19" t="s">
        <v>5212</v>
      </c>
      <c r="B692" s="20">
        <v>760</v>
      </c>
      <c r="C692" s="28">
        <v>2024</v>
      </c>
      <c r="D692" s="19" t="s">
        <v>2154</v>
      </c>
      <c r="E692" s="19" t="s">
        <v>2155</v>
      </c>
      <c r="F692" s="19">
        <v>1018469145</v>
      </c>
      <c r="G692" s="19" t="s">
        <v>2156</v>
      </c>
      <c r="H692" s="19" t="s">
        <v>154</v>
      </c>
      <c r="I692" s="19" t="s">
        <v>32</v>
      </c>
      <c r="J692" s="27">
        <v>45351</v>
      </c>
      <c r="K692" s="27">
        <v>45356</v>
      </c>
      <c r="L692" s="27">
        <v>45539</v>
      </c>
      <c r="M692" s="29">
        <v>40410000</v>
      </c>
      <c r="N692" s="36">
        <f t="shared" si="61"/>
        <v>0.81111111111111112</v>
      </c>
      <c r="O692" s="31">
        <f>VLOOKUP(A692,[1]Hoja3!$A$1:$D$1647,2,0)</f>
        <v>32777000</v>
      </c>
      <c r="P692" s="31">
        <f>VLOOKUP(A692,[1]Hoja3!$A$1:$D$1647,4,0)</f>
        <v>0</v>
      </c>
      <c r="Q692" s="31">
        <f>VLOOKUP(A692,[1]Hoja3!$A$1:$D$1647,3,0)</f>
        <v>7633000</v>
      </c>
      <c r="R692" s="31">
        <f t="shared" si="65"/>
        <v>40410000</v>
      </c>
      <c r="S692" s="31">
        <f t="shared" si="62"/>
        <v>32777000</v>
      </c>
      <c r="T692" s="31">
        <f t="shared" si="63"/>
        <v>32777000</v>
      </c>
      <c r="X692" s="30">
        <f t="shared" si="60"/>
        <v>45539</v>
      </c>
      <c r="Y692" s="31"/>
      <c r="Z692" s="31">
        <f t="shared" si="64"/>
        <v>40410000</v>
      </c>
      <c r="AA692" s="28" t="s">
        <v>33</v>
      </c>
    </row>
    <row r="693" spans="1:27" s="28" customFormat="1" ht="43.5" x14ac:dyDescent="0.35">
      <c r="A693" s="19" t="s">
        <v>5213</v>
      </c>
      <c r="B693" s="20">
        <v>761</v>
      </c>
      <c r="C693" s="28">
        <v>2024</v>
      </c>
      <c r="D693" s="19" t="s">
        <v>2157</v>
      </c>
      <c r="E693" s="19" t="s">
        <v>2158</v>
      </c>
      <c r="F693" s="19">
        <v>1012395718</v>
      </c>
      <c r="G693" s="19" t="s">
        <v>2159</v>
      </c>
      <c r="H693" s="19" t="s">
        <v>813</v>
      </c>
      <c r="I693" s="19" t="s">
        <v>1968</v>
      </c>
      <c r="J693" s="27">
        <v>45351</v>
      </c>
      <c r="K693" s="27">
        <v>45357</v>
      </c>
      <c r="L693" s="27">
        <v>45504</v>
      </c>
      <c r="M693" s="29">
        <v>20432500</v>
      </c>
      <c r="N693" s="36">
        <f t="shared" si="61"/>
        <v>1</v>
      </c>
      <c r="O693" s="31">
        <f>VLOOKUP(A693,[1]Hoja3!$A$1:$D$1647,2,0)</f>
        <v>17955833</v>
      </c>
      <c r="P693" s="31">
        <f>VLOOKUP(A693,[1]Hoja3!$A$1:$D$1647,4,0)</f>
        <v>2476667</v>
      </c>
      <c r="Q693" s="31">
        <f>VLOOKUP(A693,[1]Hoja3!$A$1:$D$1647,3,0)</f>
        <v>0</v>
      </c>
      <c r="R693" s="31">
        <f t="shared" si="65"/>
        <v>20432500</v>
      </c>
      <c r="S693" s="31">
        <f t="shared" si="62"/>
        <v>15479166</v>
      </c>
      <c r="T693" s="31">
        <f t="shared" si="63"/>
        <v>20432500</v>
      </c>
      <c r="X693" s="30">
        <f t="shared" si="60"/>
        <v>45504</v>
      </c>
      <c r="Y693" s="31"/>
      <c r="Z693" s="31">
        <f t="shared" si="64"/>
        <v>20432500</v>
      </c>
      <c r="AA693" s="28" t="s">
        <v>534</v>
      </c>
    </row>
    <row r="694" spans="1:27" s="28" customFormat="1" ht="29" x14ac:dyDescent="0.35">
      <c r="A694" s="19" t="s">
        <v>5214</v>
      </c>
      <c r="B694" s="20">
        <v>762</v>
      </c>
      <c r="C694" s="28">
        <v>2024</v>
      </c>
      <c r="D694" s="19" t="s">
        <v>2160</v>
      </c>
      <c r="E694" s="19" t="s">
        <v>2161</v>
      </c>
      <c r="F694" s="19">
        <v>80818311</v>
      </c>
      <c r="G694" s="19" t="s">
        <v>2162</v>
      </c>
      <c r="H694" s="19" t="s">
        <v>2071</v>
      </c>
      <c r="I694" s="19" t="s">
        <v>1976</v>
      </c>
      <c r="J694" s="27">
        <v>45351</v>
      </c>
      <c r="K694" s="27">
        <v>45352</v>
      </c>
      <c r="L694" s="27">
        <v>45514</v>
      </c>
      <c r="M694" s="29">
        <v>19724523</v>
      </c>
      <c r="N694" s="36">
        <f t="shared" si="61"/>
        <v>1</v>
      </c>
      <c r="O694" s="31">
        <f>VLOOKUP(A694,[1]Hoja3!$A$1:$D$1647,2,0)</f>
        <v>19724523</v>
      </c>
      <c r="P694" s="31">
        <f>VLOOKUP(A694,[1]Hoja3!$A$1:$D$1647,4,0)</f>
        <v>0</v>
      </c>
      <c r="Q694" s="31">
        <f>VLOOKUP(A694,[1]Hoja3!$A$1:$D$1647,3,0)</f>
        <v>0</v>
      </c>
      <c r="R694" s="31">
        <f t="shared" si="65"/>
        <v>19724523</v>
      </c>
      <c r="S694" s="31">
        <f t="shared" si="62"/>
        <v>19724523</v>
      </c>
      <c r="T694" s="31">
        <f t="shared" si="63"/>
        <v>19724523</v>
      </c>
      <c r="X694" s="30">
        <f t="shared" si="60"/>
        <v>45514</v>
      </c>
      <c r="Y694" s="31"/>
      <c r="Z694" s="31">
        <f t="shared" si="64"/>
        <v>19724523</v>
      </c>
      <c r="AA694" s="28" t="s">
        <v>2072</v>
      </c>
    </row>
    <row r="695" spans="1:27" s="28" customFormat="1" ht="29" x14ac:dyDescent="0.35">
      <c r="A695" s="19" t="s">
        <v>5215</v>
      </c>
      <c r="B695" s="20">
        <v>763</v>
      </c>
      <c r="C695" s="28">
        <v>2024</v>
      </c>
      <c r="D695" s="19" t="s">
        <v>2163</v>
      </c>
      <c r="E695" s="19" t="s">
        <v>2164</v>
      </c>
      <c r="F695" s="19">
        <v>1018478219</v>
      </c>
      <c r="G695" s="19" t="s">
        <v>2165</v>
      </c>
      <c r="H695" s="19" t="s">
        <v>154</v>
      </c>
      <c r="I695" s="19" t="s">
        <v>32</v>
      </c>
      <c r="J695" s="27">
        <v>45351</v>
      </c>
      <c r="K695" s="27">
        <v>45357</v>
      </c>
      <c r="L695" s="27">
        <v>45540</v>
      </c>
      <c r="M695" s="29">
        <v>39108000</v>
      </c>
      <c r="N695" s="36">
        <f t="shared" si="61"/>
        <v>0.80555556407896078</v>
      </c>
      <c r="O695" s="31">
        <f>VLOOKUP(A695,[1]Hoja3!$A$1:$D$1647,2,0)</f>
        <v>31503667</v>
      </c>
      <c r="P695" s="31">
        <f>VLOOKUP(A695,[1]Hoja3!$A$1:$D$1647,4,0)</f>
        <v>0</v>
      </c>
      <c r="Q695" s="31">
        <f>VLOOKUP(A695,[1]Hoja3!$A$1:$D$1647,3,0)</f>
        <v>7604333</v>
      </c>
      <c r="R695" s="31">
        <f t="shared" si="65"/>
        <v>39108000</v>
      </c>
      <c r="S695" s="31">
        <f t="shared" si="62"/>
        <v>31503667</v>
      </c>
      <c r="T695" s="31">
        <f t="shared" si="63"/>
        <v>31503667</v>
      </c>
      <c r="X695" s="30">
        <f t="shared" si="60"/>
        <v>45540</v>
      </c>
      <c r="Y695" s="31"/>
      <c r="Z695" s="31">
        <f t="shared" si="64"/>
        <v>39108000</v>
      </c>
      <c r="AA695" s="28" t="s">
        <v>33</v>
      </c>
    </row>
    <row r="696" spans="1:27" s="28" customFormat="1" ht="29" x14ac:dyDescent="0.35">
      <c r="A696" s="19" t="s">
        <v>5216</v>
      </c>
      <c r="B696" s="20">
        <v>764</v>
      </c>
      <c r="C696" s="28">
        <v>2024</v>
      </c>
      <c r="D696" s="19" t="s">
        <v>2166</v>
      </c>
      <c r="E696" s="19" t="s">
        <v>2167</v>
      </c>
      <c r="F696" s="19">
        <v>1018502994</v>
      </c>
      <c r="G696" s="19" t="s">
        <v>2168</v>
      </c>
      <c r="H696" s="19" t="s">
        <v>154</v>
      </c>
      <c r="I696" s="19" t="s">
        <v>32</v>
      </c>
      <c r="J696" s="27">
        <v>45351</v>
      </c>
      <c r="K696" s="27">
        <v>45357</v>
      </c>
      <c r="L696" s="27">
        <v>45540</v>
      </c>
      <c r="M696" s="29">
        <v>39096000</v>
      </c>
      <c r="N696" s="36">
        <f t="shared" si="61"/>
        <v>0.80555555555555558</v>
      </c>
      <c r="O696" s="31">
        <f>VLOOKUP(A696,[1]Hoja3!$A$1:$D$1647,2,0)</f>
        <v>31494000</v>
      </c>
      <c r="P696" s="31">
        <f>VLOOKUP(A696,[1]Hoja3!$A$1:$D$1647,4,0)</f>
        <v>0</v>
      </c>
      <c r="Q696" s="31">
        <f>VLOOKUP(A696,[1]Hoja3!$A$1:$D$1647,3,0)</f>
        <v>7602000</v>
      </c>
      <c r="R696" s="31">
        <f t="shared" si="65"/>
        <v>39096000</v>
      </c>
      <c r="S696" s="31">
        <f t="shared" si="62"/>
        <v>31494000</v>
      </c>
      <c r="T696" s="31">
        <f t="shared" si="63"/>
        <v>31494000</v>
      </c>
      <c r="X696" s="30">
        <f t="shared" si="60"/>
        <v>45540</v>
      </c>
      <c r="Y696" s="31"/>
      <c r="Z696" s="31">
        <f t="shared" si="64"/>
        <v>39096000</v>
      </c>
      <c r="AA696" s="28" t="s">
        <v>33</v>
      </c>
    </row>
    <row r="697" spans="1:27" s="28" customFormat="1" ht="29" x14ac:dyDescent="0.35">
      <c r="A697" s="19" t="s">
        <v>5217</v>
      </c>
      <c r="B697" s="20">
        <v>765</v>
      </c>
      <c r="C697" s="28">
        <v>2024</v>
      </c>
      <c r="D697" s="19" t="s">
        <v>2169</v>
      </c>
      <c r="E697" s="19" t="s">
        <v>2170</v>
      </c>
      <c r="F697" s="19">
        <v>35507616</v>
      </c>
      <c r="G697" s="19" t="s">
        <v>2171</v>
      </c>
      <c r="H697" s="19" t="s">
        <v>154</v>
      </c>
      <c r="I697" s="19" t="s">
        <v>32</v>
      </c>
      <c r="J697" s="27">
        <v>45351</v>
      </c>
      <c r="K697" s="27">
        <v>45357</v>
      </c>
      <c r="L697" s="27">
        <v>45504</v>
      </c>
      <c r="M697" s="29">
        <v>39108000</v>
      </c>
      <c r="N697" s="36">
        <f t="shared" si="61"/>
        <v>1</v>
      </c>
      <c r="O697" s="31">
        <f>VLOOKUP(A697,[1]Hoja3!$A$1:$D$1647,2,0)</f>
        <v>31503667</v>
      </c>
      <c r="P697" s="31">
        <f>VLOOKUP(A697,[1]Hoja3!$A$1:$D$1647,4,0)</f>
        <v>7604333</v>
      </c>
      <c r="Q697" s="31">
        <f>VLOOKUP(A697,[1]Hoja3!$A$1:$D$1647,3,0)</f>
        <v>0</v>
      </c>
      <c r="R697" s="31">
        <f t="shared" si="65"/>
        <v>39108000</v>
      </c>
      <c r="S697" s="31">
        <f t="shared" si="62"/>
        <v>23899334</v>
      </c>
      <c r="T697" s="31">
        <f t="shared" si="63"/>
        <v>39108000</v>
      </c>
      <c r="X697" s="30">
        <f t="shared" si="60"/>
        <v>45504</v>
      </c>
      <c r="Y697" s="31"/>
      <c r="Z697" s="31">
        <f t="shared" si="64"/>
        <v>39108000</v>
      </c>
      <c r="AA697" s="28" t="s">
        <v>33</v>
      </c>
    </row>
    <row r="698" spans="1:27" s="28" customFormat="1" ht="29" x14ac:dyDescent="0.35">
      <c r="A698" s="19" t="s">
        <v>5218</v>
      </c>
      <c r="B698" s="20">
        <v>766</v>
      </c>
      <c r="C698" s="28">
        <v>2024</v>
      </c>
      <c r="D698" s="19" t="s">
        <v>2172</v>
      </c>
      <c r="E698" s="19" t="s">
        <v>2173</v>
      </c>
      <c r="F698" s="19">
        <v>59310788</v>
      </c>
      <c r="G698" s="19" t="s">
        <v>2174</v>
      </c>
      <c r="H698" s="19" t="s">
        <v>154</v>
      </c>
      <c r="I698" s="19" t="s">
        <v>32</v>
      </c>
      <c r="J698" s="27">
        <v>45351</v>
      </c>
      <c r="K698" s="27">
        <v>45357</v>
      </c>
      <c r="L698" s="27">
        <v>45504</v>
      </c>
      <c r="M698" s="29">
        <v>39108000</v>
      </c>
      <c r="N698" s="36">
        <f t="shared" si="61"/>
        <v>1</v>
      </c>
      <c r="O698" s="31">
        <f>VLOOKUP(A698,[1]Hoja3!$A$1:$D$1647,2,0)</f>
        <v>31503667</v>
      </c>
      <c r="P698" s="31">
        <f>VLOOKUP(A698,[1]Hoja3!$A$1:$D$1647,4,0)</f>
        <v>7604333</v>
      </c>
      <c r="Q698" s="31">
        <f>VLOOKUP(A698,[1]Hoja3!$A$1:$D$1647,3,0)</f>
        <v>0</v>
      </c>
      <c r="R698" s="31">
        <f t="shared" si="65"/>
        <v>39108000</v>
      </c>
      <c r="S698" s="31">
        <f t="shared" si="62"/>
        <v>23899334</v>
      </c>
      <c r="T698" s="31">
        <f t="shared" si="63"/>
        <v>39108000</v>
      </c>
      <c r="X698" s="30">
        <f t="shared" si="60"/>
        <v>45504</v>
      </c>
      <c r="Y698" s="31"/>
      <c r="Z698" s="31">
        <f t="shared" si="64"/>
        <v>39108000</v>
      </c>
      <c r="AA698" s="28" t="s">
        <v>33</v>
      </c>
    </row>
    <row r="699" spans="1:27" s="28" customFormat="1" ht="29" x14ac:dyDescent="0.35">
      <c r="A699" s="19" t="s">
        <v>5219</v>
      </c>
      <c r="B699" s="20">
        <v>767</v>
      </c>
      <c r="C699" s="28">
        <v>2024</v>
      </c>
      <c r="D699" s="19" t="s">
        <v>2175</v>
      </c>
      <c r="E699" s="19" t="s">
        <v>2176</v>
      </c>
      <c r="F699" s="19">
        <v>1015470972</v>
      </c>
      <c r="G699" s="19" t="s">
        <v>2177</v>
      </c>
      <c r="H699" s="19" t="s">
        <v>2071</v>
      </c>
      <c r="I699" s="19" t="s">
        <v>1976</v>
      </c>
      <c r="J699" s="27">
        <v>45351</v>
      </c>
      <c r="K699" s="27">
        <v>45358</v>
      </c>
      <c r="L699" s="27">
        <v>45647</v>
      </c>
      <c r="M699" s="29">
        <v>52250000</v>
      </c>
      <c r="N699" s="36">
        <f t="shared" si="61"/>
        <v>0.50526315789473686</v>
      </c>
      <c r="O699" s="31">
        <f>VLOOKUP(A699,[1]Hoja3!$A$1:$D$1647,2,0)</f>
        <v>26400000</v>
      </c>
      <c r="P699" s="31">
        <f>VLOOKUP(A699,[1]Hoja3!$A$1:$D$1647,4,0)</f>
        <v>0</v>
      </c>
      <c r="Q699" s="31">
        <f>VLOOKUP(A699,[1]Hoja3!$A$1:$D$1647,3,0)</f>
        <v>25850000</v>
      </c>
      <c r="R699" s="31">
        <f t="shared" si="65"/>
        <v>52250000</v>
      </c>
      <c r="S699" s="31">
        <f t="shared" si="62"/>
        <v>26400000</v>
      </c>
      <c r="T699" s="31">
        <f t="shared" si="63"/>
        <v>26400000</v>
      </c>
      <c r="X699" s="30">
        <f t="shared" si="60"/>
        <v>45647</v>
      </c>
      <c r="Y699" s="31"/>
      <c r="Z699" s="31">
        <f t="shared" si="64"/>
        <v>52250000</v>
      </c>
      <c r="AA699" s="28" t="s">
        <v>2072</v>
      </c>
    </row>
    <row r="700" spans="1:27" s="28" customFormat="1" ht="43.5" x14ac:dyDescent="0.35">
      <c r="A700" s="19" t="s">
        <v>5220</v>
      </c>
      <c r="B700" s="20">
        <v>768</v>
      </c>
      <c r="C700" s="28">
        <v>2024</v>
      </c>
      <c r="D700" s="19" t="s">
        <v>2178</v>
      </c>
      <c r="E700" s="19" t="s">
        <v>2179</v>
      </c>
      <c r="F700" s="19">
        <v>1012334587</v>
      </c>
      <c r="G700" s="19" t="s">
        <v>2180</v>
      </c>
      <c r="H700" s="19" t="s">
        <v>813</v>
      </c>
      <c r="I700" s="19" t="s">
        <v>1968</v>
      </c>
      <c r="J700" s="27">
        <v>45352</v>
      </c>
      <c r="K700" s="27">
        <v>45356</v>
      </c>
      <c r="L700" s="27">
        <v>45504</v>
      </c>
      <c r="M700" s="29">
        <v>20432500</v>
      </c>
      <c r="N700" s="36">
        <f t="shared" si="61"/>
        <v>1</v>
      </c>
      <c r="O700" s="31">
        <f>VLOOKUP(A700,[1]Hoja3!$A$1:$D$1647,2,0)</f>
        <v>18079667</v>
      </c>
      <c r="P700" s="31">
        <f>VLOOKUP(A700,[1]Hoja3!$A$1:$D$1647,4,0)</f>
        <v>2352833</v>
      </c>
      <c r="Q700" s="31">
        <f>VLOOKUP(A700,[1]Hoja3!$A$1:$D$1647,3,0)</f>
        <v>0</v>
      </c>
      <c r="R700" s="31">
        <f t="shared" si="65"/>
        <v>20432500</v>
      </c>
      <c r="S700" s="31">
        <f t="shared" si="62"/>
        <v>15726834</v>
      </c>
      <c r="T700" s="31">
        <f t="shared" si="63"/>
        <v>20432500</v>
      </c>
      <c r="X700" s="30">
        <f t="shared" si="60"/>
        <v>45504</v>
      </c>
      <c r="Y700" s="31"/>
      <c r="Z700" s="31">
        <f t="shared" si="64"/>
        <v>20432500</v>
      </c>
      <c r="AA700" s="28" t="s">
        <v>534</v>
      </c>
    </row>
    <row r="701" spans="1:27" s="28" customFormat="1" ht="43.5" x14ac:dyDescent="0.35">
      <c r="A701" s="19" t="s">
        <v>5221</v>
      </c>
      <c r="B701" s="20">
        <v>769</v>
      </c>
      <c r="C701" s="28">
        <v>2024</v>
      </c>
      <c r="D701" s="19" t="s">
        <v>2181</v>
      </c>
      <c r="E701" s="19" t="s">
        <v>2182</v>
      </c>
      <c r="F701" s="19">
        <v>1018405717</v>
      </c>
      <c r="G701" s="19" t="s">
        <v>2183</v>
      </c>
      <c r="H701" s="19" t="s">
        <v>2071</v>
      </c>
      <c r="I701" s="19" t="s">
        <v>1976</v>
      </c>
      <c r="J701" s="27">
        <v>45352</v>
      </c>
      <c r="K701" s="27">
        <v>45359</v>
      </c>
      <c r="L701" s="27">
        <v>45521</v>
      </c>
      <c r="M701" s="29">
        <v>37374571</v>
      </c>
      <c r="N701" s="36">
        <f t="shared" si="61"/>
        <v>0.893750004515102</v>
      </c>
      <c r="O701" s="31">
        <f>VLOOKUP(A701,[1]Hoja3!$A$1:$D$1647,2,0)</f>
        <v>33403523</v>
      </c>
      <c r="P701" s="31">
        <f>VLOOKUP(A701,[1]Hoja3!$A$1:$D$1647,4,0)</f>
        <v>0</v>
      </c>
      <c r="Q701" s="31">
        <f>VLOOKUP(A701,[1]Hoja3!$A$1:$D$1647,3,0)</f>
        <v>3971048</v>
      </c>
      <c r="R701" s="31">
        <f t="shared" si="65"/>
        <v>37374571</v>
      </c>
      <c r="S701" s="31">
        <f t="shared" si="62"/>
        <v>33403523</v>
      </c>
      <c r="T701" s="31">
        <f t="shared" si="63"/>
        <v>33403523</v>
      </c>
      <c r="X701" s="30">
        <f t="shared" si="60"/>
        <v>45521</v>
      </c>
      <c r="Y701" s="31"/>
      <c r="Z701" s="31">
        <f t="shared" si="64"/>
        <v>37374571</v>
      </c>
      <c r="AA701" s="28" t="s">
        <v>2072</v>
      </c>
    </row>
    <row r="702" spans="1:27" s="28" customFormat="1" ht="43.5" x14ac:dyDescent="0.35">
      <c r="A702" s="19" t="s">
        <v>5222</v>
      </c>
      <c r="B702" s="20">
        <v>770</v>
      </c>
      <c r="C702" s="28">
        <v>2024</v>
      </c>
      <c r="D702" s="19" t="s">
        <v>2184</v>
      </c>
      <c r="E702" s="19" t="s">
        <v>2185</v>
      </c>
      <c r="F702" s="19">
        <v>1020719847</v>
      </c>
      <c r="G702" s="19" t="s">
        <v>2186</v>
      </c>
      <c r="H702" s="19" t="s">
        <v>2071</v>
      </c>
      <c r="I702" s="19" t="s">
        <v>1976</v>
      </c>
      <c r="J702" s="27">
        <v>45352</v>
      </c>
      <c r="K702" s="27">
        <v>45356</v>
      </c>
      <c r="L702" s="27">
        <v>45518</v>
      </c>
      <c r="M702" s="29">
        <v>37374571</v>
      </c>
      <c r="N702" s="36">
        <f t="shared" si="61"/>
        <v>0.91249999899664402</v>
      </c>
      <c r="O702" s="31">
        <f>VLOOKUP(A702,[1]Hoja3!$A$1:$D$1647,2,0)</f>
        <v>34104296</v>
      </c>
      <c r="P702" s="31">
        <f>VLOOKUP(A702,[1]Hoja3!$A$1:$D$1647,4,0)</f>
        <v>0</v>
      </c>
      <c r="Q702" s="31">
        <f>VLOOKUP(A702,[1]Hoja3!$A$1:$D$1647,3,0)</f>
        <v>3270275</v>
      </c>
      <c r="R702" s="31">
        <f t="shared" si="65"/>
        <v>37374571</v>
      </c>
      <c r="S702" s="31">
        <f t="shared" si="62"/>
        <v>34104296</v>
      </c>
      <c r="T702" s="31">
        <f t="shared" si="63"/>
        <v>34104296</v>
      </c>
      <c r="X702" s="30">
        <f t="shared" si="60"/>
        <v>45518</v>
      </c>
      <c r="Y702" s="31"/>
      <c r="Z702" s="31">
        <f t="shared" si="64"/>
        <v>37374571</v>
      </c>
      <c r="AA702" s="28" t="s">
        <v>2072</v>
      </c>
    </row>
    <row r="703" spans="1:27" s="28" customFormat="1" ht="43.5" x14ac:dyDescent="0.35">
      <c r="A703" s="19" t="s">
        <v>5223</v>
      </c>
      <c r="B703" s="20">
        <v>771</v>
      </c>
      <c r="C703" s="28">
        <v>2024</v>
      </c>
      <c r="D703" s="19" t="s">
        <v>2187</v>
      </c>
      <c r="E703" s="19" t="s">
        <v>2188</v>
      </c>
      <c r="F703" s="19">
        <v>52093380</v>
      </c>
      <c r="G703" s="19" t="s">
        <v>2189</v>
      </c>
      <c r="H703" s="19" t="s">
        <v>154</v>
      </c>
      <c r="I703" s="19" t="s">
        <v>4747</v>
      </c>
      <c r="J703" s="27">
        <v>45352</v>
      </c>
      <c r="K703" s="27">
        <v>45356</v>
      </c>
      <c r="L703" s="27">
        <v>45504</v>
      </c>
      <c r="M703" s="29">
        <v>38046000</v>
      </c>
      <c r="N703" s="36">
        <f t="shared" si="61"/>
        <v>1</v>
      </c>
      <c r="O703" s="31">
        <f>VLOOKUP(A703,[1]Hoja3!$A$1:$D$1647,2,0)</f>
        <v>32674800</v>
      </c>
      <c r="P703" s="31">
        <f>VLOOKUP(A703,[1]Hoja3!$A$1:$D$1647,4,0)</f>
        <v>5371200</v>
      </c>
      <c r="Q703" s="31">
        <f>VLOOKUP(A703,[1]Hoja3!$A$1:$D$1647,3,0)</f>
        <v>0</v>
      </c>
      <c r="R703" s="31">
        <f t="shared" si="65"/>
        <v>38046000</v>
      </c>
      <c r="S703" s="31">
        <f t="shared" si="62"/>
        <v>27303600</v>
      </c>
      <c r="T703" s="31">
        <f t="shared" si="63"/>
        <v>38046000</v>
      </c>
      <c r="X703" s="30">
        <f t="shared" si="60"/>
        <v>45504</v>
      </c>
      <c r="Y703" s="31"/>
      <c r="Z703" s="31">
        <f t="shared" si="64"/>
        <v>38046000</v>
      </c>
      <c r="AA703" s="28" t="s">
        <v>156</v>
      </c>
    </row>
    <row r="704" spans="1:27" s="28" customFormat="1" ht="43.5" x14ac:dyDescent="0.35">
      <c r="A704" s="19" t="s">
        <v>5224</v>
      </c>
      <c r="B704" s="20">
        <v>772</v>
      </c>
      <c r="C704" s="28">
        <v>2024</v>
      </c>
      <c r="D704" s="19" t="s">
        <v>2190</v>
      </c>
      <c r="E704" s="19" t="s">
        <v>2191</v>
      </c>
      <c r="F704" s="19">
        <v>52718702</v>
      </c>
      <c r="G704" s="19" t="s">
        <v>2192</v>
      </c>
      <c r="H704" s="19" t="s">
        <v>154</v>
      </c>
      <c r="I704" s="19" t="s">
        <v>4747</v>
      </c>
      <c r="J704" s="27">
        <v>45352</v>
      </c>
      <c r="K704" s="27">
        <v>45355</v>
      </c>
      <c r="L704" s="27">
        <v>45504</v>
      </c>
      <c r="M704" s="29">
        <v>35308000</v>
      </c>
      <c r="N704" s="36">
        <f t="shared" si="61"/>
        <v>0.78767121759022152</v>
      </c>
      <c r="O704" s="31">
        <f>VLOOKUP(A704,[1]Hoja3!$A$1:$D$1647,2,0)</f>
        <v>20822666</v>
      </c>
      <c r="P704" s="31">
        <f>VLOOKUP(A704,[1]Hoja3!$A$1:$D$1647,4,0)</f>
        <v>8872267</v>
      </c>
      <c r="Q704" s="31">
        <f>VLOOKUP(A704,[1]Hoja3!$A$1:$D$1647,3,0)</f>
        <v>5613067</v>
      </c>
      <c r="R704" s="31">
        <f t="shared" si="65"/>
        <v>35308000</v>
      </c>
      <c r="S704" s="31">
        <f t="shared" si="62"/>
        <v>11950399</v>
      </c>
      <c r="T704" s="31">
        <f t="shared" si="63"/>
        <v>29694933</v>
      </c>
      <c r="U704" s="30">
        <v>45504</v>
      </c>
      <c r="V704" s="30">
        <v>45504</v>
      </c>
      <c r="W704" s="28">
        <v>61</v>
      </c>
      <c r="X704" s="30">
        <f t="shared" ref="X704:X720" si="66">+W704+L704</f>
        <v>45565</v>
      </c>
      <c r="Y704" s="31">
        <v>5250933</v>
      </c>
      <c r="Z704" s="31">
        <f t="shared" si="64"/>
        <v>40558933</v>
      </c>
      <c r="AA704" s="28" t="s">
        <v>156</v>
      </c>
    </row>
    <row r="705" spans="1:27" s="28" customFormat="1" ht="43.5" x14ac:dyDescent="0.35">
      <c r="A705" s="19" t="s">
        <v>5225</v>
      </c>
      <c r="B705" s="20">
        <v>773</v>
      </c>
      <c r="C705" s="28">
        <v>2024</v>
      </c>
      <c r="D705" s="19" t="s">
        <v>2193</v>
      </c>
      <c r="E705" s="19" t="s">
        <v>2194</v>
      </c>
      <c r="F705" s="19">
        <v>1026266387</v>
      </c>
      <c r="G705" s="19" t="s">
        <v>2195</v>
      </c>
      <c r="H705" s="19" t="s">
        <v>894</v>
      </c>
      <c r="I705" s="19" t="s">
        <v>895</v>
      </c>
      <c r="J705" s="27">
        <v>45352</v>
      </c>
      <c r="K705" s="27">
        <v>45356</v>
      </c>
      <c r="L705" s="27">
        <v>45504</v>
      </c>
      <c r="M705" s="29">
        <v>43500000</v>
      </c>
      <c r="N705" s="36">
        <f t="shared" si="61"/>
        <v>0.79452054794520544</v>
      </c>
      <c r="O705" s="31">
        <f>VLOOKUP(A705,[1]Hoja3!$A$1:$D$1647,2,0)</f>
        <v>33640000</v>
      </c>
      <c r="P705" s="31">
        <f>VLOOKUP(A705,[1]Hoja3!$A$1:$D$1647,4,0)</f>
        <v>1160000</v>
      </c>
      <c r="Q705" s="31">
        <f>VLOOKUP(A705,[1]Hoja3!$A$1:$D$1647,3,0)</f>
        <v>8700000</v>
      </c>
      <c r="R705" s="31">
        <f t="shared" si="65"/>
        <v>43500000</v>
      </c>
      <c r="S705" s="31">
        <f t="shared" si="62"/>
        <v>32480000</v>
      </c>
      <c r="T705" s="31">
        <f t="shared" si="63"/>
        <v>34800000</v>
      </c>
      <c r="X705" s="30">
        <f t="shared" si="66"/>
        <v>45504</v>
      </c>
      <c r="Y705" s="31"/>
      <c r="Z705" s="31">
        <f t="shared" si="64"/>
        <v>43500000</v>
      </c>
      <c r="AA705" s="28" t="s">
        <v>895</v>
      </c>
    </row>
    <row r="706" spans="1:27" s="28" customFormat="1" ht="43.5" x14ac:dyDescent="0.35">
      <c r="A706" s="19" t="s">
        <v>5226</v>
      </c>
      <c r="B706" s="20">
        <v>774</v>
      </c>
      <c r="C706" s="28">
        <v>2024</v>
      </c>
      <c r="D706" s="19" t="s">
        <v>2196</v>
      </c>
      <c r="E706" s="19" t="s">
        <v>2197</v>
      </c>
      <c r="F706" s="19">
        <v>1098736381</v>
      </c>
      <c r="G706" s="19" t="s">
        <v>2198</v>
      </c>
      <c r="H706" s="19" t="s">
        <v>2071</v>
      </c>
      <c r="I706" s="19" t="s">
        <v>1976</v>
      </c>
      <c r="J706" s="27">
        <v>45352</v>
      </c>
      <c r="K706" s="27">
        <v>45357</v>
      </c>
      <c r="L706" s="27">
        <v>45478</v>
      </c>
      <c r="M706" s="29">
        <v>27200000</v>
      </c>
      <c r="N706" s="36">
        <f t="shared" si="61"/>
        <v>0.95833334558823524</v>
      </c>
      <c r="O706" s="31">
        <f>VLOOKUP(A706,[1]Hoja3!$A$1:$D$1647,2,0)</f>
        <v>26066667</v>
      </c>
      <c r="P706" s="31">
        <f>VLOOKUP(A706,[1]Hoja3!$A$1:$D$1647,4,0)</f>
        <v>0</v>
      </c>
      <c r="Q706" s="31">
        <f>VLOOKUP(A706,[1]Hoja3!$A$1:$D$1647,3,0)</f>
        <v>1133333</v>
      </c>
      <c r="R706" s="31">
        <f t="shared" si="65"/>
        <v>27200000</v>
      </c>
      <c r="S706" s="31">
        <f t="shared" si="62"/>
        <v>26066667</v>
      </c>
      <c r="T706" s="31">
        <f t="shared" si="63"/>
        <v>26066667</v>
      </c>
      <c r="X706" s="30">
        <f t="shared" si="66"/>
        <v>45478</v>
      </c>
      <c r="Y706" s="31"/>
      <c r="Z706" s="31">
        <f t="shared" si="64"/>
        <v>27200000</v>
      </c>
      <c r="AA706" s="28" t="s">
        <v>2072</v>
      </c>
    </row>
    <row r="707" spans="1:27" s="28" customFormat="1" ht="43.5" x14ac:dyDescent="0.35">
      <c r="A707" s="19" t="s">
        <v>5227</v>
      </c>
      <c r="B707" s="20">
        <v>775</v>
      </c>
      <c r="C707" s="28">
        <v>2024</v>
      </c>
      <c r="D707" s="19" t="s">
        <v>2199</v>
      </c>
      <c r="E707" s="19" t="s">
        <v>2200</v>
      </c>
      <c r="F707" s="19">
        <v>1013598415</v>
      </c>
      <c r="G707" s="19" t="s">
        <v>2201</v>
      </c>
      <c r="H707" s="19" t="s">
        <v>2071</v>
      </c>
      <c r="I707" s="19" t="s">
        <v>1976</v>
      </c>
      <c r="J707" s="27">
        <v>45352</v>
      </c>
      <c r="K707" s="27">
        <v>45359</v>
      </c>
      <c r="L707" s="27">
        <v>45716</v>
      </c>
      <c r="M707" s="29">
        <v>61750000</v>
      </c>
      <c r="N707" s="36">
        <f t="shared" si="61"/>
        <v>0.25964911740890689</v>
      </c>
      <c r="O707" s="31">
        <f>VLOOKUP(A707,[1]Hoja3!$A$1:$D$1647,2,0)</f>
        <v>16033333</v>
      </c>
      <c r="P707" s="31">
        <f>VLOOKUP(A707,[1]Hoja3!$A$1:$D$1647,4,0)</f>
        <v>0</v>
      </c>
      <c r="Q707" s="31">
        <f>VLOOKUP(A707,[1]Hoja3!$A$1:$D$1647,3,0)</f>
        <v>45716667</v>
      </c>
      <c r="R707" s="31">
        <f t="shared" si="65"/>
        <v>61750000</v>
      </c>
      <c r="S707" s="31">
        <f t="shared" si="62"/>
        <v>16033333</v>
      </c>
      <c r="T707" s="31">
        <f t="shared" si="63"/>
        <v>16033333</v>
      </c>
      <c r="X707" s="30">
        <f t="shared" si="66"/>
        <v>45716</v>
      </c>
      <c r="Y707" s="31"/>
      <c r="Z707" s="31">
        <f t="shared" si="64"/>
        <v>61750000</v>
      </c>
      <c r="AA707" s="28" t="s">
        <v>2072</v>
      </c>
    </row>
    <row r="708" spans="1:27" s="28" customFormat="1" ht="43.5" x14ac:dyDescent="0.35">
      <c r="A708" s="19" t="s">
        <v>5228</v>
      </c>
      <c r="B708" s="20">
        <v>777</v>
      </c>
      <c r="C708" s="28">
        <v>2024</v>
      </c>
      <c r="D708" s="19" t="s">
        <v>2202</v>
      </c>
      <c r="E708" s="19" t="s">
        <v>2203</v>
      </c>
      <c r="F708" s="19">
        <v>53015473</v>
      </c>
      <c r="G708" s="19" t="s">
        <v>2204</v>
      </c>
      <c r="H708" s="19" t="s">
        <v>2071</v>
      </c>
      <c r="I708" s="19" t="s">
        <v>1976</v>
      </c>
      <c r="J708" s="27">
        <v>45352</v>
      </c>
      <c r="K708" s="27">
        <v>45359</v>
      </c>
      <c r="L708" s="27">
        <v>45648</v>
      </c>
      <c r="M708" s="29">
        <v>61750000</v>
      </c>
      <c r="N708" s="36">
        <f t="shared" si="61"/>
        <v>0.50175438056680166</v>
      </c>
      <c r="O708" s="31">
        <f>VLOOKUP(A708,[1]Hoja3!$A$1:$D$1647,2,0)</f>
        <v>30983333</v>
      </c>
      <c r="P708" s="31">
        <f>VLOOKUP(A708,[1]Hoja3!$A$1:$D$1647,4,0)</f>
        <v>0</v>
      </c>
      <c r="Q708" s="31">
        <f>VLOOKUP(A708,[1]Hoja3!$A$1:$D$1647,3,0)</f>
        <v>30766667</v>
      </c>
      <c r="R708" s="31">
        <f t="shared" si="65"/>
        <v>61750000</v>
      </c>
      <c r="S708" s="31">
        <f t="shared" si="62"/>
        <v>30983333</v>
      </c>
      <c r="T708" s="31">
        <f t="shared" si="63"/>
        <v>30983333</v>
      </c>
      <c r="X708" s="30">
        <f t="shared" si="66"/>
        <v>45648</v>
      </c>
      <c r="Y708" s="31"/>
      <c r="Z708" s="31">
        <f t="shared" si="64"/>
        <v>61750000</v>
      </c>
      <c r="AA708" s="28" t="s">
        <v>2072</v>
      </c>
    </row>
    <row r="709" spans="1:27" s="28" customFormat="1" ht="43.5" x14ac:dyDescent="0.35">
      <c r="A709" s="19" t="s">
        <v>5229</v>
      </c>
      <c r="B709" s="20">
        <v>778</v>
      </c>
      <c r="C709" s="28">
        <v>2024</v>
      </c>
      <c r="D709" s="19" t="s">
        <v>2205</v>
      </c>
      <c r="E709" s="19" t="s">
        <v>2206</v>
      </c>
      <c r="F709" s="19">
        <v>1014294595</v>
      </c>
      <c r="G709" s="19" t="s">
        <v>2207</v>
      </c>
      <c r="H709" s="19" t="s">
        <v>2071</v>
      </c>
      <c r="I709" s="19" t="s">
        <v>1976</v>
      </c>
      <c r="J709" s="27">
        <v>45352</v>
      </c>
      <c r="K709" s="27">
        <v>45359</v>
      </c>
      <c r="L709" s="27">
        <v>45648</v>
      </c>
      <c r="M709" s="29">
        <v>61750000</v>
      </c>
      <c r="N709" s="36">
        <f t="shared" si="61"/>
        <v>0.50175438056680166</v>
      </c>
      <c r="O709" s="31">
        <f>VLOOKUP(A709,[1]Hoja3!$A$1:$D$1647,2,0)</f>
        <v>30983333</v>
      </c>
      <c r="P709" s="31">
        <f>VLOOKUP(A709,[1]Hoja3!$A$1:$D$1647,4,0)</f>
        <v>0</v>
      </c>
      <c r="Q709" s="31">
        <f>VLOOKUP(A709,[1]Hoja3!$A$1:$D$1647,3,0)</f>
        <v>30766667</v>
      </c>
      <c r="R709" s="31">
        <f t="shared" si="65"/>
        <v>61750000</v>
      </c>
      <c r="S709" s="31">
        <f t="shared" si="62"/>
        <v>30983333</v>
      </c>
      <c r="T709" s="31">
        <f t="shared" si="63"/>
        <v>30983333</v>
      </c>
      <c r="X709" s="30">
        <f t="shared" si="66"/>
        <v>45648</v>
      </c>
      <c r="Y709" s="31"/>
      <c r="Z709" s="31">
        <f t="shared" si="64"/>
        <v>61750000</v>
      </c>
      <c r="AA709" s="28" t="s">
        <v>2072</v>
      </c>
    </row>
    <row r="710" spans="1:27" s="28" customFormat="1" ht="43.5" x14ac:dyDescent="0.35">
      <c r="A710" s="19" t="s">
        <v>5230</v>
      </c>
      <c r="B710" s="20">
        <v>779</v>
      </c>
      <c r="C710" s="28">
        <v>2024</v>
      </c>
      <c r="D710" s="19" t="s">
        <v>2208</v>
      </c>
      <c r="E710" s="19" t="s">
        <v>2209</v>
      </c>
      <c r="F710" s="19">
        <v>52902315</v>
      </c>
      <c r="G710" s="19" t="s">
        <v>2210</v>
      </c>
      <c r="H710" s="19" t="s">
        <v>338</v>
      </c>
      <c r="I710" s="19" t="s">
        <v>339</v>
      </c>
      <c r="J710" s="27">
        <v>45352</v>
      </c>
      <c r="K710" s="27">
        <v>45356</v>
      </c>
      <c r="L710" s="27">
        <v>45447</v>
      </c>
      <c r="M710" s="29">
        <v>28500000</v>
      </c>
      <c r="N710" s="36">
        <f t="shared" si="61"/>
        <v>1</v>
      </c>
      <c r="O710" s="31">
        <f>VLOOKUP(A710,[1]Hoja3!$A$1:$D$1647,2,0)</f>
        <v>28500000</v>
      </c>
      <c r="P710" s="31">
        <f>VLOOKUP(A710,[1]Hoja3!$A$1:$D$1647,4,0)</f>
        <v>0</v>
      </c>
      <c r="Q710" s="31">
        <f>VLOOKUP(A710,[1]Hoja3!$A$1:$D$1647,3,0)</f>
        <v>0</v>
      </c>
      <c r="R710" s="31">
        <f t="shared" si="65"/>
        <v>28500000</v>
      </c>
      <c r="S710" s="31">
        <f t="shared" si="62"/>
        <v>28500000</v>
      </c>
      <c r="T710" s="31">
        <f t="shared" si="63"/>
        <v>28500000</v>
      </c>
      <c r="U710" s="30">
        <v>45440</v>
      </c>
      <c r="V710" s="30">
        <v>45440</v>
      </c>
      <c r="W710" s="28">
        <v>11</v>
      </c>
      <c r="X710" s="30">
        <f t="shared" si="66"/>
        <v>45458</v>
      </c>
      <c r="Y710" s="31">
        <v>3483333</v>
      </c>
      <c r="Z710" s="31">
        <f t="shared" si="64"/>
        <v>31983333</v>
      </c>
      <c r="AA710" s="28" t="s">
        <v>340</v>
      </c>
    </row>
    <row r="711" spans="1:27" s="28" customFormat="1" ht="43.5" x14ac:dyDescent="0.35">
      <c r="A711" s="19" t="s">
        <v>5231</v>
      </c>
      <c r="B711" s="20">
        <v>783</v>
      </c>
      <c r="C711" s="28">
        <v>2024</v>
      </c>
      <c r="D711" s="19" t="s">
        <v>2211</v>
      </c>
      <c r="E711" s="19" t="s">
        <v>2212</v>
      </c>
      <c r="F711" s="19">
        <v>1020753180</v>
      </c>
      <c r="G711" s="19" t="s">
        <v>2213</v>
      </c>
      <c r="H711" s="19" t="s">
        <v>4678</v>
      </c>
      <c r="I711" s="19" t="s">
        <v>539</v>
      </c>
      <c r="J711" s="27">
        <v>45355</v>
      </c>
      <c r="K711" s="27">
        <v>45359</v>
      </c>
      <c r="L711" s="27">
        <v>45504</v>
      </c>
      <c r="M711" s="29">
        <v>29174750</v>
      </c>
      <c r="N711" s="36">
        <f t="shared" si="61"/>
        <v>1</v>
      </c>
      <c r="O711" s="31">
        <f>VLOOKUP(A711,[1]Hoja3!$A$1:$D$1647,2,0)</f>
        <v>25284783</v>
      </c>
      <c r="P711" s="31">
        <f>VLOOKUP(A711,[1]Hoja3!$A$1:$D$1647,4,0)</f>
        <v>3889967</v>
      </c>
      <c r="Q711" s="31">
        <f>VLOOKUP(A711,[1]Hoja3!$A$1:$D$1647,3,0)</f>
        <v>0</v>
      </c>
      <c r="R711" s="31">
        <f t="shared" si="65"/>
        <v>29174750</v>
      </c>
      <c r="S711" s="31">
        <f t="shared" si="62"/>
        <v>21394816</v>
      </c>
      <c r="T711" s="31">
        <f t="shared" si="63"/>
        <v>29174750</v>
      </c>
      <c r="X711" s="30">
        <f t="shared" si="66"/>
        <v>45504</v>
      </c>
      <c r="Y711" s="31"/>
      <c r="Z711" s="31">
        <f t="shared" si="64"/>
        <v>29174750</v>
      </c>
      <c r="AA711" s="28" t="s">
        <v>534</v>
      </c>
    </row>
    <row r="712" spans="1:27" s="28" customFormat="1" ht="43.5" x14ac:dyDescent="0.35">
      <c r="A712" s="19" t="s">
        <v>5232</v>
      </c>
      <c r="B712" s="20">
        <v>786</v>
      </c>
      <c r="C712" s="28">
        <v>2024</v>
      </c>
      <c r="D712" s="19" t="s">
        <v>2214</v>
      </c>
      <c r="E712" s="19" t="s">
        <v>2215</v>
      </c>
      <c r="F712" s="19">
        <v>52708833</v>
      </c>
      <c r="G712" s="19" t="s">
        <v>2216</v>
      </c>
      <c r="H712" s="19" t="s">
        <v>2071</v>
      </c>
      <c r="I712" s="19" t="s">
        <v>1976</v>
      </c>
      <c r="J712" s="27">
        <v>45355</v>
      </c>
      <c r="K712" s="27">
        <v>45359</v>
      </c>
      <c r="L712" s="27">
        <v>45521</v>
      </c>
      <c r="M712" s="29">
        <v>56000000</v>
      </c>
      <c r="N712" s="36">
        <f t="shared" ref="N712:N775" si="67">O712/(M712-P712)</f>
        <v>0.89375000000000004</v>
      </c>
      <c r="O712" s="31">
        <f>VLOOKUP(A712,[1]Hoja3!$A$1:$D$1647,2,0)</f>
        <v>50050000</v>
      </c>
      <c r="P712" s="31">
        <f>VLOOKUP(A712,[1]Hoja3!$A$1:$D$1647,4,0)</f>
        <v>0</v>
      </c>
      <c r="Q712" s="31">
        <f>VLOOKUP(A712,[1]Hoja3!$A$1:$D$1647,3,0)</f>
        <v>5950000</v>
      </c>
      <c r="R712" s="31">
        <f t="shared" si="65"/>
        <v>56000000</v>
      </c>
      <c r="S712" s="31">
        <f t="shared" ref="S712:S775" si="68">+O712-P712</f>
        <v>50050000</v>
      </c>
      <c r="T712" s="31">
        <f t="shared" ref="T712:T775" si="69">+O712+P712</f>
        <v>50050000</v>
      </c>
      <c r="X712" s="30">
        <f t="shared" si="66"/>
        <v>45521</v>
      </c>
      <c r="Y712" s="31"/>
      <c r="Z712" s="31">
        <f t="shared" ref="Z712:Z775" si="70">+Y712+M712</f>
        <v>56000000</v>
      </c>
      <c r="AA712" s="28" t="s">
        <v>2072</v>
      </c>
    </row>
    <row r="713" spans="1:27" s="28" customFormat="1" ht="43.5" x14ac:dyDescent="0.35">
      <c r="A713" s="19" t="s">
        <v>5233</v>
      </c>
      <c r="B713" s="20">
        <v>787</v>
      </c>
      <c r="C713" s="28">
        <v>2024</v>
      </c>
      <c r="D713" s="19" t="s">
        <v>2217</v>
      </c>
      <c r="E713" s="19" t="s">
        <v>2218</v>
      </c>
      <c r="F713" s="19">
        <v>1032362351</v>
      </c>
      <c r="G713" s="19" t="s">
        <v>2219</v>
      </c>
      <c r="H713" s="19" t="s">
        <v>1975</v>
      </c>
      <c r="I713" s="19" t="s">
        <v>1976</v>
      </c>
      <c r="J713" s="27">
        <v>45355</v>
      </c>
      <c r="K713" s="27">
        <v>45356</v>
      </c>
      <c r="L713" s="27">
        <v>45504</v>
      </c>
      <c r="M713" s="29">
        <v>30250000</v>
      </c>
      <c r="N713" s="36">
        <f t="shared" si="67"/>
        <v>0.79452055050410275</v>
      </c>
      <c r="O713" s="31">
        <f>VLOOKUP(A713,[1]Hoja3!$A$1:$D$1647,2,0)</f>
        <v>21266667</v>
      </c>
      <c r="P713" s="31">
        <f>VLOOKUP(A713,[1]Hoja3!$A$1:$D$1647,4,0)</f>
        <v>3483333</v>
      </c>
      <c r="Q713" s="31">
        <f>VLOOKUP(A713,[1]Hoja3!$A$1:$D$1647,3,0)</f>
        <v>5500000</v>
      </c>
      <c r="R713" s="31">
        <f t="shared" ref="R713:R776" si="71">+O713+P713+Q713</f>
        <v>30250000</v>
      </c>
      <c r="S713" s="31">
        <f t="shared" si="68"/>
        <v>17783334</v>
      </c>
      <c r="T713" s="31">
        <f t="shared" si="69"/>
        <v>24750000</v>
      </c>
      <c r="X713" s="30">
        <f t="shared" si="66"/>
        <v>45504</v>
      </c>
      <c r="Y713" s="31"/>
      <c r="Z713" s="31">
        <f t="shared" si="70"/>
        <v>30250000</v>
      </c>
      <c r="AA713" s="28" t="s">
        <v>1977</v>
      </c>
    </row>
    <row r="714" spans="1:27" s="28" customFormat="1" ht="43.5" x14ac:dyDescent="0.35">
      <c r="A714" s="19" t="s">
        <v>5234</v>
      </c>
      <c r="B714" s="20">
        <v>790</v>
      </c>
      <c r="C714" s="28">
        <v>2024</v>
      </c>
      <c r="D714" s="19" t="s">
        <v>2220</v>
      </c>
      <c r="E714" s="19" t="s">
        <v>2221</v>
      </c>
      <c r="F714" s="19">
        <v>1018420718</v>
      </c>
      <c r="G714" s="19" t="s">
        <v>2222</v>
      </c>
      <c r="H714" s="19" t="s">
        <v>154</v>
      </c>
      <c r="I714" s="19" t="s">
        <v>32</v>
      </c>
      <c r="J714" s="27">
        <v>45355</v>
      </c>
      <c r="K714" s="27">
        <v>45363</v>
      </c>
      <c r="L714" s="27">
        <v>45546</v>
      </c>
      <c r="M714" s="29">
        <v>39096000</v>
      </c>
      <c r="N714" s="36">
        <f t="shared" si="67"/>
        <v>0.77222222222222225</v>
      </c>
      <c r="O714" s="31">
        <f>VLOOKUP(A714,[1]Hoja3!$A$1:$D$1647,2,0)</f>
        <v>30190800</v>
      </c>
      <c r="P714" s="31">
        <f>VLOOKUP(A714,[1]Hoja3!$A$1:$D$1647,4,0)</f>
        <v>0</v>
      </c>
      <c r="Q714" s="31">
        <f>VLOOKUP(A714,[1]Hoja3!$A$1:$D$1647,3,0)</f>
        <v>8905200</v>
      </c>
      <c r="R714" s="31">
        <f t="shared" si="71"/>
        <v>39096000</v>
      </c>
      <c r="S714" s="31">
        <f t="shared" si="68"/>
        <v>30190800</v>
      </c>
      <c r="T714" s="31">
        <f t="shared" si="69"/>
        <v>30190800</v>
      </c>
      <c r="X714" s="30">
        <f t="shared" si="66"/>
        <v>45546</v>
      </c>
      <c r="Y714" s="31"/>
      <c r="Z714" s="31">
        <f t="shared" si="70"/>
        <v>39096000</v>
      </c>
      <c r="AA714" s="28" t="s">
        <v>33</v>
      </c>
    </row>
    <row r="715" spans="1:27" s="28" customFormat="1" ht="43.5" x14ac:dyDescent="0.35">
      <c r="A715" s="19" t="s">
        <v>5235</v>
      </c>
      <c r="B715" s="20">
        <v>791</v>
      </c>
      <c r="C715" s="28">
        <v>2024</v>
      </c>
      <c r="D715" s="19" t="s">
        <v>2223</v>
      </c>
      <c r="E715" s="19" t="s">
        <v>2224</v>
      </c>
      <c r="F715" s="19">
        <v>52866026</v>
      </c>
      <c r="G715" s="19" t="s">
        <v>2225</v>
      </c>
      <c r="H715" s="19" t="s">
        <v>154</v>
      </c>
      <c r="I715" s="19" t="s">
        <v>32</v>
      </c>
      <c r="J715" s="27">
        <v>45355</v>
      </c>
      <c r="K715" s="27">
        <v>45363</v>
      </c>
      <c r="L715" s="27">
        <v>45546</v>
      </c>
      <c r="M715" s="29">
        <v>39096000</v>
      </c>
      <c r="N715" s="36">
        <f t="shared" si="67"/>
        <v>0.77222222222222225</v>
      </c>
      <c r="O715" s="31">
        <f>VLOOKUP(A715,[1]Hoja3!$A$1:$D$1647,2,0)</f>
        <v>30190800</v>
      </c>
      <c r="P715" s="31">
        <f>VLOOKUP(A715,[1]Hoja3!$A$1:$D$1647,4,0)</f>
        <v>0</v>
      </c>
      <c r="Q715" s="31">
        <f>VLOOKUP(A715,[1]Hoja3!$A$1:$D$1647,3,0)</f>
        <v>8905200</v>
      </c>
      <c r="R715" s="31">
        <f t="shared" si="71"/>
        <v>39096000</v>
      </c>
      <c r="S715" s="31">
        <f t="shared" si="68"/>
        <v>30190800</v>
      </c>
      <c r="T715" s="31">
        <f t="shared" si="69"/>
        <v>30190800</v>
      </c>
      <c r="X715" s="30">
        <f t="shared" si="66"/>
        <v>45546</v>
      </c>
      <c r="Y715" s="31"/>
      <c r="Z715" s="31">
        <f t="shared" si="70"/>
        <v>39096000</v>
      </c>
      <c r="AA715" s="28" t="s">
        <v>33</v>
      </c>
    </row>
    <row r="716" spans="1:27" s="28" customFormat="1" ht="43.5" x14ac:dyDescent="0.35">
      <c r="A716" s="19" t="s">
        <v>5236</v>
      </c>
      <c r="B716" s="20">
        <v>792</v>
      </c>
      <c r="C716" s="28">
        <v>2024</v>
      </c>
      <c r="D716" s="19" t="s">
        <v>2226</v>
      </c>
      <c r="E716" s="19" t="s">
        <v>2227</v>
      </c>
      <c r="F716" s="19">
        <v>52028342</v>
      </c>
      <c r="G716" s="19" t="s">
        <v>2228</v>
      </c>
      <c r="H716" s="19" t="s">
        <v>154</v>
      </c>
      <c r="I716" s="19" t="s">
        <v>32</v>
      </c>
      <c r="J716" s="27">
        <v>45355</v>
      </c>
      <c r="K716" s="27">
        <v>45363</v>
      </c>
      <c r="L716" s="27">
        <v>45546</v>
      </c>
      <c r="M716" s="29">
        <v>39096000</v>
      </c>
      <c r="N716" s="36">
        <f t="shared" si="67"/>
        <v>0.60555555555555551</v>
      </c>
      <c r="O716" s="31">
        <f>VLOOKUP(A716,[1]Hoja3!$A$1:$D$1647,2,0)</f>
        <v>23674800</v>
      </c>
      <c r="P716" s="31">
        <f>VLOOKUP(A716,[1]Hoja3!$A$1:$D$1647,4,0)</f>
        <v>0</v>
      </c>
      <c r="Q716" s="31">
        <f>VLOOKUP(A716,[1]Hoja3!$A$1:$D$1647,3,0)</f>
        <v>15421200</v>
      </c>
      <c r="R716" s="31">
        <f t="shared" si="71"/>
        <v>39096000</v>
      </c>
      <c r="S716" s="31">
        <f t="shared" si="68"/>
        <v>23674800</v>
      </c>
      <c r="T716" s="31">
        <f t="shared" si="69"/>
        <v>23674800</v>
      </c>
      <c r="X716" s="30">
        <v>45505</v>
      </c>
      <c r="Y716" s="31"/>
      <c r="Z716" s="31">
        <f t="shared" si="70"/>
        <v>39096000</v>
      </c>
      <c r="AA716" s="28" t="s">
        <v>33</v>
      </c>
    </row>
    <row r="717" spans="1:27" s="28" customFormat="1" ht="43.5" x14ac:dyDescent="0.35">
      <c r="A717" s="19" t="s">
        <v>5237</v>
      </c>
      <c r="B717" s="20">
        <v>793</v>
      </c>
      <c r="C717" s="28">
        <v>2024</v>
      </c>
      <c r="D717" s="19" t="s">
        <v>2229</v>
      </c>
      <c r="E717" s="19" t="s">
        <v>2230</v>
      </c>
      <c r="F717" s="19">
        <v>1033705920</v>
      </c>
      <c r="G717" s="19" t="s">
        <v>2231</v>
      </c>
      <c r="H717" s="19" t="s">
        <v>298</v>
      </c>
      <c r="I717" s="19" t="s">
        <v>299</v>
      </c>
      <c r="J717" s="27">
        <v>45355</v>
      </c>
      <c r="K717" s="27">
        <v>45357</v>
      </c>
      <c r="L717" s="27">
        <v>45504</v>
      </c>
      <c r="M717" s="29">
        <v>34100000</v>
      </c>
      <c r="N717" s="36">
        <f t="shared" si="67"/>
        <v>1</v>
      </c>
      <c r="O717" s="31">
        <f>VLOOKUP(A717,[1]Hoja3!$A$1:$D$1647,2,0)</f>
        <v>31900000</v>
      </c>
      <c r="P717" s="31">
        <f>VLOOKUP(A717,[1]Hoja3!$A$1:$D$1647,4,0)</f>
        <v>2200000</v>
      </c>
      <c r="Q717" s="31">
        <f>VLOOKUP(A717,[1]Hoja3!$A$1:$D$1647,3,0)</f>
        <v>0</v>
      </c>
      <c r="R717" s="31">
        <f t="shared" si="71"/>
        <v>34100000</v>
      </c>
      <c r="S717" s="31">
        <f t="shared" si="68"/>
        <v>29700000</v>
      </c>
      <c r="T717" s="31">
        <f t="shared" si="69"/>
        <v>34100000</v>
      </c>
      <c r="X717" s="30">
        <f t="shared" si="66"/>
        <v>45504</v>
      </c>
      <c r="Y717" s="31"/>
      <c r="Z717" s="31">
        <f t="shared" si="70"/>
        <v>34100000</v>
      </c>
      <c r="AA717" s="28" t="s">
        <v>300</v>
      </c>
    </row>
    <row r="718" spans="1:27" s="28" customFormat="1" ht="43.5" x14ac:dyDescent="0.35">
      <c r="A718" s="19" t="s">
        <v>5238</v>
      </c>
      <c r="B718" s="20">
        <v>794</v>
      </c>
      <c r="C718" s="28">
        <v>2024</v>
      </c>
      <c r="D718" s="19" t="s">
        <v>2232</v>
      </c>
      <c r="E718" s="19" t="s">
        <v>2233</v>
      </c>
      <c r="F718" s="19">
        <v>1000831210</v>
      </c>
      <c r="G718" s="19" t="s">
        <v>2234</v>
      </c>
      <c r="H718" s="19" t="s">
        <v>475</v>
      </c>
      <c r="I718" s="19" t="s">
        <v>476</v>
      </c>
      <c r="J718" s="27">
        <v>45355</v>
      </c>
      <c r="K718" s="27">
        <v>45356</v>
      </c>
      <c r="L718" s="27">
        <v>45504</v>
      </c>
      <c r="M718" s="29">
        <v>11937500</v>
      </c>
      <c r="N718" s="36">
        <f t="shared" si="67"/>
        <v>1</v>
      </c>
      <c r="O718" s="31">
        <f>VLOOKUP(A718,[1]Hoja3!$A$1:$D$1647,2,0)</f>
        <v>11619167</v>
      </c>
      <c r="P718" s="31">
        <f>VLOOKUP(A718,[1]Hoja3!$A$1:$D$1647,4,0)</f>
        <v>318333</v>
      </c>
      <c r="Q718" s="31">
        <f>VLOOKUP(A718,[1]Hoja3!$A$1:$D$1647,3,0)</f>
        <v>0</v>
      </c>
      <c r="R718" s="31">
        <f t="shared" si="71"/>
        <v>11937500</v>
      </c>
      <c r="S718" s="31">
        <f t="shared" si="68"/>
        <v>11300834</v>
      </c>
      <c r="T718" s="31">
        <f t="shared" si="69"/>
        <v>11937500</v>
      </c>
      <c r="X718" s="30">
        <f t="shared" si="66"/>
        <v>45504</v>
      </c>
      <c r="Y718" s="31"/>
      <c r="Z718" s="31">
        <f t="shared" si="70"/>
        <v>11937500</v>
      </c>
      <c r="AA718" s="28" t="s">
        <v>477</v>
      </c>
    </row>
    <row r="719" spans="1:27" s="28" customFormat="1" ht="29" x14ac:dyDescent="0.35">
      <c r="A719" s="19" t="s">
        <v>5239</v>
      </c>
      <c r="B719" s="20">
        <v>795</v>
      </c>
      <c r="C719" s="28">
        <v>2024</v>
      </c>
      <c r="D719" s="19" t="s">
        <v>2235</v>
      </c>
      <c r="E719" s="19" t="s">
        <v>2236</v>
      </c>
      <c r="F719" s="19">
        <v>1070305254</v>
      </c>
      <c r="G719" s="19" t="s">
        <v>2237</v>
      </c>
      <c r="H719" s="19" t="s">
        <v>154</v>
      </c>
      <c r="I719" s="19" t="s">
        <v>32</v>
      </c>
      <c r="J719" s="27">
        <v>45355</v>
      </c>
      <c r="K719" s="27">
        <v>45364</v>
      </c>
      <c r="L719" s="27">
        <v>45504</v>
      </c>
      <c r="M719" s="29">
        <v>39108000</v>
      </c>
      <c r="N719" s="36">
        <f t="shared" si="67"/>
        <v>1</v>
      </c>
      <c r="O719" s="31">
        <f>VLOOKUP(A719,[1]Hoja3!$A$1:$D$1647,2,0)</f>
        <v>29982800</v>
      </c>
      <c r="P719" s="31">
        <f>VLOOKUP(A719,[1]Hoja3!$A$1:$D$1647,4,0)</f>
        <v>9125200</v>
      </c>
      <c r="Q719" s="31">
        <f>VLOOKUP(A719,[1]Hoja3!$A$1:$D$1647,3,0)</f>
        <v>0</v>
      </c>
      <c r="R719" s="31">
        <f t="shared" si="71"/>
        <v>39108000</v>
      </c>
      <c r="S719" s="31">
        <f t="shared" si="68"/>
        <v>20857600</v>
      </c>
      <c r="T719" s="31">
        <f t="shared" si="69"/>
        <v>39108000</v>
      </c>
      <c r="X719" s="30">
        <f t="shared" si="66"/>
        <v>45504</v>
      </c>
      <c r="Y719" s="31"/>
      <c r="Z719" s="31">
        <f t="shared" si="70"/>
        <v>39108000</v>
      </c>
      <c r="AA719" s="28" t="s">
        <v>33</v>
      </c>
    </row>
    <row r="720" spans="1:27" s="28" customFormat="1" ht="43.5" x14ac:dyDescent="0.35">
      <c r="A720" s="19" t="s">
        <v>5240</v>
      </c>
      <c r="B720" s="20">
        <v>797</v>
      </c>
      <c r="C720" s="28">
        <v>2024</v>
      </c>
      <c r="D720" s="19" t="s">
        <v>2238</v>
      </c>
      <c r="E720" s="19" t="s">
        <v>2239</v>
      </c>
      <c r="F720" s="19">
        <v>1053819587</v>
      </c>
      <c r="G720" s="19" t="s">
        <v>2240</v>
      </c>
      <c r="H720" s="19" t="s">
        <v>154</v>
      </c>
      <c r="I720" s="19" t="s">
        <v>4747</v>
      </c>
      <c r="J720" s="27">
        <v>45355</v>
      </c>
      <c r="K720" s="27">
        <v>45365</v>
      </c>
      <c r="L720" s="27">
        <v>45504</v>
      </c>
      <c r="M720" s="29">
        <v>32592000</v>
      </c>
      <c r="N720" s="36">
        <f t="shared" si="67"/>
        <v>1</v>
      </c>
      <c r="O720" s="31">
        <f>VLOOKUP(A720,[1]Hoja3!$A$1:$D$1647,2,0)</f>
        <v>24806133</v>
      </c>
      <c r="P720" s="31">
        <f>VLOOKUP(A720,[1]Hoja3!$A$1:$D$1647,4,0)</f>
        <v>7785867</v>
      </c>
      <c r="Q720" s="31">
        <f>VLOOKUP(A720,[1]Hoja3!$A$1:$D$1647,3,0)</f>
        <v>0</v>
      </c>
      <c r="R720" s="31">
        <f t="shared" si="71"/>
        <v>32592000</v>
      </c>
      <c r="S720" s="31">
        <f t="shared" si="68"/>
        <v>17020266</v>
      </c>
      <c r="T720" s="31">
        <f t="shared" si="69"/>
        <v>32592000</v>
      </c>
      <c r="X720" s="30">
        <f t="shared" si="66"/>
        <v>45504</v>
      </c>
      <c r="Y720" s="31"/>
      <c r="Z720" s="31">
        <f t="shared" si="70"/>
        <v>32592000</v>
      </c>
      <c r="AA720" s="28" t="s">
        <v>156</v>
      </c>
    </row>
    <row r="721" spans="1:27" s="28" customFormat="1" ht="43.5" x14ac:dyDescent="0.35">
      <c r="A721" s="19" t="s">
        <v>5241</v>
      </c>
      <c r="B721" s="20">
        <v>798</v>
      </c>
      <c r="C721" s="28">
        <v>2024</v>
      </c>
      <c r="D721" s="19" t="s">
        <v>2241</v>
      </c>
      <c r="E721" s="19" t="s">
        <v>2242</v>
      </c>
      <c r="F721" s="19">
        <v>1013615768</v>
      </c>
      <c r="G721" s="19" t="s">
        <v>2243</v>
      </c>
      <c r="H721" s="19" t="s">
        <v>338</v>
      </c>
      <c r="I721" s="19" t="s">
        <v>339</v>
      </c>
      <c r="J721" s="27">
        <v>45355</v>
      </c>
      <c r="K721" s="27">
        <v>45357</v>
      </c>
      <c r="L721" s="27">
        <v>45570</v>
      </c>
      <c r="M721" s="29">
        <v>31500000</v>
      </c>
      <c r="N721" s="36">
        <f t="shared" si="67"/>
        <v>0.69047619047619047</v>
      </c>
      <c r="O721" s="31">
        <f>VLOOKUP(A721,[1]Hoja3!$A$1:$D$1647,2,0)</f>
        <v>21750000</v>
      </c>
      <c r="P721" s="31">
        <f>VLOOKUP(A721,[1]Hoja3!$A$1:$D$1647,4,0)</f>
        <v>0</v>
      </c>
      <c r="Q721" s="31">
        <f>VLOOKUP(A721,[1]Hoja3!$A$1:$D$1647,3,0)</f>
        <v>9750000</v>
      </c>
      <c r="R721" s="31">
        <f t="shared" si="71"/>
        <v>31500000</v>
      </c>
      <c r="S721" s="31">
        <f t="shared" si="68"/>
        <v>21750000</v>
      </c>
      <c r="T721" s="31">
        <f t="shared" si="69"/>
        <v>21750000</v>
      </c>
      <c r="U721" s="30">
        <v>45440</v>
      </c>
      <c r="V721" s="30">
        <v>45440</v>
      </c>
      <c r="W721" s="28">
        <v>85</v>
      </c>
      <c r="X721" s="30">
        <v>45656</v>
      </c>
      <c r="Y721" s="31">
        <v>12750000</v>
      </c>
      <c r="Z721" s="31">
        <f t="shared" si="70"/>
        <v>44250000</v>
      </c>
      <c r="AA721" s="28" t="s">
        <v>340</v>
      </c>
    </row>
    <row r="722" spans="1:27" s="28" customFormat="1" ht="43.5" x14ac:dyDescent="0.35">
      <c r="A722" s="19" t="s">
        <v>5242</v>
      </c>
      <c r="B722" s="20">
        <v>782</v>
      </c>
      <c r="C722" s="28">
        <v>2024</v>
      </c>
      <c r="D722" s="19" t="s">
        <v>2244</v>
      </c>
      <c r="E722" s="19" t="s">
        <v>2245</v>
      </c>
      <c r="F722" s="19">
        <v>52339678</v>
      </c>
      <c r="G722" s="19" t="s">
        <v>2246</v>
      </c>
      <c r="H722" s="19" t="s">
        <v>784</v>
      </c>
      <c r="I722" s="19" t="s">
        <v>4760</v>
      </c>
      <c r="J722" s="27">
        <v>45356</v>
      </c>
      <c r="K722" s="27">
        <v>45362</v>
      </c>
      <c r="L722" s="27">
        <v>45529</v>
      </c>
      <c r="M722" s="29">
        <v>19250000</v>
      </c>
      <c r="N722" s="36">
        <f t="shared" si="67"/>
        <v>0.84848483116883122</v>
      </c>
      <c r="O722" s="31">
        <f>VLOOKUP(A722,[1]Hoja3!$A$1:$D$1647,2,0)</f>
        <v>16333333</v>
      </c>
      <c r="P722" s="31">
        <f>VLOOKUP(A722,[1]Hoja3!$A$1:$D$1647,4,0)</f>
        <v>0</v>
      </c>
      <c r="Q722" s="31">
        <f>VLOOKUP(A722,[1]Hoja3!$A$1:$D$1647,3,0)</f>
        <v>2916667</v>
      </c>
      <c r="R722" s="31">
        <f t="shared" si="71"/>
        <v>19250000</v>
      </c>
      <c r="S722" s="31">
        <f t="shared" si="68"/>
        <v>16333333</v>
      </c>
      <c r="T722" s="31">
        <f t="shared" si="69"/>
        <v>16333333</v>
      </c>
      <c r="X722" s="30">
        <f t="shared" ref="X722:X785" si="72">+W722+L722</f>
        <v>45529</v>
      </c>
      <c r="Y722" s="31"/>
      <c r="Z722" s="31">
        <f t="shared" si="70"/>
        <v>19250000</v>
      </c>
      <c r="AA722" s="28" t="s">
        <v>534</v>
      </c>
    </row>
    <row r="723" spans="1:27" s="28" customFormat="1" ht="43.5" x14ac:dyDescent="0.35">
      <c r="A723" s="19" t="s">
        <v>5243</v>
      </c>
      <c r="B723" s="20">
        <v>784</v>
      </c>
      <c r="C723" s="28">
        <v>2024</v>
      </c>
      <c r="D723" s="19" t="s">
        <v>2247</v>
      </c>
      <c r="E723" s="19" t="s">
        <v>2248</v>
      </c>
      <c r="F723" s="19">
        <v>1010231425</v>
      </c>
      <c r="G723" s="19" t="s">
        <v>2249</v>
      </c>
      <c r="H723" s="19" t="s">
        <v>4678</v>
      </c>
      <c r="I723" s="19" t="s">
        <v>539</v>
      </c>
      <c r="J723" s="27">
        <v>45356</v>
      </c>
      <c r="K723" s="27">
        <v>45362</v>
      </c>
      <c r="L723" s="27">
        <v>45504</v>
      </c>
      <c r="M723" s="29">
        <v>29174750</v>
      </c>
      <c r="N723" s="36">
        <f t="shared" si="67"/>
        <v>1</v>
      </c>
      <c r="O723" s="31">
        <f>VLOOKUP(A723,[1]Hoja3!$A$1:$D$1647,2,0)</f>
        <v>24754333</v>
      </c>
      <c r="P723" s="31">
        <f>VLOOKUP(A723,[1]Hoja3!$A$1:$D$1647,4,0)</f>
        <v>4420417</v>
      </c>
      <c r="Q723" s="31">
        <f>VLOOKUP(A723,[1]Hoja3!$A$1:$D$1647,3,0)</f>
        <v>0</v>
      </c>
      <c r="R723" s="31">
        <f t="shared" si="71"/>
        <v>29174750</v>
      </c>
      <c r="S723" s="31">
        <f t="shared" si="68"/>
        <v>20333916</v>
      </c>
      <c r="T723" s="31">
        <f t="shared" si="69"/>
        <v>29174750</v>
      </c>
      <c r="X723" s="30">
        <f t="shared" si="72"/>
        <v>45504</v>
      </c>
      <c r="Y723" s="31"/>
      <c r="Z723" s="31">
        <f t="shared" si="70"/>
        <v>29174750</v>
      </c>
      <c r="AA723" s="28" t="s">
        <v>534</v>
      </c>
    </row>
    <row r="724" spans="1:27" s="28" customFormat="1" ht="43.5" x14ac:dyDescent="0.35">
      <c r="A724" s="19" t="s">
        <v>5244</v>
      </c>
      <c r="B724" s="20">
        <v>789</v>
      </c>
      <c r="C724" s="28">
        <v>2024</v>
      </c>
      <c r="D724" s="19" t="s">
        <v>2250</v>
      </c>
      <c r="E724" s="19" t="s">
        <v>2251</v>
      </c>
      <c r="F724" s="19">
        <v>52184426</v>
      </c>
      <c r="G724" s="19" t="s">
        <v>2252</v>
      </c>
      <c r="H724" s="19" t="s">
        <v>2071</v>
      </c>
      <c r="I724" s="19" t="s">
        <v>1976</v>
      </c>
      <c r="J724" s="27">
        <v>45356</v>
      </c>
      <c r="K724" s="27">
        <v>45362</v>
      </c>
      <c r="L724" s="27">
        <v>45651</v>
      </c>
      <c r="M724" s="29">
        <v>35134306</v>
      </c>
      <c r="N724" s="36">
        <f t="shared" si="67"/>
        <v>0.49122806068803521</v>
      </c>
      <c r="O724" s="31">
        <f>VLOOKUP(A724,[1]Hoja3!$A$1:$D$1647,2,0)</f>
        <v>17258957</v>
      </c>
      <c r="P724" s="31">
        <f>VLOOKUP(A724,[1]Hoja3!$A$1:$D$1647,4,0)</f>
        <v>0</v>
      </c>
      <c r="Q724" s="31">
        <f>VLOOKUP(A724,[1]Hoja3!$A$1:$D$1647,3,0)</f>
        <v>17875349</v>
      </c>
      <c r="R724" s="31">
        <f t="shared" si="71"/>
        <v>35134306</v>
      </c>
      <c r="S724" s="31">
        <f t="shared" si="68"/>
        <v>17258957</v>
      </c>
      <c r="T724" s="31">
        <f t="shared" si="69"/>
        <v>17258957</v>
      </c>
      <c r="X724" s="30">
        <f t="shared" si="72"/>
        <v>45651</v>
      </c>
      <c r="Y724" s="31"/>
      <c r="Z724" s="31">
        <f t="shared" si="70"/>
        <v>35134306</v>
      </c>
      <c r="AA724" s="28" t="s">
        <v>2072</v>
      </c>
    </row>
    <row r="725" spans="1:27" s="28" customFormat="1" ht="29" x14ac:dyDescent="0.35">
      <c r="A725" s="19" t="s">
        <v>5245</v>
      </c>
      <c r="B725" s="20">
        <v>796</v>
      </c>
      <c r="C725" s="28">
        <v>2024</v>
      </c>
      <c r="D725" s="19" t="s">
        <v>2253</v>
      </c>
      <c r="E725" s="19" t="s">
        <v>2254</v>
      </c>
      <c r="F725" s="19">
        <v>52428918</v>
      </c>
      <c r="G725" s="19" t="s">
        <v>2255</v>
      </c>
      <c r="H725" s="19" t="s">
        <v>2256</v>
      </c>
      <c r="I725" s="19" t="s">
        <v>32</v>
      </c>
      <c r="J725" s="27">
        <v>45356</v>
      </c>
      <c r="K725" s="27">
        <v>45414</v>
      </c>
      <c r="L725" s="27">
        <v>45504</v>
      </c>
      <c r="M725" s="29">
        <v>39108000</v>
      </c>
      <c r="N725" s="36">
        <f t="shared" si="67"/>
        <v>1</v>
      </c>
      <c r="O725" s="31">
        <f>VLOOKUP(A725,[1]Hoja3!$A$1:$D$1647,2,0)</f>
        <v>19336733</v>
      </c>
      <c r="P725" s="31">
        <f>VLOOKUP(A725,[1]Hoja3!$A$1:$D$1647,4,0)</f>
        <v>19771267</v>
      </c>
      <c r="Q725" s="31">
        <f>VLOOKUP(A725,[1]Hoja3!$A$1:$D$1647,3,0)</f>
        <v>0</v>
      </c>
      <c r="R725" s="31">
        <f t="shared" si="71"/>
        <v>39108000</v>
      </c>
      <c r="S725" s="31">
        <f t="shared" si="68"/>
        <v>-434534</v>
      </c>
      <c r="T725" s="31">
        <f t="shared" si="69"/>
        <v>39108000</v>
      </c>
      <c r="X725" s="30">
        <f t="shared" si="72"/>
        <v>45504</v>
      </c>
      <c r="Y725" s="31"/>
      <c r="Z725" s="31">
        <f t="shared" si="70"/>
        <v>39108000</v>
      </c>
      <c r="AA725" s="28" t="s">
        <v>33</v>
      </c>
    </row>
    <row r="726" spans="1:27" s="28" customFormat="1" ht="29" x14ac:dyDescent="0.35">
      <c r="A726" s="19" t="s">
        <v>5246</v>
      </c>
      <c r="B726" s="20">
        <v>800</v>
      </c>
      <c r="C726" s="28">
        <v>2024</v>
      </c>
      <c r="D726" s="19" t="s">
        <v>2257</v>
      </c>
      <c r="E726" s="19" t="s">
        <v>2258</v>
      </c>
      <c r="F726" s="19">
        <v>1073176212</v>
      </c>
      <c r="G726" s="19" t="s">
        <v>2259</v>
      </c>
      <c r="H726" s="19" t="s">
        <v>813</v>
      </c>
      <c r="I726" s="19" t="s">
        <v>1940</v>
      </c>
      <c r="J726" s="27">
        <v>45356</v>
      </c>
      <c r="K726" s="27">
        <v>45362</v>
      </c>
      <c r="L726" s="27">
        <v>45504</v>
      </c>
      <c r="M726" s="29">
        <v>20432500</v>
      </c>
      <c r="N726" s="36">
        <f t="shared" si="67"/>
        <v>1</v>
      </c>
      <c r="O726" s="31">
        <f>VLOOKUP(A726,[1]Hoja3!$A$1:$D$1647,2,0)</f>
        <v>17336667</v>
      </c>
      <c r="P726" s="31">
        <f>VLOOKUP(A726,[1]Hoja3!$A$1:$D$1647,4,0)</f>
        <v>3095833</v>
      </c>
      <c r="Q726" s="31">
        <f>VLOOKUP(A726,[1]Hoja3!$A$1:$D$1647,3,0)</f>
        <v>0</v>
      </c>
      <c r="R726" s="31">
        <f t="shared" si="71"/>
        <v>20432500</v>
      </c>
      <c r="S726" s="31">
        <f t="shared" si="68"/>
        <v>14240834</v>
      </c>
      <c r="T726" s="31">
        <f t="shared" si="69"/>
        <v>20432500</v>
      </c>
      <c r="X726" s="30">
        <f t="shared" si="72"/>
        <v>45504</v>
      </c>
      <c r="Y726" s="31"/>
      <c r="Z726" s="31">
        <f t="shared" si="70"/>
        <v>20432500</v>
      </c>
      <c r="AA726" s="28" t="s">
        <v>534</v>
      </c>
    </row>
    <row r="727" spans="1:27" s="28" customFormat="1" ht="43.5" x14ac:dyDescent="0.35">
      <c r="A727" s="19" t="s">
        <v>5247</v>
      </c>
      <c r="B727" s="20">
        <v>801</v>
      </c>
      <c r="C727" s="28">
        <v>2024</v>
      </c>
      <c r="D727" s="19" t="s">
        <v>2260</v>
      </c>
      <c r="E727" s="19" t="s">
        <v>2261</v>
      </c>
      <c r="F727" s="19">
        <v>1075299886</v>
      </c>
      <c r="G727" s="19" t="s">
        <v>2262</v>
      </c>
      <c r="H727" s="19" t="s">
        <v>154</v>
      </c>
      <c r="I727" s="19" t="s">
        <v>4747</v>
      </c>
      <c r="J727" s="27">
        <v>45356</v>
      </c>
      <c r="K727" s="27">
        <v>45362</v>
      </c>
      <c r="L727" s="27">
        <v>45504</v>
      </c>
      <c r="M727" s="29">
        <v>38046000</v>
      </c>
      <c r="N727" s="36">
        <f t="shared" si="67"/>
        <v>1</v>
      </c>
      <c r="O727" s="31">
        <f>VLOOKUP(A727,[1]Hoja3!$A$1:$D$1647,2,0)</f>
        <v>31332000</v>
      </c>
      <c r="P727" s="31">
        <f>VLOOKUP(A727,[1]Hoja3!$A$1:$D$1647,4,0)</f>
        <v>6714000</v>
      </c>
      <c r="Q727" s="31">
        <f>VLOOKUP(A727,[1]Hoja3!$A$1:$D$1647,3,0)</f>
        <v>0</v>
      </c>
      <c r="R727" s="31">
        <f t="shared" si="71"/>
        <v>38046000</v>
      </c>
      <c r="S727" s="31">
        <f t="shared" si="68"/>
        <v>24618000</v>
      </c>
      <c r="T727" s="31">
        <f t="shared" si="69"/>
        <v>38046000</v>
      </c>
      <c r="X727" s="30">
        <f t="shared" si="72"/>
        <v>45504</v>
      </c>
      <c r="Y727" s="31"/>
      <c r="Z727" s="31">
        <f t="shared" si="70"/>
        <v>38046000</v>
      </c>
      <c r="AA727" s="28" t="s">
        <v>156</v>
      </c>
    </row>
    <row r="728" spans="1:27" s="28" customFormat="1" ht="43.5" x14ac:dyDescent="0.35">
      <c r="A728" s="19" t="s">
        <v>5248</v>
      </c>
      <c r="B728" s="20">
        <v>802</v>
      </c>
      <c r="C728" s="28">
        <v>2024</v>
      </c>
      <c r="D728" s="19" t="s">
        <v>2263</v>
      </c>
      <c r="E728" s="19" t="s">
        <v>2264</v>
      </c>
      <c r="F728" s="19">
        <v>1015403452</v>
      </c>
      <c r="G728" s="19" t="s">
        <v>2265</v>
      </c>
      <c r="H728" s="19" t="s">
        <v>5249</v>
      </c>
      <c r="I728" s="19" t="s">
        <v>2266</v>
      </c>
      <c r="J728" s="27">
        <v>45356</v>
      </c>
      <c r="K728" s="27">
        <v>45358</v>
      </c>
      <c r="L728" s="27">
        <v>45504</v>
      </c>
      <c r="M728" s="29">
        <v>35000000</v>
      </c>
      <c r="N728" s="36">
        <f t="shared" si="67"/>
        <v>1</v>
      </c>
      <c r="O728" s="31">
        <f>VLOOKUP(A728,[1]Hoja3!$A$1:$D$1647,2,0)</f>
        <v>33600000</v>
      </c>
      <c r="P728" s="31">
        <f>VLOOKUP(A728,[1]Hoja3!$A$1:$D$1647,4,0)</f>
        <v>1400000</v>
      </c>
      <c r="Q728" s="31">
        <f>VLOOKUP(A728,[1]Hoja3!$A$1:$D$1647,3,0)</f>
        <v>0</v>
      </c>
      <c r="R728" s="31">
        <f t="shared" si="71"/>
        <v>35000000</v>
      </c>
      <c r="S728" s="31">
        <f t="shared" si="68"/>
        <v>32200000</v>
      </c>
      <c r="T728" s="31">
        <f t="shared" si="69"/>
        <v>35000000</v>
      </c>
      <c r="X728" s="30">
        <f t="shared" si="72"/>
        <v>45504</v>
      </c>
      <c r="Y728" s="31"/>
      <c r="Z728" s="31">
        <f t="shared" si="70"/>
        <v>35000000</v>
      </c>
      <c r="AA728" s="28" t="s">
        <v>2267</v>
      </c>
    </row>
    <row r="729" spans="1:27" s="28" customFormat="1" ht="43.5" x14ac:dyDescent="0.35">
      <c r="A729" s="19" t="s">
        <v>5250</v>
      </c>
      <c r="B729" s="20">
        <v>805</v>
      </c>
      <c r="C729" s="28">
        <v>2024</v>
      </c>
      <c r="D729" s="19" t="s">
        <v>2268</v>
      </c>
      <c r="E729" s="19" t="s">
        <v>2269</v>
      </c>
      <c r="F729" s="19">
        <v>1032457160</v>
      </c>
      <c r="G729" s="19" t="s">
        <v>2270</v>
      </c>
      <c r="H729" s="19" t="s">
        <v>2071</v>
      </c>
      <c r="I729" s="19" t="s">
        <v>1976</v>
      </c>
      <c r="J729" s="27">
        <v>45356</v>
      </c>
      <c r="K729" s="27">
        <v>45358</v>
      </c>
      <c r="L729" s="27">
        <v>45647</v>
      </c>
      <c r="M729" s="29">
        <v>52250000</v>
      </c>
      <c r="N729" s="36">
        <f t="shared" si="67"/>
        <v>0.50526315789473686</v>
      </c>
      <c r="O729" s="31">
        <f>VLOOKUP(A729,[1]Hoja3!$A$1:$D$1647,2,0)</f>
        <v>26400000</v>
      </c>
      <c r="P729" s="31">
        <f>VLOOKUP(A729,[1]Hoja3!$A$1:$D$1647,4,0)</f>
        <v>0</v>
      </c>
      <c r="Q729" s="31">
        <f>VLOOKUP(A729,[1]Hoja3!$A$1:$D$1647,3,0)</f>
        <v>25850000</v>
      </c>
      <c r="R729" s="31">
        <f t="shared" si="71"/>
        <v>52250000</v>
      </c>
      <c r="S729" s="31">
        <f t="shared" si="68"/>
        <v>26400000</v>
      </c>
      <c r="T729" s="31">
        <f t="shared" si="69"/>
        <v>26400000</v>
      </c>
      <c r="X729" s="30">
        <f t="shared" si="72"/>
        <v>45647</v>
      </c>
      <c r="Y729" s="31"/>
      <c r="Z729" s="31">
        <f t="shared" si="70"/>
        <v>52250000</v>
      </c>
      <c r="AA729" s="28" t="s">
        <v>2072</v>
      </c>
    </row>
    <row r="730" spans="1:27" s="28" customFormat="1" ht="43.5" x14ac:dyDescent="0.35">
      <c r="A730" s="19" t="s">
        <v>5251</v>
      </c>
      <c r="B730" s="20">
        <v>781</v>
      </c>
      <c r="C730" s="28">
        <v>2024</v>
      </c>
      <c r="D730" s="19" t="s">
        <v>2271</v>
      </c>
      <c r="E730" s="19" t="s">
        <v>2272</v>
      </c>
      <c r="F730" s="19">
        <v>52240365</v>
      </c>
      <c r="G730" s="19" t="s">
        <v>2273</v>
      </c>
      <c r="H730" s="19" t="s">
        <v>813</v>
      </c>
      <c r="I730" s="19" t="s">
        <v>1940</v>
      </c>
      <c r="J730" s="27">
        <v>45357</v>
      </c>
      <c r="K730" s="27">
        <v>45359</v>
      </c>
      <c r="L730" s="27">
        <v>45504</v>
      </c>
      <c r="M730" s="29">
        <v>20432500</v>
      </c>
      <c r="N730" s="36">
        <f t="shared" si="67"/>
        <v>1</v>
      </c>
      <c r="O730" s="31">
        <f>VLOOKUP(A730,[1]Hoja3!$A$1:$D$1647,2,0)</f>
        <v>17708167</v>
      </c>
      <c r="P730" s="31">
        <f>VLOOKUP(A730,[1]Hoja3!$A$1:$D$1647,4,0)</f>
        <v>2724333</v>
      </c>
      <c r="Q730" s="31">
        <f>VLOOKUP(A730,[1]Hoja3!$A$1:$D$1647,3,0)</f>
        <v>0</v>
      </c>
      <c r="R730" s="31">
        <f t="shared" si="71"/>
        <v>20432500</v>
      </c>
      <c r="S730" s="31">
        <f t="shared" si="68"/>
        <v>14983834</v>
      </c>
      <c r="T730" s="31">
        <f t="shared" si="69"/>
        <v>20432500</v>
      </c>
      <c r="X730" s="30">
        <f t="shared" si="72"/>
        <v>45504</v>
      </c>
      <c r="Y730" s="31"/>
      <c r="Z730" s="31">
        <f t="shared" si="70"/>
        <v>20432500</v>
      </c>
      <c r="AA730" s="28" t="s">
        <v>534</v>
      </c>
    </row>
    <row r="731" spans="1:27" s="28" customFormat="1" ht="29" x14ac:dyDescent="0.35">
      <c r="A731" s="19" t="s">
        <v>5252</v>
      </c>
      <c r="B731" s="20">
        <v>799</v>
      </c>
      <c r="C731" s="28">
        <v>2024</v>
      </c>
      <c r="D731" s="19" t="s">
        <v>2274</v>
      </c>
      <c r="E731" s="19" t="s">
        <v>2275</v>
      </c>
      <c r="F731" s="19">
        <v>1049640390</v>
      </c>
      <c r="G731" s="19" t="s">
        <v>2276</v>
      </c>
      <c r="H731" s="19" t="s">
        <v>784</v>
      </c>
      <c r="I731" s="19" t="s">
        <v>4760</v>
      </c>
      <c r="J731" s="27">
        <v>45357</v>
      </c>
      <c r="K731" s="27">
        <v>45362</v>
      </c>
      <c r="L731" s="27">
        <v>45504</v>
      </c>
      <c r="M731" s="29">
        <v>40844650</v>
      </c>
      <c r="N731" s="36">
        <f t="shared" si="67"/>
        <v>1</v>
      </c>
      <c r="O731" s="31">
        <f>VLOOKUP(A731,[1]Hoja3!$A$1:$D$1647,2,0)</f>
        <v>34656067</v>
      </c>
      <c r="P731" s="31">
        <f>VLOOKUP(A731,[1]Hoja3!$A$1:$D$1647,4,0)</f>
        <v>6188583</v>
      </c>
      <c r="Q731" s="31">
        <f>VLOOKUP(A731,[1]Hoja3!$A$1:$D$1647,3,0)</f>
        <v>0</v>
      </c>
      <c r="R731" s="31">
        <f t="shared" si="71"/>
        <v>40844650</v>
      </c>
      <c r="S731" s="31">
        <f t="shared" si="68"/>
        <v>28467484</v>
      </c>
      <c r="T731" s="31">
        <f t="shared" si="69"/>
        <v>40844650</v>
      </c>
      <c r="X731" s="30">
        <f t="shared" si="72"/>
        <v>45504</v>
      </c>
      <c r="Y731" s="31"/>
      <c r="Z731" s="31">
        <f t="shared" si="70"/>
        <v>40844650</v>
      </c>
      <c r="AA731" s="28" t="s">
        <v>534</v>
      </c>
    </row>
    <row r="732" spans="1:27" s="28" customFormat="1" ht="43.5" x14ac:dyDescent="0.35">
      <c r="A732" s="19" t="s">
        <v>5253</v>
      </c>
      <c r="B732" s="20">
        <v>803</v>
      </c>
      <c r="C732" s="28">
        <v>2024</v>
      </c>
      <c r="D732" s="19" t="s">
        <v>2277</v>
      </c>
      <c r="E732" s="19" t="s">
        <v>2278</v>
      </c>
      <c r="F732" s="19">
        <v>52085598</v>
      </c>
      <c r="G732" s="19" t="s">
        <v>2279</v>
      </c>
      <c r="H732" s="19" t="s">
        <v>154</v>
      </c>
      <c r="I732" s="19" t="s">
        <v>32</v>
      </c>
      <c r="J732" s="27">
        <v>45357</v>
      </c>
      <c r="K732" s="27">
        <v>45363</v>
      </c>
      <c r="L732" s="27">
        <v>45504</v>
      </c>
      <c r="M732" s="29">
        <v>39108000</v>
      </c>
      <c r="N732" s="36">
        <f t="shared" si="67"/>
        <v>1</v>
      </c>
      <c r="O732" s="31">
        <f>VLOOKUP(A732,[1]Hoja3!$A$1:$D$1647,2,0)</f>
        <v>30200067</v>
      </c>
      <c r="P732" s="31">
        <f>VLOOKUP(A732,[1]Hoja3!$A$1:$D$1647,4,0)</f>
        <v>8907933</v>
      </c>
      <c r="Q732" s="31">
        <f>VLOOKUP(A732,[1]Hoja3!$A$1:$D$1647,3,0)</f>
        <v>0</v>
      </c>
      <c r="R732" s="31">
        <f t="shared" si="71"/>
        <v>39108000</v>
      </c>
      <c r="S732" s="31">
        <f t="shared" si="68"/>
        <v>21292134</v>
      </c>
      <c r="T732" s="31">
        <f t="shared" si="69"/>
        <v>39108000</v>
      </c>
      <c r="X732" s="30">
        <f t="shared" si="72"/>
        <v>45504</v>
      </c>
      <c r="Y732" s="31"/>
      <c r="Z732" s="31">
        <f t="shared" si="70"/>
        <v>39108000</v>
      </c>
      <c r="AA732" s="28" t="s">
        <v>33</v>
      </c>
    </row>
    <row r="733" spans="1:27" s="28" customFormat="1" ht="29" x14ac:dyDescent="0.35">
      <c r="A733" s="19" t="s">
        <v>5254</v>
      </c>
      <c r="B733" s="20">
        <v>806</v>
      </c>
      <c r="C733" s="28">
        <v>2024</v>
      </c>
      <c r="D733" s="19" t="s">
        <v>2280</v>
      </c>
      <c r="E733" s="19" t="s">
        <v>2281</v>
      </c>
      <c r="F733" s="19">
        <v>39649779</v>
      </c>
      <c r="G733" s="19" t="s">
        <v>2282</v>
      </c>
      <c r="H733" s="19" t="s">
        <v>4678</v>
      </c>
      <c r="I733" s="19" t="s">
        <v>539</v>
      </c>
      <c r="J733" s="27">
        <v>45357</v>
      </c>
      <c r="K733" s="27">
        <v>45359</v>
      </c>
      <c r="L733" s="27">
        <v>45504</v>
      </c>
      <c r="M733" s="29">
        <v>29174750</v>
      </c>
      <c r="N733" s="36">
        <f t="shared" si="67"/>
        <v>1</v>
      </c>
      <c r="O733" s="31">
        <f>VLOOKUP(A733,[1]Hoja3!$A$1:$D$1647,2,0)</f>
        <v>25284783</v>
      </c>
      <c r="P733" s="31">
        <f>VLOOKUP(A733,[1]Hoja3!$A$1:$D$1647,4,0)</f>
        <v>3889967</v>
      </c>
      <c r="Q733" s="31">
        <f>VLOOKUP(A733,[1]Hoja3!$A$1:$D$1647,3,0)</f>
        <v>0</v>
      </c>
      <c r="R733" s="31">
        <f t="shared" si="71"/>
        <v>29174750</v>
      </c>
      <c r="S733" s="31">
        <f t="shared" si="68"/>
        <v>21394816</v>
      </c>
      <c r="T733" s="31">
        <f t="shared" si="69"/>
        <v>29174750</v>
      </c>
      <c r="X733" s="30">
        <f t="shared" si="72"/>
        <v>45504</v>
      </c>
      <c r="Y733" s="31"/>
      <c r="Z733" s="31">
        <f t="shared" si="70"/>
        <v>29174750</v>
      </c>
      <c r="AA733" s="28" t="s">
        <v>534</v>
      </c>
    </row>
    <row r="734" spans="1:27" s="28" customFormat="1" ht="29" x14ac:dyDescent="0.35">
      <c r="A734" s="19" t="s">
        <v>5255</v>
      </c>
      <c r="B734" s="20">
        <v>807</v>
      </c>
      <c r="C734" s="28">
        <v>2024</v>
      </c>
      <c r="D734" s="19" t="s">
        <v>2283</v>
      </c>
      <c r="E734" s="19" t="s">
        <v>2284</v>
      </c>
      <c r="F734" s="19">
        <v>1030635918</v>
      </c>
      <c r="G734" s="19" t="s">
        <v>2285</v>
      </c>
      <c r="H734" s="19" t="s">
        <v>813</v>
      </c>
      <c r="I734" s="19" t="s">
        <v>1940</v>
      </c>
      <c r="J734" s="27">
        <v>45357</v>
      </c>
      <c r="K734" s="27">
        <v>45359</v>
      </c>
      <c r="L734" s="27">
        <v>45504</v>
      </c>
      <c r="M734" s="29">
        <v>19937167</v>
      </c>
      <c r="N734" s="36">
        <f t="shared" si="67"/>
        <v>1</v>
      </c>
      <c r="O734" s="31">
        <f>VLOOKUP(A734,[1]Hoja3!$A$1:$D$1647,2,0)</f>
        <v>17708167</v>
      </c>
      <c r="P734" s="31">
        <f>VLOOKUP(A734,[1]Hoja3!$A$1:$D$1647,4,0)</f>
        <v>2229000</v>
      </c>
      <c r="Q734" s="31">
        <f>VLOOKUP(A734,[1]Hoja3!$A$1:$D$1647,3,0)</f>
        <v>0</v>
      </c>
      <c r="R734" s="31">
        <f t="shared" si="71"/>
        <v>19937167</v>
      </c>
      <c r="S734" s="31">
        <f t="shared" si="68"/>
        <v>15479167</v>
      </c>
      <c r="T734" s="31">
        <f t="shared" si="69"/>
        <v>19937167</v>
      </c>
      <c r="X734" s="30">
        <f t="shared" si="72"/>
        <v>45504</v>
      </c>
      <c r="Y734" s="31"/>
      <c r="Z734" s="31">
        <f t="shared" si="70"/>
        <v>19937167</v>
      </c>
      <c r="AA734" s="28" t="s">
        <v>534</v>
      </c>
    </row>
    <row r="735" spans="1:27" s="28" customFormat="1" ht="43.5" x14ac:dyDescent="0.35">
      <c r="A735" s="19" t="s">
        <v>5256</v>
      </c>
      <c r="B735" s="20">
        <v>808</v>
      </c>
      <c r="C735" s="28">
        <v>2024</v>
      </c>
      <c r="D735" s="19" t="s">
        <v>2286</v>
      </c>
      <c r="E735" s="19" t="s">
        <v>2287</v>
      </c>
      <c r="F735" s="19">
        <v>1032467525</v>
      </c>
      <c r="G735" s="19" t="s">
        <v>2288</v>
      </c>
      <c r="H735" s="19" t="s">
        <v>262</v>
      </c>
      <c r="I735" s="19" t="s">
        <v>4742</v>
      </c>
      <c r="J735" s="27">
        <v>45357</v>
      </c>
      <c r="K735" s="27">
        <v>45363</v>
      </c>
      <c r="L735" s="27">
        <v>45504</v>
      </c>
      <c r="M735" s="29">
        <v>17873667</v>
      </c>
      <c r="N735" s="36">
        <f t="shared" si="67"/>
        <v>1</v>
      </c>
      <c r="O735" s="31">
        <f>VLOOKUP(A735,[1]Hoja3!$A$1:$D$1647,2,0)</f>
        <v>17134067</v>
      </c>
      <c r="P735" s="31">
        <f>VLOOKUP(A735,[1]Hoja3!$A$1:$D$1647,4,0)</f>
        <v>739600</v>
      </c>
      <c r="Q735" s="31">
        <f>VLOOKUP(A735,[1]Hoja3!$A$1:$D$1647,3,0)</f>
        <v>0</v>
      </c>
      <c r="R735" s="31">
        <f t="shared" si="71"/>
        <v>17873667</v>
      </c>
      <c r="S735" s="31">
        <f t="shared" si="68"/>
        <v>16394467</v>
      </c>
      <c r="T735" s="31">
        <f t="shared" si="69"/>
        <v>17873667</v>
      </c>
      <c r="X735" s="30">
        <f t="shared" si="72"/>
        <v>45504</v>
      </c>
      <c r="Y735" s="31"/>
      <c r="Z735" s="31">
        <f t="shared" si="70"/>
        <v>17873667</v>
      </c>
      <c r="AA735" s="28" t="s">
        <v>264</v>
      </c>
    </row>
    <row r="736" spans="1:27" s="28" customFormat="1" ht="29" x14ac:dyDescent="0.35">
      <c r="A736" s="19" t="s">
        <v>5257</v>
      </c>
      <c r="B736" s="20">
        <v>809</v>
      </c>
      <c r="C736" s="28">
        <v>2024</v>
      </c>
      <c r="D736" s="19" t="s">
        <v>2289</v>
      </c>
      <c r="E736" s="19" t="s">
        <v>2290</v>
      </c>
      <c r="F736" s="19">
        <v>1032441136</v>
      </c>
      <c r="G736" s="19" t="s">
        <v>2291</v>
      </c>
      <c r="H736" s="19" t="s">
        <v>2071</v>
      </c>
      <c r="I736" s="19" t="s">
        <v>1976</v>
      </c>
      <c r="J736" s="27">
        <v>45357</v>
      </c>
      <c r="K736" s="27">
        <v>45359</v>
      </c>
      <c r="L736" s="27">
        <v>45648</v>
      </c>
      <c r="M736" s="29">
        <v>61750000</v>
      </c>
      <c r="N736" s="36">
        <f t="shared" si="67"/>
        <v>0.50175438056680166</v>
      </c>
      <c r="O736" s="31">
        <f>VLOOKUP(A736,[1]Hoja3!$A$1:$D$1647,2,0)</f>
        <v>30983333</v>
      </c>
      <c r="P736" s="31">
        <f>VLOOKUP(A736,[1]Hoja3!$A$1:$D$1647,4,0)</f>
        <v>0</v>
      </c>
      <c r="Q736" s="31">
        <f>VLOOKUP(A736,[1]Hoja3!$A$1:$D$1647,3,0)</f>
        <v>30766667</v>
      </c>
      <c r="R736" s="31">
        <f t="shared" si="71"/>
        <v>61750000</v>
      </c>
      <c r="S736" s="31">
        <f t="shared" si="68"/>
        <v>30983333</v>
      </c>
      <c r="T736" s="31">
        <f t="shared" si="69"/>
        <v>30983333</v>
      </c>
      <c r="X736" s="30">
        <f t="shared" si="72"/>
        <v>45648</v>
      </c>
      <c r="Y736" s="31"/>
      <c r="Z736" s="31">
        <f t="shared" si="70"/>
        <v>61750000</v>
      </c>
      <c r="AA736" s="28" t="s">
        <v>2072</v>
      </c>
    </row>
    <row r="737" spans="1:27" s="28" customFormat="1" ht="29" x14ac:dyDescent="0.35">
      <c r="A737" s="19" t="s">
        <v>5258</v>
      </c>
      <c r="B737" s="20">
        <v>810</v>
      </c>
      <c r="C737" s="28">
        <v>2024</v>
      </c>
      <c r="D737" s="19" t="s">
        <v>2292</v>
      </c>
      <c r="E737" s="19" t="s">
        <v>2293</v>
      </c>
      <c r="F737" s="19">
        <v>52834726</v>
      </c>
      <c r="G737" s="19" t="s">
        <v>2294</v>
      </c>
      <c r="H737" s="19" t="s">
        <v>475</v>
      </c>
      <c r="I737" s="19" t="s">
        <v>476</v>
      </c>
      <c r="J737" s="27">
        <v>45357</v>
      </c>
      <c r="K737" s="27">
        <v>45358</v>
      </c>
      <c r="L737" s="27">
        <v>45504</v>
      </c>
      <c r="M737" s="29">
        <v>40843000</v>
      </c>
      <c r="N737" s="36">
        <f t="shared" si="67"/>
        <v>1</v>
      </c>
      <c r="O737" s="31">
        <f>VLOOKUP(A737,[1]Hoja3!$A$1:$D$1647,2,0)</f>
        <v>35644800</v>
      </c>
      <c r="P737" s="31">
        <f>VLOOKUP(A737,[1]Hoja3!$A$1:$D$1647,4,0)</f>
        <v>5198200</v>
      </c>
      <c r="Q737" s="31">
        <f>VLOOKUP(A737,[1]Hoja3!$A$1:$D$1647,3,0)</f>
        <v>0</v>
      </c>
      <c r="R737" s="31">
        <f t="shared" si="71"/>
        <v>40843000</v>
      </c>
      <c r="S737" s="31">
        <f t="shared" si="68"/>
        <v>30446600</v>
      </c>
      <c r="T737" s="31">
        <f t="shared" si="69"/>
        <v>40843000</v>
      </c>
      <c r="X737" s="30">
        <f t="shared" si="72"/>
        <v>45504</v>
      </c>
      <c r="Y737" s="31"/>
      <c r="Z737" s="31">
        <f t="shared" si="70"/>
        <v>40843000</v>
      </c>
      <c r="AA737" s="28" t="s">
        <v>477</v>
      </c>
    </row>
    <row r="738" spans="1:27" s="28" customFormat="1" ht="29" x14ac:dyDescent="0.35">
      <c r="A738" s="19" t="s">
        <v>5259</v>
      </c>
      <c r="B738" s="20">
        <v>811</v>
      </c>
      <c r="C738" s="28">
        <v>2024</v>
      </c>
      <c r="D738" s="19" t="s">
        <v>2295</v>
      </c>
      <c r="E738" s="19" t="s">
        <v>2296</v>
      </c>
      <c r="F738" s="19">
        <v>1032492067</v>
      </c>
      <c r="G738" s="19" t="s">
        <v>2297</v>
      </c>
      <c r="H738" s="19" t="s">
        <v>154</v>
      </c>
      <c r="I738" s="19" t="s">
        <v>4747</v>
      </c>
      <c r="J738" s="27">
        <v>45357</v>
      </c>
      <c r="K738" s="27">
        <v>45362</v>
      </c>
      <c r="L738" s="27">
        <v>45504</v>
      </c>
      <c r="M738" s="29">
        <v>38046000</v>
      </c>
      <c r="N738" s="36">
        <f t="shared" si="67"/>
        <v>1</v>
      </c>
      <c r="O738" s="31">
        <f>VLOOKUP(A738,[1]Hoja3!$A$1:$D$1647,2,0)</f>
        <v>31332000</v>
      </c>
      <c r="P738" s="31">
        <f>VLOOKUP(A738,[1]Hoja3!$A$1:$D$1647,4,0)</f>
        <v>6714000</v>
      </c>
      <c r="Q738" s="31">
        <f>VLOOKUP(A738,[1]Hoja3!$A$1:$D$1647,3,0)</f>
        <v>0</v>
      </c>
      <c r="R738" s="31">
        <f t="shared" si="71"/>
        <v>38046000</v>
      </c>
      <c r="S738" s="31">
        <f t="shared" si="68"/>
        <v>24618000</v>
      </c>
      <c r="T738" s="31">
        <f t="shared" si="69"/>
        <v>38046000</v>
      </c>
      <c r="X738" s="30">
        <f t="shared" si="72"/>
        <v>45504</v>
      </c>
      <c r="Y738" s="31"/>
      <c r="Z738" s="31">
        <f t="shared" si="70"/>
        <v>38046000</v>
      </c>
      <c r="AA738" s="28" t="s">
        <v>156</v>
      </c>
    </row>
    <row r="739" spans="1:27" s="28" customFormat="1" ht="29" x14ac:dyDescent="0.35">
      <c r="A739" s="19" t="s">
        <v>5260</v>
      </c>
      <c r="B739" s="20">
        <v>812</v>
      </c>
      <c r="C739" s="28">
        <v>2024</v>
      </c>
      <c r="D739" s="19" t="s">
        <v>2298</v>
      </c>
      <c r="E739" s="19" t="s">
        <v>2299</v>
      </c>
      <c r="F739" s="19">
        <v>52396704</v>
      </c>
      <c r="G739" s="19" t="s">
        <v>2300</v>
      </c>
      <c r="H739" s="19" t="s">
        <v>154</v>
      </c>
      <c r="I739" s="19" t="s">
        <v>4747</v>
      </c>
      <c r="J739" s="27">
        <v>45357</v>
      </c>
      <c r="K739" s="27">
        <v>45362</v>
      </c>
      <c r="L739" s="27">
        <v>45504</v>
      </c>
      <c r="M739" s="29">
        <v>26500000</v>
      </c>
      <c r="N739" s="36">
        <f t="shared" si="67"/>
        <v>1</v>
      </c>
      <c r="O739" s="31">
        <f>VLOOKUP(A739,[1]Hoja3!$A$1:$D$1647,2,0)</f>
        <v>24733333</v>
      </c>
      <c r="P739" s="31">
        <f>VLOOKUP(A739,[1]Hoja3!$A$1:$D$1647,4,0)</f>
        <v>1766667</v>
      </c>
      <c r="Q739" s="31">
        <f>VLOOKUP(A739,[1]Hoja3!$A$1:$D$1647,3,0)</f>
        <v>0</v>
      </c>
      <c r="R739" s="31">
        <f t="shared" si="71"/>
        <v>26500000</v>
      </c>
      <c r="S739" s="31">
        <f t="shared" si="68"/>
        <v>22966666</v>
      </c>
      <c r="T739" s="31">
        <f t="shared" si="69"/>
        <v>26500000</v>
      </c>
      <c r="X739" s="30">
        <f t="shared" si="72"/>
        <v>45504</v>
      </c>
      <c r="Y739" s="31"/>
      <c r="Z739" s="31">
        <f t="shared" si="70"/>
        <v>26500000</v>
      </c>
      <c r="AA739" s="28" t="s">
        <v>156</v>
      </c>
    </row>
    <row r="740" spans="1:27" s="28" customFormat="1" ht="29" x14ac:dyDescent="0.35">
      <c r="A740" s="19" t="s">
        <v>5261</v>
      </c>
      <c r="B740" s="20">
        <v>816</v>
      </c>
      <c r="C740" s="28">
        <v>2024</v>
      </c>
      <c r="D740" s="19" t="s">
        <v>2301</v>
      </c>
      <c r="E740" s="19" t="s">
        <v>2302</v>
      </c>
      <c r="F740" s="19">
        <v>1019069829</v>
      </c>
      <c r="G740" s="19" t="s">
        <v>2303</v>
      </c>
      <c r="H740" s="19" t="s">
        <v>4678</v>
      </c>
      <c r="I740" s="19" t="s">
        <v>539</v>
      </c>
      <c r="J740" s="27">
        <v>45357</v>
      </c>
      <c r="K740" s="27">
        <v>45371</v>
      </c>
      <c r="L740" s="27">
        <v>45504</v>
      </c>
      <c r="M740" s="29">
        <v>29174750</v>
      </c>
      <c r="N740" s="36">
        <f t="shared" si="67"/>
        <v>1</v>
      </c>
      <c r="O740" s="31">
        <f>VLOOKUP(A740,[1]Hoja3!$A$1:$D$1647,2,0)</f>
        <v>23162983</v>
      </c>
      <c r="P740" s="31">
        <f>VLOOKUP(A740,[1]Hoja3!$A$1:$D$1647,4,0)</f>
        <v>6011767</v>
      </c>
      <c r="Q740" s="31">
        <f>VLOOKUP(A740,[1]Hoja3!$A$1:$D$1647,3,0)</f>
        <v>0</v>
      </c>
      <c r="R740" s="31">
        <f t="shared" si="71"/>
        <v>29174750</v>
      </c>
      <c r="S740" s="31">
        <f t="shared" si="68"/>
        <v>17151216</v>
      </c>
      <c r="T740" s="31">
        <f t="shared" si="69"/>
        <v>29174750</v>
      </c>
      <c r="X740" s="30">
        <f t="shared" si="72"/>
        <v>45504</v>
      </c>
      <c r="Y740" s="31"/>
      <c r="Z740" s="31">
        <f t="shared" si="70"/>
        <v>29174750</v>
      </c>
      <c r="AA740" s="28" t="s">
        <v>534</v>
      </c>
    </row>
    <row r="741" spans="1:27" s="28" customFormat="1" ht="29" x14ac:dyDescent="0.35">
      <c r="A741" s="19" t="s">
        <v>5262</v>
      </c>
      <c r="B741" s="20">
        <v>814</v>
      </c>
      <c r="C741" s="28">
        <v>2024</v>
      </c>
      <c r="D741" s="19" t="s">
        <v>2304</v>
      </c>
      <c r="E741" s="19" t="s">
        <v>2305</v>
      </c>
      <c r="F741" s="19">
        <v>1018497248</v>
      </c>
      <c r="G741" s="19" t="s">
        <v>2306</v>
      </c>
      <c r="H741" s="19" t="s">
        <v>764</v>
      </c>
      <c r="I741" s="19" t="s">
        <v>765</v>
      </c>
      <c r="J741" s="27">
        <v>45358</v>
      </c>
      <c r="K741" s="27">
        <v>45363</v>
      </c>
      <c r="L741" s="27">
        <v>45504</v>
      </c>
      <c r="M741" s="29">
        <v>22278000</v>
      </c>
      <c r="N741" s="36">
        <f t="shared" si="67"/>
        <v>1</v>
      </c>
      <c r="O741" s="31">
        <f>VLOOKUP(A741,[1]Hoja3!$A$1:$D$1647,2,0)</f>
        <v>17203567</v>
      </c>
      <c r="P741" s="31">
        <f>VLOOKUP(A741,[1]Hoja3!$A$1:$D$1647,4,0)</f>
        <v>5074433</v>
      </c>
      <c r="Q741" s="31">
        <f>VLOOKUP(A741,[1]Hoja3!$A$1:$D$1647,3,0)</f>
        <v>0</v>
      </c>
      <c r="R741" s="31">
        <f t="shared" si="71"/>
        <v>22278000</v>
      </c>
      <c r="S741" s="31">
        <f t="shared" si="68"/>
        <v>12129134</v>
      </c>
      <c r="T741" s="31">
        <f t="shared" si="69"/>
        <v>22278000</v>
      </c>
      <c r="X741" s="30">
        <f t="shared" si="72"/>
        <v>45504</v>
      </c>
      <c r="Y741" s="31"/>
      <c r="Z741" s="31">
        <f t="shared" si="70"/>
        <v>22278000</v>
      </c>
      <c r="AA741" s="28" t="s">
        <v>556</v>
      </c>
    </row>
    <row r="742" spans="1:27" s="28" customFormat="1" ht="29" x14ac:dyDescent="0.35">
      <c r="A742" s="19" t="s">
        <v>5263</v>
      </c>
      <c r="B742" s="20">
        <v>815</v>
      </c>
      <c r="C742" s="28">
        <v>2024</v>
      </c>
      <c r="D742" s="19" t="s">
        <v>2307</v>
      </c>
      <c r="E742" s="19" t="s">
        <v>2308</v>
      </c>
      <c r="F742" s="19">
        <v>1030556803</v>
      </c>
      <c r="G742" s="19" t="s">
        <v>2309</v>
      </c>
      <c r="H742" s="19" t="s">
        <v>764</v>
      </c>
      <c r="I742" s="19" t="s">
        <v>765</v>
      </c>
      <c r="J742" s="27">
        <v>45358</v>
      </c>
      <c r="K742" s="27">
        <v>45363</v>
      </c>
      <c r="L742" s="27">
        <v>45504</v>
      </c>
      <c r="M742" s="29">
        <v>22278000</v>
      </c>
      <c r="N742" s="36">
        <f t="shared" si="67"/>
        <v>0.78417266605233671</v>
      </c>
      <c r="O742" s="31">
        <f>VLOOKUP(A742,[1]Hoja3!$A$1:$D$1647,2,0)</f>
        <v>13490567</v>
      </c>
      <c r="P742" s="31">
        <f>VLOOKUP(A742,[1]Hoja3!$A$1:$D$1647,4,0)</f>
        <v>5074433</v>
      </c>
      <c r="Q742" s="31">
        <f>VLOOKUP(A742,[1]Hoja3!$A$1:$D$1647,3,0)</f>
        <v>3713000</v>
      </c>
      <c r="R742" s="31">
        <f t="shared" si="71"/>
        <v>22278000</v>
      </c>
      <c r="S742" s="31">
        <f t="shared" si="68"/>
        <v>8416134</v>
      </c>
      <c r="T742" s="31">
        <f t="shared" si="69"/>
        <v>18565000</v>
      </c>
      <c r="X742" s="30">
        <f t="shared" si="72"/>
        <v>45504</v>
      </c>
      <c r="Y742" s="31"/>
      <c r="Z742" s="31">
        <f t="shared" si="70"/>
        <v>22278000</v>
      </c>
      <c r="AA742" s="28" t="s">
        <v>556</v>
      </c>
    </row>
    <row r="743" spans="1:27" s="28" customFormat="1" ht="43.5" x14ac:dyDescent="0.35">
      <c r="A743" s="19" t="s">
        <v>5264</v>
      </c>
      <c r="B743" s="20">
        <v>817</v>
      </c>
      <c r="C743" s="28">
        <v>2024</v>
      </c>
      <c r="D743" s="19" t="s">
        <v>2310</v>
      </c>
      <c r="E743" s="19" t="s">
        <v>2311</v>
      </c>
      <c r="F743" s="19">
        <v>1018487050</v>
      </c>
      <c r="G743" s="19" t="s">
        <v>2312</v>
      </c>
      <c r="H743" s="19" t="s">
        <v>262</v>
      </c>
      <c r="I743" s="19" t="s">
        <v>4742</v>
      </c>
      <c r="J743" s="27">
        <v>45358</v>
      </c>
      <c r="K743" s="27">
        <v>45362</v>
      </c>
      <c r="L743" s="27">
        <v>45504</v>
      </c>
      <c r="M743" s="29">
        <v>24596833</v>
      </c>
      <c r="N743" s="36">
        <f t="shared" si="67"/>
        <v>1</v>
      </c>
      <c r="O743" s="31">
        <f>VLOOKUP(A743,[1]Hoja3!$A$1:$D$1647,2,0)</f>
        <v>23748667</v>
      </c>
      <c r="P743" s="31">
        <f>VLOOKUP(A743,[1]Hoja3!$A$1:$D$1647,4,0)</f>
        <v>848166</v>
      </c>
      <c r="Q743" s="31">
        <f>VLOOKUP(A743,[1]Hoja3!$A$1:$D$1647,3,0)</f>
        <v>0</v>
      </c>
      <c r="R743" s="31">
        <f t="shared" si="71"/>
        <v>24596833</v>
      </c>
      <c r="S743" s="31">
        <f t="shared" si="68"/>
        <v>22900501</v>
      </c>
      <c r="T743" s="31">
        <f t="shared" si="69"/>
        <v>24596833</v>
      </c>
      <c r="X743" s="30">
        <f t="shared" si="72"/>
        <v>45504</v>
      </c>
      <c r="Y743" s="31"/>
      <c r="Z743" s="31">
        <f t="shared" si="70"/>
        <v>24596833</v>
      </c>
      <c r="AA743" s="28" t="s">
        <v>264</v>
      </c>
    </row>
    <row r="744" spans="1:27" s="28" customFormat="1" ht="43.5" x14ac:dyDescent="0.35">
      <c r="A744" s="19" t="s">
        <v>5265</v>
      </c>
      <c r="B744" s="20">
        <v>818</v>
      </c>
      <c r="C744" s="28">
        <v>2024</v>
      </c>
      <c r="D744" s="19" t="s">
        <v>2313</v>
      </c>
      <c r="E744" s="19" t="s">
        <v>2314</v>
      </c>
      <c r="F744" s="19">
        <v>1066182352</v>
      </c>
      <c r="G744" s="19" t="s">
        <v>2315</v>
      </c>
      <c r="H744" s="19" t="s">
        <v>262</v>
      </c>
      <c r="I744" s="19" t="s">
        <v>4742</v>
      </c>
      <c r="J744" s="27">
        <v>45358</v>
      </c>
      <c r="K744" s="27">
        <v>45359</v>
      </c>
      <c r="L744" s="27">
        <v>45504</v>
      </c>
      <c r="M744" s="29">
        <v>24596833</v>
      </c>
      <c r="N744" s="36">
        <f t="shared" si="67"/>
        <v>1</v>
      </c>
      <c r="O744" s="31">
        <f>VLOOKUP(A744,[1]Hoja3!$A$1:$D$1647,2,0)</f>
        <v>24257567</v>
      </c>
      <c r="P744" s="31">
        <f>VLOOKUP(A744,[1]Hoja3!$A$1:$D$1647,4,0)</f>
        <v>339266</v>
      </c>
      <c r="Q744" s="31">
        <f>VLOOKUP(A744,[1]Hoja3!$A$1:$D$1647,3,0)</f>
        <v>0</v>
      </c>
      <c r="R744" s="31">
        <f t="shared" si="71"/>
        <v>24596833</v>
      </c>
      <c r="S744" s="31">
        <f t="shared" si="68"/>
        <v>23918301</v>
      </c>
      <c r="T744" s="31">
        <f t="shared" si="69"/>
        <v>24596833</v>
      </c>
      <c r="X744" s="30">
        <f t="shared" si="72"/>
        <v>45504</v>
      </c>
      <c r="Y744" s="31"/>
      <c r="Z744" s="31">
        <f t="shared" si="70"/>
        <v>24596833</v>
      </c>
      <c r="AA744" s="28" t="s">
        <v>264</v>
      </c>
    </row>
    <row r="745" spans="1:27" s="28" customFormat="1" ht="29" x14ac:dyDescent="0.35">
      <c r="A745" s="19" t="s">
        <v>5266</v>
      </c>
      <c r="B745" s="20">
        <v>819</v>
      </c>
      <c r="C745" s="28">
        <v>2024</v>
      </c>
      <c r="D745" s="19" t="s">
        <v>2316</v>
      </c>
      <c r="E745" s="19" t="s">
        <v>2317</v>
      </c>
      <c r="F745" s="19">
        <v>1094915865</v>
      </c>
      <c r="G745" s="19" t="s">
        <v>2318</v>
      </c>
      <c r="H745" s="19" t="s">
        <v>813</v>
      </c>
      <c r="I745" s="19" t="s">
        <v>1940</v>
      </c>
      <c r="J745" s="27">
        <v>45358</v>
      </c>
      <c r="K745" s="27">
        <v>45369</v>
      </c>
      <c r="L745" s="27">
        <v>45504</v>
      </c>
      <c r="M745" s="29">
        <v>20432500</v>
      </c>
      <c r="N745" s="36">
        <f t="shared" si="67"/>
        <v>1</v>
      </c>
      <c r="O745" s="31">
        <f>VLOOKUP(A745,[1]Hoja3!$A$1:$D$1647,2,0)</f>
        <v>16469833</v>
      </c>
      <c r="P745" s="31">
        <f>VLOOKUP(A745,[1]Hoja3!$A$1:$D$1647,4,0)</f>
        <v>3962667</v>
      </c>
      <c r="Q745" s="31">
        <f>VLOOKUP(A745,[1]Hoja3!$A$1:$D$1647,3,0)</f>
        <v>0</v>
      </c>
      <c r="R745" s="31">
        <f t="shared" si="71"/>
        <v>20432500</v>
      </c>
      <c r="S745" s="31">
        <f t="shared" si="68"/>
        <v>12507166</v>
      </c>
      <c r="T745" s="31">
        <f t="shared" si="69"/>
        <v>20432500</v>
      </c>
      <c r="X745" s="30">
        <f t="shared" si="72"/>
        <v>45504</v>
      </c>
      <c r="Y745" s="31"/>
      <c r="Z745" s="31">
        <f t="shared" si="70"/>
        <v>20432500</v>
      </c>
      <c r="AA745" s="28" t="s">
        <v>534</v>
      </c>
    </row>
    <row r="746" spans="1:27" s="28" customFormat="1" ht="43.5" x14ac:dyDescent="0.35">
      <c r="A746" s="19" t="s">
        <v>5267</v>
      </c>
      <c r="B746" s="20">
        <v>826</v>
      </c>
      <c r="C746" s="28">
        <v>2024</v>
      </c>
      <c r="D746" s="19" t="s">
        <v>2319</v>
      </c>
      <c r="E746" s="19" t="s">
        <v>2320</v>
      </c>
      <c r="F746" s="19">
        <v>52364679</v>
      </c>
      <c r="G746" s="19" t="s">
        <v>2321</v>
      </c>
      <c r="H746" s="19" t="s">
        <v>154</v>
      </c>
      <c r="I746" s="19" t="s">
        <v>4747</v>
      </c>
      <c r="J746" s="27">
        <v>45358</v>
      </c>
      <c r="K746" s="27">
        <v>45362</v>
      </c>
      <c r="L746" s="27">
        <v>45504</v>
      </c>
      <c r="M746" s="29">
        <v>36927000</v>
      </c>
      <c r="N746" s="36">
        <f t="shared" si="67"/>
        <v>1</v>
      </c>
      <c r="O746" s="31">
        <f>VLOOKUP(A746,[1]Hoja3!$A$1:$D$1647,2,0)</f>
        <v>31332000</v>
      </c>
      <c r="P746" s="31">
        <f>VLOOKUP(A746,[1]Hoja3!$A$1:$D$1647,4,0)</f>
        <v>5595000</v>
      </c>
      <c r="Q746" s="31">
        <f>VLOOKUP(A746,[1]Hoja3!$A$1:$D$1647,3,0)</f>
        <v>0</v>
      </c>
      <c r="R746" s="31">
        <f t="shared" si="71"/>
        <v>36927000</v>
      </c>
      <c r="S746" s="31">
        <f t="shared" si="68"/>
        <v>25737000</v>
      </c>
      <c r="T746" s="31">
        <f t="shared" si="69"/>
        <v>36927000</v>
      </c>
      <c r="X746" s="30">
        <f t="shared" si="72"/>
        <v>45504</v>
      </c>
      <c r="Y746" s="31"/>
      <c r="Z746" s="31">
        <f t="shared" si="70"/>
        <v>36927000</v>
      </c>
      <c r="AA746" s="28" t="s">
        <v>156</v>
      </c>
    </row>
    <row r="747" spans="1:27" s="28" customFormat="1" ht="43.5" x14ac:dyDescent="0.35">
      <c r="A747" s="19" t="s">
        <v>5268</v>
      </c>
      <c r="B747" s="20">
        <v>827</v>
      </c>
      <c r="C747" s="28">
        <v>2024</v>
      </c>
      <c r="D747" s="19" t="s">
        <v>2322</v>
      </c>
      <c r="E747" s="19" t="s">
        <v>2323</v>
      </c>
      <c r="F747" s="19">
        <v>52777957</v>
      </c>
      <c r="G747" s="19" t="s">
        <v>2324</v>
      </c>
      <c r="H747" s="19" t="s">
        <v>2071</v>
      </c>
      <c r="I747" s="19" t="s">
        <v>1976</v>
      </c>
      <c r="J747" s="27">
        <v>45358</v>
      </c>
      <c r="K747" s="27">
        <v>45362</v>
      </c>
      <c r="L747" s="27">
        <v>45651</v>
      </c>
      <c r="M747" s="29">
        <v>30333500</v>
      </c>
      <c r="N747" s="36">
        <f t="shared" si="67"/>
        <v>0.49122808116438921</v>
      </c>
      <c r="O747" s="31">
        <f>VLOOKUP(A747,[1]Hoja3!$A$1:$D$1647,2,0)</f>
        <v>14900667</v>
      </c>
      <c r="P747" s="31">
        <f>VLOOKUP(A747,[1]Hoja3!$A$1:$D$1647,4,0)</f>
        <v>0</v>
      </c>
      <c r="Q747" s="31">
        <f>VLOOKUP(A747,[1]Hoja3!$A$1:$D$1647,3,0)</f>
        <v>15432833</v>
      </c>
      <c r="R747" s="31">
        <f t="shared" si="71"/>
        <v>30333500</v>
      </c>
      <c r="S747" s="31">
        <f t="shared" si="68"/>
        <v>14900667</v>
      </c>
      <c r="T747" s="31">
        <f t="shared" si="69"/>
        <v>14900667</v>
      </c>
      <c r="X747" s="30">
        <f t="shared" si="72"/>
        <v>45651</v>
      </c>
      <c r="Y747" s="31"/>
      <c r="Z747" s="31">
        <f t="shared" si="70"/>
        <v>30333500</v>
      </c>
      <c r="AA747" s="28" t="s">
        <v>2072</v>
      </c>
    </row>
    <row r="748" spans="1:27" s="28" customFormat="1" ht="43.5" x14ac:dyDescent="0.35">
      <c r="A748" s="19" t="s">
        <v>5269</v>
      </c>
      <c r="B748" s="20">
        <v>828</v>
      </c>
      <c r="C748" s="28">
        <v>2024</v>
      </c>
      <c r="D748" s="19" t="s">
        <v>2325</v>
      </c>
      <c r="E748" s="19" t="s">
        <v>2326</v>
      </c>
      <c r="F748" s="19">
        <v>52468187</v>
      </c>
      <c r="G748" s="19" t="s">
        <v>2327</v>
      </c>
      <c r="H748" s="19" t="s">
        <v>4678</v>
      </c>
      <c r="I748" s="19" t="s">
        <v>539</v>
      </c>
      <c r="J748" s="27">
        <v>45358</v>
      </c>
      <c r="K748" s="27">
        <v>45362</v>
      </c>
      <c r="L748" s="27">
        <v>45504</v>
      </c>
      <c r="M748" s="29">
        <v>29174750</v>
      </c>
      <c r="N748" s="36">
        <f t="shared" si="67"/>
        <v>1</v>
      </c>
      <c r="O748" s="31">
        <f>VLOOKUP(A748,[1]Hoja3!$A$1:$D$1647,2,0)</f>
        <v>24754333</v>
      </c>
      <c r="P748" s="31">
        <f>VLOOKUP(A748,[1]Hoja3!$A$1:$D$1647,4,0)</f>
        <v>4420417</v>
      </c>
      <c r="Q748" s="31">
        <f>VLOOKUP(A748,[1]Hoja3!$A$1:$D$1647,3,0)</f>
        <v>0</v>
      </c>
      <c r="R748" s="31">
        <f t="shared" si="71"/>
        <v>29174750</v>
      </c>
      <c r="S748" s="31">
        <f t="shared" si="68"/>
        <v>20333916</v>
      </c>
      <c r="T748" s="31">
        <f t="shared" si="69"/>
        <v>29174750</v>
      </c>
      <c r="X748" s="30">
        <f t="shared" si="72"/>
        <v>45504</v>
      </c>
      <c r="Y748" s="31"/>
      <c r="Z748" s="31">
        <f t="shared" si="70"/>
        <v>29174750</v>
      </c>
      <c r="AA748" s="28" t="s">
        <v>534</v>
      </c>
    </row>
    <row r="749" spans="1:27" s="28" customFormat="1" ht="43.5" x14ac:dyDescent="0.35">
      <c r="A749" s="19" t="s">
        <v>5270</v>
      </c>
      <c r="B749" s="20">
        <v>829</v>
      </c>
      <c r="C749" s="28">
        <v>2024</v>
      </c>
      <c r="D749" s="19" t="s">
        <v>2328</v>
      </c>
      <c r="E749" s="19" t="s">
        <v>2329</v>
      </c>
      <c r="F749" s="19">
        <v>1032426133</v>
      </c>
      <c r="G749" s="19" t="s">
        <v>2330</v>
      </c>
      <c r="H749" s="19" t="s">
        <v>262</v>
      </c>
      <c r="I749" s="19" t="s">
        <v>4742</v>
      </c>
      <c r="J749" s="27">
        <v>45358</v>
      </c>
      <c r="K749" s="27">
        <v>45362</v>
      </c>
      <c r="L749" s="27">
        <v>45504</v>
      </c>
      <c r="M749" s="29">
        <v>40590333</v>
      </c>
      <c r="N749" s="36">
        <f t="shared" si="67"/>
        <v>1</v>
      </c>
      <c r="O749" s="31">
        <f>VLOOKUP(A749,[1]Hoja3!$A$1:$D$1647,2,0)</f>
        <v>39190667</v>
      </c>
      <c r="P749" s="31">
        <f>VLOOKUP(A749,[1]Hoja3!$A$1:$D$1647,4,0)</f>
        <v>1399666</v>
      </c>
      <c r="Q749" s="31">
        <f>VLOOKUP(A749,[1]Hoja3!$A$1:$D$1647,3,0)</f>
        <v>0</v>
      </c>
      <c r="R749" s="31">
        <f t="shared" si="71"/>
        <v>40590333</v>
      </c>
      <c r="S749" s="31">
        <f t="shared" si="68"/>
        <v>37791001</v>
      </c>
      <c r="T749" s="31">
        <f t="shared" si="69"/>
        <v>40590333</v>
      </c>
      <c r="X749" s="30">
        <f t="shared" si="72"/>
        <v>45504</v>
      </c>
      <c r="Y749" s="31"/>
      <c r="Z749" s="31">
        <f t="shared" si="70"/>
        <v>40590333</v>
      </c>
      <c r="AA749" s="28" t="s">
        <v>264</v>
      </c>
    </row>
    <row r="750" spans="1:27" s="28" customFormat="1" ht="43.5" x14ac:dyDescent="0.35">
      <c r="A750" s="19" t="s">
        <v>5271</v>
      </c>
      <c r="B750" s="20">
        <v>831</v>
      </c>
      <c r="C750" s="28">
        <v>2024</v>
      </c>
      <c r="D750" s="19" t="s">
        <v>2331</v>
      </c>
      <c r="E750" s="19" t="s">
        <v>2332</v>
      </c>
      <c r="F750" s="19">
        <v>53070708</v>
      </c>
      <c r="G750" s="19" t="s">
        <v>2333</v>
      </c>
      <c r="H750" s="19" t="s">
        <v>2071</v>
      </c>
      <c r="I750" s="19" t="s">
        <v>1976</v>
      </c>
      <c r="J750" s="27">
        <v>45358</v>
      </c>
      <c r="K750" s="27">
        <v>45362</v>
      </c>
      <c r="L750" s="27">
        <v>45651</v>
      </c>
      <c r="M750" s="29">
        <v>68495000</v>
      </c>
      <c r="N750" s="36">
        <f t="shared" si="67"/>
        <v>0.49122807504197386</v>
      </c>
      <c r="O750" s="31">
        <f>VLOOKUP(A750,[1]Hoja3!$A$1:$D$1647,2,0)</f>
        <v>33646667</v>
      </c>
      <c r="P750" s="31">
        <f>VLOOKUP(A750,[1]Hoja3!$A$1:$D$1647,4,0)</f>
        <v>0</v>
      </c>
      <c r="Q750" s="31">
        <f>VLOOKUP(A750,[1]Hoja3!$A$1:$D$1647,3,0)</f>
        <v>34848333</v>
      </c>
      <c r="R750" s="31">
        <f t="shared" si="71"/>
        <v>68495000</v>
      </c>
      <c r="S750" s="31">
        <f t="shared" si="68"/>
        <v>33646667</v>
      </c>
      <c r="T750" s="31">
        <f t="shared" si="69"/>
        <v>33646667</v>
      </c>
      <c r="X750" s="30">
        <f t="shared" si="72"/>
        <v>45651</v>
      </c>
      <c r="Y750" s="31"/>
      <c r="Z750" s="31">
        <f t="shared" si="70"/>
        <v>68495000</v>
      </c>
      <c r="AA750" s="28" t="s">
        <v>2072</v>
      </c>
    </row>
    <row r="751" spans="1:27" s="28" customFormat="1" ht="43.5" x14ac:dyDescent="0.35">
      <c r="A751" s="19" t="s">
        <v>5272</v>
      </c>
      <c r="B751" s="20">
        <v>832</v>
      </c>
      <c r="C751" s="28">
        <v>2024</v>
      </c>
      <c r="D751" s="19" t="s">
        <v>2334</v>
      </c>
      <c r="E751" s="19" t="s">
        <v>2335</v>
      </c>
      <c r="F751" s="19">
        <v>79979086</v>
      </c>
      <c r="G751" s="19" t="s">
        <v>2336</v>
      </c>
      <c r="H751" s="19" t="s">
        <v>2071</v>
      </c>
      <c r="I751" s="19" t="s">
        <v>1976</v>
      </c>
      <c r="J751" s="27">
        <v>45358</v>
      </c>
      <c r="K751" s="27">
        <v>45362</v>
      </c>
      <c r="L751" s="27">
        <v>45651</v>
      </c>
      <c r="M751" s="29">
        <v>68495000</v>
      </c>
      <c r="N751" s="36">
        <f t="shared" si="67"/>
        <v>0.49122807504197386</v>
      </c>
      <c r="O751" s="31">
        <f>VLOOKUP(A751,[1]Hoja3!$A$1:$D$1647,2,0)</f>
        <v>33646667</v>
      </c>
      <c r="P751" s="31">
        <f>VLOOKUP(A751,[1]Hoja3!$A$1:$D$1647,4,0)</f>
        <v>0</v>
      </c>
      <c r="Q751" s="31">
        <f>VLOOKUP(A751,[1]Hoja3!$A$1:$D$1647,3,0)</f>
        <v>34848333</v>
      </c>
      <c r="R751" s="31">
        <f t="shared" si="71"/>
        <v>68495000</v>
      </c>
      <c r="S751" s="31">
        <f t="shared" si="68"/>
        <v>33646667</v>
      </c>
      <c r="T751" s="31">
        <f t="shared" si="69"/>
        <v>33646667</v>
      </c>
      <c r="X751" s="30">
        <f t="shared" si="72"/>
        <v>45651</v>
      </c>
      <c r="Y751" s="31"/>
      <c r="Z751" s="31">
        <f t="shared" si="70"/>
        <v>68495000</v>
      </c>
      <c r="AA751" s="28" t="s">
        <v>2072</v>
      </c>
    </row>
    <row r="752" spans="1:27" s="28" customFormat="1" ht="43.5" x14ac:dyDescent="0.35">
      <c r="A752" s="19" t="s">
        <v>5273</v>
      </c>
      <c r="B752" s="20">
        <v>833</v>
      </c>
      <c r="C752" s="28">
        <v>2024</v>
      </c>
      <c r="D752" s="19" t="s">
        <v>2337</v>
      </c>
      <c r="E752" s="19" t="s">
        <v>2338</v>
      </c>
      <c r="F752" s="19">
        <v>80171370</v>
      </c>
      <c r="G752" s="19" t="s">
        <v>2339</v>
      </c>
      <c r="H752" s="19" t="s">
        <v>2071</v>
      </c>
      <c r="I752" s="19" t="s">
        <v>1976</v>
      </c>
      <c r="J752" s="27">
        <v>45358</v>
      </c>
      <c r="K752" s="27">
        <v>45359</v>
      </c>
      <c r="L752" s="27">
        <v>45480</v>
      </c>
      <c r="M752" s="29">
        <v>27200000</v>
      </c>
      <c r="N752" s="36">
        <f t="shared" si="67"/>
        <v>1</v>
      </c>
      <c r="O752" s="31">
        <f>VLOOKUP(A752,[1]Hoja3!$A$1:$D$1647,2,0)</f>
        <v>27200000</v>
      </c>
      <c r="P752" s="31">
        <f>VLOOKUP(A752,[1]Hoja3!$A$1:$D$1647,4,0)</f>
        <v>0</v>
      </c>
      <c r="Q752" s="31">
        <f>VLOOKUP(A752,[1]Hoja3!$A$1:$D$1647,3,0)</f>
        <v>0</v>
      </c>
      <c r="R752" s="31">
        <f t="shared" si="71"/>
        <v>27200000</v>
      </c>
      <c r="S752" s="31">
        <f t="shared" si="68"/>
        <v>27200000</v>
      </c>
      <c r="T752" s="31">
        <f t="shared" si="69"/>
        <v>27200000</v>
      </c>
      <c r="X752" s="30">
        <f t="shared" si="72"/>
        <v>45480</v>
      </c>
      <c r="Y752" s="31"/>
      <c r="Z752" s="31">
        <f t="shared" si="70"/>
        <v>27200000</v>
      </c>
      <c r="AA752" s="28" t="s">
        <v>2072</v>
      </c>
    </row>
    <row r="753" spans="1:27" s="28" customFormat="1" ht="43.5" x14ac:dyDescent="0.35">
      <c r="A753" s="19" t="s">
        <v>5274</v>
      </c>
      <c r="B753" s="20">
        <v>834</v>
      </c>
      <c r="C753" s="28">
        <v>2024</v>
      </c>
      <c r="D753" s="19" t="s">
        <v>2340</v>
      </c>
      <c r="E753" s="19" t="s">
        <v>2341</v>
      </c>
      <c r="F753" s="19">
        <v>1015439874</v>
      </c>
      <c r="G753" s="19" t="s">
        <v>2342</v>
      </c>
      <c r="H753" s="19" t="s">
        <v>2071</v>
      </c>
      <c r="I753" s="19" t="s">
        <v>1976</v>
      </c>
      <c r="J753" s="27">
        <v>45358</v>
      </c>
      <c r="K753" s="27">
        <v>45362</v>
      </c>
      <c r="L753" s="27">
        <v>45483</v>
      </c>
      <c r="M753" s="29">
        <v>27200000</v>
      </c>
      <c r="N753" s="36">
        <f t="shared" si="67"/>
        <v>1</v>
      </c>
      <c r="O753" s="31">
        <f>VLOOKUP(A753,[1]Hoja3!$A$1:$D$1647,2,0)</f>
        <v>27200000</v>
      </c>
      <c r="P753" s="31">
        <f>VLOOKUP(A753,[1]Hoja3!$A$1:$D$1647,4,0)</f>
        <v>0</v>
      </c>
      <c r="Q753" s="31">
        <f>VLOOKUP(A753,[1]Hoja3!$A$1:$D$1647,3,0)</f>
        <v>0</v>
      </c>
      <c r="R753" s="31">
        <f t="shared" si="71"/>
        <v>27200000</v>
      </c>
      <c r="S753" s="31">
        <f t="shared" si="68"/>
        <v>27200000</v>
      </c>
      <c r="T753" s="31">
        <f t="shared" si="69"/>
        <v>27200000</v>
      </c>
      <c r="X753" s="30">
        <f t="shared" si="72"/>
        <v>45483</v>
      </c>
      <c r="Y753" s="31"/>
      <c r="Z753" s="31">
        <f t="shared" si="70"/>
        <v>27200000</v>
      </c>
      <c r="AA753" s="28" t="s">
        <v>2072</v>
      </c>
    </row>
    <row r="754" spans="1:27" s="28" customFormat="1" ht="29" x14ac:dyDescent="0.35">
      <c r="A754" s="19" t="s">
        <v>5275</v>
      </c>
      <c r="B754" s="20">
        <v>821</v>
      </c>
      <c r="C754" s="28">
        <v>2024</v>
      </c>
      <c r="D754" s="19" t="s">
        <v>2343</v>
      </c>
      <c r="E754" s="19" t="s">
        <v>2344</v>
      </c>
      <c r="F754" s="19">
        <v>52195275</v>
      </c>
      <c r="G754" s="19" t="s">
        <v>2345</v>
      </c>
      <c r="H754" s="19" t="s">
        <v>764</v>
      </c>
      <c r="I754" s="19" t="s">
        <v>765</v>
      </c>
      <c r="J754" s="27">
        <v>45359</v>
      </c>
      <c r="K754" s="27">
        <v>45363</v>
      </c>
      <c r="L754" s="27">
        <v>45504</v>
      </c>
      <c r="M754" s="29">
        <v>22278000</v>
      </c>
      <c r="N754" s="36">
        <f t="shared" si="67"/>
        <v>1</v>
      </c>
      <c r="O754" s="31">
        <f>VLOOKUP(A754,[1]Hoja3!$A$1:$D$1647,2,0)</f>
        <v>17203567</v>
      </c>
      <c r="P754" s="31">
        <f>VLOOKUP(A754,[1]Hoja3!$A$1:$D$1647,4,0)</f>
        <v>5074433</v>
      </c>
      <c r="Q754" s="31">
        <f>VLOOKUP(A754,[1]Hoja3!$A$1:$D$1647,3,0)</f>
        <v>0</v>
      </c>
      <c r="R754" s="31">
        <f t="shared" si="71"/>
        <v>22278000</v>
      </c>
      <c r="S754" s="31">
        <f t="shared" si="68"/>
        <v>12129134</v>
      </c>
      <c r="T754" s="31">
        <f t="shared" si="69"/>
        <v>22278000</v>
      </c>
      <c r="X754" s="30">
        <f t="shared" si="72"/>
        <v>45504</v>
      </c>
      <c r="Y754" s="31"/>
      <c r="Z754" s="31">
        <f t="shared" si="70"/>
        <v>22278000</v>
      </c>
      <c r="AA754" s="28" t="s">
        <v>556</v>
      </c>
    </row>
    <row r="755" spans="1:27" s="28" customFormat="1" ht="43.5" x14ac:dyDescent="0.35">
      <c r="A755" s="19" t="s">
        <v>5276</v>
      </c>
      <c r="B755" s="20">
        <v>822</v>
      </c>
      <c r="C755" s="28">
        <v>2024</v>
      </c>
      <c r="D755" s="19" t="s">
        <v>2346</v>
      </c>
      <c r="E755" s="19" t="s">
        <v>2347</v>
      </c>
      <c r="F755" s="19">
        <v>1023967522</v>
      </c>
      <c r="G755" s="19" t="s">
        <v>2348</v>
      </c>
      <c r="H755" s="19" t="s">
        <v>262</v>
      </c>
      <c r="I755" s="19" t="s">
        <v>4742</v>
      </c>
      <c r="J755" s="27">
        <v>45359</v>
      </c>
      <c r="K755" s="27">
        <v>45364</v>
      </c>
      <c r="L755" s="27">
        <v>45504</v>
      </c>
      <c r="M755" s="29">
        <v>24596833</v>
      </c>
      <c r="N755" s="36">
        <f t="shared" si="67"/>
        <v>1</v>
      </c>
      <c r="O755" s="31">
        <f>VLOOKUP(A755,[1]Hoja3!$A$1:$D$1647,2,0)</f>
        <v>23409400</v>
      </c>
      <c r="P755" s="31">
        <f>VLOOKUP(A755,[1]Hoja3!$A$1:$D$1647,4,0)</f>
        <v>1187433</v>
      </c>
      <c r="Q755" s="31">
        <f>VLOOKUP(A755,[1]Hoja3!$A$1:$D$1647,3,0)</f>
        <v>0</v>
      </c>
      <c r="R755" s="31">
        <f t="shared" si="71"/>
        <v>24596833</v>
      </c>
      <c r="S755" s="31">
        <f t="shared" si="68"/>
        <v>22221967</v>
      </c>
      <c r="T755" s="31">
        <f t="shared" si="69"/>
        <v>24596833</v>
      </c>
      <c r="X755" s="30">
        <f t="shared" si="72"/>
        <v>45504</v>
      </c>
      <c r="Y755" s="31"/>
      <c r="Z755" s="31">
        <f t="shared" si="70"/>
        <v>24596833</v>
      </c>
      <c r="AA755" s="28" t="s">
        <v>264</v>
      </c>
    </row>
    <row r="756" spans="1:27" s="28" customFormat="1" ht="29" x14ac:dyDescent="0.35">
      <c r="A756" s="19" t="s">
        <v>5277</v>
      </c>
      <c r="B756" s="20">
        <v>835</v>
      </c>
      <c r="C756" s="28">
        <v>2024</v>
      </c>
      <c r="D756" s="19" t="s">
        <v>2349</v>
      </c>
      <c r="E756" s="19" t="s">
        <v>2350</v>
      </c>
      <c r="F756" s="19">
        <v>1032366228</v>
      </c>
      <c r="G756" s="19" t="s">
        <v>2351</v>
      </c>
      <c r="H756" s="19" t="s">
        <v>475</v>
      </c>
      <c r="I756" s="19" t="s">
        <v>476</v>
      </c>
      <c r="J756" s="27">
        <v>45359</v>
      </c>
      <c r="K756" s="27">
        <v>45362</v>
      </c>
      <c r="L756" s="27">
        <v>45504</v>
      </c>
      <c r="M756" s="29">
        <v>17504165</v>
      </c>
      <c r="N756" s="36">
        <f t="shared" si="67"/>
        <v>1</v>
      </c>
      <c r="O756" s="31">
        <f>VLOOKUP(A756,[1]Hoja3!$A$1:$D$1647,2,0)</f>
        <v>16337221</v>
      </c>
      <c r="P756" s="31">
        <f>VLOOKUP(A756,[1]Hoja3!$A$1:$D$1647,4,0)</f>
        <v>1166944</v>
      </c>
      <c r="Q756" s="31">
        <f>VLOOKUP(A756,[1]Hoja3!$A$1:$D$1647,3,0)</f>
        <v>0</v>
      </c>
      <c r="R756" s="31">
        <f t="shared" si="71"/>
        <v>17504165</v>
      </c>
      <c r="S756" s="31">
        <f t="shared" si="68"/>
        <v>15170277</v>
      </c>
      <c r="T756" s="31">
        <f t="shared" si="69"/>
        <v>17504165</v>
      </c>
      <c r="X756" s="30">
        <f t="shared" si="72"/>
        <v>45504</v>
      </c>
      <c r="Y756" s="31"/>
      <c r="Z756" s="31">
        <f t="shared" si="70"/>
        <v>17504165</v>
      </c>
      <c r="AA756" s="28" t="s">
        <v>477</v>
      </c>
    </row>
    <row r="757" spans="1:27" s="28" customFormat="1" ht="43.5" x14ac:dyDescent="0.35">
      <c r="A757" s="19" t="s">
        <v>5278</v>
      </c>
      <c r="B757" s="20">
        <v>838</v>
      </c>
      <c r="C757" s="28">
        <v>2024</v>
      </c>
      <c r="D757" s="19" t="s">
        <v>2352</v>
      </c>
      <c r="E757" s="19" t="s">
        <v>2353</v>
      </c>
      <c r="F757" s="19">
        <v>65703169</v>
      </c>
      <c r="G757" s="19" t="s">
        <v>2354</v>
      </c>
      <c r="H757" s="19" t="s">
        <v>262</v>
      </c>
      <c r="I757" s="19" t="s">
        <v>4742</v>
      </c>
      <c r="J757" s="27">
        <v>45359</v>
      </c>
      <c r="K757" s="27">
        <v>45363</v>
      </c>
      <c r="L757" s="27">
        <v>45504</v>
      </c>
      <c r="M757" s="29">
        <v>29203000</v>
      </c>
      <c r="N757" s="36">
        <f t="shared" si="67"/>
        <v>1</v>
      </c>
      <c r="O757" s="31">
        <f>VLOOKUP(A757,[1]Hoja3!$A$1:$D$1647,2,0)</f>
        <v>27994600</v>
      </c>
      <c r="P757" s="31">
        <f>VLOOKUP(A757,[1]Hoja3!$A$1:$D$1647,4,0)</f>
        <v>1208400</v>
      </c>
      <c r="Q757" s="31">
        <f>VLOOKUP(A757,[1]Hoja3!$A$1:$D$1647,3,0)</f>
        <v>0</v>
      </c>
      <c r="R757" s="31">
        <f t="shared" si="71"/>
        <v>29203000</v>
      </c>
      <c r="S757" s="31">
        <f t="shared" si="68"/>
        <v>26786200</v>
      </c>
      <c r="T757" s="31">
        <f t="shared" si="69"/>
        <v>29203000</v>
      </c>
      <c r="X757" s="30">
        <f t="shared" si="72"/>
        <v>45504</v>
      </c>
      <c r="Y757" s="31"/>
      <c r="Z757" s="31">
        <f t="shared" si="70"/>
        <v>29203000</v>
      </c>
      <c r="AA757" s="28" t="s">
        <v>264</v>
      </c>
    </row>
    <row r="758" spans="1:27" s="28" customFormat="1" ht="43.5" x14ac:dyDescent="0.35">
      <c r="A758" s="19" t="s">
        <v>5279</v>
      </c>
      <c r="B758" s="20">
        <v>841</v>
      </c>
      <c r="C758" s="28">
        <v>2024</v>
      </c>
      <c r="D758" s="19" t="s">
        <v>2355</v>
      </c>
      <c r="E758" s="19" t="s">
        <v>2356</v>
      </c>
      <c r="F758" s="19">
        <v>1098767615</v>
      </c>
      <c r="G758" s="19" t="s">
        <v>2357</v>
      </c>
      <c r="H758" s="19" t="s">
        <v>4678</v>
      </c>
      <c r="I758" s="19" t="s">
        <v>539</v>
      </c>
      <c r="J758" s="27">
        <v>45359</v>
      </c>
      <c r="K758" s="27">
        <v>45363</v>
      </c>
      <c r="L758" s="27">
        <v>45504</v>
      </c>
      <c r="M758" s="29">
        <v>29174750</v>
      </c>
      <c r="N758" s="36">
        <f t="shared" si="67"/>
        <v>1</v>
      </c>
      <c r="O758" s="31">
        <f>VLOOKUP(A758,[1]Hoja3!$A$1:$D$1647,2,0)</f>
        <v>24577517</v>
      </c>
      <c r="P758" s="31">
        <f>VLOOKUP(A758,[1]Hoja3!$A$1:$D$1647,4,0)</f>
        <v>4597233</v>
      </c>
      <c r="Q758" s="31">
        <f>VLOOKUP(A758,[1]Hoja3!$A$1:$D$1647,3,0)</f>
        <v>0</v>
      </c>
      <c r="R758" s="31">
        <f t="shared" si="71"/>
        <v>29174750</v>
      </c>
      <c r="S758" s="31">
        <f t="shared" si="68"/>
        <v>19980284</v>
      </c>
      <c r="T758" s="31">
        <f t="shared" si="69"/>
        <v>29174750</v>
      </c>
      <c r="X758" s="30">
        <f t="shared" si="72"/>
        <v>45504</v>
      </c>
      <c r="Y758" s="31"/>
      <c r="Z758" s="31">
        <f t="shared" si="70"/>
        <v>29174750</v>
      </c>
      <c r="AA758" s="28" t="s">
        <v>534</v>
      </c>
    </row>
    <row r="759" spans="1:27" s="28" customFormat="1" ht="43.5" x14ac:dyDescent="0.35">
      <c r="A759" s="19" t="s">
        <v>5280</v>
      </c>
      <c r="B759" s="20">
        <v>842</v>
      </c>
      <c r="C759" s="28">
        <v>2024</v>
      </c>
      <c r="D759" s="19" t="s">
        <v>2358</v>
      </c>
      <c r="E759" s="19" t="s">
        <v>2359</v>
      </c>
      <c r="F759" s="19">
        <v>1018471121</v>
      </c>
      <c r="G759" s="19" t="s">
        <v>2360</v>
      </c>
      <c r="H759" s="19" t="s">
        <v>4678</v>
      </c>
      <c r="I759" s="19" t="s">
        <v>539</v>
      </c>
      <c r="J759" s="27">
        <v>45359</v>
      </c>
      <c r="K759" s="27">
        <v>45363</v>
      </c>
      <c r="L759" s="27">
        <v>45504</v>
      </c>
      <c r="M759" s="29">
        <v>29174750</v>
      </c>
      <c r="N759" s="36">
        <f t="shared" si="67"/>
        <v>1</v>
      </c>
      <c r="O759" s="31">
        <f>VLOOKUP(A759,[1]Hoja3!$A$1:$D$1647,2,0)</f>
        <v>24577517</v>
      </c>
      <c r="P759" s="31">
        <f>VLOOKUP(A759,[1]Hoja3!$A$1:$D$1647,4,0)</f>
        <v>4597233</v>
      </c>
      <c r="Q759" s="31">
        <f>VLOOKUP(A759,[1]Hoja3!$A$1:$D$1647,3,0)</f>
        <v>0</v>
      </c>
      <c r="R759" s="31">
        <f t="shared" si="71"/>
        <v>29174750</v>
      </c>
      <c r="S759" s="31">
        <f t="shared" si="68"/>
        <v>19980284</v>
      </c>
      <c r="T759" s="31">
        <f t="shared" si="69"/>
        <v>29174750</v>
      </c>
      <c r="X759" s="30">
        <f t="shared" si="72"/>
        <v>45504</v>
      </c>
      <c r="Y759" s="31"/>
      <c r="Z759" s="31">
        <f t="shared" si="70"/>
        <v>29174750</v>
      </c>
      <c r="AA759" s="28" t="s">
        <v>534</v>
      </c>
    </row>
    <row r="760" spans="1:27" s="28" customFormat="1" ht="43.5" x14ac:dyDescent="0.35">
      <c r="A760" s="19" t="s">
        <v>5281</v>
      </c>
      <c r="B760" s="20">
        <v>843</v>
      </c>
      <c r="C760" s="28">
        <v>2024</v>
      </c>
      <c r="D760" s="19" t="s">
        <v>2361</v>
      </c>
      <c r="E760" s="19" t="s">
        <v>2362</v>
      </c>
      <c r="F760" s="19">
        <v>1022986971</v>
      </c>
      <c r="G760" s="19" t="s">
        <v>2363</v>
      </c>
      <c r="H760" s="19" t="s">
        <v>784</v>
      </c>
      <c r="I760" s="19" t="s">
        <v>4760</v>
      </c>
      <c r="J760" s="27">
        <v>45359</v>
      </c>
      <c r="K760" s="27">
        <v>45362</v>
      </c>
      <c r="L760" s="27">
        <v>45529</v>
      </c>
      <c r="M760" s="29">
        <v>29174750</v>
      </c>
      <c r="N760" s="36">
        <f t="shared" si="67"/>
        <v>0.84848483705944355</v>
      </c>
      <c r="O760" s="31">
        <f>VLOOKUP(A760,[1]Hoja3!$A$1:$D$1647,2,0)</f>
        <v>24754333</v>
      </c>
      <c r="P760" s="31">
        <f>VLOOKUP(A760,[1]Hoja3!$A$1:$D$1647,4,0)</f>
        <v>0</v>
      </c>
      <c r="Q760" s="31">
        <f>VLOOKUP(A760,[1]Hoja3!$A$1:$D$1647,3,0)</f>
        <v>4420417</v>
      </c>
      <c r="R760" s="31">
        <f t="shared" si="71"/>
        <v>29174750</v>
      </c>
      <c r="S760" s="31">
        <f t="shared" si="68"/>
        <v>24754333</v>
      </c>
      <c r="T760" s="31">
        <f t="shared" si="69"/>
        <v>24754333</v>
      </c>
      <c r="X760" s="30">
        <f t="shared" si="72"/>
        <v>45529</v>
      </c>
      <c r="Y760" s="31"/>
      <c r="Z760" s="31">
        <f t="shared" si="70"/>
        <v>29174750</v>
      </c>
      <c r="AA760" s="28" t="s">
        <v>534</v>
      </c>
    </row>
    <row r="761" spans="1:27" s="28" customFormat="1" ht="29" x14ac:dyDescent="0.35">
      <c r="A761" s="19" t="s">
        <v>5282</v>
      </c>
      <c r="B761" s="20">
        <v>830</v>
      </c>
      <c r="C761" s="28">
        <v>2024</v>
      </c>
      <c r="D761" s="19" t="s">
        <v>2364</v>
      </c>
      <c r="E761" s="19" t="s">
        <v>2365</v>
      </c>
      <c r="F761" s="19">
        <v>1014210688</v>
      </c>
      <c r="G761" s="19" t="s">
        <v>2366</v>
      </c>
      <c r="H761" s="19" t="s">
        <v>813</v>
      </c>
      <c r="I761" s="19" t="s">
        <v>2367</v>
      </c>
      <c r="J761" s="27">
        <v>45362</v>
      </c>
      <c r="K761" s="27">
        <v>45363</v>
      </c>
      <c r="L761" s="27">
        <v>45504</v>
      </c>
      <c r="M761" s="29">
        <v>20432500</v>
      </c>
      <c r="N761" s="36">
        <f t="shared" si="67"/>
        <v>1</v>
      </c>
      <c r="O761" s="31">
        <f>VLOOKUP(A761,[1]Hoja3!$A$1:$D$1647,2,0)</f>
        <v>17212833</v>
      </c>
      <c r="P761" s="31">
        <f>VLOOKUP(A761,[1]Hoja3!$A$1:$D$1647,4,0)</f>
        <v>3219667</v>
      </c>
      <c r="Q761" s="31">
        <f>VLOOKUP(A761,[1]Hoja3!$A$1:$D$1647,3,0)</f>
        <v>0</v>
      </c>
      <c r="R761" s="31">
        <f t="shared" si="71"/>
        <v>20432500</v>
      </c>
      <c r="S761" s="31">
        <f t="shared" si="68"/>
        <v>13993166</v>
      </c>
      <c r="T761" s="31">
        <f t="shared" si="69"/>
        <v>20432500</v>
      </c>
      <c r="X761" s="30">
        <f t="shared" si="72"/>
        <v>45504</v>
      </c>
      <c r="Y761" s="31"/>
      <c r="Z761" s="31">
        <f t="shared" si="70"/>
        <v>20432500</v>
      </c>
      <c r="AA761" s="28" t="s">
        <v>534</v>
      </c>
    </row>
    <row r="762" spans="1:27" s="28" customFormat="1" ht="43.5" x14ac:dyDescent="0.35">
      <c r="A762" s="19" t="s">
        <v>5283</v>
      </c>
      <c r="B762" s="20">
        <v>836</v>
      </c>
      <c r="C762" s="28">
        <v>2024</v>
      </c>
      <c r="D762" s="19" t="s">
        <v>2368</v>
      </c>
      <c r="E762" s="19" t="s">
        <v>2369</v>
      </c>
      <c r="F762" s="19">
        <v>1022422990</v>
      </c>
      <c r="G762" s="19" t="s">
        <v>2370</v>
      </c>
      <c r="H762" s="19" t="s">
        <v>262</v>
      </c>
      <c r="I762" s="19" t="s">
        <v>4742</v>
      </c>
      <c r="J762" s="27">
        <v>45362</v>
      </c>
      <c r="K762" s="27">
        <v>45364</v>
      </c>
      <c r="L762" s="27">
        <v>45504</v>
      </c>
      <c r="M762" s="29">
        <v>24596833</v>
      </c>
      <c r="N762" s="36">
        <f t="shared" si="67"/>
        <v>1</v>
      </c>
      <c r="O762" s="31">
        <f>VLOOKUP(A762,[1]Hoja3!$A$1:$D$1647,2,0)</f>
        <v>23409400</v>
      </c>
      <c r="P762" s="31">
        <f>VLOOKUP(A762,[1]Hoja3!$A$1:$D$1647,4,0)</f>
        <v>1187433</v>
      </c>
      <c r="Q762" s="31">
        <f>VLOOKUP(A762,[1]Hoja3!$A$1:$D$1647,3,0)</f>
        <v>0</v>
      </c>
      <c r="R762" s="31">
        <f t="shared" si="71"/>
        <v>24596833</v>
      </c>
      <c r="S762" s="31">
        <f t="shared" si="68"/>
        <v>22221967</v>
      </c>
      <c r="T762" s="31">
        <f t="shared" si="69"/>
        <v>24596833</v>
      </c>
      <c r="X762" s="30">
        <f t="shared" si="72"/>
        <v>45504</v>
      </c>
      <c r="Y762" s="31"/>
      <c r="Z762" s="31">
        <f t="shared" si="70"/>
        <v>24596833</v>
      </c>
      <c r="AA762" s="28" t="s">
        <v>264</v>
      </c>
    </row>
    <row r="763" spans="1:27" s="28" customFormat="1" ht="43.5" x14ac:dyDescent="0.35">
      <c r="A763" s="19" t="s">
        <v>5284</v>
      </c>
      <c r="B763" s="20">
        <v>840</v>
      </c>
      <c r="C763" s="28">
        <v>2024</v>
      </c>
      <c r="D763" s="19" t="s">
        <v>2371</v>
      </c>
      <c r="E763" s="19" t="s">
        <v>2372</v>
      </c>
      <c r="F763" s="19">
        <v>1020773125</v>
      </c>
      <c r="G763" s="19" t="s">
        <v>2373</v>
      </c>
      <c r="H763" s="19" t="s">
        <v>2071</v>
      </c>
      <c r="I763" s="19" t="s">
        <v>1976</v>
      </c>
      <c r="J763" s="27">
        <v>45362</v>
      </c>
      <c r="K763" s="27">
        <v>45365</v>
      </c>
      <c r="L763" s="27">
        <v>45486</v>
      </c>
      <c r="M763" s="29">
        <v>27200000</v>
      </c>
      <c r="N763" s="36">
        <f t="shared" si="67"/>
        <v>1</v>
      </c>
      <c r="O763" s="31">
        <f>VLOOKUP(A763,[1]Hoja3!$A$1:$D$1647,2,0)</f>
        <v>27200000</v>
      </c>
      <c r="P763" s="31">
        <f>VLOOKUP(A763,[1]Hoja3!$A$1:$D$1647,4,0)</f>
        <v>0</v>
      </c>
      <c r="Q763" s="31">
        <f>VLOOKUP(A763,[1]Hoja3!$A$1:$D$1647,3,0)</f>
        <v>0</v>
      </c>
      <c r="R763" s="31">
        <f t="shared" si="71"/>
        <v>27200000</v>
      </c>
      <c r="S763" s="31">
        <f t="shared" si="68"/>
        <v>27200000</v>
      </c>
      <c r="T763" s="31">
        <f t="shared" si="69"/>
        <v>27200000</v>
      </c>
      <c r="X763" s="30">
        <f t="shared" si="72"/>
        <v>45486</v>
      </c>
      <c r="Y763" s="31"/>
      <c r="Z763" s="31">
        <f t="shared" si="70"/>
        <v>27200000</v>
      </c>
      <c r="AA763" s="28" t="s">
        <v>2072</v>
      </c>
    </row>
    <row r="764" spans="1:27" s="28" customFormat="1" ht="43.5" x14ac:dyDescent="0.35">
      <c r="A764" s="19" t="s">
        <v>5285</v>
      </c>
      <c r="B764" s="20">
        <v>845</v>
      </c>
      <c r="C764" s="28">
        <v>2024</v>
      </c>
      <c r="D764" s="19" t="s">
        <v>2374</v>
      </c>
      <c r="E764" s="19" t="s">
        <v>2375</v>
      </c>
      <c r="F764" s="19">
        <v>1152218940</v>
      </c>
      <c r="G764" s="19" t="s">
        <v>2376</v>
      </c>
      <c r="H764" s="19" t="s">
        <v>894</v>
      </c>
      <c r="I764" s="19" t="s">
        <v>895</v>
      </c>
      <c r="J764" s="27">
        <v>45362</v>
      </c>
      <c r="K764" s="27">
        <v>45369</v>
      </c>
      <c r="L764" s="27">
        <v>45504</v>
      </c>
      <c r="M764" s="29">
        <v>31827000</v>
      </c>
      <c r="N764" s="36">
        <f t="shared" si="67"/>
        <v>1</v>
      </c>
      <c r="O764" s="31">
        <f>VLOOKUP(A764,[1]Hoja3!$A$1:$D$1647,2,0)</f>
        <v>23516617</v>
      </c>
      <c r="P764" s="31">
        <f>VLOOKUP(A764,[1]Hoja3!$A$1:$D$1647,4,0)</f>
        <v>8310383</v>
      </c>
      <c r="Q764" s="31">
        <f>VLOOKUP(A764,[1]Hoja3!$A$1:$D$1647,3,0)</f>
        <v>0</v>
      </c>
      <c r="R764" s="31">
        <f t="shared" si="71"/>
        <v>31827000</v>
      </c>
      <c r="S764" s="31">
        <f t="shared" si="68"/>
        <v>15206234</v>
      </c>
      <c r="T764" s="31">
        <f t="shared" si="69"/>
        <v>31827000</v>
      </c>
      <c r="X764" s="30">
        <f t="shared" si="72"/>
        <v>45504</v>
      </c>
      <c r="Y764" s="31"/>
      <c r="Z764" s="31">
        <f t="shared" si="70"/>
        <v>31827000</v>
      </c>
      <c r="AA764" s="28" t="s">
        <v>895</v>
      </c>
    </row>
    <row r="765" spans="1:27" s="28" customFormat="1" ht="43.5" x14ac:dyDescent="0.35">
      <c r="A765" s="19" t="s">
        <v>5286</v>
      </c>
      <c r="B765" s="20">
        <v>846</v>
      </c>
      <c r="C765" s="28">
        <v>2024</v>
      </c>
      <c r="D765" s="19" t="s">
        <v>2377</v>
      </c>
      <c r="E765" s="19" t="s">
        <v>1203</v>
      </c>
      <c r="F765" s="19">
        <v>1033707435</v>
      </c>
      <c r="G765" s="19" t="s">
        <v>2378</v>
      </c>
      <c r="H765" s="19" t="s">
        <v>154</v>
      </c>
      <c r="I765" s="19" t="s">
        <v>32</v>
      </c>
      <c r="J765" s="27">
        <v>45362</v>
      </c>
      <c r="K765" s="27">
        <v>45365</v>
      </c>
      <c r="L765" s="27">
        <v>45548</v>
      </c>
      <c r="M765" s="29">
        <v>40800000</v>
      </c>
      <c r="N765" s="36">
        <f t="shared" si="67"/>
        <v>0.76111110294117645</v>
      </c>
      <c r="O765" s="31">
        <f>VLOOKUP(A765,[1]Hoja3!$A$1:$D$1647,2,0)</f>
        <v>31053333</v>
      </c>
      <c r="P765" s="31">
        <f>VLOOKUP(A765,[1]Hoja3!$A$1:$D$1647,4,0)</f>
        <v>0</v>
      </c>
      <c r="Q765" s="31">
        <f>VLOOKUP(A765,[1]Hoja3!$A$1:$D$1647,3,0)</f>
        <v>9746667</v>
      </c>
      <c r="R765" s="31">
        <f t="shared" si="71"/>
        <v>40800000</v>
      </c>
      <c r="S765" s="31">
        <f t="shared" si="68"/>
        <v>31053333</v>
      </c>
      <c r="T765" s="31">
        <f t="shared" si="69"/>
        <v>31053333</v>
      </c>
      <c r="X765" s="30">
        <f t="shared" si="72"/>
        <v>45548</v>
      </c>
      <c r="Y765" s="31"/>
      <c r="Z765" s="31">
        <f t="shared" si="70"/>
        <v>40800000</v>
      </c>
      <c r="AA765" s="28" t="s">
        <v>33</v>
      </c>
    </row>
    <row r="766" spans="1:27" s="28" customFormat="1" ht="43.5" x14ac:dyDescent="0.35">
      <c r="A766" s="19" t="s">
        <v>5287</v>
      </c>
      <c r="B766" s="20">
        <v>848</v>
      </c>
      <c r="C766" s="28">
        <v>2024</v>
      </c>
      <c r="D766" s="19" t="s">
        <v>2379</v>
      </c>
      <c r="E766" s="19" t="s">
        <v>2380</v>
      </c>
      <c r="F766" s="19">
        <v>1020808294</v>
      </c>
      <c r="G766" s="19" t="s">
        <v>2381</v>
      </c>
      <c r="H766" s="19" t="s">
        <v>262</v>
      </c>
      <c r="I766" s="19" t="s">
        <v>4742</v>
      </c>
      <c r="J766" s="27">
        <v>45362</v>
      </c>
      <c r="K766" s="27">
        <v>45365</v>
      </c>
      <c r="L766" s="27">
        <v>45504</v>
      </c>
      <c r="M766" s="29">
        <v>29203000</v>
      </c>
      <c r="N766" s="36">
        <f t="shared" si="67"/>
        <v>0.61313868613138689</v>
      </c>
      <c r="O766" s="31">
        <f>VLOOKUP(A766,[1]Hoja3!$A$1:$D$1647,2,0)</f>
        <v>16917600</v>
      </c>
      <c r="P766" s="31">
        <f>VLOOKUP(A766,[1]Hoja3!$A$1:$D$1647,4,0)</f>
        <v>1611200</v>
      </c>
      <c r="Q766" s="31">
        <f>VLOOKUP(A766,[1]Hoja3!$A$1:$D$1647,3,0)</f>
        <v>10674200</v>
      </c>
      <c r="R766" s="31">
        <f t="shared" si="71"/>
        <v>29203000</v>
      </c>
      <c r="S766" s="31">
        <f t="shared" si="68"/>
        <v>15306400</v>
      </c>
      <c r="T766" s="31">
        <f t="shared" si="69"/>
        <v>18528800</v>
      </c>
      <c r="X766" s="30">
        <v>45451</v>
      </c>
      <c r="Y766" s="31"/>
      <c r="Z766" s="31">
        <f t="shared" si="70"/>
        <v>29203000</v>
      </c>
      <c r="AA766" s="28" t="s">
        <v>264</v>
      </c>
    </row>
    <row r="767" spans="1:27" s="28" customFormat="1" ht="29" x14ac:dyDescent="0.35">
      <c r="A767" s="19" t="s">
        <v>5288</v>
      </c>
      <c r="B767" s="20">
        <v>844</v>
      </c>
      <c r="C767" s="28">
        <v>2024</v>
      </c>
      <c r="D767" s="19" t="s">
        <v>2382</v>
      </c>
      <c r="E767" s="19" t="s">
        <v>2383</v>
      </c>
      <c r="F767" s="19">
        <v>1233897607</v>
      </c>
      <c r="G767" s="19" t="s">
        <v>2384</v>
      </c>
      <c r="H767" s="19" t="s">
        <v>532</v>
      </c>
      <c r="I767" s="19" t="s">
        <v>533</v>
      </c>
      <c r="J767" s="27">
        <v>45363</v>
      </c>
      <c r="K767" s="27">
        <v>45370</v>
      </c>
      <c r="L767" s="27">
        <v>45504</v>
      </c>
      <c r="M767" s="29">
        <v>23339800</v>
      </c>
      <c r="N767" s="36">
        <f t="shared" si="67"/>
        <v>1</v>
      </c>
      <c r="O767" s="31">
        <f>VLOOKUP(A767,[1]Hoja3!$A$1:$D$1647,2,0)</f>
        <v>18671840</v>
      </c>
      <c r="P767" s="31">
        <f>VLOOKUP(A767,[1]Hoja3!$A$1:$D$1647,4,0)</f>
        <v>4667960</v>
      </c>
      <c r="Q767" s="31">
        <f>VLOOKUP(A767,[1]Hoja3!$A$1:$D$1647,3,0)</f>
        <v>0</v>
      </c>
      <c r="R767" s="31">
        <f t="shared" si="71"/>
        <v>23339800</v>
      </c>
      <c r="S767" s="31">
        <f t="shared" si="68"/>
        <v>14003880</v>
      </c>
      <c r="T767" s="31">
        <f t="shared" si="69"/>
        <v>23339800</v>
      </c>
      <c r="X767" s="30">
        <f t="shared" si="72"/>
        <v>45504</v>
      </c>
      <c r="Y767" s="31"/>
      <c r="Z767" s="31">
        <f t="shared" si="70"/>
        <v>23339800</v>
      </c>
      <c r="AA767" s="28" t="s">
        <v>534</v>
      </c>
    </row>
    <row r="768" spans="1:27" s="28" customFormat="1" ht="43.5" x14ac:dyDescent="0.35">
      <c r="A768" s="19" t="s">
        <v>5289</v>
      </c>
      <c r="B768" s="20">
        <v>847</v>
      </c>
      <c r="C768" s="28">
        <v>2024</v>
      </c>
      <c r="D768" s="19" t="s">
        <v>2385</v>
      </c>
      <c r="E768" s="19" t="s">
        <v>2386</v>
      </c>
      <c r="F768" s="19">
        <v>1013623295</v>
      </c>
      <c r="G768" s="19" t="s">
        <v>2387</v>
      </c>
      <c r="H768" s="19" t="s">
        <v>764</v>
      </c>
      <c r="I768" s="19" t="s">
        <v>765</v>
      </c>
      <c r="J768" s="27">
        <v>45363</v>
      </c>
      <c r="K768" s="27">
        <v>45369</v>
      </c>
      <c r="L768" s="27">
        <v>45504</v>
      </c>
      <c r="M768" s="29">
        <v>22278000</v>
      </c>
      <c r="N768" s="36">
        <f t="shared" si="67"/>
        <v>1</v>
      </c>
      <c r="O768" s="31">
        <f>VLOOKUP(A768,[1]Hoja3!$A$1:$D$1647,2,0)</f>
        <v>16460967</v>
      </c>
      <c r="P768" s="31">
        <f>VLOOKUP(A768,[1]Hoja3!$A$1:$D$1647,4,0)</f>
        <v>5817033</v>
      </c>
      <c r="Q768" s="31">
        <f>VLOOKUP(A768,[1]Hoja3!$A$1:$D$1647,3,0)</f>
        <v>0</v>
      </c>
      <c r="R768" s="31">
        <f t="shared" si="71"/>
        <v>22278000</v>
      </c>
      <c r="S768" s="31">
        <f t="shared" si="68"/>
        <v>10643934</v>
      </c>
      <c r="T768" s="31">
        <f t="shared" si="69"/>
        <v>22278000</v>
      </c>
      <c r="X768" s="30">
        <f t="shared" si="72"/>
        <v>45504</v>
      </c>
      <c r="Y768" s="31"/>
      <c r="Z768" s="31">
        <f t="shared" si="70"/>
        <v>22278000</v>
      </c>
      <c r="AA768" s="28" t="s">
        <v>556</v>
      </c>
    </row>
    <row r="769" spans="1:27" s="28" customFormat="1" ht="43.5" x14ac:dyDescent="0.35">
      <c r="A769" s="19" t="s">
        <v>5290</v>
      </c>
      <c r="B769" s="20">
        <v>849</v>
      </c>
      <c r="C769" s="28">
        <v>2024</v>
      </c>
      <c r="D769" s="19" t="s">
        <v>2388</v>
      </c>
      <c r="E769" s="19" t="s">
        <v>2389</v>
      </c>
      <c r="F769" s="19">
        <v>1013659629</v>
      </c>
      <c r="G769" s="19" t="s">
        <v>2390</v>
      </c>
      <c r="H769" s="19" t="s">
        <v>154</v>
      </c>
      <c r="I769" s="19" t="s">
        <v>4747</v>
      </c>
      <c r="J769" s="27">
        <v>45363</v>
      </c>
      <c r="K769" s="27">
        <v>45365</v>
      </c>
      <c r="L769" s="27">
        <v>45504</v>
      </c>
      <c r="M769" s="29">
        <v>12254000</v>
      </c>
      <c r="N769" s="36">
        <f t="shared" si="67"/>
        <v>1</v>
      </c>
      <c r="O769" s="31">
        <f>VLOOKUP(A769,[1]Hoja3!$A$1:$D$1647,2,0)</f>
        <v>10174533</v>
      </c>
      <c r="P769" s="31">
        <f>VLOOKUP(A769,[1]Hoja3!$A$1:$D$1647,4,0)</f>
        <v>2079467</v>
      </c>
      <c r="Q769" s="31">
        <f>VLOOKUP(A769,[1]Hoja3!$A$1:$D$1647,3,0)</f>
        <v>0</v>
      </c>
      <c r="R769" s="31">
        <f t="shared" si="71"/>
        <v>12254000</v>
      </c>
      <c r="S769" s="31">
        <f t="shared" si="68"/>
        <v>8095066</v>
      </c>
      <c r="T769" s="31">
        <f t="shared" si="69"/>
        <v>12254000</v>
      </c>
      <c r="X769" s="30">
        <f t="shared" si="72"/>
        <v>45504</v>
      </c>
      <c r="Y769" s="31"/>
      <c r="Z769" s="31">
        <f t="shared" si="70"/>
        <v>12254000</v>
      </c>
      <c r="AA769" s="28" t="s">
        <v>156</v>
      </c>
    </row>
    <row r="770" spans="1:27" s="28" customFormat="1" ht="43.5" x14ac:dyDescent="0.35">
      <c r="A770" s="19" t="s">
        <v>5291</v>
      </c>
      <c r="B770" s="20">
        <v>851</v>
      </c>
      <c r="C770" s="28">
        <v>2024</v>
      </c>
      <c r="D770" s="19" t="s">
        <v>2391</v>
      </c>
      <c r="E770" s="19" t="s">
        <v>2392</v>
      </c>
      <c r="F770" s="19">
        <v>1098772151</v>
      </c>
      <c r="G770" s="19" t="s">
        <v>2393</v>
      </c>
      <c r="H770" s="19" t="s">
        <v>262</v>
      </c>
      <c r="I770" s="19" t="s">
        <v>4742</v>
      </c>
      <c r="J770" s="27">
        <v>45363</v>
      </c>
      <c r="K770" s="27">
        <v>45365</v>
      </c>
      <c r="L770" s="27">
        <v>45504</v>
      </c>
      <c r="M770" s="29">
        <v>23409400</v>
      </c>
      <c r="N770" s="36">
        <f t="shared" si="67"/>
        <v>1</v>
      </c>
      <c r="O770" s="31">
        <f>VLOOKUP(A770,[1]Hoja3!$A$1:$D$1647,2,0)</f>
        <v>23239767</v>
      </c>
      <c r="P770" s="31">
        <f>VLOOKUP(A770,[1]Hoja3!$A$1:$D$1647,4,0)</f>
        <v>169633</v>
      </c>
      <c r="Q770" s="31">
        <f>VLOOKUP(A770,[1]Hoja3!$A$1:$D$1647,3,0)</f>
        <v>0</v>
      </c>
      <c r="R770" s="31">
        <f t="shared" si="71"/>
        <v>23409400</v>
      </c>
      <c r="S770" s="31">
        <f t="shared" si="68"/>
        <v>23070134</v>
      </c>
      <c r="T770" s="31">
        <f t="shared" si="69"/>
        <v>23409400</v>
      </c>
      <c r="X770" s="30">
        <f t="shared" si="72"/>
        <v>45504</v>
      </c>
      <c r="Y770" s="31"/>
      <c r="Z770" s="31">
        <f t="shared" si="70"/>
        <v>23409400</v>
      </c>
      <c r="AA770" s="28" t="s">
        <v>264</v>
      </c>
    </row>
    <row r="771" spans="1:27" s="28" customFormat="1" ht="43.5" x14ac:dyDescent="0.35">
      <c r="A771" s="19" t="s">
        <v>5292</v>
      </c>
      <c r="B771" s="20">
        <v>853</v>
      </c>
      <c r="C771" s="28">
        <v>2024</v>
      </c>
      <c r="D771" s="19" t="s">
        <v>2394</v>
      </c>
      <c r="E771" s="19" t="s">
        <v>2395</v>
      </c>
      <c r="F771" s="19">
        <v>1019084615</v>
      </c>
      <c r="G771" s="19" t="s">
        <v>2396</v>
      </c>
      <c r="H771" s="19" t="s">
        <v>2071</v>
      </c>
      <c r="I771" s="19" t="s">
        <v>1976</v>
      </c>
      <c r="J771" s="27">
        <v>45363</v>
      </c>
      <c r="K771" s="27">
        <v>45365</v>
      </c>
      <c r="L771" s="27">
        <v>45654</v>
      </c>
      <c r="M771" s="29">
        <v>71250000</v>
      </c>
      <c r="N771" s="36">
        <f t="shared" si="67"/>
        <v>0.48070175438596491</v>
      </c>
      <c r="O771" s="31">
        <f>VLOOKUP(A771,[1]Hoja3!$A$1:$D$1647,2,0)</f>
        <v>34250000</v>
      </c>
      <c r="P771" s="31">
        <f>VLOOKUP(A771,[1]Hoja3!$A$1:$D$1647,4,0)</f>
        <v>0</v>
      </c>
      <c r="Q771" s="31">
        <f>VLOOKUP(A771,[1]Hoja3!$A$1:$D$1647,3,0)</f>
        <v>37000000</v>
      </c>
      <c r="R771" s="31">
        <f t="shared" si="71"/>
        <v>71250000</v>
      </c>
      <c r="S771" s="31">
        <f t="shared" si="68"/>
        <v>34250000</v>
      </c>
      <c r="T771" s="31">
        <f t="shared" si="69"/>
        <v>34250000</v>
      </c>
      <c r="X771" s="30">
        <f t="shared" si="72"/>
        <v>45654</v>
      </c>
      <c r="Y771" s="31"/>
      <c r="Z771" s="31">
        <f t="shared" si="70"/>
        <v>71250000</v>
      </c>
      <c r="AA771" s="28" t="s">
        <v>2072</v>
      </c>
    </row>
    <row r="772" spans="1:27" s="28" customFormat="1" ht="43.5" x14ac:dyDescent="0.35">
      <c r="A772" s="19" t="s">
        <v>5293</v>
      </c>
      <c r="B772" s="20">
        <v>854</v>
      </c>
      <c r="C772" s="28">
        <v>2024</v>
      </c>
      <c r="D772" s="19" t="s">
        <v>2397</v>
      </c>
      <c r="E772" s="19" t="s">
        <v>2398</v>
      </c>
      <c r="F772" s="19">
        <v>1019043678</v>
      </c>
      <c r="G772" s="19" t="s">
        <v>2399</v>
      </c>
      <c r="H772" s="19" t="s">
        <v>2071</v>
      </c>
      <c r="I772" s="19" t="s">
        <v>1976</v>
      </c>
      <c r="J772" s="27">
        <v>45363</v>
      </c>
      <c r="K772" s="27">
        <v>45365</v>
      </c>
      <c r="L772" s="27">
        <v>45654</v>
      </c>
      <c r="M772" s="29">
        <v>23750000</v>
      </c>
      <c r="N772" s="36">
        <f t="shared" si="67"/>
        <v>0.48070176842105261</v>
      </c>
      <c r="O772" s="31">
        <f>VLOOKUP(A772,[1]Hoja3!$A$1:$D$1647,2,0)</f>
        <v>11416667</v>
      </c>
      <c r="P772" s="31">
        <f>VLOOKUP(A772,[1]Hoja3!$A$1:$D$1647,4,0)</f>
        <v>0</v>
      </c>
      <c r="Q772" s="31">
        <f>VLOOKUP(A772,[1]Hoja3!$A$1:$D$1647,3,0)</f>
        <v>12333333</v>
      </c>
      <c r="R772" s="31">
        <f t="shared" si="71"/>
        <v>23750000</v>
      </c>
      <c r="S772" s="31">
        <f t="shared" si="68"/>
        <v>11416667</v>
      </c>
      <c r="T772" s="31">
        <f t="shared" si="69"/>
        <v>11416667</v>
      </c>
      <c r="X772" s="30">
        <f t="shared" si="72"/>
        <v>45654</v>
      </c>
      <c r="Y772" s="31"/>
      <c r="Z772" s="31">
        <f t="shared" si="70"/>
        <v>23750000</v>
      </c>
      <c r="AA772" s="28" t="s">
        <v>2072</v>
      </c>
    </row>
    <row r="773" spans="1:27" s="28" customFormat="1" ht="29" x14ac:dyDescent="0.35">
      <c r="A773" s="19" t="s">
        <v>5294</v>
      </c>
      <c r="B773" s="20">
        <v>850</v>
      </c>
      <c r="C773" s="28">
        <v>2024</v>
      </c>
      <c r="D773" s="19" t="s">
        <v>2400</v>
      </c>
      <c r="E773" s="19" t="s">
        <v>2401</v>
      </c>
      <c r="F773" s="19">
        <v>63527768</v>
      </c>
      <c r="G773" s="19" t="s">
        <v>2402</v>
      </c>
      <c r="H773" s="19" t="s">
        <v>4678</v>
      </c>
      <c r="I773" s="19" t="s">
        <v>539</v>
      </c>
      <c r="J773" s="27">
        <v>45364</v>
      </c>
      <c r="K773" s="27">
        <v>45366</v>
      </c>
      <c r="L773" s="27">
        <v>45504</v>
      </c>
      <c r="M773" s="29">
        <v>29174750</v>
      </c>
      <c r="N773" s="36">
        <f t="shared" si="67"/>
        <v>1</v>
      </c>
      <c r="O773" s="31">
        <f>VLOOKUP(A773,[1]Hoja3!$A$1:$D$1647,2,0)</f>
        <v>24047067</v>
      </c>
      <c r="P773" s="31">
        <f>VLOOKUP(A773,[1]Hoja3!$A$1:$D$1647,4,0)</f>
        <v>5127683</v>
      </c>
      <c r="Q773" s="31">
        <f>VLOOKUP(A773,[1]Hoja3!$A$1:$D$1647,3,0)</f>
        <v>0</v>
      </c>
      <c r="R773" s="31">
        <f t="shared" si="71"/>
        <v>29174750</v>
      </c>
      <c r="S773" s="31">
        <f t="shared" si="68"/>
        <v>18919384</v>
      </c>
      <c r="T773" s="31">
        <f t="shared" si="69"/>
        <v>29174750</v>
      </c>
      <c r="X773" s="30">
        <f t="shared" si="72"/>
        <v>45504</v>
      </c>
      <c r="Y773" s="31"/>
      <c r="Z773" s="31">
        <f t="shared" si="70"/>
        <v>29174750</v>
      </c>
      <c r="AA773" s="28" t="s">
        <v>534</v>
      </c>
    </row>
    <row r="774" spans="1:27" s="28" customFormat="1" ht="29" x14ac:dyDescent="0.35">
      <c r="A774" s="19" t="s">
        <v>5295</v>
      </c>
      <c r="B774" s="20">
        <v>856</v>
      </c>
      <c r="C774" s="28">
        <v>2024</v>
      </c>
      <c r="D774" s="19" t="s">
        <v>2403</v>
      </c>
      <c r="E774" s="19" t="s">
        <v>2404</v>
      </c>
      <c r="F774" s="19">
        <v>52879555</v>
      </c>
      <c r="G774" s="19" t="s">
        <v>2405</v>
      </c>
      <c r="H774" s="19" t="s">
        <v>764</v>
      </c>
      <c r="I774" s="19" t="s">
        <v>765</v>
      </c>
      <c r="J774" s="27">
        <v>45364</v>
      </c>
      <c r="K774" s="27">
        <v>45371</v>
      </c>
      <c r="L774" s="27">
        <v>45504</v>
      </c>
      <c r="M774" s="29">
        <v>39108000</v>
      </c>
      <c r="N774" s="36">
        <f t="shared" si="67"/>
        <v>1</v>
      </c>
      <c r="O774" s="31">
        <f>VLOOKUP(A774,[1]Hoja3!$A$1:$D$1647,2,0)</f>
        <v>28461933</v>
      </c>
      <c r="P774" s="31">
        <f>VLOOKUP(A774,[1]Hoja3!$A$1:$D$1647,4,0)</f>
        <v>10646067</v>
      </c>
      <c r="Q774" s="31">
        <f>VLOOKUP(A774,[1]Hoja3!$A$1:$D$1647,3,0)</f>
        <v>0</v>
      </c>
      <c r="R774" s="31">
        <f t="shared" si="71"/>
        <v>39108000</v>
      </c>
      <c r="S774" s="31">
        <f t="shared" si="68"/>
        <v>17815866</v>
      </c>
      <c r="T774" s="31">
        <f t="shared" si="69"/>
        <v>39108000</v>
      </c>
      <c r="X774" s="30">
        <f t="shared" si="72"/>
        <v>45504</v>
      </c>
      <c r="Y774" s="31"/>
      <c r="Z774" s="31">
        <f t="shared" si="70"/>
        <v>39108000</v>
      </c>
      <c r="AA774" s="28" t="s">
        <v>556</v>
      </c>
    </row>
    <row r="775" spans="1:27" s="28" customFormat="1" ht="43.5" x14ac:dyDescent="0.35">
      <c r="A775" s="19" t="s">
        <v>5296</v>
      </c>
      <c r="B775" s="20">
        <v>857</v>
      </c>
      <c r="C775" s="28">
        <v>2024</v>
      </c>
      <c r="D775" s="19" t="s">
        <v>2406</v>
      </c>
      <c r="E775" s="19" t="s">
        <v>2407</v>
      </c>
      <c r="F775" s="19">
        <v>1049633655</v>
      </c>
      <c r="G775" s="19" t="s">
        <v>2408</v>
      </c>
      <c r="H775" s="19" t="s">
        <v>262</v>
      </c>
      <c r="I775" s="19" t="s">
        <v>4742</v>
      </c>
      <c r="J775" s="27">
        <v>45364</v>
      </c>
      <c r="K775" s="27">
        <v>45365</v>
      </c>
      <c r="L775" s="27">
        <v>45504</v>
      </c>
      <c r="M775" s="29">
        <v>23409400</v>
      </c>
      <c r="N775" s="36">
        <f t="shared" si="67"/>
        <v>1</v>
      </c>
      <c r="O775" s="31">
        <f>VLOOKUP(A775,[1]Hoja3!$A$1:$D$1647,2,0)</f>
        <v>23239767</v>
      </c>
      <c r="P775" s="31">
        <f>VLOOKUP(A775,[1]Hoja3!$A$1:$D$1647,4,0)</f>
        <v>169633</v>
      </c>
      <c r="Q775" s="31">
        <f>VLOOKUP(A775,[1]Hoja3!$A$1:$D$1647,3,0)</f>
        <v>0</v>
      </c>
      <c r="R775" s="31">
        <f t="shared" si="71"/>
        <v>23409400</v>
      </c>
      <c r="S775" s="31">
        <f t="shared" si="68"/>
        <v>23070134</v>
      </c>
      <c r="T775" s="31">
        <f t="shared" si="69"/>
        <v>23409400</v>
      </c>
      <c r="X775" s="30">
        <f t="shared" si="72"/>
        <v>45504</v>
      </c>
      <c r="Y775" s="31"/>
      <c r="Z775" s="31">
        <f t="shared" si="70"/>
        <v>23409400</v>
      </c>
      <c r="AA775" s="28" t="s">
        <v>264</v>
      </c>
    </row>
    <row r="776" spans="1:27" s="28" customFormat="1" ht="43.5" x14ac:dyDescent="0.35">
      <c r="A776" s="19" t="s">
        <v>5297</v>
      </c>
      <c r="B776" s="20">
        <v>858</v>
      </c>
      <c r="C776" s="28">
        <v>2024</v>
      </c>
      <c r="D776" s="19" t="s">
        <v>2409</v>
      </c>
      <c r="E776" s="19" t="s">
        <v>2410</v>
      </c>
      <c r="F776" s="19">
        <v>1110466671</v>
      </c>
      <c r="G776" s="19" t="s">
        <v>2411</v>
      </c>
      <c r="H776" s="19" t="s">
        <v>262</v>
      </c>
      <c r="I776" s="19" t="s">
        <v>4742</v>
      </c>
      <c r="J776" s="27">
        <v>45364</v>
      </c>
      <c r="K776" s="27">
        <v>45365</v>
      </c>
      <c r="L776" s="27">
        <v>45504</v>
      </c>
      <c r="M776" s="29">
        <v>23409400</v>
      </c>
      <c r="N776" s="36">
        <f t="shared" ref="N776:N839" si="73">O776/(M776-P776)</f>
        <v>1</v>
      </c>
      <c r="O776" s="31">
        <f>VLOOKUP(A776,[1]Hoja3!$A$1:$D$1647,2,0)</f>
        <v>23239767</v>
      </c>
      <c r="P776" s="31">
        <f>VLOOKUP(A776,[1]Hoja3!$A$1:$D$1647,4,0)</f>
        <v>169633</v>
      </c>
      <c r="Q776" s="31">
        <f>VLOOKUP(A776,[1]Hoja3!$A$1:$D$1647,3,0)</f>
        <v>0</v>
      </c>
      <c r="R776" s="31">
        <f t="shared" si="71"/>
        <v>23409400</v>
      </c>
      <c r="S776" s="31">
        <f t="shared" ref="S776:S839" si="74">+O776-P776</f>
        <v>23070134</v>
      </c>
      <c r="T776" s="31">
        <f t="shared" ref="T776:T839" si="75">+O776+P776</f>
        <v>23409400</v>
      </c>
      <c r="X776" s="30">
        <f t="shared" si="72"/>
        <v>45504</v>
      </c>
      <c r="Y776" s="31"/>
      <c r="Z776" s="31">
        <f t="shared" ref="Z776:Z839" si="76">+Y776+M776</f>
        <v>23409400</v>
      </c>
      <c r="AA776" s="28" t="s">
        <v>264</v>
      </c>
    </row>
    <row r="777" spans="1:27" s="28" customFormat="1" ht="43.5" x14ac:dyDescent="0.35">
      <c r="A777" s="19" t="s">
        <v>5298</v>
      </c>
      <c r="B777" s="20">
        <v>862</v>
      </c>
      <c r="C777" s="28">
        <v>2024</v>
      </c>
      <c r="D777" s="19" t="s">
        <v>2412</v>
      </c>
      <c r="E777" s="19" t="s">
        <v>2413</v>
      </c>
      <c r="F777" s="19">
        <v>1022404979</v>
      </c>
      <c r="G777" s="19" t="s">
        <v>2414</v>
      </c>
      <c r="H777" s="19" t="s">
        <v>854</v>
      </c>
      <c r="I777" s="19" t="s">
        <v>4785</v>
      </c>
      <c r="J777" s="27">
        <v>45364</v>
      </c>
      <c r="K777" s="27">
        <v>45366</v>
      </c>
      <c r="L777" s="27">
        <v>45504</v>
      </c>
      <c r="M777" s="29">
        <v>41400000</v>
      </c>
      <c r="N777" s="36">
        <f t="shared" si="73"/>
        <v>1</v>
      </c>
      <c r="O777" s="31">
        <f>VLOOKUP(A777,[1]Hoja3!$A$1:$D$1647,2,0)</f>
        <v>31280000</v>
      </c>
      <c r="P777" s="31">
        <f>VLOOKUP(A777,[1]Hoja3!$A$1:$D$1647,4,0)</f>
        <v>10120000</v>
      </c>
      <c r="Q777" s="31">
        <f>VLOOKUP(A777,[1]Hoja3!$A$1:$D$1647,3,0)</f>
        <v>0</v>
      </c>
      <c r="R777" s="31">
        <f t="shared" ref="R777:R840" si="77">+O777+P777+Q777</f>
        <v>41400000</v>
      </c>
      <c r="S777" s="31">
        <f t="shared" si="74"/>
        <v>21160000</v>
      </c>
      <c r="T777" s="31">
        <f t="shared" si="75"/>
        <v>41400000</v>
      </c>
      <c r="X777" s="30">
        <f t="shared" si="72"/>
        <v>45504</v>
      </c>
      <c r="Y777" s="31"/>
      <c r="Z777" s="31">
        <f t="shared" si="76"/>
        <v>41400000</v>
      </c>
      <c r="AA777" s="28" t="s">
        <v>306</v>
      </c>
    </row>
    <row r="778" spans="1:27" s="28" customFormat="1" ht="43.5" x14ac:dyDescent="0.35">
      <c r="A778" s="19" t="s">
        <v>5299</v>
      </c>
      <c r="B778" s="20">
        <v>859</v>
      </c>
      <c r="C778" s="28">
        <v>2024</v>
      </c>
      <c r="D778" s="19" t="s">
        <v>2415</v>
      </c>
      <c r="E778" s="19" t="s">
        <v>2416</v>
      </c>
      <c r="F778" s="19">
        <v>1070921280</v>
      </c>
      <c r="G778" s="19" t="s">
        <v>2417</v>
      </c>
      <c r="H778" s="19" t="s">
        <v>298</v>
      </c>
      <c r="I778" s="19" t="s">
        <v>299</v>
      </c>
      <c r="J778" s="27">
        <v>45365</v>
      </c>
      <c r="K778" s="27">
        <v>45366</v>
      </c>
      <c r="L778" s="27">
        <v>45504</v>
      </c>
      <c r="M778" s="29">
        <v>36300000</v>
      </c>
      <c r="N778" s="36">
        <f t="shared" si="73"/>
        <v>1</v>
      </c>
      <c r="O778" s="31">
        <f>VLOOKUP(A778,[1]Hoja3!$A$1:$D$1647,2,0)</f>
        <v>29920000</v>
      </c>
      <c r="P778" s="31">
        <f>VLOOKUP(A778,[1]Hoja3!$A$1:$D$1647,4,0)</f>
        <v>6380000</v>
      </c>
      <c r="Q778" s="31">
        <f>VLOOKUP(A778,[1]Hoja3!$A$1:$D$1647,3,0)</f>
        <v>0</v>
      </c>
      <c r="R778" s="31">
        <f t="shared" si="77"/>
        <v>36300000</v>
      </c>
      <c r="S778" s="31">
        <f t="shared" si="74"/>
        <v>23540000</v>
      </c>
      <c r="T778" s="31">
        <f t="shared" si="75"/>
        <v>36300000</v>
      </c>
      <c r="X778" s="30">
        <f t="shared" si="72"/>
        <v>45504</v>
      </c>
      <c r="Y778" s="31"/>
      <c r="Z778" s="31">
        <f t="shared" si="76"/>
        <v>36300000</v>
      </c>
      <c r="AA778" s="28" t="s">
        <v>300</v>
      </c>
    </row>
    <row r="779" spans="1:27" s="28" customFormat="1" ht="43.5" x14ac:dyDescent="0.35">
      <c r="A779" s="19" t="s">
        <v>5300</v>
      </c>
      <c r="B779" s="20">
        <v>860</v>
      </c>
      <c r="C779" s="28">
        <v>2024</v>
      </c>
      <c r="D779" s="19" t="s">
        <v>2418</v>
      </c>
      <c r="E779" s="19" t="s">
        <v>2419</v>
      </c>
      <c r="F779" s="19">
        <v>79688534</v>
      </c>
      <c r="G779" s="19" t="s">
        <v>2420</v>
      </c>
      <c r="H779" s="19" t="s">
        <v>532</v>
      </c>
      <c r="I779" s="19" t="s">
        <v>533</v>
      </c>
      <c r="J779" s="27">
        <v>45365</v>
      </c>
      <c r="K779" s="27">
        <v>45370</v>
      </c>
      <c r="L779" s="27">
        <v>45504</v>
      </c>
      <c r="M779" s="29">
        <v>23339800</v>
      </c>
      <c r="N779" s="36">
        <f t="shared" si="73"/>
        <v>0.87878789664007406</v>
      </c>
      <c r="O779" s="31">
        <f>VLOOKUP(A779,[1]Hoja3!$A$1:$D$1647,2,0)</f>
        <v>16408587</v>
      </c>
      <c r="P779" s="31">
        <f>VLOOKUP(A779,[1]Hoja3!$A$1:$D$1647,4,0)</f>
        <v>4667960</v>
      </c>
      <c r="Q779" s="31">
        <f>VLOOKUP(A779,[1]Hoja3!$A$1:$D$1647,3,0)</f>
        <v>2263253</v>
      </c>
      <c r="R779" s="31">
        <f t="shared" si="77"/>
        <v>23339800</v>
      </c>
      <c r="S779" s="31">
        <f t="shared" si="74"/>
        <v>11740627</v>
      </c>
      <c r="T779" s="31">
        <f t="shared" si="75"/>
        <v>21076547</v>
      </c>
      <c r="X779" s="30">
        <v>45488</v>
      </c>
      <c r="Y779" s="31"/>
      <c r="Z779" s="31">
        <f t="shared" si="76"/>
        <v>23339800</v>
      </c>
      <c r="AA779" s="28" t="s">
        <v>534</v>
      </c>
    </row>
    <row r="780" spans="1:27" s="28" customFormat="1" ht="43.5" x14ac:dyDescent="0.35">
      <c r="A780" s="19" t="s">
        <v>5301</v>
      </c>
      <c r="B780" s="20">
        <v>861</v>
      </c>
      <c r="C780" s="28">
        <v>2024</v>
      </c>
      <c r="D780" s="19" t="s">
        <v>2421</v>
      </c>
      <c r="E780" s="19" t="s">
        <v>2422</v>
      </c>
      <c r="F780" s="19">
        <v>1022990583</v>
      </c>
      <c r="G780" s="19" t="s">
        <v>2423</v>
      </c>
      <c r="H780" s="19" t="s">
        <v>532</v>
      </c>
      <c r="I780" s="19" t="s">
        <v>533</v>
      </c>
      <c r="J780" s="27">
        <v>45365</v>
      </c>
      <c r="K780" s="27">
        <v>45372</v>
      </c>
      <c r="L780" s="27">
        <v>45540</v>
      </c>
      <c r="M780" s="29">
        <v>7700000</v>
      </c>
      <c r="N780" s="36">
        <f t="shared" si="73"/>
        <v>0.78787883116883117</v>
      </c>
      <c r="O780" s="31">
        <f>VLOOKUP(A780,[1]Hoja3!$A$1:$D$1647,2,0)</f>
        <v>6066667</v>
      </c>
      <c r="P780" s="31">
        <f>VLOOKUP(A780,[1]Hoja3!$A$1:$D$1647,4,0)</f>
        <v>0</v>
      </c>
      <c r="Q780" s="31">
        <f>VLOOKUP(A780,[1]Hoja3!$A$1:$D$1647,3,0)</f>
        <v>1633333</v>
      </c>
      <c r="R780" s="31">
        <f t="shared" si="77"/>
        <v>7700000</v>
      </c>
      <c r="S780" s="31">
        <f t="shared" si="74"/>
        <v>6066667</v>
      </c>
      <c r="T780" s="31">
        <f t="shared" si="75"/>
        <v>6066667</v>
      </c>
      <c r="X780" s="30">
        <f t="shared" si="72"/>
        <v>45540</v>
      </c>
      <c r="Y780" s="31"/>
      <c r="Z780" s="31">
        <f t="shared" si="76"/>
        <v>7700000</v>
      </c>
      <c r="AA780" s="28" t="s">
        <v>534</v>
      </c>
    </row>
    <row r="781" spans="1:27" s="28" customFormat="1" ht="43.5" x14ac:dyDescent="0.35">
      <c r="A781" s="19" t="s">
        <v>5302</v>
      </c>
      <c r="B781" s="20">
        <v>863</v>
      </c>
      <c r="C781" s="28">
        <v>2024</v>
      </c>
      <c r="D781" s="19" t="s">
        <v>2424</v>
      </c>
      <c r="E781" s="19" t="s">
        <v>2425</v>
      </c>
      <c r="F781" s="19">
        <v>1032495697</v>
      </c>
      <c r="G781" s="19" t="s">
        <v>2426</v>
      </c>
      <c r="H781" s="19" t="s">
        <v>532</v>
      </c>
      <c r="I781" s="19" t="s">
        <v>533</v>
      </c>
      <c r="J781" s="27">
        <v>45365</v>
      </c>
      <c r="K781" s="27">
        <v>45370</v>
      </c>
      <c r="L781" s="27">
        <v>45504</v>
      </c>
      <c r="M781" s="29">
        <v>23339800</v>
      </c>
      <c r="N781" s="36">
        <f t="shared" si="73"/>
        <v>1</v>
      </c>
      <c r="O781" s="31">
        <f>VLOOKUP(A781,[1]Hoja3!$A$1:$D$1647,2,0)</f>
        <v>18671840</v>
      </c>
      <c r="P781" s="31">
        <f>VLOOKUP(A781,[1]Hoja3!$A$1:$D$1647,4,0)</f>
        <v>4667960</v>
      </c>
      <c r="Q781" s="31">
        <f>VLOOKUP(A781,[1]Hoja3!$A$1:$D$1647,3,0)</f>
        <v>0</v>
      </c>
      <c r="R781" s="31">
        <f t="shared" si="77"/>
        <v>23339800</v>
      </c>
      <c r="S781" s="31">
        <f t="shared" si="74"/>
        <v>14003880</v>
      </c>
      <c r="T781" s="31">
        <f t="shared" si="75"/>
        <v>23339800</v>
      </c>
      <c r="X781" s="30">
        <f t="shared" si="72"/>
        <v>45504</v>
      </c>
      <c r="Y781" s="31"/>
      <c r="Z781" s="31">
        <f t="shared" si="76"/>
        <v>23339800</v>
      </c>
      <c r="AA781" s="28" t="s">
        <v>534</v>
      </c>
    </row>
    <row r="782" spans="1:27" s="28" customFormat="1" ht="43.5" x14ac:dyDescent="0.35">
      <c r="A782" s="19" t="s">
        <v>5303</v>
      </c>
      <c r="B782" s="20">
        <v>864</v>
      </c>
      <c r="C782" s="28">
        <v>2024</v>
      </c>
      <c r="D782" s="19" t="s">
        <v>2427</v>
      </c>
      <c r="E782" s="19" t="s">
        <v>2428</v>
      </c>
      <c r="F782" s="19">
        <v>1024464205</v>
      </c>
      <c r="G782" s="19" t="s">
        <v>2429</v>
      </c>
      <c r="H782" s="19" t="s">
        <v>813</v>
      </c>
      <c r="I782" s="19" t="s">
        <v>2367</v>
      </c>
      <c r="J782" s="27">
        <v>45365</v>
      </c>
      <c r="K782" s="27">
        <v>45369</v>
      </c>
      <c r="L782" s="27">
        <v>45504</v>
      </c>
      <c r="M782" s="29">
        <v>20432500</v>
      </c>
      <c r="N782" s="36">
        <f t="shared" si="73"/>
        <v>1</v>
      </c>
      <c r="O782" s="31">
        <f>VLOOKUP(A782,[1]Hoja3!$A$1:$D$1647,2,0)</f>
        <v>16469833</v>
      </c>
      <c r="P782" s="31">
        <f>VLOOKUP(A782,[1]Hoja3!$A$1:$D$1647,4,0)</f>
        <v>3962667</v>
      </c>
      <c r="Q782" s="31">
        <f>VLOOKUP(A782,[1]Hoja3!$A$1:$D$1647,3,0)</f>
        <v>0</v>
      </c>
      <c r="R782" s="31">
        <f t="shared" si="77"/>
        <v>20432500</v>
      </c>
      <c r="S782" s="31">
        <f t="shared" si="74"/>
        <v>12507166</v>
      </c>
      <c r="T782" s="31">
        <f t="shared" si="75"/>
        <v>20432500</v>
      </c>
      <c r="X782" s="30">
        <f t="shared" si="72"/>
        <v>45504</v>
      </c>
      <c r="Y782" s="31"/>
      <c r="Z782" s="31">
        <f t="shared" si="76"/>
        <v>20432500</v>
      </c>
      <c r="AA782" s="28" t="s">
        <v>534</v>
      </c>
    </row>
    <row r="783" spans="1:27" s="28" customFormat="1" ht="43.5" x14ac:dyDescent="0.35">
      <c r="A783" s="19" t="s">
        <v>5304</v>
      </c>
      <c r="B783" s="20">
        <v>865</v>
      </c>
      <c r="C783" s="28">
        <v>2024</v>
      </c>
      <c r="D783" s="19" t="s">
        <v>2430</v>
      </c>
      <c r="E783" s="19" t="s">
        <v>2431</v>
      </c>
      <c r="F783" s="19">
        <v>80795719</v>
      </c>
      <c r="G783" s="19" t="s">
        <v>2432</v>
      </c>
      <c r="H783" s="19" t="s">
        <v>2071</v>
      </c>
      <c r="I783" s="19" t="s">
        <v>1976</v>
      </c>
      <c r="J783" s="27">
        <v>45365</v>
      </c>
      <c r="K783" s="27">
        <v>45366</v>
      </c>
      <c r="L783" s="27">
        <v>45655</v>
      </c>
      <c r="M783" s="29">
        <v>50593419</v>
      </c>
      <c r="N783" s="36">
        <f t="shared" si="73"/>
        <v>0.47719298190132164</v>
      </c>
      <c r="O783" s="31">
        <f>VLOOKUP(A783,[1]Hoja3!$A$1:$D$1647,2,0)</f>
        <v>24142824</v>
      </c>
      <c r="P783" s="31">
        <f>VLOOKUP(A783,[1]Hoja3!$A$1:$D$1647,4,0)</f>
        <v>1</v>
      </c>
      <c r="Q783" s="31">
        <f>VLOOKUP(A783,[1]Hoja3!$A$1:$D$1647,3,0)</f>
        <v>26450594</v>
      </c>
      <c r="R783" s="31">
        <f t="shared" si="77"/>
        <v>50593419</v>
      </c>
      <c r="S783" s="31">
        <f t="shared" si="74"/>
        <v>24142823</v>
      </c>
      <c r="T783" s="31">
        <f t="shared" si="75"/>
        <v>24142825</v>
      </c>
      <c r="X783" s="30">
        <f t="shared" si="72"/>
        <v>45655</v>
      </c>
      <c r="Y783" s="31"/>
      <c r="Z783" s="31">
        <f t="shared" si="76"/>
        <v>50593419</v>
      </c>
      <c r="AA783" s="28" t="s">
        <v>2072</v>
      </c>
    </row>
    <row r="784" spans="1:27" s="28" customFormat="1" ht="43.5" x14ac:dyDescent="0.35">
      <c r="A784" s="19" t="s">
        <v>5305</v>
      </c>
      <c r="B784" s="20">
        <v>868</v>
      </c>
      <c r="C784" s="28">
        <v>2024</v>
      </c>
      <c r="D784" s="19" t="s">
        <v>2433</v>
      </c>
      <c r="E784" s="19" t="s">
        <v>2434</v>
      </c>
      <c r="F784" s="19">
        <v>1059606556</v>
      </c>
      <c r="G784" s="19" t="s">
        <v>2435</v>
      </c>
      <c r="H784" s="19" t="s">
        <v>475</v>
      </c>
      <c r="I784" s="19" t="s">
        <v>476</v>
      </c>
      <c r="J784" s="27">
        <v>45365</v>
      </c>
      <c r="K784" s="27">
        <v>45369</v>
      </c>
      <c r="L784" s="27">
        <v>45504</v>
      </c>
      <c r="M784" s="29">
        <v>25890750</v>
      </c>
      <c r="N784" s="36">
        <f t="shared" si="73"/>
        <v>1</v>
      </c>
      <c r="O784" s="31">
        <f>VLOOKUP(A784,[1]Hoja3!$A$1:$D$1647,2,0)</f>
        <v>25507183</v>
      </c>
      <c r="P784" s="31">
        <f>VLOOKUP(A784,[1]Hoja3!$A$1:$D$1647,4,0)</f>
        <v>383567</v>
      </c>
      <c r="Q784" s="31">
        <f>VLOOKUP(A784,[1]Hoja3!$A$1:$D$1647,3,0)</f>
        <v>0</v>
      </c>
      <c r="R784" s="31">
        <f t="shared" si="77"/>
        <v>25890750</v>
      </c>
      <c r="S784" s="31">
        <f t="shared" si="74"/>
        <v>25123616</v>
      </c>
      <c r="T784" s="31">
        <f t="shared" si="75"/>
        <v>25890750</v>
      </c>
      <c r="X784" s="30">
        <f t="shared" si="72"/>
        <v>45504</v>
      </c>
      <c r="Y784" s="31"/>
      <c r="Z784" s="31">
        <f t="shared" si="76"/>
        <v>25890750</v>
      </c>
      <c r="AA784" s="28" t="s">
        <v>477</v>
      </c>
    </row>
    <row r="785" spans="1:27" s="28" customFormat="1" ht="43.5" x14ac:dyDescent="0.35">
      <c r="A785" s="19" t="s">
        <v>5306</v>
      </c>
      <c r="B785" s="20">
        <v>869</v>
      </c>
      <c r="C785" s="28">
        <v>2024</v>
      </c>
      <c r="D785" s="19" t="s">
        <v>2436</v>
      </c>
      <c r="E785" s="19" t="s">
        <v>2437</v>
      </c>
      <c r="F785" s="19">
        <v>1023861663</v>
      </c>
      <c r="G785" s="19" t="s">
        <v>2438</v>
      </c>
      <c r="H785" s="19" t="s">
        <v>2256</v>
      </c>
      <c r="I785" s="19" t="s">
        <v>32</v>
      </c>
      <c r="J785" s="27">
        <v>45365</v>
      </c>
      <c r="K785" s="27">
        <v>45369</v>
      </c>
      <c r="L785" s="27">
        <v>45554</v>
      </c>
      <c r="M785" s="29">
        <v>39108000</v>
      </c>
      <c r="N785" s="36">
        <f t="shared" si="73"/>
        <v>0.73888889741229413</v>
      </c>
      <c r="O785" s="31">
        <f>VLOOKUP(A785,[1]Hoja3!$A$1:$D$1647,2,0)</f>
        <v>28896467</v>
      </c>
      <c r="P785" s="31">
        <f>VLOOKUP(A785,[1]Hoja3!$A$1:$D$1647,4,0)</f>
        <v>0</v>
      </c>
      <c r="Q785" s="31">
        <f>VLOOKUP(A785,[1]Hoja3!$A$1:$D$1647,3,0)</f>
        <v>10211533</v>
      </c>
      <c r="R785" s="31">
        <f t="shared" si="77"/>
        <v>39108000</v>
      </c>
      <c r="S785" s="31">
        <f t="shared" si="74"/>
        <v>28896467</v>
      </c>
      <c r="T785" s="31">
        <f t="shared" si="75"/>
        <v>28896467</v>
      </c>
      <c r="X785" s="30">
        <f t="shared" si="72"/>
        <v>45554</v>
      </c>
      <c r="Y785" s="31"/>
      <c r="Z785" s="31">
        <f t="shared" si="76"/>
        <v>39108000</v>
      </c>
      <c r="AA785" s="28" t="s">
        <v>33</v>
      </c>
    </row>
    <row r="786" spans="1:27" s="28" customFormat="1" ht="43.5" x14ac:dyDescent="0.35">
      <c r="A786" s="19" t="s">
        <v>5307</v>
      </c>
      <c r="B786" s="20">
        <v>872</v>
      </c>
      <c r="C786" s="28">
        <v>2024</v>
      </c>
      <c r="D786" s="19" t="s">
        <v>2439</v>
      </c>
      <c r="E786" s="19" t="s">
        <v>2440</v>
      </c>
      <c r="F786" s="19">
        <v>1021662075</v>
      </c>
      <c r="G786" s="19" t="s">
        <v>2441</v>
      </c>
      <c r="H786" s="19" t="s">
        <v>298</v>
      </c>
      <c r="I786" s="19" t="s">
        <v>299</v>
      </c>
      <c r="J786" s="27">
        <v>45365</v>
      </c>
      <c r="K786" s="27">
        <v>45369</v>
      </c>
      <c r="L786" s="27">
        <v>45504</v>
      </c>
      <c r="M786" s="29">
        <v>12000000</v>
      </c>
      <c r="N786" s="36">
        <f t="shared" si="73"/>
        <v>1</v>
      </c>
      <c r="O786" s="31">
        <f>VLOOKUP(A786,[1]Hoja3!$A$1:$D$1647,2,0)</f>
        <v>10640000</v>
      </c>
      <c r="P786" s="31">
        <f>VLOOKUP(A786,[1]Hoja3!$A$1:$D$1647,4,0)</f>
        <v>1360000</v>
      </c>
      <c r="Q786" s="31">
        <f>VLOOKUP(A786,[1]Hoja3!$A$1:$D$1647,3,0)</f>
        <v>0</v>
      </c>
      <c r="R786" s="31">
        <f t="shared" si="77"/>
        <v>12000000</v>
      </c>
      <c r="S786" s="31">
        <f t="shared" si="74"/>
        <v>9280000</v>
      </c>
      <c r="T786" s="31">
        <f t="shared" si="75"/>
        <v>12000000</v>
      </c>
      <c r="X786" s="30">
        <f t="shared" ref="X786:X849" si="78">+W786+L786</f>
        <v>45504</v>
      </c>
      <c r="Y786" s="31"/>
      <c r="Z786" s="31">
        <f t="shared" si="76"/>
        <v>12000000</v>
      </c>
      <c r="AA786" s="28" t="s">
        <v>300</v>
      </c>
    </row>
    <row r="787" spans="1:27" s="28" customFormat="1" ht="43.5" x14ac:dyDescent="0.35">
      <c r="A787" s="19" t="s">
        <v>5308</v>
      </c>
      <c r="B787" s="20">
        <v>873</v>
      </c>
      <c r="C787" s="28">
        <v>2024</v>
      </c>
      <c r="D787" s="19" t="s">
        <v>2442</v>
      </c>
      <c r="E787" s="19" t="s">
        <v>2443</v>
      </c>
      <c r="F787" s="19">
        <v>1034656627</v>
      </c>
      <c r="G787" s="19" t="s">
        <v>2444</v>
      </c>
      <c r="H787" s="19" t="s">
        <v>298</v>
      </c>
      <c r="I787" s="19" t="s">
        <v>299</v>
      </c>
      <c r="J787" s="27">
        <v>45365</v>
      </c>
      <c r="K787" s="27">
        <v>45369</v>
      </c>
      <c r="L787" s="27">
        <v>45504</v>
      </c>
      <c r="M787" s="29">
        <v>12000000</v>
      </c>
      <c r="N787" s="36">
        <f t="shared" si="73"/>
        <v>1</v>
      </c>
      <c r="O787" s="31">
        <f>VLOOKUP(A787,[1]Hoja3!$A$1:$D$1647,2,0)</f>
        <v>10640000</v>
      </c>
      <c r="P787" s="31">
        <f>VLOOKUP(A787,[1]Hoja3!$A$1:$D$1647,4,0)</f>
        <v>1360000</v>
      </c>
      <c r="Q787" s="31">
        <f>VLOOKUP(A787,[1]Hoja3!$A$1:$D$1647,3,0)</f>
        <v>0</v>
      </c>
      <c r="R787" s="31">
        <f t="shared" si="77"/>
        <v>12000000</v>
      </c>
      <c r="S787" s="31">
        <f t="shared" si="74"/>
        <v>9280000</v>
      </c>
      <c r="T787" s="31">
        <f t="shared" si="75"/>
        <v>12000000</v>
      </c>
      <c r="X787" s="30">
        <f t="shared" si="78"/>
        <v>45504</v>
      </c>
      <c r="Y787" s="31"/>
      <c r="Z787" s="31">
        <f t="shared" si="76"/>
        <v>12000000</v>
      </c>
      <c r="AA787" s="28" t="s">
        <v>300</v>
      </c>
    </row>
    <row r="788" spans="1:27" s="28" customFormat="1" ht="43.5" x14ac:dyDescent="0.35">
      <c r="A788" s="19" t="s">
        <v>5309</v>
      </c>
      <c r="B788" s="20">
        <v>874</v>
      </c>
      <c r="C788" s="28">
        <v>2024</v>
      </c>
      <c r="D788" s="19" t="s">
        <v>2445</v>
      </c>
      <c r="E788" s="19" t="s">
        <v>2446</v>
      </c>
      <c r="F788" s="19">
        <v>53118286</v>
      </c>
      <c r="G788" s="19" t="s">
        <v>2447</v>
      </c>
      <c r="H788" s="19" t="s">
        <v>764</v>
      </c>
      <c r="I788" s="19" t="s">
        <v>765</v>
      </c>
      <c r="J788" s="27">
        <v>45365</v>
      </c>
      <c r="K788" s="27">
        <v>45371</v>
      </c>
      <c r="L788" s="27">
        <v>45504</v>
      </c>
      <c r="M788" s="29">
        <v>22278000</v>
      </c>
      <c r="N788" s="36">
        <f t="shared" si="73"/>
        <v>1</v>
      </c>
      <c r="O788" s="31">
        <f>VLOOKUP(A788,[1]Hoja3!$A$1:$D$1647,2,0)</f>
        <v>16213433</v>
      </c>
      <c r="P788" s="31">
        <f>VLOOKUP(A788,[1]Hoja3!$A$1:$D$1647,4,0)</f>
        <v>6064567</v>
      </c>
      <c r="Q788" s="31">
        <f>VLOOKUP(A788,[1]Hoja3!$A$1:$D$1647,3,0)</f>
        <v>0</v>
      </c>
      <c r="R788" s="31">
        <f t="shared" si="77"/>
        <v>22278000</v>
      </c>
      <c r="S788" s="31">
        <f t="shared" si="74"/>
        <v>10148866</v>
      </c>
      <c r="T788" s="31">
        <f t="shared" si="75"/>
        <v>22278000</v>
      </c>
      <c r="X788" s="30">
        <f t="shared" si="78"/>
        <v>45504</v>
      </c>
      <c r="Y788" s="31"/>
      <c r="Z788" s="31">
        <f t="shared" si="76"/>
        <v>22278000</v>
      </c>
      <c r="AA788" s="28" t="s">
        <v>556</v>
      </c>
    </row>
    <row r="789" spans="1:27" s="28" customFormat="1" ht="43.5" x14ac:dyDescent="0.35">
      <c r="A789" s="19" t="s">
        <v>5310</v>
      </c>
      <c r="B789" s="20">
        <v>867</v>
      </c>
      <c r="C789" s="28">
        <v>2024</v>
      </c>
      <c r="D789" s="19" t="s">
        <v>2448</v>
      </c>
      <c r="E789" s="19" t="s">
        <v>2449</v>
      </c>
      <c r="F789" s="19">
        <v>1020816925</v>
      </c>
      <c r="G789" s="19" t="s">
        <v>2450</v>
      </c>
      <c r="H789" s="19" t="s">
        <v>475</v>
      </c>
      <c r="I789" s="19" t="s">
        <v>476</v>
      </c>
      <c r="J789" s="27">
        <v>45366</v>
      </c>
      <c r="K789" s="27">
        <v>45370</v>
      </c>
      <c r="L789" s="27">
        <v>45504</v>
      </c>
      <c r="M789" s="29">
        <v>23634000</v>
      </c>
      <c r="N789" s="36">
        <f t="shared" si="73"/>
        <v>1</v>
      </c>
      <c r="O789" s="31">
        <f>VLOOKUP(A789,[1]Hoja3!$A$1:$D$1647,2,0)</f>
        <v>23108800</v>
      </c>
      <c r="P789" s="31">
        <f>VLOOKUP(A789,[1]Hoja3!$A$1:$D$1647,4,0)</f>
        <v>525200</v>
      </c>
      <c r="Q789" s="31">
        <f>VLOOKUP(A789,[1]Hoja3!$A$1:$D$1647,3,0)</f>
        <v>0</v>
      </c>
      <c r="R789" s="31">
        <f t="shared" si="77"/>
        <v>23634000</v>
      </c>
      <c r="S789" s="31">
        <f t="shared" si="74"/>
        <v>22583600</v>
      </c>
      <c r="T789" s="31">
        <f t="shared" si="75"/>
        <v>23634000</v>
      </c>
      <c r="X789" s="30">
        <f t="shared" si="78"/>
        <v>45504</v>
      </c>
      <c r="Y789" s="31"/>
      <c r="Z789" s="31">
        <f t="shared" si="76"/>
        <v>23634000</v>
      </c>
      <c r="AA789" s="28" t="s">
        <v>477</v>
      </c>
    </row>
    <row r="790" spans="1:27" s="28" customFormat="1" ht="43.5" x14ac:dyDescent="0.35">
      <c r="A790" s="19" t="s">
        <v>5311</v>
      </c>
      <c r="B790" s="20">
        <v>871</v>
      </c>
      <c r="C790" s="28">
        <v>2024</v>
      </c>
      <c r="D790" s="19" t="s">
        <v>2451</v>
      </c>
      <c r="E790" s="19" t="s">
        <v>2452</v>
      </c>
      <c r="F790" s="19">
        <v>1014207629</v>
      </c>
      <c r="G790" s="19" t="s">
        <v>2453</v>
      </c>
      <c r="H790" s="19" t="s">
        <v>262</v>
      </c>
      <c r="I790" s="19" t="s">
        <v>4742</v>
      </c>
      <c r="J790" s="27">
        <v>45366</v>
      </c>
      <c r="K790" s="27">
        <v>45369</v>
      </c>
      <c r="L790" s="27">
        <v>45504</v>
      </c>
      <c r="M790" s="29">
        <v>23409400</v>
      </c>
      <c r="N790" s="36">
        <f t="shared" si="73"/>
        <v>1</v>
      </c>
      <c r="O790" s="31">
        <f>VLOOKUP(A790,[1]Hoja3!$A$1:$D$1647,2,0)</f>
        <v>22561233</v>
      </c>
      <c r="P790" s="31">
        <f>VLOOKUP(A790,[1]Hoja3!$A$1:$D$1647,4,0)</f>
        <v>848167</v>
      </c>
      <c r="Q790" s="31">
        <f>VLOOKUP(A790,[1]Hoja3!$A$1:$D$1647,3,0)</f>
        <v>0</v>
      </c>
      <c r="R790" s="31">
        <f t="shared" si="77"/>
        <v>23409400</v>
      </c>
      <c r="S790" s="31">
        <f t="shared" si="74"/>
        <v>21713066</v>
      </c>
      <c r="T790" s="31">
        <f t="shared" si="75"/>
        <v>23409400</v>
      </c>
      <c r="X790" s="30">
        <f t="shared" si="78"/>
        <v>45504</v>
      </c>
      <c r="Y790" s="31"/>
      <c r="Z790" s="31">
        <f t="shared" si="76"/>
        <v>23409400</v>
      </c>
      <c r="AA790" s="28" t="s">
        <v>264</v>
      </c>
    </row>
    <row r="791" spans="1:27" s="28" customFormat="1" ht="43.5" x14ac:dyDescent="0.35">
      <c r="A791" s="19" t="s">
        <v>5312</v>
      </c>
      <c r="B791" s="20">
        <v>875</v>
      </c>
      <c r="C791" s="28">
        <v>2024</v>
      </c>
      <c r="D791" s="19" t="s">
        <v>2454</v>
      </c>
      <c r="E791" s="19" t="s">
        <v>2455</v>
      </c>
      <c r="F791" s="19">
        <v>1010236363</v>
      </c>
      <c r="G791" s="19" t="s">
        <v>2456</v>
      </c>
      <c r="H791" s="19" t="s">
        <v>262</v>
      </c>
      <c r="I791" s="19" t="s">
        <v>4742</v>
      </c>
      <c r="J791" s="27">
        <v>45366</v>
      </c>
      <c r="K791" s="27">
        <v>45372</v>
      </c>
      <c r="L791" s="27">
        <v>45504</v>
      </c>
      <c r="M791" s="29">
        <v>23409400</v>
      </c>
      <c r="N791" s="36">
        <f t="shared" si="73"/>
        <v>1</v>
      </c>
      <c r="O791" s="31">
        <f>VLOOKUP(A791,[1]Hoja3!$A$1:$D$1647,2,0)</f>
        <v>22052333</v>
      </c>
      <c r="P791" s="31">
        <f>VLOOKUP(A791,[1]Hoja3!$A$1:$D$1647,4,0)</f>
        <v>1357067</v>
      </c>
      <c r="Q791" s="31">
        <f>VLOOKUP(A791,[1]Hoja3!$A$1:$D$1647,3,0)</f>
        <v>0</v>
      </c>
      <c r="R791" s="31">
        <f t="shared" si="77"/>
        <v>23409400</v>
      </c>
      <c r="S791" s="31">
        <f t="shared" si="74"/>
        <v>20695266</v>
      </c>
      <c r="T791" s="31">
        <f t="shared" si="75"/>
        <v>23409400</v>
      </c>
      <c r="X791" s="30">
        <f t="shared" si="78"/>
        <v>45504</v>
      </c>
      <c r="Y791" s="31"/>
      <c r="Z791" s="31">
        <f t="shared" si="76"/>
        <v>23409400</v>
      </c>
      <c r="AA791" s="28" t="s">
        <v>264</v>
      </c>
    </row>
    <row r="792" spans="1:27" s="28" customFormat="1" ht="29" x14ac:dyDescent="0.35">
      <c r="A792" s="19" t="s">
        <v>5313</v>
      </c>
      <c r="B792" s="20">
        <v>876</v>
      </c>
      <c r="C792" s="28">
        <v>2024</v>
      </c>
      <c r="D792" s="19" t="s">
        <v>2457</v>
      </c>
      <c r="E792" s="19" t="s">
        <v>2458</v>
      </c>
      <c r="F792" s="19">
        <v>1123620624</v>
      </c>
      <c r="G792" s="19" t="s">
        <v>2459</v>
      </c>
      <c r="H792" s="19" t="s">
        <v>4678</v>
      </c>
      <c r="I792" s="19" t="s">
        <v>539</v>
      </c>
      <c r="J792" s="27">
        <v>45366</v>
      </c>
      <c r="K792" s="27">
        <v>45371</v>
      </c>
      <c r="L792" s="27">
        <v>45504</v>
      </c>
      <c r="M792" s="29">
        <v>29174750</v>
      </c>
      <c r="N792" s="36">
        <f t="shared" si="73"/>
        <v>1</v>
      </c>
      <c r="O792" s="31">
        <f>VLOOKUP(A792,[1]Hoja3!$A$1:$D$1647,2,0)</f>
        <v>23162983</v>
      </c>
      <c r="P792" s="31">
        <f>VLOOKUP(A792,[1]Hoja3!$A$1:$D$1647,4,0)</f>
        <v>6011767</v>
      </c>
      <c r="Q792" s="31">
        <f>VLOOKUP(A792,[1]Hoja3!$A$1:$D$1647,3,0)</f>
        <v>0</v>
      </c>
      <c r="R792" s="31">
        <f t="shared" si="77"/>
        <v>29174750</v>
      </c>
      <c r="S792" s="31">
        <f t="shared" si="74"/>
        <v>17151216</v>
      </c>
      <c r="T792" s="31">
        <f t="shared" si="75"/>
        <v>29174750</v>
      </c>
      <c r="X792" s="30">
        <f t="shared" si="78"/>
        <v>45504</v>
      </c>
      <c r="Y792" s="31"/>
      <c r="Z792" s="31">
        <f t="shared" si="76"/>
        <v>29174750</v>
      </c>
      <c r="AA792" s="28" t="s">
        <v>534</v>
      </c>
    </row>
    <row r="793" spans="1:27" s="28" customFormat="1" ht="43.5" x14ac:dyDescent="0.35">
      <c r="A793" s="19" t="s">
        <v>5314</v>
      </c>
      <c r="B793" s="20">
        <v>877</v>
      </c>
      <c r="C793" s="28">
        <v>2024</v>
      </c>
      <c r="D793" s="19" t="s">
        <v>2460</v>
      </c>
      <c r="E793" s="19" t="s">
        <v>2461</v>
      </c>
      <c r="F793" s="19">
        <v>1121829610</v>
      </c>
      <c r="G793" s="19" t="s">
        <v>2462</v>
      </c>
      <c r="H793" s="19" t="s">
        <v>894</v>
      </c>
      <c r="I793" s="19" t="s">
        <v>895</v>
      </c>
      <c r="J793" s="27">
        <v>45366</v>
      </c>
      <c r="K793" s="27">
        <v>45370</v>
      </c>
      <c r="L793" s="27">
        <v>45504</v>
      </c>
      <c r="M793" s="29">
        <v>31827000</v>
      </c>
      <c r="N793" s="36">
        <f t="shared" si="73"/>
        <v>1</v>
      </c>
      <c r="O793" s="31">
        <f>VLOOKUP(A793,[1]Hoja3!$A$1:$D$1647,2,0)</f>
        <v>23339800</v>
      </c>
      <c r="P793" s="31">
        <f>VLOOKUP(A793,[1]Hoja3!$A$1:$D$1647,4,0)</f>
        <v>8487200</v>
      </c>
      <c r="Q793" s="31">
        <f>VLOOKUP(A793,[1]Hoja3!$A$1:$D$1647,3,0)</f>
        <v>0</v>
      </c>
      <c r="R793" s="31">
        <f t="shared" si="77"/>
        <v>31827000</v>
      </c>
      <c r="S793" s="31">
        <f t="shared" si="74"/>
        <v>14852600</v>
      </c>
      <c r="T793" s="31">
        <f t="shared" si="75"/>
        <v>31827000</v>
      </c>
      <c r="X793" s="30">
        <f t="shared" si="78"/>
        <v>45504</v>
      </c>
      <c r="Y793" s="31"/>
      <c r="Z793" s="31">
        <f t="shared" si="76"/>
        <v>31827000</v>
      </c>
      <c r="AA793" s="28" t="s">
        <v>895</v>
      </c>
    </row>
    <row r="794" spans="1:27" s="28" customFormat="1" ht="43.5" x14ac:dyDescent="0.35">
      <c r="A794" s="19" t="s">
        <v>5315</v>
      </c>
      <c r="B794" s="20">
        <v>878</v>
      </c>
      <c r="C794" s="28">
        <v>2024</v>
      </c>
      <c r="D794" s="19" t="s">
        <v>2463</v>
      </c>
      <c r="E794" s="19" t="s">
        <v>2464</v>
      </c>
      <c r="F794" s="19">
        <v>52601106</v>
      </c>
      <c r="G794" s="19" t="s">
        <v>2465</v>
      </c>
      <c r="H794" s="19" t="s">
        <v>154</v>
      </c>
      <c r="I794" s="19" t="s">
        <v>4747</v>
      </c>
      <c r="J794" s="27">
        <v>45366</v>
      </c>
      <c r="K794" s="27">
        <v>45370</v>
      </c>
      <c r="L794" s="27">
        <v>45504</v>
      </c>
      <c r="M794" s="29">
        <v>12254000</v>
      </c>
      <c r="N794" s="36">
        <f t="shared" si="73"/>
        <v>1</v>
      </c>
      <c r="O794" s="31">
        <f>VLOOKUP(A794,[1]Hoja3!$A$1:$D$1647,2,0)</f>
        <v>9803200</v>
      </c>
      <c r="P794" s="31">
        <f>VLOOKUP(A794,[1]Hoja3!$A$1:$D$1647,4,0)</f>
        <v>2450800</v>
      </c>
      <c r="Q794" s="31">
        <f>VLOOKUP(A794,[1]Hoja3!$A$1:$D$1647,3,0)</f>
        <v>0</v>
      </c>
      <c r="R794" s="31">
        <f t="shared" si="77"/>
        <v>12254000</v>
      </c>
      <c r="S794" s="31">
        <f t="shared" si="74"/>
        <v>7352400</v>
      </c>
      <c r="T794" s="31">
        <f t="shared" si="75"/>
        <v>12254000</v>
      </c>
      <c r="X794" s="30">
        <f t="shared" si="78"/>
        <v>45504</v>
      </c>
      <c r="Y794" s="31"/>
      <c r="Z794" s="31">
        <f t="shared" si="76"/>
        <v>12254000</v>
      </c>
      <c r="AA794" s="28" t="s">
        <v>156</v>
      </c>
    </row>
    <row r="795" spans="1:27" s="28" customFormat="1" ht="43.5" x14ac:dyDescent="0.35">
      <c r="A795" s="19" t="s">
        <v>5316</v>
      </c>
      <c r="B795" s="20">
        <v>879</v>
      </c>
      <c r="C795" s="28">
        <v>2024</v>
      </c>
      <c r="D795" s="19" t="s">
        <v>2466</v>
      </c>
      <c r="E795" s="19" t="s">
        <v>2467</v>
      </c>
      <c r="F795" s="19">
        <v>1018456182</v>
      </c>
      <c r="G795" s="19" t="s">
        <v>2468</v>
      </c>
      <c r="H795" s="19" t="s">
        <v>154</v>
      </c>
      <c r="I795" s="19" t="s">
        <v>4747</v>
      </c>
      <c r="J795" s="27">
        <v>45366</v>
      </c>
      <c r="K795" s="27">
        <v>45370</v>
      </c>
      <c r="L795" s="27">
        <v>45504</v>
      </c>
      <c r="M795" s="29">
        <v>12254000</v>
      </c>
      <c r="N795" s="36">
        <f t="shared" si="73"/>
        <v>1</v>
      </c>
      <c r="O795" s="31">
        <f>VLOOKUP(A795,[1]Hoja3!$A$1:$D$1647,2,0)</f>
        <v>9803200</v>
      </c>
      <c r="P795" s="31">
        <f>VLOOKUP(A795,[1]Hoja3!$A$1:$D$1647,4,0)</f>
        <v>2450800</v>
      </c>
      <c r="Q795" s="31">
        <f>VLOOKUP(A795,[1]Hoja3!$A$1:$D$1647,3,0)</f>
        <v>0</v>
      </c>
      <c r="R795" s="31">
        <f t="shared" si="77"/>
        <v>12254000</v>
      </c>
      <c r="S795" s="31">
        <f t="shared" si="74"/>
        <v>7352400</v>
      </c>
      <c r="T795" s="31">
        <f t="shared" si="75"/>
        <v>12254000</v>
      </c>
      <c r="X795" s="30">
        <f t="shared" si="78"/>
        <v>45504</v>
      </c>
      <c r="Y795" s="31"/>
      <c r="Z795" s="31">
        <f t="shared" si="76"/>
        <v>12254000</v>
      </c>
      <c r="AA795" s="28" t="s">
        <v>156</v>
      </c>
    </row>
    <row r="796" spans="1:27" s="28" customFormat="1" ht="43.5" x14ac:dyDescent="0.35">
      <c r="A796" s="19" t="s">
        <v>5317</v>
      </c>
      <c r="B796" s="20">
        <v>881</v>
      </c>
      <c r="C796" s="28">
        <v>2024</v>
      </c>
      <c r="D796" s="19" t="s">
        <v>2469</v>
      </c>
      <c r="E796" s="19" t="s">
        <v>2470</v>
      </c>
      <c r="F796" s="19">
        <v>1022343721</v>
      </c>
      <c r="G796" s="19" t="s">
        <v>2471</v>
      </c>
      <c r="H796" s="19" t="s">
        <v>154</v>
      </c>
      <c r="I796" s="19" t="s">
        <v>4747</v>
      </c>
      <c r="J796" s="27">
        <v>45366</v>
      </c>
      <c r="K796" s="27">
        <v>45378</v>
      </c>
      <c r="L796" s="27">
        <v>45504</v>
      </c>
      <c r="M796" s="29">
        <v>35308000</v>
      </c>
      <c r="N796" s="36">
        <f t="shared" si="73"/>
        <v>1</v>
      </c>
      <c r="O796" s="31">
        <f>VLOOKUP(A796,[1]Hoja3!$A$1:$D$1647,2,0)</f>
        <v>22452267</v>
      </c>
      <c r="P796" s="31">
        <f>VLOOKUP(A796,[1]Hoja3!$A$1:$D$1647,4,0)</f>
        <v>12855733</v>
      </c>
      <c r="Q796" s="31">
        <f>VLOOKUP(A796,[1]Hoja3!$A$1:$D$1647,3,0)</f>
        <v>0</v>
      </c>
      <c r="R796" s="31">
        <f t="shared" si="77"/>
        <v>35308000</v>
      </c>
      <c r="S796" s="31">
        <f t="shared" si="74"/>
        <v>9596534</v>
      </c>
      <c r="T796" s="31">
        <f t="shared" si="75"/>
        <v>35308000</v>
      </c>
      <c r="X796" s="30">
        <f t="shared" si="78"/>
        <v>45504</v>
      </c>
      <c r="Y796" s="31"/>
      <c r="Z796" s="31">
        <f t="shared" si="76"/>
        <v>35308000</v>
      </c>
      <c r="AA796" s="28" t="s">
        <v>156</v>
      </c>
    </row>
    <row r="797" spans="1:27" s="28" customFormat="1" ht="29" x14ac:dyDescent="0.35">
      <c r="A797" s="19" t="s">
        <v>5318</v>
      </c>
      <c r="B797" s="20">
        <v>880</v>
      </c>
      <c r="C797" s="28">
        <v>2024</v>
      </c>
      <c r="D797" s="19" t="s">
        <v>2472</v>
      </c>
      <c r="E797" s="19" t="s">
        <v>2473</v>
      </c>
      <c r="F797" s="19">
        <v>1072710051</v>
      </c>
      <c r="G797" s="19" t="s">
        <v>2474</v>
      </c>
      <c r="H797" s="19" t="s">
        <v>764</v>
      </c>
      <c r="I797" s="19" t="s">
        <v>765</v>
      </c>
      <c r="J797" s="27">
        <v>45369</v>
      </c>
      <c r="K797" s="27">
        <v>45383</v>
      </c>
      <c r="L797" s="27">
        <v>45504</v>
      </c>
      <c r="M797" s="29">
        <v>39108000</v>
      </c>
      <c r="N797" s="36">
        <f t="shared" si="73"/>
        <v>1</v>
      </c>
      <c r="O797" s="31">
        <f>VLOOKUP(A797,[1]Hoja3!$A$1:$D$1647,2,0)</f>
        <v>26072000</v>
      </c>
      <c r="P797" s="31">
        <f>VLOOKUP(A797,[1]Hoja3!$A$1:$D$1647,4,0)</f>
        <v>13036000</v>
      </c>
      <c r="Q797" s="31">
        <f>VLOOKUP(A797,[1]Hoja3!$A$1:$D$1647,3,0)</f>
        <v>0</v>
      </c>
      <c r="R797" s="31">
        <f t="shared" si="77"/>
        <v>39108000</v>
      </c>
      <c r="S797" s="31">
        <f t="shared" si="74"/>
        <v>13036000</v>
      </c>
      <c r="T797" s="31">
        <f t="shared" si="75"/>
        <v>39108000</v>
      </c>
      <c r="X797" s="30">
        <f t="shared" si="78"/>
        <v>45504</v>
      </c>
      <c r="Y797" s="31"/>
      <c r="Z797" s="31">
        <f t="shared" si="76"/>
        <v>39108000</v>
      </c>
      <c r="AA797" s="28" t="s">
        <v>556</v>
      </c>
    </row>
    <row r="798" spans="1:27" s="28" customFormat="1" ht="43.5" x14ac:dyDescent="0.35">
      <c r="A798" s="19" t="s">
        <v>5319</v>
      </c>
      <c r="B798" s="20">
        <v>883</v>
      </c>
      <c r="C798" s="28">
        <v>2024</v>
      </c>
      <c r="D798" s="19" t="s">
        <v>2475</v>
      </c>
      <c r="E798" s="19" t="s">
        <v>2476</v>
      </c>
      <c r="F798" s="19">
        <v>53038736</v>
      </c>
      <c r="G798" s="19" t="s">
        <v>2477</v>
      </c>
      <c r="H798" s="19" t="s">
        <v>854</v>
      </c>
      <c r="I798" s="19" t="s">
        <v>4785</v>
      </c>
      <c r="J798" s="27">
        <v>45369</v>
      </c>
      <c r="K798" s="27">
        <v>45370</v>
      </c>
      <c r="L798" s="27">
        <v>45504</v>
      </c>
      <c r="M798" s="29">
        <v>50688000</v>
      </c>
      <c r="N798" s="36">
        <f t="shared" si="73"/>
        <v>1</v>
      </c>
      <c r="O798" s="31">
        <f>VLOOKUP(A798,[1]Hoja3!$A$1:$D$1647,2,0)</f>
        <v>37171200</v>
      </c>
      <c r="P798" s="31">
        <f>VLOOKUP(A798,[1]Hoja3!$A$1:$D$1647,4,0)</f>
        <v>13516800</v>
      </c>
      <c r="Q798" s="31">
        <f>VLOOKUP(A798,[1]Hoja3!$A$1:$D$1647,3,0)</f>
        <v>0</v>
      </c>
      <c r="R798" s="31">
        <f t="shared" si="77"/>
        <v>50688000</v>
      </c>
      <c r="S798" s="31">
        <f t="shared" si="74"/>
        <v>23654400</v>
      </c>
      <c r="T798" s="31">
        <f t="shared" si="75"/>
        <v>50688000</v>
      </c>
      <c r="X798" s="30">
        <f t="shared" si="78"/>
        <v>45504</v>
      </c>
      <c r="Y798" s="31"/>
      <c r="Z798" s="31">
        <f t="shared" si="76"/>
        <v>50688000</v>
      </c>
      <c r="AA798" s="28" t="s">
        <v>306</v>
      </c>
    </row>
    <row r="799" spans="1:27" s="28" customFormat="1" ht="43.5" x14ac:dyDescent="0.35">
      <c r="A799" s="19" t="s">
        <v>5320</v>
      </c>
      <c r="B799" s="20">
        <v>884</v>
      </c>
      <c r="C799" s="28">
        <v>2024</v>
      </c>
      <c r="D799" s="19" t="s">
        <v>2478</v>
      </c>
      <c r="E799" s="19" t="s">
        <v>2479</v>
      </c>
      <c r="F799" s="19">
        <v>1024472408</v>
      </c>
      <c r="G799" s="19" t="s">
        <v>2480</v>
      </c>
      <c r="H799" s="19" t="s">
        <v>813</v>
      </c>
      <c r="I799" s="19" t="s">
        <v>2367</v>
      </c>
      <c r="J799" s="27">
        <v>45369</v>
      </c>
      <c r="K799" s="27">
        <v>45371</v>
      </c>
      <c r="L799" s="27">
        <v>45504</v>
      </c>
      <c r="M799" s="29">
        <v>19937167</v>
      </c>
      <c r="N799" s="36">
        <f t="shared" si="73"/>
        <v>1</v>
      </c>
      <c r="O799" s="31">
        <f>VLOOKUP(A799,[1]Hoja3!$A$1:$D$1647,2,0)</f>
        <v>16222167</v>
      </c>
      <c r="P799" s="31">
        <f>VLOOKUP(A799,[1]Hoja3!$A$1:$D$1647,4,0)</f>
        <v>3715000</v>
      </c>
      <c r="Q799" s="31">
        <f>VLOOKUP(A799,[1]Hoja3!$A$1:$D$1647,3,0)</f>
        <v>0</v>
      </c>
      <c r="R799" s="31">
        <f t="shared" si="77"/>
        <v>19937167</v>
      </c>
      <c r="S799" s="31">
        <f t="shared" si="74"/>
        <v>12507167</v>
      </c>
      <c r="T799" s="31">
        <f t="shared" si="75"/>
        <v>19937167</v>
      </c>
      <c r="X799" s="30">
        <f t="shared" si="78"/>
        <v>45504</v>
      </c>
      <c r="Y799" s="31"/>
      <c r="Z799" s="31">
        <f t="shared" si="76"/>
        <v>19937167</v>
      </c>
      <c r="AA799" s="28" t="s">
        <v>534</v>
      </c>
    </row>
    <row r="800" spans="1:27" s="28" customFormat="1" ht="43.5" x14ac:dyDescent="0.35">
      <c r="A800" s="19" t="s">
        <v>5321</v>
      </c>
      <c r="B800" s="20">
        <v>886</v>
      </c>
      <c r="C800" s="28">
        <v>2024</v>
      </c>
      <c r="D800" s="19" t="s">
        <v>2481</v>
      </c>
      <c r="E800" s="19" t="s">
        <v>2482</v>
      </c>
      <c r="F800" s="19">
        <v>52098127</v>
      </c>
      <c r="G800" s="19" t="s">
        <v>2483</v>
      </c>
      <c r="H800" s="19" t="s">
        <v>262</v>
      </c>
      <c r="I800" s="19" t="s">
        <v>4742</v>
      </c>
      <c r="J800" s="27">
        <v>45370</v>
      </c>
      <c r="K800" s="27">
        <v>45372</v>
      </c>
      <c r="L800" s="27">
        <v>45504</v>
      </c>
      <c r="M800" s="29">
        <v>17873667</v>
      </c>
      <c r="N800" s="36">
        <f t="shared" si="73"/>
        <v>1</v>
      </c>
      <c r="O800" s="31">
        <f>VLOOKUP(A800,[1]Hoja3!$A$1:$D$1647,2,0)</f>
        <v>16024667</v>
      </c>
      <c r="P800" s="31">
        <f>VLOOKUP(A800,[1]Hoja3!$A$1:$D$1647,4,0)</f>
        <v>1849000</v>
      </c>
      <c r="Q800" s="31">
        <f>VLOOKUP(A800,[1]Hoja3!$A$1:$D$1647,3,0)</f>
        <v>0</v>
      </c>
      <c r="R800" s="31">
        <f t="shared" si="77"/>
        <v>17873667</v>
      </c>
      <c r="S800" s="31">
        <f t="shared" si="74"/>
        <v>14175667</v>
      </c>
      <c r="T800" s="31">
        <f t="shared" si="75"/>
        <v>17873667</v>
      </c>
      <c r="X800" s="30">
        <f t="shared" si="78"/>
        <v>45504</v>
      </c>
      <c r="Y800" s="31"/>
      <c r="Z800" s="31">
        <f t="shared" si="76"/>
        <v>17873667</v>
      </c>
      <c r="AA800" s="28" t="s">
        <v>264</v>
      </c>
    </row>
    <row r="801" spans="1:27" s="28" customFormat="1" ht="29" x14ac:dyDescent="0.35">
      <c r="A801" s="19" t="s">
        <v>5322</v>
      </c>
      <c r="B801" s="20">
        <v>887</v>
      </c>
      <c r="C801" s="28">
        <v>2024</v>
      </c>
      <c r="D801" s="19" t="s">
        <v>2484</v>
      </c>
      <c r="E801" s="19" t="s">
        <v>2485</v>
      </c>
      <c r="F801" s="19">
        <v>52812517</v>
      </c>
      <c r="G801" s="19" t="s">
        <v>2486</v>
      </c>
      <c r="H801" s="19" t="s">
        <v>4678</v>
      </c>
      <c r="I801" s="19" t="s">
        <v>2487</v>
      </c>
      <c r="J801" s="27">
        <v>45370</v>
      </c>
      <c r="K801" s="27">
        <v>45383</v>
      </c>
      <c r="L801" s="27">
        <v>45550</v>
      </c>
      <c r="M801" s="29">
        <v>29174750</v>
      </c>
      <c r="N801" s="36">
        <f t="shared" si="73"/>
        <v>0.72727272727272729</v>
      </c>
      <c r="O801" s="31">
        <f>VLOOKUP(A801,[1]Hoja3!$A$1:$D$1647,2,0)</f>
        <v>21218000</v>
      </c>
      <c r="P801" s="31">
        <f>VLOOKUP(A801,[1]Hoja3!$A$1:$D$1647,4,0)</f>
        <v>0</v>
      </c>
      <c r="Q801" s="31">
        <f>VLOOKUP(A801,[1]Hoja3!$A$1:$D$1647,3,0)</f>
        <v>7956750</v>
      </c>
      <c r="R801" s="31">
        <f t="shared" si="77"/>
        <v>29174750</v>
      </c>
      <c r="S801" s="31">
        <f t="shared" si="74"/>
        <v>21218000</v>
      </c>
      <c r="T801" s="31">
        <f t="shared" si="75"/>
        <v>21218000</v>
      </c>
      <c r="X801" s="30">
        <f t="shared" si="78"/>
        <v>45550</v>
      </c>
      <c r="Y801" s="31"/>
      <c r="Z801" s="31">
        <f t="shared" si="76"/>
        <v>29174750</v>
      </c>
      <c r="AA801" s="28" t="s">
        <v>534</v>
      </c>
    </row>
    <row r="802" spans="1:27" s="28" customFormat="1" ht="43.5" x14ac:dyDescent="0.35">
      <c r="A802" s="19" t="s">
        <v>5323</v>
      </c>
      <c r="B802" s="20">
        <v>888</v>
      </c>
      <c r="C802" s="28">
        <v>2024</v>
      </c>
      <c r="D802" s="19" t="s">
        <v>2488</v>
      </c>
      <c r="E802" s="19" t="s">
        <v>2489</v>
      </c>
      <c r="F802" s="19">
        <v>52025805</v>
      </c>
      <c r="G802" s="19" t="s">
        <v>2490</v>
      </c>
      <c r="H802" s="19" t="s">
        <v>154</v>
      </c>
      <c r="I802" s="19" t="s">
        <v>4747</v>
      </c>
      <c r="J802" s="27">
        <v>45370</v>
      </c>
      <c r="K802" s="27">
        <v>45373</v>
      </c>
      <c r="L802" s="27">
        <v>45504</v>
      </c>
      <c r="M802" s="29">
        <v>12254000</v>
      </c>
      <c r="N802" s="36">
        <f t="shared" si="73"/>
        <v>1</v>
      </c>
      <c r="O802" s="31">
        <f>VLOOKUP(A802,[1]Hoja3!$A$1:$D$1647,2,0)</f>
        <v>9580400</v>
      </c>
      <c r="P802" s="31">
        <f>VLOOKUP(A802,[1]Hoja3!$A$1:$D$1647,4,0)</f>
        <v>2673600</v>
      </c>
      <c r="Q802" s="31">
        <f>VLOOKUP(A802,[1]Hoja3!$A$1:$D$1647,3,0)</f>
        <v>0</v>
      </c>
      <c r="R802" s="31">
        <f t="shared" si="77"/>
        <v>12254000</v>
      </c>
      <c r="S802" s="31">
        <f t="shared" si="74"/>
        <v>6906800</v>
      </c>
      <c r="T802" s="31">
        <f t="shared" si="75"/>
        <v>12254000</v>
      </c>
      <c r="X802" s="30">
        <f t="shared" si="78"/>
        <v>45504</v>
      </c>
      <c r="Y802" s="31"/>
      <c r="Z802" s="31">
        <f t="shared" si="76"/>
        <v>12254000</v>
      </c>
      <c r="AA802" s="28" t="s">
        <v>156</v>
      </c>
    </row>
    <row r="803" spans="1:27" s="28" customFormat="1" ht="43.5" x14ac:dyDescent="0.35">
      <c r="A803" s="19" t="s">
        <v>5324</v>
      </c>
      <c r="B803" s="20">
        <v>889</v>
      </c>
      <c r="C803" s="28">
        <v>2024</v>
      </c>
      <c r="D803" s="19" t="s">
        <v>2491</v>
      </c>
      <c r="E803" s="19" t="s">
        <v>2492</v>
      </c>
      <c r="F803" s="19">
        <v>1030635568</v>
      </c>
      <c r="G803" s="19" t="s">
        <v>2493</v>
      </c>
      <c r="H803" s="19" t="s">
        <v>154</v>
      </c>
      <c r="I803" s="19" t="s">
        <v>4747</v>
      </c>
      <c r="J803" s="27">
        <v>45371</v>
      </c>
      <c r="K803" s="27">
        <v>45375</v>
      </c>
      <c r="L803" s="27">
        <v>45504</v>
      </c>
      <c r="M803" s="29">
        <v>35308000</v>
      </c>
      <c r="N803" s="36">
        <f t="shared" si="73"/>
        <v>1</v>
      </c>
      <c r="O803" s="31">
        <f>VLOOKUP(A803,[1]Hoja3!$A$1:$D$1647,2,0)</f>
        <v>22452267</v>
      </c>
      <c r="P803" s="31">
        <f>VLOOKUP(A803,[1]Hoja3!$A$1:$D$1647,4,0)</f>
        <v>12855733</v>
      </c>
      <c r="Q803" s="31">
        <f>VLOOKUP(A803,[1]Hoja3!$A$1:$D$1647,3,0)</f>
        <v>0</v>
      </c>
      <c r="R803" s="31">
        <f t="shared" si="77"/>
        <v>35308000</v>
      </c>
      <c r="S803" s="31">
        <f t="shared" si="74"/>
        <v>9596534</v>
      </c>
      <c r="T803" s="31">
        <f t="shared" si="75"/>
        <v>35308000</v>
      </c>
      <c r="X803" s="30">
        <f t="shared" si="78"/>
        <v>45504</v>
      </c>
      <c r="Y803" s="31"/>
      <c r="Z803" s="31">
        <f t="shared" si="76"/>
        <v>35308000</v>
      </c>
      <c r="AA803" s="28" t="s">
        <v>156</v>
      </c>
    </row>
    <row r="804" spans="1:27" s="28" customFormat="1" ht="29" x14ac:dyDescent="0.35">
      <c r="A804" s="19" t="s">
        <v>5325</v>
      </c>
      <c r="B804" s="20">
        <v>890</v>
      </c>
      <c r="C804" s="28">
        <v>2024</v>
      </c>
      <c r="D804" s="19" t="s">
        <v>2494</v>
      </c>
      <c r="E804" s="19" t="s">
        <v>2495</v>
      </c>
      <c r="F804" s="19">
        <v>52231493</v>
      </c>
      <c r="G804" s="19" t="s">
        <v>2496</v>
      </c>
      <c r="H804" s="19" t="s">
        <v>813</v>
      </c>
      <c r="I804" s="19" t="s">
        <v>2367</v>
      </c>
      <c r="J804" s="27">
        <v>45371</v>
      </c>
      <c r="K804" s="27">
        <v>45387</v>
      </c>
      <c r="L804" s="27">
        <v>45504</v>
      </c>
      <c r="M804" s="29">
        <v>20432500</v>
      </c>
      <c r="N804" s="36">
        <f t="shared" si="73"/>
        <v>1</v>
      </c>
      <c r="O804" s="31">
        <f>VLOOKUP(A804,[1]Hoja3!$A$1:$D$1647,2,0)</f>
        <v>14364667</v>
      </c>
      <c r="P804" s="31">
        <f>VLOOKUP(A804,[1]Hoja3!$A$1:$D$1647,4,0)</f>
        <v>6067833</v>
      </c>
      <c r="Q804" s="31">
        <f>VLOOKUP(A804,[1]Hoja3!$A$1:$D$1647,3,0)</f>
        <v>0</v>
      </c>
      <c r="R804" s="31">
        <f t="shared" si="77"/>
        <v>20432500</v>
      </c>
      <c r="S804" s="31">
        <f t="shared" si="74"/>
        <v>8296834</v>
      </c>
      <c r="T804" s="31">
        <f t="shared" si="75"/>
        <v>20432500</v>
      </c>
      <c r="X804" s="30">
        <f t="shared" si="78"/>
        <v>45504</v>
      </c>
      <c r="Y804" s="31"/>
      <c r="Z804" s="31">
        <f t="shared" si="76"/>
        <v>20432500</v>
      </c>
      <c r="AA804" s="28" t="s">
        <v>534</v>
      </c>
    </row>
    <row r="805" spans="1:27" s="28" customFormat="1" ht="43.5" x14ac:dyDescent="0.35">
      <c r="A805" s="19" t="s">
        <v>5326</v>
      </c>
      <c r="B805" s="20">
        <v>893</v>
      </c>
      <c r="C805" s="28">
        <v>2024</v>
      </c>
      <c r="D805" s="19" t="s">
        <v>2497</v>
      </c>
      <c r="E805" s="19" t="s">
        <v>2498</v>
      </c>
      <c r="F805" s="19">
        <v>1030691573</v>
      </c>
      <c r="G805" s="19" t="s">
        <v>2499</v>
      </c>
      <c r="H805" s="19" t="s">
        <v>894</v>
      </c>
      <c r="I805" s="19" t="s">
        <v>895</v>
      </c>
      <c r="J805" s="27">
        <v>45371</v>
      </c>
      <c r="K805" s="27">
        <v>45383</v>
      </c>
      <c r="L805" s="27">
        <v>45504</v>
      </c>
      <c r="M805" s="29">
        <v>13791700</v>
      </c>
      <c r="N805" s="36">
        <f t="shared" si="73"/>
        <v>1</v>
      </c>
      <c r="O805" s="31">
        <f>VLOOKUP(A805,[1]Hoja3!$A$1:$D$1647,2,0)</f>
        <v>12730800</v>
      </c>
      <c r="P805" s="31">
        <f>VLOOKUP(A805,[1]Hoja3!$A$1:$D$1647,4,0)</f>
        <v>1060900</v>
      </c>
      <c r="Q805" s="31">
        <f>VLOOKUP(A805,[1]Hoja3!$A$1:$D$1647,3,0)</f>
        <v>0</v>
      </c>
      <c r="R805" s="31">
        <f t="shared" si="77"/>
        <v>13791700</v>
      </c>
      <c r="S805" s="31">
        <f t="shared" si="74"/>
        <v>11669900</v>
      </c>
      <c r="T805" s="31">
        <f t="shared" si="75"/>
        <v>13791700</v>
      </c>
      <c r="X805" s="30">
        <f t="shared" si="78"/>
        <v>45504</v>
      </c>
      <c r="Y805" s="31"/>
      <c r="Z805" s="31">
        <f t="shared" si="76"/>
        <v>13791700</v>
      </c>
      <c r="AA805" s="28" t="s">
        <v>895</v>
      </c>
    </row>
    <row r="806" spans="1:27" s="28" customFormat="1" ht="43.5" x14ac:dyDescent="0.35">
      <c r="A806" s="19" t="s">
        <v>5327</v>
      </c>
      <c r="B806" s="20">
        <v>895</v>
      </c>
      <c r="C806" s="28">
        <v>2024</v>
      </c>
      <c r="D806" s="19" t="s">
        <v>2500</v>
      </c>
      <c r="E806" s="19" t="s">
        <v>2501</v>
      </c>
      <c r="F806" s="19">
        <v>1030642682</v>
      </c>
      <c r="G806" s="19" t="s">
        <v>2502</v>
      </c>
      <c r="H806" s="19" t="s">
        <v>4678</v>
      </c>
      <c r="I806" s="19" t="s">
        <v>539</v>
      </c>
      <c r="J806" s="27">
        <v>45371</v>
      </c>
      <c r="K806" s="27">
        <v>45372</v>
      </c>
      <c r="L806" s="27">
        <v>45540</v>
      </c>
      <c r="M806" s="29">
        <v>29174750</v>
      </c>
      <c r="N806" s="36">
        <f t="shared" si="73"/>
        <v>0.53939396224474934</v>
      </c>
      <c r="O806" s="31">
        <f>VLOOKUP(A806,[1]Hoja3!$A$1:$D$1647,2,0)</f>
        <v>15736684</v>
      </c>
      <c r="P806" s="31">
        <f>VLOOKUP(A806,[1]Hoja3!$A$1:$D$1647,4,0)</f>
        <v>0</v>
      </c>
      <c r="Q806" s="31">
        <f>VLOOKUP(A806,[1]Hoja3!$A$1:$D$1647,3,0)</f>
        <v>13438066</v>
      </c>
      <c r="R806" s="31">
        <f t="shared" si="77"/>
        <v>29174750</v>
      </c>
      <c r="S806" s="31">
        <f t="shared" si="74"/>
        <v>15736684</v>
      </c>
      <c r="T806" s="31">
        <f t="shared" si="75"/>
        <v>15736684</v>
      </c>
      <c r="X806" s="30">
        <f t="shared" si="78"/>
        <v>45540</v>
      </c>
      <c r="Y806" s="31"/>
      <c r="Z806" s="31">
        <f t="shared" si="76"/>
        <v>29174750</v>
      </c>
      <c r="AA806" s="28" t="s">
        <v>534</v>
      </c>
    </row>
    <row r="807" spans="1:27" s="28" customFormat="1" ht="43.5" x14ac:dyDescent="0.35">
      <c r="A807" s="19" t="s">
        <v>5328</v>
      </c>
      <c r="B807" s="20">
        <v>896</v>
      </c>
      <c r="C807" s="28">
        <v>2024</v>
      </c>
      <c r="D807" s="19" t="s">
        <v>2503</v>
      </c>
      <c r="E807" s="19" t="s">
        <v>2504</v>
      </c>
      <c r="F807" s="19">
        <v>22116415</v>
      </c>
      <c r="G807" s="19" t="s">
        <v>2505</v>
      </c>
      <c r="H807" s="19" t="s">
        <v>784</v>
      </c>
      <c r="I807" s="19" t="s">
        <v>4760</v>
      </c>
      <c r="J807" s="27">
        <v>45371</v>
      </c>
      <c r="K807" s="27">
        <v>45383</v>
      </c>
      <c r="L807" s="27">
        <v>45550</v>
      </c>
      <c r="M807" s="29">
        <v>14404500</v>
      </c>
      <c r="N807" s="36">
        <f t="shared" si="73"/>
        <v>0.72727272727272729</v>
      </c>
      <c r="O807" s="31">
        <f>VLOOKUP(A807,[1]Hoja3!$A$1:$D$1647,2,0)</f>
        <v>10476000</v>
      </c>
      <c r="P807" s="31">
        <f>VLOOKUP(A807,[1]Hoja3!$A$1:$D$1647,4,0)</f>
        <v>0</v>
      </c>
      <c r="Q807" s="31">
        <f>VLOOKUP(A807,[1]Hoja3!$A$1:$D$1647,3,0)</f>
        <v>3928500</v>
      </c>
      <c r="R807" s="31">
        <f t="shared" si="77"/>
        <v>14404500</v>
      </c>
      <c r="S807" s="31">
        <f t="shared" si="74"/>
        <v>10476000</v>
      </c>
      <c r="T807" s="31">
        <f t="shared" si="75"/>
        <v>10476000</v>
      </c>
      <c r="X807" s="30">
        <f t="shared" si="78"/>
        <v>45550</v>
      </c>
      <c r="Y807" s="31"/>
      <c r="Z807" s="31">
        <f t="shared" si="76"/>
        <v>14404500</v>
      </c>
      <c r="AA807" s="28" t="s">
        <v>534</v>
      </c>
    </row>
    <row r="808" spans="1:27" s="28" customFormat="1" ht="43.5" x14ac:dyDescent="0.35">
      <c r="A808" s="19" t="s">
        <v>5329</v>
      </c>
      <c r="B808" s="20">
        <v>897</v>
      </c>
      <c r="C808" s="28">
        <v>2024</v>
      </c>
      <c r="D808" s="19" t="s">
        <v>2506</v>
      </c>
      <c r="E808" s="19" t="s">
        <v>2507</v>
      </c>
      <c r="F808" s="19">
        <v>1019112551</v>
      </c>
      <c r="G808" s="19" t="s">
        <v>2508</v>
      </c>
      <c r="H808" s="19" t="s">
        <v>4678</v>
      </c>
      <c r="I808" s="19" t="s">
        <v>2487</v>
      </c>
      <c r="J808" s="27">
        <v>45371</v>
      </c>
      <c r="K808" s="27">
        <v>45373</v>
      </c>
      <c r="L808" s="27">
        <v>45541</v>
      </c>
      <c r="M808" s="29">
        <v>29174750</v>
      </c>
      <c r="N808" s="36">
        <f t="shared" si="73"/>
        <v>0.78181818181818186</v>
      </c>
      <c r="O808" s="31">
        <f>VLOOKUP(A808,[1]Hoja3!$A$1:$D$1647,2,0)</f>
        <v>22809350</v>
      </c>
      <c r="P808" s="31">
        <f>VLOOKUP(A808,[1]Hoja3!$A$1:$D$1647,4,0)</f>
        <v>0</v>
      </c>
      <c r="Q808" s="31">
        <f>VLOOKUP(A808,[1]Hoja3!$A$1:$D$1647,3,0)</f>
        <v>6365400</v>
      </c>
      <c r="R808" s="31">
        <f t="shared" si="77"/>
        <v>29174750</v>
      </c>
      <c r="S808" s="31">
        <f t="shared" si="74"/>
        <v>22809350</v>
      </c>
      <c r="T808" s="31">
        <f t="shared" si="75"/>
        <v>22809350</v>
      </c>
      <c r="X808" s="30">
        <f t="shared" si="78"/>
        <v>45541</v>
      </c>
      <c r="Y808" s="31"/>
      <c r="Z808" s="31">
        <f t="shared" si="76"/>
        <v>29174750</v>
      </c>
      <c r="AA808" s="28" t="s">
        <v>534</v>
      </c>
    </row>
    <row r="809" spans="1:27" s="28" customFormat="1" ht="29" x14ac:dyDescent="0.35">
      <c r="A809" s="19" t="s">
        <v>5330</v>
      </c>
      <c r="B809" s="20">
        <v>898</v>
      </c>
      <c r="C809" s="28">
        <v>2024</v>
      </c>
      <c r="D809" s="19" t="s">
        <v>2509</v>
      </c>
      <c r="E809" s="19" t="s">
        <v>2510</v>
      </c>
      <c r="F809" s="19">
        <v>1077149996</v>
      </c>
      <c r="G809" s="19" t="s">
        <v>2511</v>
      </c>
      <c r="H809" s="19" t="s">
        <v>4678</v>
      </c>
      <c r="I809" s="19" t="s">
        <v>2487</v>
      </c>
      <c r="J809" s="27">
        <v>45371</v>
      </c>
      <c r="K809" s="27">
        <v>45373</v>
      </c>
      <c r="L809" s="27">
        <v>45541</v>
      </c>
      <c r="M809" s="29">
        <v>24750000</v>
      </c>
      <c r="N809" s="36">
        <f t="shared" si="73"/>
        <v>0.75757575757575757</v>
      </c>
      <c r="O809" s="31">
        <f>VLOOKUP(A809,[1]Hoja3!$A$1:$D$1647,2,0)</f>
        <v>18750000</v>
      </c>
      <c r="P809" s="31">
        <f>VLOOKUP(A809,[1]Hoja3!$A$1:$D$1647,4,0)</f>
        <v>0</v>
      </c>
      <c r="Q809" s="31">
        <f>VLOOKUP(A809,[1]Hoja3!$A$1:$D$1647,3,0)</f>
        <v>6000000</v>
      </c>
      <c r="R809" s="31">
        <f t="shared" si="77"/>
        <v>24750000</v>
      </c>
      <c r="S809" s="31">
        <f t="shared" si="74"/>
        <v>18750000</v>
      </c>
      <c r="T809" s="31">
        <f t="shared" si="75"/>
        <v>18750000</v>
      </c>
      <c r="X809" s="30">
        <f t="shared" si="78"/>
        <v>45541</v>
      </c>
      <c r="Y809" s="31"/>
      <c r="Z809" s="31">
        <f t="shared" si="76"/>
        <v>24750000</v>
      </c>
      <c r="AA809" s="28" t="s">
        <v>534</v>
      </c>
    </row>
    <row r="810" spans="1:27" s="28" customFormat="1" ht="43.5" x14ac:dyDescent="0.35">
      <c r="A810" s="19" t="s">
        <v>5331</v>
      </c>
      <c r="B810" s="20">
        <v>892</v>
      </c>
      <c r="C810" s="28">
        <v>2024</v>
      </c>
      <c r="D810" s="19" t="s">
        <v>2512</v>
      </c>
      <c r="E810" s="19" t="s">
        <v>2513</v>
      </c>
      <c r="F810" s="19">
        <v>53071087</v>
      </c>
      <c r="G810" s="19" t="s">
        <v>2514</v>
      </c>
      <c r="H810" s="19" t="s">
        <v>784</v>
      </c>
      <c r="I810" s="19" t="s">
        <v>4760</v>
      </c>
      <c r="J810" s="27">
        <v>45372</v>
      </c>
      <c r="K810" s="27">
        <v>45383</v>
      </c>
      <c r="L810" s="27">
        <v>45550</v>
      </c>
      <c r="M810" s="29">
        <v>22000000</v>
      </c>
      <c r="N810" s="36">
        <f t="shared" si="73"/>
        <v>0.72727272727272729</v>
      </c>
      <c r="O810" s="31">
        <f>VLOOKUP(A810,[1]Hoja3!$A$1:$D$1647,2,0)</f>
        <v>16000000</v>
      </c>
      <c r="P810" s="31">
        <f>VLOOKUP(A810,[1]Hoja3!$A$1:$D$1647,4,0)</f>
        <v>0</v>
      </c>
      <c r="Q810" s="31">
        <f>VLOOKUP(A810,[1]Hoja3!$A$1:$D$1647,3,0)</f>
        <v>6000000</v>
      </c>
      <c r="R810" s="31">
        <f t="shared" si="77"/>
        <v>22000000</v>
      </c>
      <c r="S810" s="31">
        <f t="shared" si="74"/>
        <v>16000000</v>
      </c>
      <c r="T810" s="31">
        <f t="shared" si="75"/>
        <v>16000000</v>
      </c>
      <c r="X810" s="30">
        <f t="shared" si="78"/>
        <v>45550</v>
      </c>
      <c r="Y810" s="31"/>
      <c r="Z810" s="31">
        <f t="shared" si="76"/>
        <v>22000000</v>
      </c>
      <c r="AA810" s="28" t="s">
        <v>534</v>
      </c>
    </row>
    <row r="811" spans="1:27" s="28" customFormat="1" ht="43.5" x14ac:dyDescent="0.35">
      <c r="A811" s="19" t="s">
        <v>5332</v>
      </c>
      <c r="B811" s="20">
        <v>894</v>
      </c>
      <c r="C811" s="28">
        <v>2024</v>
      </c>
      <c r="D811" s="19" t="s">
        <v>2515</v>
      </c>
      <c r="E811" s="19" t="s">
        <v>2516</v>
      </c>
      <c r="F811" s="19">
        <v>1030534378</v>
      </c>
      <c r="G811" s="19" t="s">
        <v>2517</v>
      </c>
      <c r="H811" s="19" t="s">
        <v>475</v>
      </c>
      <c r="I811" s="19" t="s">
        <v>476</v>
      </c>
      <c r="J811" s="27">
        <v>45372</v>
      </c>
      <c r="K811" s="27">
        <v>45377</v>
      </c>
      <c r="L811" s="27">
        <v>45504</v>
      </c>
      <c r="M811" s="29">
        <v>23870250</v>
      </c>
      <c r="N811" s="36">
        <f t="shared" si="73"/>
        <v>1</v>
      </c>
      <c r="O811" s="31">
        <f>VLOOKUP(A811,[1]Hoja3!$A$1:$D$1647,2,0)</f>
        <v>22102083</v>
      </c>
      <c r="P811" s="31">
        <f>VLOOKUP(A811,[1]Hoja3!$A$1:$D$1647,4,0)</f>
        <v>1768167</v>
      </c>
      <c r="Q811" s="31">
        <f>VLOOKUP(A811,[1]Hoja3!$A$1:$D$1647,3,0)</f>
        <v>0</v>
      </c>
      <c r="R811" s="31">
        <f t="shared" si="77"/>
        <v>23870250</v>
      </c>
      <c r="S811" s="31">
        <f t="shared" si="74"/>
        <v>20333916</v>
      </c>
      <c r="T811" s="31">
        <f t="shared" si="75"/>
        <v>23870250</v>
      </c>
      <c r="X811" s="30">
        <f t="shared" si="78"/>
        <v>45504</v>
      </c>
      <c r="Y811" s="31"/>
      <c r="Z811" s="31">
        <f t="shared" si="76"/>
        <v>23870250</v>
      </c>
      <c r="AA811" s="28" t="s">
        <v>477</v>
      </c>
    </row>
    <row r="812" spans="1:27" s="28" customFormat="1" ht="43.5" x14ac:dyDescent="0.35">
      <c r="A812" s="19" t="s">
        <v>5333</v>
      </c>
      <c r="B812" s="20">
        <v>899</v>
      </c>
      <c r="C812" s="28">
        <v>2024</v>
      </c>
      <c r="D812" s="19" t="s">
        <v>2518</v>
      </c>
      <c r="E812" s="19" t="s">
        <v>2519</v>
      </c>
      <c r="F812" s="19">
        <v>1069434983</v>
      </c>
      <c r="G812" s="19" t="s">
        <v>2520</v>
      </c>
      <c r="H812" s="19" t="s">
        <v>154</v>
      </c>
      <c r="I812" s="19" t="s">
        <v>4747</v>
      </c>
      <c r="J812" s="27">
        <v>45372</v>
      </c>
      <c r="K812" s="27">
        <v>45386</v>
      </c>
      <c r="L812" s="27">
        <v>45504</v>
      </c>
      <c r="M812" s="29">
        <v>32500000</v>
      </c>
      <c r="N812" s="36">
        <f t="shared" si="73"/>
        <v>0.58974358974358976</v>
      </c>
      <c r="O812" s="31">
        <f>VLOOKUP(A812,[1]Hoja3!$A$1:$D$1647,2,0)</f>
        <v>14950000</v>
      </c>
      <c r="P812" s="31">
        <f>VLOOKUP(A812,[1]Hoja3!$A$1:$D$1647,4,0)</f>
        <v>7150000</v>
      </c>
      <c r="Q812" s="31">
        <f>VLOOKUP(A812,[1]Hoja3!$A$1:$D$1647,3,0)</f>
        <v>10400000</v>
      </c>
      <c r="R812" s="31">
        <f t="shared" si="77"/>
        <v>32500000</v>
      </c>
      <c r="S812" s="31">
        <f t="shared" si="74"/>
        <v>7800000</v>
      </c>
      <c r="T812" s="31">
        <f t="shared" si="75"/>
        <v>22100000</v>
      </c>
      <c r="X812" s="30">
        <v>45456</v>
      </c>
      <c r="Y812" s="31"/>
      <c r="Z812" s="31">
        <f t="shared" si="76"/>
        <v>32500000</v>
      </c>
      <c r="AA812" s="28" t="s">
        <v>156</v>
      </c>
    </row>
    <row r="813" spans="1:27" s="28" customFormat="1" ht="29" x14ac:dyDescent="0.35">
      <c r="A813" s="19" t="s">
        <v>5334</v>
      </c>
      <c r="B813" s="20">
        <v>900</v>
      </c>
      <c r="C813" s="28">
        <v>2024</v>
      </c>
      <c r="D813" s="19" t="s">
        <v>2521</v>
      </c>
      <c r="E813" s="19" t="s">
        <v>2522</v>
      </c>
      <c r="F813" s="19">
        <v>1030653880</v>
      </c>
      <c r="G813" s="19" t="s">
        <v>2523</v>
      </c>
      <c r="H813" s="19" t="s">
        <v>813</v>
      </c>
      <c r="I813" s="19" t="s">
        <v>2367</v>
      </c>
      <c r="J813" s="27">
        <v>45372</v>
      </c>
      <c r="K813" s="27">
        <v>45387</v>
      </c>
      <c r="L813" s="27">
        <v>45504</v>
      </c>
      <c r="M813" s="29">
        <v>20432500</v>
      </c>
      <c r="N813" s="36">
        <f t="shared" si="73"/>
        <v>1</v>
      </c>
      <c r="O813" s="31">
        <f>VLOOKUP(A813,[1]Hoja3!$A$1:$D$1647,2,0)</f>
        <v>14364667</v>
      </c>
      <c r="P813" s="31">
        <f>VLOOKUP(A813,[1]Hoja3!$A$1:$D$1647,4,0)</f>
        <v>6067833</v>
      </c>
      <c r="Q813" s="31">
        <f>VLOOKUP(A813,[1]Hoja3!$A$1:$D$1647,3,0)</f>
        <v>0</v>
      </c>
      <c r="R813" s="31">
        <f t="shared" si="77"/>
        <v>20432500</v>
      </c>
      <c r="S813" s="31">
        <f t="shared" si="74"/>
        <v>8296834</v>
      </c>
      <c r="T813" s="31">
        <f t="shared" si="75"/>
        <v>20432500</v>
      </c>
      <c r="X813" s="30">
        <f t="shared" si="78"/>
        <v>45504</v>
      </c>
      <c r="Y813" s="31"/>
      <c r="Z813" s="31">
        <f t="shared" si="76"/>
        <v>20432500</v>
      </c>
      <c r="AA813" s="28" t="s">
        <v>534</v>
      </c>
    </row>
    <row r="814" spans="1:27" s="28" customFormat="1" ht="29" x14ac:dyDescent="0.35">
      <c r="A814" s="19" t="s">
        <v>5335</v>
      </c>
      <c r="B814" s="20">
        <v>901</v>
      </c>
      <c r="C814" s="28">
        <v>2024</v>
      </c>
      <c r="D814" s="19" t="s">
        <v>2524</v>
      </c>
      <c r="E814" s="19" t="s">
        <v>2525</v>
      </c>
      <c r="F814" s="19">
        <v>14327451</v>
      </c>
      <c r="G814" s="19" t="s">
        <v>2526</v>
      </c>
      <c r="H814" s="19" t="s">
        <v>475</v>
      </c>
      <c r="I814" s="19" t="s">
        <v>476</v>
      </c>
      <c r="J814" s="27">
        <v>45372</v>
      </c>
      <c r="K814" s="27">
        <v>45377</v>
      </c>
      <c r="L814" s="27">
        <v>45504</v>
      </c>
      <c r="M814" s="29">
        <v>37080000</v>
      </c>
      <c r="N814" s="36">
        <f t="shared" si="73"/>
        <v>0.73599999743689315</v>
      </c>
      <c r="O814" s="31">
        <f>VLOOKUP(A814,[1]Hoja3!$A$1:$D$1647,2,0)</f>
        <v>25269333</v>
      </c>
      <c r="P814" s="31">
        <f>VLOOKUP(A814,[1]Hoja3!$A$1:$D$1647,4,0)</f>
        <v>2746667</v>
      </c>
      <c r="Q814" s="31">
        <f>VLOOKUP(A814,[1]Hoja3!$A$1:$D$1647,3,0)</f>
        <v>9064000</v>
      </c>
      <c r="R814" s="31">
        <f t="shared" si="77"/>
        <v>37080000</v>
      </c>
      <c r="S814" s="31">
        <f t="shared" si="74"/>
        <v>22522666</v>
      </c>
      <c r="T814" s="31">
        <f t="shared" si="75"/>
        <v>28016000</v>
      </c>
      <c r="X814" s="30">
        <v>45471</v>
      </c>
      <c r="Y814" s="31"/>
      <c r="Z814" s="31">
        <f t="shared" si="76"/>
        <v>37080000</v>
      </c>
      <c r="AA814" s="28" t="s">
        <v>477</v>
      </c>
    </row>
    <row r="815" spans="1:27" s="28" customFormat="1" ht="29" x14ac:dyDescent="0.35">
      <c r="A815" s="19" t="s">
        <v>5336</v>
      </c>
      <c r="B815" s="20">
        <v>891</v>
      </c>
      <c r="C815" s="28">
        <v>2024</v>
      </c>
      <c r="D815" s="19" t="s">
        <v>2527</v>
      </c>
      <c r="E815" s="19" t="s">
        <v>2528</v>
      </c>
      <c r="F815" s="19">
        <v>1014225733</v>
      </c>
      <c r="G815" s="19" t="s">
        <v>2529</v>
      </c>
      <c r="H815" s="19" t="s">
        <v>784</v>
      </c>
      <c r="I815" s="19" t="s">
        <v>4760</v>
      </c>
      <c r="J815" s="27">
        <v>45373</v>
      </c>
      <c r="K815" s="27">
        <v>45384</v>
      </c>
      <c r="L815" s="27">
        <v>45551</v>
      </c>
      <c r="M815" s="29">
        <v>28600000</v>
      </c>
      <c r="N815" s="36">
        <f t="shared" si="73"/>
        <v>0.72121213286713282</v>
      </c>
      <c r="O815" s="31">
        <f>VLOOKUP(A815,[1]Hoja3!$A$1:$D$1647,2,0)</f>
        <v>20626667</v>
      </c>
      <c r="P815" s="31">
        <f>VLOOKUP(A815,[1]Hoja3!$A$1:$D$1647,4,0)</f>
        <v>0</v>
      </c>
      <c r="Q815" s="31">
        <f>VLOOKUP(A815,[1]Hoja3!$A$1:$D$1647,3,0)</f>
        <v>7973333</v>
      </c>
      <c r="R815" s="31">
        <f t="shared" si="77"/>
        <v>28600000</v>
      </c>
      <c r="S815" s="31">
        <f t="shared" si="74"/>
        <v>20626667</v>
      </c>
      <c r="T815" s="31">
        <f t="shared" si="75"/>
        <v>20626667</v>
      </c>
      <c r="X815" s="30">
        <f t="shared" si="78"/>
        <v>45551</v>
      </c>
      <c r="Y815" s="31"/>
      <c r="Z815" s="31">
        <f t="shared" si="76"/>
        <v>28600000</v>
      </c>
      <c r="AA815" s="28" t="s">
        <v>534</v>
      </c>
    </row>
    <row r="816" spans="1:27" s="28" customFormat="1" ht="29" x14ac:dyDescent="0.35">
      <c r="A816" s="19" t="s">
        <v>5337</v>
      </c>
      <c r="B816" s="20">
        <v>902</v>
      </c>
      <c r="C816" s="28">
        <v>2024</v>
      </c>
      <c r="D816" s="19" t="s">
        <v>2530</v>
      </c>
      <c r="E816" s="19" t="s">
        <v>2531</v>
      </c>
      <c r="F816" s="19">
        <v>1022397103</v>
      </c>
      <c r="G816" s="19" t="s">
        <v>2532</v>
      </c>
      <c r="H816" s="19" t="s">
        <v>784</v>
      </c>
      <c r="I816" s="19" t="s">
        <v>4760</v>
      </c>
      <c r="J816" s="27">
        <v>45373</v>
      </c>
      <c r="K816" s="27">
        <v>45378</v>
      </c>
      <c r="L816" s="27">
        <v>45546</v>
      </c>
      <c r="M816" s="29">
        <v>61266975</v>
      </c>
      <c r="N816" s="36">
        <f t="shared" si="73"/>
        <v>0.75151515151515147</v>
      </c>
      <c r="O816" s="31">
        <f>VLOOKUP(A816,[1]Hoja3!$A$1:$D$1647,2,0)</f>
        <v>46043060</v>
      </c>
      <c r="P816" s="31">
        <f>VLOOKUP(A816,[1]Hoja3!$A$1:$D$1647,4,0)</f>
        <v>0</v>
      </c>
      <c r="Q816" s="31">
        <f>VLOOKUP(A816,[1]Hoja3!$A$1:$D$1647,3,0)</f>
        <v>15223915</v>
      </c>
      <c r="R816" s="31">
        <f t="shared" si="77"/>
        <v>61266975</v>
      </c>
      <c r="S816" s="31">
        <f t="shared" si="74"/>
        <v>46043060</v>
      </c>
      <c r="T816" s="31">
        <f t="shared" si="75"/>
        <v>46043060</v>
      </c>
      <c r="X816" s="30">
        <f t="shared" si="78"/>
        <v>45546</v>
      </c>
      <c r="Y816" s="31"/>
      <c r="Z816" s="31">
        <f t="shared" si="76"/>
        <v>61266975</v>
      </c>
      <c r="AA816" s="28" t="s">
        <v>534</v>
      </c>
    </row>
    <row r="817" spans="1:27" s="28" customFormat="1" ht="29" x14ac:dyDescent="0.35">
      <c r="A817" s="19" t="s">
        <v>5338</v>
      </c>
      <c r="B817" s="20">
        <v>903</v>
      </c>
      <c r="C817" s="28">
        <v>2024</v>
      </c>
      <c r="D817" s="19" t="s">
        <v>2533</v>
      </c>
      <c r="E817" s="19" t="s">
        <v>2534</v>
      </c>
      <c r="F817" s="19">
        <v>53047955</v>
      </c>
      <c r="G817" s="19" t="s">
        <v>2535</v>
      </c>
      <c r="H817" s="19" t="s">
        <v>532</v>
      </c>
      <c r="I817" s="19" t="s">
        <v>533</v>
      </c>
      <c r="J817" s="27">
        <v>45373</v>
      </c>
      <c r="K817" s="27">
        <v>45383</v>
      </c>
      <c r="L817" s="27">
        <v>45550</v>
      </c>
      <c r="M817" s="29">
        <v>7700000</v>
      </c>
      <c r="N817" s="36">
        <f t="shared" si="73"/>
        <v>0.72727272727272729</v>
      </c>
      <c r="O817" s="31">
        <f>VLOOKUP(A817,[1]Hoja3!$A$1:$D$1647,2,0)</f>
        <v>5600000</v>
      </c>
      <c r="P817" s="31">
        <f>VLOOKUP(A817,[1]Hoja3!$A$1:$D$1647,4,0)</f>
        <v>0</v>
      </c>
      <c r="Q817" s="31">
        <f>VLOOKUP(A817,[1]Hoja3!$A$1:$D$1647,3,0)</f>
        <v>2100000</v>
      </c>
      <c r="R817" s="31">
        <f t="shared" si="77"/>
        <v>7700000</v>
      </c>
      <c r="S817" s="31">
        <f t="shared" si="74"/>
        <v>5600000</v>
      </c>
      <c r="T817" s="31">
        <f t="shared" si="75"/>
        <v>5600000</v>
      </c>
      <c r="X817" s="30">
        <f t="shared" si="78"/>
        <v>45550</v>
      </c>
      <c r="Y817" s="31"/>
      <c r="Z817" s="31">
        <f t="shared" si="76"/>
        <v>7700000</v>
      </c>
      <c r="AA817" s="28" t="s">
        <v>534</v>
      </c>
    </row>
    <row r="818" spans="1:27" s="28" customFormat="1" ht="43.5" x14ac:dyDescent="0.35">
      <c r="A818" s="19" t="s">
        <v>5339</v>
      </c>
      <c r="B818" s="20">
        <v>904</v>
      </c>
      <c r="C818" s="28">
        <v>2024</v>
      </c>
      <c r="D818" s="19" t="s">
        <v>2536</v>
      </c>
      <c r="E818" s="19" t="s">
        <v>2537</v>
      </c>
      <c r="F818" s="19">
        <v>1022385101</v>
      </c>
      <c r="G818" s="19" t="s">
        <v>2538</v>
      </c>
      <c r="H818" s="19" t="s">
        <v>784</v>
      </c>
      <c r="I818" s="19" t="s">
        <v>4760</v>
      </c>
      <c r="J818" s="27">
        <v>45373</v>
      </c>
      <c r="K818" s="27">
        <v>45383</v>
      </c>
      <c r="L818" s="27">
        <v>45565</v>
      </c>
      <c r="M818" s="29">
        <v>31200000</v>
      </c>
      <c r="N818" s="36">
        <f t="shared" si="73"/>
        <v>0.66666666666666663</v>
      </c>
      <c r="O818" s="31">
        <f>VLOOKUP(A818,[1]Hoja3!$A$1:$D$1647,2,0)</f>
        <v>20800000</v>
      </c>
      <c r="P818" s="31">
        <f>VLOOKUP(A818,[1]Hoja3!$A$1:$D$1647,4,0)</f>
        <v>0</v>
      </c>
      <c r="Q818" s="31">
        <f>VLOOKUP(A818,[1]Hoja3!$A$1:$D$1647,3,0)</f>
        <v>10400000</v>
      </c>
      <c r="R818" s="31">
        <f t="shared" si="77"/>
        <v>31200000</v>
      </c>
      <c r="S818" s="31">
        <f t="shared" si="74"/>
        <v>20800000</v>
      </c>
      <c r="T818" s="31">
        <f t="shared" si="75"/>
        <v>20800000</v>
      </c>
      <c r="X818" s="30">
        <f t="shared" si="78"/>
        <v>45565</v>
      </c>
      <c r="Y818" s="31"/>
      <c r="Z818" s="31">
        <f t="shared" si="76"/>
        <v>31200000</v>
      </c>
      <c r="AA818" s="28" t="s">
        <v>534</v>
      </c>
    </row>
    <row r="819" spans="1:27" s="28" customFormat="1" ht="29" x14ac:dyDescent="0.35">
      <c r="A819" s="19" t="s">
        <v>5340</v>
      </c>
      <c r="B819" s="20">
        <v>905</v>
      </c>
      <c r="C819" s="28">
        <v>2024</v>
      </c>
      <c r="D819" s="19" t="s">
        <v>2539</v>
      </c>
      <c r="E819" s="19" t="s">
        <v>2540</v>
      </c>
      <c r="F819" s="19">
        <v>55180213</v>
      </c>
      <c r="G819" s="19" t="s">
        <v>2541</v>
      </c>
      <c r="H819" s="19" t="s">
        <v>784</v>
      </c>
      <c r="I819" s="19" t="s">
        <v>4760</v>
      </c>
      <c r="J819" s="27">
        <v>45377</v>
      </c>
      <c r="K819" s="27">
        <v>45385</v>
      </c>
      <c r="L819" s="27">
        <v>45552</v>
      </c>
      <c r="M819" s="29">
        <v>22000000</v>
      </c>
      <c r="N819" s="36">
        <f t="shared" si="73"/>
        <v>0.71515150000000005</v>
      </c>
      <c r="O819" s="31">
        <f>VLOOKUP(A819,[1]Hoja3!$A$1:$D$1647,2,0)</f>
        <v>15733333</v>
      </c>
      <c r="P819" s="31">
        <f>VLOOKUP(A819,[1]Hoja3!$A$1:$D$1647,4,0)</f>
        <v>0</v>
      </c>
      <c r="Q819" s="31">
        <f>VLOOKUP(A819,[1]Hoja3!$A$1:$D$1647,3,0)</f>
        <v>6266667</v>
      </c>
      <c r="R819" s="31">
        <f t="shared" si="77"/>
        <v>22000000</v>
      </c>
      <c r="S819" s="31">
        <f t="shared" si="74"/>
        <v>15733333</v>
      </c>
      <c r="T819" s="31">
        <f t="shared" si="75"/>
        <v>15733333</v>
      </c>
      <c r="X819" s="30">
        <f t="shared" si="78"/>
        <v>45552</v>
      </c>
      <c r="Y819" s="31"/>
      <c r="Z819" s="31">
        <f t="shared" si="76"/>
        <v>22000000</v>
      </c>
      <c r="AA819" s="28" t="s">
        <v>534</v>
      </c>
    </row>
    <row r="820" spans="1:27" s="28" customFormat="1" ht="29" x14ac:dyDescent="0.35">
      <c r="A820" s="19" t="s">
        <v>5341</v>
      </c>
      <c r="B820" s="20">
        <v>906</v>
      </c>
      <c r="C820" s="28">
        <v>2024</v>
      </c>
      <c r="D820" s="19" t="s">
        <v>2542</v>
      </c>
      <c r="E820" s="19" t="s">
        <v>2543</v>
      </c>
      <c r="F820" s="19">
        <v>53071278</v>
      </c>
      <c r="G820" s="19" t="s">
        <v>2544</v>
      </c>
      <c r="H820" s="19" t="s">
        <v>784</v>
      </c>
      <c r="I820" s="19" t="s">
        <v>4760</v>
      </c>
      <c r="J820" s="27">
        <v>45377</v>
      </c>
      <c r="K820" s="27">
        <v>45383</v>
      </c>
      <c r="L820" s="27">
        <v>45550</v>
      </c>
      <c r="M820" s="29">
        <v>22000000</v>
      </c>
      <c r="N820" s="36">
        <f t="shared" si="73"/>
        <v>0.72727272727272729</v>
      </c>
      <c r="O820" s="31">
        <f>VLOOKUP(A820,[1]Hoja3!$A$1:$D$1647,2,0)</f>
        <v>16000000</v>
      </c>
      <c r="P820" s="31">
        <f>VLOOKUP(A820,[1]Hoja3!$A$1:$D$1647,4,0)</f>
        <v>0</v>
      </c>
      <c r="Q820" s="31">
        <f>VLOOKUP(A820,[1]Hoja3!$A$1:$D$1647,3,0)</f>
        <v>6000000</v>
      </c>
      <c r="R820" s="31">
        <f t="shared" si="77"/>
        <v>22000000</v>
      </c>
      <c r="S820" s="31">
        <f t="shared" si="74"/>
        <v>16000000</v>
      </c>
      <c r="T820" s="31">
        <f t="shared" si="75"/>
        <v>16000000</v>
      </c>
      <c r="X820" s="30">
        <f t="shared" si="78"/>
        <v>45550</v>
      </c>
      <c r="Y820" s="31"/>
      <c r="Z820" s="31">
        <f t="shared" si="76"/>
        <v>22000000</v>
      </c>
      <c r="AA820" s="28" t="s">
        <v>534</v>
      </c>
    </row>
    <row r="821" spans="1:27" s="28" customFormat="1" ht="29" x14ac:dyDescent="0.35">
      <c r="A821" s="19" t="s">
        <v>5342</v>
      </c>
      <c r="B821" s="20">
        <v>907</v>
      </c>
      <c r="C821" s="28">
        <v>2024</v>
      </c>
      <c r="D821" s="19" t="s">
        <v>2545</v>
      </c>
      <c r="E821" s="19" t="s">
        <v>2546</v>
      </c>
      <c r="F821" s="19">
        <v>1072193992</v>
      </c>
      <c r="G821" s="19" t="s">
        <v>2547</v>
      </c>
      <c r="H821" s="19" t="s">
        <v>764</v>
      </c>
      <c r="I821" s="19" t="s">
        <v>765</v>
      </c>
      <c r="J821" s="27">
        <v>45377</v>
      </c>
      <c r="K821" s="27">
        <v>45385</v>
      </c>
      <c r="L821" s="27">
        <v>45504</v>
      </c>
      <c r="M821" s="29">
        <v>22278000</v>
      </c>
      <c r="N821" s="36">
        <f t="shared" si="73"/>
        <v>1</v>
      </c>
      <c r="O821" s="31">
        <f>VLOOKUP(A821,[1]Hoja3!$A$1:$D$1647,2,0)</f>
        <v>14604467</v>
      </c>
      <c r="P821" s="31">
        <f>VLOOKUP(A821,[1]Hoja3!$A$1:$D$1647,4,0)</f>
        <v>7673533</v>
      </c>
      <c r="Q821" s="31">
        <f>VLOOKUP(A821,[1]Hoja3!$A$1:$D$1647,3,0)</f>
        <v>0</v>
      </c>
      <c r="R821" s="31">
        <f t="shared" si="77"/>
        <v>22278000</v>
      </c>
      <c r="S821" s="31">
        <f t="shared" si="74"/>
        <v>6930934</v>
      </c>
      <c r="T821" s="31">
        <f t="shared" si="75"/>
        <v>22278000</v>
      </c>
      <c r="X821" s="30">
        <f t="shared" si="78"/>
        <v>45504</v>
      </c>
      <c r="Y821" s="31"/>
      <c r="Z821" s="31">
        <f t="shared" si="76"/>
        <v>22278000</v>
      </c>
      <c r="AA821" s="28" t="s">
        <v>556</v>
      </c>
    </row>
    <row r="822" spans="1:27" s="28" customFormat="1" ht="29" x14ac:dyDescent="0.35">
      <c r="A822" s="19" t="s">
        <v>5343</v>
      </c>
      <c r="B822" s="20">
        <v>908</v>
      </c>
      <c r="C822" s="28">
        <v>2024</v>
      </c>
      <c r="D822" s="19" t="s">
        <v>2548</v>
      </c>
      <c r="E822" s="19" t="s">
        <v>2549</v>
      </c>
      <c r="F822" s="19">
        <v>52968743</v>
      </c>
      <c r="G822" s="19" t="s">
        <v>2550</v>
      </c>
      <c r="H822" s="19" t="s">
        <v>894</v>
      </c>
      <c r="I822" s="19" t="s">
        <v>895</v>
      </c>
      <c r="J822" s="27">
        <v>45377</v>
      </c>
      <c r="K822" s="27">
        <v>45383</v>
      </c>
      <c r="L822" s="27">
        <v>45504</v>
      </c>
      <c r="M822" s="29">
        <v>24506790</v>
      </c>
      <c r="N822" s="36">
        <f t="shared" si="73"/>
        <v>1</v>
      </c>
      <c r="O822" s="31">
        <f>VLOOKUP(A822,[1]Hoja3!$A$1:$D$1647,2,0)</f>
        <v>23339800</v>
      </c>
      <c r="P822" s="31">
        <f>VLOOKUP(A822,[1]Hoja3!$A$1:$D$1647,4,0)</f>
        <v>1166990</v>
      </c>
      <c r="Q822" s="31">
        <f>VLOOKUP(A822,[1]Hoja3!$A$1:$D$1647,3,0)</f>
        <v>0</v>
      </c>
      <c r="R822" s="31">
        <f t="shared" si="77"/>
        <v>24506790</v>
      </c>
      <c r="S822" s="31">
        <f t="shared" si="74"/>
        <v>22172810</v>
      </c>
      <c r="T822" s="31">
        <f t="shared" si="75"/>
        <v>24506790</v>
      </c>
      <c r="X822" s="30">
        <f t="shared" si="78"/>
        <v>45504</v>
      </c>
      <c r="Y822" s="31"/>
      <c r="Z822" s="31">
        <f t="shared" si="76"/>
        <v>24506790</v>
      </c>
      <c r="AA822" s="28" t="s">
        <v>895</v>
      </c>
    </row>
    <row r="823" spans="1:27" s="28" customFormat="1" ht="29" x14ac:dyDescent="0.35">
      <c r="A823" s="19" t="s">
        <v>5344</v>
      </c>
      <c r="B823" s="20">
        <v>909</v>
      </c>
      <c r="C823" s="28">
        <v>2024</v>
      </c>
      <c r="D823" s="19" t="s">
        <v>2551</v>
      </c>
      <c r="E823" s="19" t="s">
        <v>2552</v>
      </c>
      <c r="F823" s="19" t="s">
        <v>2553</v>
      </c>
      <c r="G823" s="19" t="s">
        <v>2554</v>
      </c>
      <c r="H823" s="19" t="s">
        <v>338</v>
      </c>
      <c r="I823" s="19" t="s">
        <v>339</v>
      </c>
      <c r="J823" s="27">
        <v>45377</v>
      </c>
      <c r="K823" s="27">
        <v>45392</v>
      </c>
      <c r="L823" s="27">
        <v>45565</v>
      </c>
      <c r="M823" s="29">
        <v>1879042086</v>
      </c>
      <c r="N823" s="36">
        <f t="shared" si="73"/>
        <v>0</v>
      </c>
      <c r="O823" s="31">
        <v>0</v>
      </c>
      <c r="P823" s="31">
        <v>0</v>
      </c>
      <c r="Q823" s="31">
        <v>1879042086</v>
      </c>
      <c r="R823" s="31">
        <f t="shared" si="77"/>
        <v>1879042086</v>
      </c>
      <c r="S823" s="31">
        <f t="shared" si="74"/>
        <v>0</v>
      </c>
      <c r="T823" s="31">
        <f t="shared" si="75"/>
        <v>0</v>
      </c>
      <c r="X823" s="30">
        <f t="shared" si="78"/>
        <v>45565</v>
      </c>
      <c r="Y823" s="31"/>
      <c r="Z823" s="31">
        <f t="shared" si="76"/>
        <v>1879042086</v>
      </c>
      <c r="AA823" s="28" t="s">
        <v>340</v>
      </c>
    </row>
    <row r="824" spans="1:27" s="28" customFormat="1" ht="29" x14ac:dyDescent="0.35">
      <c r="A824" s="19" t="s">
        <v>5345</v>
      </c>
      <c r="B824" s="20">
        <v>910</v>
      </c>
      <c r="C824" s="28">
        <v>2024</v>
      </c>
      <c r="D824" s="19" t="s">
        <v>2555</v>
      </c>
      <c r="E824" s="19" t="s">
        <v>2556</v>
      </c>
      <c r="F824" s="19">
        <v>1032498549</v>
      </c>
      <c r="G824" s="19" t="s">
        <v>2557</v>
      </c>
      <c r="H824" s="19" t="s">
        <v>764</v>
      </c>
      <c r="I824" s="19" t="s">
        <v>765</v>
      </c>
      <c r="J824" s="27">
        <v>45377</v>
      </c>
      <c r="K824" s="27">
        <v>45386</v>
      </c>
      <c r="L824" s="27">
        <v>45504</v>
      </c>
      <c r="M824" s="29">
        <v>22278000</v>
      </c>
      <c r="N824" s="36">
        <f t="shared" si="73"/>
        <v>1</v>
      </c>
      <c r="O824" s="31">
        <f>VLOOKUP(A824,[1]Hoja3!$A$1:$D$1647,2,0)</f>
        <v>14480700</v>
      </c>
      <c r="P824" s="31">
        <f>VLOOKUP(A824,[1]Hoja3!$A$1:$D$1647,4,0)</f>
        <v>7797300</v>
      </c>
      <c r="Q824" s="31">
        <f>VLOOKUP(A824,[1]Hoja3!$A$1:$D$1647,3,0)</f>
        <v>0</v>
      </c>
      <c r="R824" s="31">
        <f t="shared" si="77"/>
        <v>22278000</v>
      </c>
      <c r="S824" s="31">
        <f t="shared" si="74"/>
        <v>6683400</v>
      </c>
      <c r="T824" s="31">
        <f t="shared" si="75"/>
        <v>22278000</v>
      </c>
      <c r="X824" s="30">
        <f t="shared" si="78"/>
        <v>45504</v>
      </c>
      <c r="Y824" s="31"/>
      <c r="Z824" s="31">
        <f t="shared" si="76"/>
        <v>22278000</v>
      </c>
      <c r="AA824" s="28" t="s">
        <v>556</v>
      </c>
    </row>
    <row r="825" spans="1:27" s="28" customFormat="1" ht="29" x14ac:dyDescent="0.35">
      <c r="A825" s="19" t="s">
        <v>5346</v>
      </c>
      <c r="B825" s="20">
        <v>912</v>
      </c>
      <c r="C825" s="28">
        <v>2024</v>
      </c>
      <c r="D825" s="19" t="s">
        <v>2558</v>
      </c>
      <c r="E825" s="19" t="s">
        <v>2559</v>
      </c>
      <c r="F825" s="19">
        <v>1024498389</v>
      </c>
      <c r="G825" s="19" t="s">
        <v>2560</v>
      </c>
      <c r="H825" s="19" t="s">
        <v>2256</v>
      </c>
      <c r="I825" s="19" t="s">
        <v>32</v>
      </c>
      <c r="J825" s="27">
        <v>45377</v>
      </c>
      <c r="K825" s="27">
        <v>45385</v>
      </c>
      <c r="L825" s="27">
        <v>45504</v>
      </c>
      <c r="M825" s="29">
        <v>28244667</v>
      </c>
      <c r="N825" s="36">
        <f t="shared" si="73"/>
        <v>1</v>
      </c>
      <c r="O825" s="31">
        <f>VLOOKUP(A825,[1]Hoja3!$A$1:$D$1647,2,0)</f>
        <v>12601467</v>
      </c>
      <c r="P825" s="31">
        <f>VLOOKUP(A825,[1]Hoja3!$A$1:$D$1647,4,0)</f>
        <v>15643200</v>
      </c>
      <c r="Q825" s="31">
        <f>VLOOKUP(A825,[1]Hoja3!$A$1:$D$1647,3,0)</f>
        <v>0</v>
      </c>
      <c r="R825" s="31">
        <f t="shared" si="77"/>
        <v>28244667</v>
      </c>
      <c r="S825" s="31">
        <f t="shared" si="74"/>
        <v>-3041733</v>
      </c>
      <c r="T825" s="31">
        <f t="shared" si="75"/>
        <v>28244667</v>
      </c>
      <c r="X825" s="30">
        <v>45443</v>
      </c>
      <c r="Y825" s="31"/>
      <c r="Z825" s="31">
        <f t="shared" si="76"/>
        <v>28244667</v>
      </c>
      <c r="AA825" s="28" t="s">
        <v>33</v>
      </c>
    </row>
    <row r="826" spans="1:27" s="28" customFormat="1" ht="23.25" customHeight="1" x14ac:dyDescent="0.35">
      <c r="A826" s="19" t="s">
        <v>5347</v>
      </c>
      <c r="B826" s="20">
        <v>913</v>
      </c>
      <c r="C826" s="28">
        <v>2024</v>
      </c>
      <c r="D826" s="19" t="s">
        <v>2561</v>
      </c>
      <c r="E826" s="19" t="s">
        <v>2562</v>
      </c>
      <c r="F826" s="19">
        <v>900062917</v>
      </c>
      <c r="G826" s="19" t="s">
        <v>2563</v>
      </c>
      <c r="H826" s="19" t="s">
        <v>2564</v>
      </c>
      <c r="I826" s="19" t="s">
        <v>2565</v>
      </c>
      <c r="J826" s="27">
        <v>45383</v>
      </c>
      <c r="K826" s="27">
        <v>45386</v>
      </c>
      <c r="L826" s="27">
        <v>45750</v>
      </c>
      <c r="M826" s="29">
        <v>70000000</v>
      </c>
      <c r="N826" s="36">
        <f t="shared" si="73"/>
        <v>0.3091766142857143</v>
      </c>
      <c r="O826" s="31">
        <f>VLOOKUP(A826,[1]Hoja3!$A$1:$D$1647,2,0)</f>
        <v>21642363</v>
      </c>
      <c r="P826" s="31">
        <f>VLOOKUP(A826,[1]Hoja3!$A$1:$D$1647,4,0)</f>
        <v>0</v>
      </c>
      <c r="Q826" s="31">
        <f>VLOOKUP(A826,[1]Hoja3!$A$1:$D$1647,3,0)</f>
        <v>48357637</v>
      </c>
      <c r="R826" s="31">
        <f t="shared" si="77"/>
        <v>70000000</v>
      </c>
      <c r="S826" s="31">
        <f t="shared" si="74"/>
        <v>21642363</v>
      </c>
      <c r="T826" s="31">
        <f t="shared" si="75"/>
        <v>21642363</v>
      </c>
      <c r="X826" s="30">
        <f t="shared" si="78"/>
        <v>45750</v>
      </c>
      <c r="Y826" s="31"/>
      <c r="Z826" s="31">
        <f t="shared" si="76"/>
        <v>70000000</v>
      </c>
      <c r="AA826" s="28" t="s">
        <v>5348</v>
      </c>
    </row>
    <row r="827" spans="1:27" s="28" customFormat="1" ht="43.5" x14ac:dyDescent="0.35">
      <c r="A827" s="19" t="s">
        <v>5349</v>
      </c>
      <c r="B827" s="20">
        <v>914</v>
      </c>
      <c r="C827" s="28">
        <v>2024</v>
      </c>
      <c r="D827" s="19" t="s">
        <v>2566</v>
      </c>
      <c r="E827" s="19" t="s">
        <v>2567</v>
      </c>
      <c r="F827" s="19">
        <v>1032457708</v>
      </c>
      <c r="G827" s="19" t="s">
        <v>2568</v>
      </c>
      <c r="H827" s="19" t="s">
        <v>262</v>
      </c>
      <c r="I827" s="19" t="s">
        <v>4742</v>
      </c>
      <c r="J827" s="27">
        <v>45384</v>
      </c>
      <c r="K827" s="27">
        <v>45390</v>
      </c>
      <c r="L827" s="27">
        <v>45504</v>
      </c>
      <c r="M827" s="29">
        <v>20356000</v>
      </c>
      <c r="N827" s="36">
        <f t="shared" si="73"/>
        <v>1</v>
      </c>
      <c r="O827" s="31">
        <f>VLOOKUP(A827,[1]Hoja3!$A$1:$D$1647,2,0)</f>
        <v>19168567</v>
      </c>
      <c r="P827" s="31">
        <f>VLOOKUP(A827,[1]Hoja3!$A$1:$D$1647,4,0)</f>
        <v>1187433</v>
      </c>
      <c r="Q827" s="31">
        <f>VLOOKUP(A827,[1]Hoja3!$A$1:$D$1647,3,0)</f>
        <v>0</v>
      </c>
      <c r="R827" s="31">
        <f t="shared" si="77"/>
        <v>20356000</v>
      </c>
      <c r="S827" s="31">
        <f t="shared" si="74"/>
        <v>17981134</v>
      </c>
      <c r="T827" s="31">
        <f t="shared" si="75"/>
        <v>20356000</v>
      </c>
      <c r="X827" s="30">
        <f t="shared" si="78"/>
        <v>45504</v>
      </c>
      <c r="Y827" s="31"/>
      <c r="Z827" s="31">
        <f t="shared" si="76"/>
        <v>20356000</v>
      </c>
      <c r="AA827" s="28" t="s">
        <v>264</v>
      </c>
    </row>
    <row r="828" spans="1:27" s="28" customFormat="1" ht="43.5" x14ac:dyDescent="0.35">
      <c r="A828" s="19" t="s">
        <v>5350</v>
      </c>
      <c r="B828" s="20">
        <v>916</v>
      </c>
      <c r="C828" s="28">
        <v>2024</v>
      </c>
      <c r="D828" s="19" t="s">
        <v>2569</v>
      </c>
      <c r="E828" s="19" t="s">
        <v>2570</v>
      </c>
      <c r="F828" s="19">
        <v>1022420056</v>
      </c>
      <c r="G828" s="19" t="s">
        <v>2571</v>
      </c>
      <c r="H828" s="19" t="s">
        <v>764</v>
      </c>
      <c r="I828" s="19" t="s">
        <v>765</v>
      </c>
      <c r="J828" s="27">
        <v>45385</v>
      </c>
      <c r="K828" s="27">
        <v>45397</v>
      </c>
      <c r="L828" s="27">
        <v>45504</v>
      </c>
      <c r="M828" s="29">
        <v>22278000</v>
      </c>
      <c r="N828" s="36">
        <f t="shared" si="73"/>
        <v>1</v>
      </c>
      <c r="O828" s="31">
        <f>VLOOKUP(A828,[1]Hoja3!$A$1:$D$1647,2,0)</f>
        <v>13119267</v>
      </c>
      <c r="P828" s="31">
        <f>VLOOKUP(A828,[1]Hoja3!$A$1:$D$1647,4,0)</f>
        <v>9158733</v>
      </c>
      <c r="Q828" s="31">
        <f>VLOOKUP(A828,[1]Hoja3!$A$1:$D$1647,3,0)</f>
        <v>0</v>
      </c>
      <c r="R828" s="31">
        <f t="shared" si="77"/>
        <v>22278000</v>
      </c>
      <c r="S828" s="31">
        <f t="shared" si="74"/>
        <v>3960534</v>
      </c>
      <c r="T828" s="31">
        <f t="shared" si="75"/>
        <v>22278000</v>
      </c>
      <c r="X828" s="30">
        <f t="shared" si="78"/>
        <v>45504</v>
      </c>
      <c r="Y828" s="31"/>
      <c r="Z828" s="31">
        <f t="shared" si="76"/>
        <v>22278000</v>
      </c>
      <c r="AA828" s="28" t="s">
        <v>556</v>
      </c>
    </row>
    <row r="829" spans="1:27" s="28" customFormat="1" ht="43.5" x14ac:dyDescent="0.35">
      <c r="A829" s="19" t="s">
        <v>5351</v>
      </c>
      <c r="B829" s="20">
        <v>917</v>
      </c>
      <c r="C829" s="28">
        <v>2024</v>
      </c>
      <c r="D829" s="19" t="s">
        <v>2572</v>
      </c>
      <c r="E829" s="19" t="s">
        <v>2573</v>
      </c>
      <c r="F829" s="19">
        <v>46365682</v>
      </c>
      <c r="G829" s="19" t="s">
        <v>2574</v>
      </c>
      <c r="H829" s="19" t="s">
        <v>784</v>
      </c>
      <c r="I829" s="19" t="s">
        <v>4760</v>
      </c>
      <c r="J829" s="27">
        <v>45386</v>
      </c>
      <c r="K829" s="27">
        <v>45391</v>
      </c>
      <c r="L829" s="27">
        <v>45558</v>
      </c>
      <c r="M829" s="29">
        <v>23342000</v>
      </c>
      <c r="N829" s="36">
        <f t="shared" si="73"/>
        <v>0.67878789306828891</v>
      </c>
      <c r="O829" s="31">
        <f>VLOOKUP(A829,[1]Hoja3!$A$1:$D$1647,2,0)</f>
        <v>15844267</v>
      </c>
      <c r="P829" s="31">
        <f>VLOOKUP(A829,[1]Hoja3!$A$1:$D$1647,4,0)</f>
        <v>0</v>
      </c>
      <c r="Q829" s="31">
        <f>VLOOKUP(A829,[1]Hoja3!$A$1:$D$1647,3,0)</f>
        <v>7497733</v>
      </c>
      <c r="R829" s="31">
        <f t="shared" si="77"/>
        <v>23342000</v>
      </c>
      <c r="S829" s="31">
        <f t="shared" si="74"/>
        <v>15844267</v>
      </c>
      <c r="T829" s="31">
        <f t="shared" si="75"/>
        <v>15844267</v>
      </c>
      <c r="X829" s="30">
        <f t="shared" si="78"/>
        <v>45558</v>
      </c>
      <c r="Y829" s="31"/>
      <c r="Z829" s="31">
        <f t="shared" si="76"/>
        <v>23342000</v>
      </c>
      <c r="AA829" s="28" t="s">
        <v>534</v>
      </c>
    </row>
    <row r="830" spans="1:27" s="28" customFormat="1" ht="29" x14ac:dyDescent="0.35">
      <c r="A830" s="19" t="s">
        <v>5352</v>
      </c>
      <c r="B830" s="20">
        <v>919</v>
      </c>
      <c r="C830" s="28">
        <v>2024</v>
      </c>
      <c r="D830" s="19" t="s">
        <v>2575</v>
      </c>
      <c r="E830" s="19" t="s">
        <v>2576</v>
      </c>
      <c r="F830" s="19">
        <v>51704361</v>
      </c>
      <c r="G830" s="19" t="s">
        <v>2577</v>
      </c>
      <c r="H830" s="19" t="s">
        <v>784</v>
      </c>
      <c r="I830" s="19" t="s">
        <v>4760</v>
      </c>
      <c r="J830" s="27">
        <v>45390</v>
      </c>
      <c r="K830" s="27">
        <v>45392</v>
      </c>
      <c r="L830" s="27">
        <v>45559</v>
      </c>
      <c r="M830" s="29">
        <v>23342000</v>
      </c>
      <c r="N830" s="36">
        <f t="shared" si="73"/>
        <v>0.67272727272727273</v>
      </c>
      <c r="O830" s="31">
        <f>VLOOKUP(A830,[1]Hoja3!$A$1:$D$1647,2,0)</f>
        <v>15702800</v>
      </c>
      <c r="P830" s="31">
        <f>VLOOKUP(A830,[1]Hoja3!$A$1:$D$1647,4,0)</f>
        <v>0</v>
      </c>
      <c r="Q830" s="31">
        <f>VLOOKUP(A830,[1]Hoja3!$A$1:$D$1647,3,0)</f>
        <v>7639200</v>
      </c>
      <c r="R830" s="31">
        <f t="shared" si="77"/>
        <v>23342000</v>
      </c>
      <c r="S830" s="31">
        <f t="shared" si="74"/>
        <v>15702800</v>
      </c>
      <c r="T830" s="31">
        <f t="shared" si="75"/>
        <v>15702800</v>
      </c>
      <c r="X830" s="30">
        <f t="shared" si="78"/>
        <v>45559</v>
      </c>
      <c r="Y830" s="31"/>
      <c r="Z830" s="31">
        <f t="shared" si="76"/>
        <v>23342000</v>
      </c>
      <c r="AA830" s="28" t="s">
        <v>534</v>
      </c>
    </row>
    <row r="831" spans="1:27" s="28" customFormat="1" ht="43.5" x14ac:dyDescent="0.35">
      <c r="A831" s="19" t="s">
        <v>5353</v>
      </c>
      <c r="B831" s="20">
        <v>920</v>
      </c>
      <c r="C831" s="28">
        <v>2024</v>
      </c>
      <c r="D831" s="19" t="s">
        <v>2578</v>
      </c>
      <c r="E831" s="19" t="s">
        <v>2579</v>
      </c>
      <c r="F831" s="19">
        <v>1013583796</v>
      </c>
      <c r="G831" s="19" t="s">
        <v>2580</v>
      </c>
      <c r="H831" s="19" t="s">
        <v>298</v>
      </c>
      <c r="I831" s="19" t="s">
        <v>299</v>
      </c>
      <c r="J831" s="27">
        <v>45390</v>
      </c>
      <c r="K831" s="27">
        <v>45391</v>
      </c>
      <c r="L831" s="27">
        <v>45504</v>
      </c>
      <c r="M831" s="29">
        <v>15600000</v>
      </c>
      <c r="N831" s="36">
        <f t="shared" si="73"/>
        <v>1</v>
      </c>
      <c r="O831" s="31">
        <f>VLOOKUP(A831,[1]Hoja3!$A$1:$D$1647,2,0)</f>
        <v>8960000</v>
      </c>
      <c r="P831" s="31">
        <f>VLOOKUP(A831,[1]Hoja3!$A$1:$D$1647,4,0)</f>
        <v>6640000</v>
      </c>
      <c r="Q831" s="31">
        <f>VLOOKUP(A831,[1]Hoja3!$A$1:$D$1647,3,0)</f>
        <v>0</v>
      </c>
      <c r="R831" s="31">
        <f t="shared" si="77"/>
        <v>15600000</v>
      </c>
      <c r="S831" s="31">
        <f t="shared" si="74"/>
        <v>2320000</v>
      </c>
      <c r="T831" s="31">
        <f t="shared" si="75"/>
        <v>15600000</v>
      </c>
      <c r="X831" s="30">
        <f t="shared" si="78"/>
        <v>45504</v>
      </c>
      <c r="Y831" s="31"/>
      <c r="Z831" s="31">
        <f t="shared" si="76"/>
        <v>15600000</v>
      </c>
      <c r="AA831" s="28" t="s">
        <v>300</v>
      </c>
    </row>
    <row r="832" spans="1:27" s="28" customFormat="1" ht="43.5" x14ac:dyDescent="0.35">
      <c r="A832" s="19" t="s">
        <v>5354</v>
      </c>
      <c r="B832" s="20">
        <v>921</v>
      </c>
      <c r="C832" s="28">
        <v>2024</v>
      </c>
      <c r="D832" s="19" t="s">
        <v>2581</v>
      </c>
      <c r="E832" s="19" t="s">
        <v>2582</v>
      </c>
      <c r="F832" s="19">
        <v>1136884552</v>
      </c>
      <c r="G832" s="19" t="s">
        <v>2583</v>
      </c>
      <c r="H832" s="19" t="s">
        <v>784</v>
      </c>
      <c r="I832" s="19" t="s">
        <v>4760</v>
      </c>
      <c r="J832" s="27">
        <v>45390</v>
      </c>
      <c r="K832" s="27">
        <v>45391</v>
      </c>
      <c r="L832" s="27" t="s">
        <v>2584</v>
      </c>
      <c r="M832" s="29">
        <v>40844650</v>
      </c>
      <c r="N832" s="36">
        <f t="shared" si="73"/>
        <v>0.67878787062687529</v>
      </c>
      <c r="O832" s="31">
        <f>VLOOKUP(A832,[1]Hoja3!$A$1:$D$1647,2,0)</f>
        <v>27724853</v>
      </c>
      <c r="P832" s="31">
        <f>VLOOKUP(A832,[1]Hoja3!$A$1:$D$1647,4,0)</f>
        <v>0</v>
      </c>
      <c r="Q832" s="31">
        <f>VLOOKUP(A832,[1]Hoja3!$A$1:$D$1647,3,0)</f>
        <v>13119797</v>
      </c>
      <c r="R832" s="31">
        <f t="shared" si="77"/>
        <v>40844650</v>
      </c>
      <c r="S832" s="31">
        <f t="shared" si="74"/>
        <v>27724853</v>
      </c>
      <c r="T832" s="31">
        <f t="shared" si="75"/>
        <v>27724853</v>
      </c>
      <c r="X832" s="30">
        <f t="shared" si="78"/>
        <v>45558</v>
      </c>
      <c r="Y832" s="31"/>
      <c r="Z832" s="31">
        <f t="shared" si="76"/>
        <v>40844650</v>
      </c>
      <c r="AA832" s="28" t="s">
        <v>534</v>
      </c>
    </row>
    <row r="833" spans="1:27" s="28" customFormat="1" ht="29" x14ac:dyDescent="0.35">
      <c r="A833" s="19" t="s">
        <v>5355</v>
      </c>
      <c r="B833" s="20">
        <v>922</v>
      </c>
      <c r="C833" s="28">
        <v>2024</v>
      </c>
      <c r="D833" s="19" t="s">
        <v>2585</v>
      </c>
      <c r="E833" s="19" t="s">
        <v>2586</v>
      </c>
      <c r="F833" s="19">
        <v>52192240</v>
      </c>
      <c r="G833" s="19" t="s">
        <v>2587</v>
      </c>
      <c r="H833" s="19" t="s">
        <v>784</v>
      </c>
      <c r="I833" s="19" t="s">
        <v>4760</v>
      </c>
      <c r="J833" s="27">
        <v>45391</v>
      </c>
      <c r="K833" s="27">
        <v>45398</v>
      </c>
      <c r="L833" s="27">
        <v>45565</v>
      </c>
      <c r="M833" s="29">
        <v>7700000</v>
      </c>
      <c r="N833" s="36">
        <f t="shared" si="73"/>
        <v>0.63636363636363635</v>
      </c>
      <c r="O833" s="31">
        <f>VLOOKUP(A833,[1]Hoja3!$A$1:$D$1647,2,0)</f>
        <v>4900000</v>
      </c>
      <c r="P833" s="31">
        <f>VLOOKUP(A833,[1]Hoja3!$A$1:$D$1647,4,0)</f>
        <v>0</v>
      </c>
      <c r="Q833" s="31">
        <f>VLOOKUP(A833,[1]Hoja3!$A$1:$D$1647,3,0)</f>
        <v>2800000</v>
      </c>
      <c r="R833" s="31">
        <f t="shared" si="77"/>
        <v>7700000</v>
      </c>
      <c r="S833" s="31">
        <f t="shared" si="74"/>
        <v>4900000</v>
      </c>
      <c r="T833" s="31">
        <f t="shared" si="75"/>
        <v>4900000</v>
      </c>
      <c r="X833" s="30">
        <f t="shared" si="78"/>
        <v>45565</v>
      </c>
      <c r="Y833" s="31"/>
      <c r="Z833" s="31">
        <f t="shared" si="76"/>
        <v>7700000</v>
      </c>
      <c r="AA833" s="28" t="s">
        <v>534</v>
      </c>
    </row>
    <row r="834" spans="1:27" s="28" customFormat="1" ht="43.5" x14ac:dyDescent="0.35">
      <c r="A834" s="19" t="s">
        <v>5356</v>
      </c>
      <c r="B834" s="20">
        <v>923</v>
      </c>
      <c r="C834" s="28">
        <v>2024</v>
      </c>
      <c r="D834" s="19" t="s">
        <v>2588</v>
      </c>
      <c r="E834" s="19" t="s">
        <v>2589</v>
      </c>
      <c r="F834" s="19">
        <v>1018424503</v>
      </c>
      <c r="G834" s="19" t="s">
        <v>2590</v>
      </c>
      <c r="H834" s="19" t="s">
        <v>262</v>
      </c>
      <c r="I834" s="19" t="s">
        <v>4742</v>
      </c>
      <c r="J834" s="27">
        <v>45390</v>
      </c>
      <c r="K834" s="27">
        <v>45393</v>
      </c>
      <c r="L834" s="27">
        <v>45504</v>
      </c>
      <c r="M834" s="29">
        <v>19168567</v>
      </c>
      <c r="N834" s="36">
        <f t="shared" si="73"/>
        <v>1</v>
      </c>
      <c r="O834" s="31">
        <f>VLOOKUP(A834,[1]Hoja3!$A$1:$D$1647,2,0)</f>
        <v>18659667</v>
      </c>
      <c r="P834" s="31">
        <f>VLOOKUP(A834,[1]Hoja3!$A$1:$D$1647,4,0)</f>
        <v>508900</v>
      </c>
      <c r="Q834" s="31">
        <f>VLOOKUP(A834,[1]Hoja3!$A$1:$D$1647,3,0)</f>
        <v>0</v>
      </c>
      <c r="R834" s="31">
        <f t="shared" si="77"/>
        <v>19168567</v>
      </c>
      <c r="S834" s="31">
        <f t="shared" si="74"/>
        <v>18150767</v>
      </c>
      <c r="T834" s="31">
        <f t="shared" si="75"/>
        <v>19168567</v>
      </c>
      <c r="X834" s="30">
        <f t="shared" si="78"/>
        <v>45504</v>
      </c>
      <c r="Y834" s="31"/>
      <c r="Z834" s="31">
        <f t="shared" si="76"/>
        <v>19168567</v>
      </c>
      <c r="AA834" s="28" t="s">
        <v>264</v>
      </c>
    </row>
    <row r="835" spans="1:27" s="28" customFormat="1" ht="43.5" x14ac:dyDescent="0.35">
      <c r="A835" s="19" t="s">
        <v>5357</v>
      </c>
      <c r="B835" s="20">
        <v>924</v>
      </c>
      <c r="C835" s="28">
        <v>2024</v>
      </c>
      <c r="D835" s="19" t="s">
        <v>2591</v>
      </c>
      <c r="E835" s="19" t="s">
        <v>2592</v>
      </c>
      <c r="F835" s="19">
        <v>1019030276</v>
      </c>
      <c r="G835" s="19" t="s">
        <v>2593</v>
      </c>
      <c r="H835" s="19" t="s">
        <v>262</v>
      </c>
      <c r="I835" s="19" t="s">
        <v>4742</v>
      </c>
      <c r="J835" s="27">
        <v>45390</v>
      </c>
      <c r="K835" s="27">
        <v>45393</v>
      </c>
      <c r="L835" s="27">
        <v>45504</v>
      </c>
      <c r="M835" s="29">
        <v>19168567</v>
      </c>
      <c r="N835" s="36">
        <f t="shared" si="73"/>
        <v>1</v>
      </c>
      <c r="O835" s="31">
        <f>VLOOKUP(A835,[1]Hoja3!$A$1:$D$1647,2,0)</f>
        <v>18659667</v>
      </c>
      <c r="P835" s="31">
        <f>VLOOKUP(A835,[1]Hoja3!$A$1:$D$1647,4,0)</f>
        <v>508900</v>
      </c>
      <c r="Q835" s="31">
        <f>VLOOKUP(A835,[1]Hoja3!$A$1:$D$1647,3,0)</f>
        <v>0</v>
      </c>
      <c r="R835" s="31">
        <f t="shared" si="77"/>
        <v>19168567</v>
      </c>
      <c r="S835" s="31">
        <f t="shared" si="74"/>
        <v>18150767</v>
      </c>
      <c r="T835" s="31">
        <f t="shared" si="75"/>
        <v>19168567</v>
      </c>
      <c r="X835" s="30">
        <f t="shared" si="78"/>
        <v>45504</v>
      </c>
      <c r="Y835" s="31"/>
      <c r="Z835" s="31">
        <f t="shared" si="76"/>
        <v>19168567</v>
      </c>
      <c r="AA835" s="28" t="s">
        <v>264</v>
      </c>
    </row>
    <row r="836" spans="1:27" s="28" customFormat="1" ht="43.5" x14ac:dyDescent="0.35">
      <c r="A836" s="19" t="s">
        <v>5358</v>
      </c>
      <c r="B836" s="20">
        <v>926</v>
      </c>
      <c r="C836" s="28">
        <v>2024</v>
      </c>
      <c r="D836" s="19" t="s">
        <v>2594</v>
      </c>
      <c r="E836" s="19" t="s">
        <v>2595</v>
      </c>
      <c r="F836" s="19">
        <v>35891342</v>
      </c>
      <c r="G836" s="19" t="s">
        <v>2596</v>
      </c>
      <c r="H836" s="19" t="s">
        <v>262</v>
      </c>
      <c r="I836" s="19" t="s">
        <v>4742</v>
      </c>
      <c r="J836" s="27">
        <v>45390</v>
      </c>
      <c r="K836" s="27">
        <v>45399</v>
      </c>
      <c r="L836" s="27">
        <v>45504</v>
      </c>
      <c r="M836" s="29">
        <v>19168567</v>
      </c>
      <c r="N836" s="36">
        <f t="shared" si="73"/>
        <v>1</v>
      </c>
      <c r="O836" s="31">
        <f>VLOOKUP(A836,[1]Hoja3!$A$1:$D$1647,2,0)</f>
        <v>17641867</v>
      </c>
      <c r="P836" s="31">
        <f>VLOOKUP(A836,[1]Hoja3!$A$1:$D$1647,4,0)</f>
        <v>1526700</v>
      </c>
      <c r="Q836" s="31">
        <f>VLOOKUP(A836,[1]Hoja3!$A$1:$D$1647,3,0)</f>
        <v>0</v>
      </c>
      <c r="R836" s="31">
        <f t="shared" si="77"/>
        <v>19168567</v>
      </c>
      <c r="S836" s="31">
        <f t="shared" si="74"/>
        <v>16115167</v>
      </c>
      <c r="T836" s="31">
        <f t="shared" si="75"/>
        <v>19168567</v>
      </c>
      <c r="X836" s="30">
        <f t="shared" si="78"/>
        <v>45504</v>
      </c>
      <c r="Y836" s="31"/>
      <c r="Z836" s="31">
        <f t="shared" si="76"/>
        <v>19168567</v>
      </c>
      <c r="AA836" s="28" t="s">
        <v>264</v>
      </c>
    </row>
    <row r="837" spans="1:27" s="28" customFormat="1" ht="43.5" x14ac:dyDescent="0.35">
      <c r="A837" s="19" t="s">
        <v>5359</v>
      </c>
      <c r="B837" s="20">
        <v>927</v>
      </c>
      <c r="C837" s="28">
        <v>2024</v>
      </c>
      <c r="D837" s="19" t="s">
        <v>2597</v>
      </c>
      <c r="E837" s="19" t="s">
        <v>2598</v>
      </c>
      <c r="F837" s="19">
        <v>52391316</v>
      </c>
      <c r="G837" s="19" t="s">
        <v>2599</v>
      </c>
      <c r="H837" s="19" t="s">
        <v>298</v>
      </c>
      <c r="I837" s="19" t="s">
        <v>299</v>
      </c>
      <c r="J837" s="27">
        <v>45391</v>
      </c>
      <c r="K837" s="27">
        <v>45394</v>
      </c>
      <c r="L837" s="27">
        <v>45504</v>
      </c>
      <c r="M837" s="29">
        <v>15600000</v>
      </c>
      <c r="N837" s="36">
        <f t="shared" si="73"/>
        <v>1</v>
      </c>
      <c r="O837" s="31">
        <f>VLOOKUP(A837,[1]Hoja3!$A$1:$D$1647,2,0)</f>
        <v>8720000</v>
      </c>
      <c r="P837" s="31">
        <f>VLOOKUP(A837,[1]Hoja3!$A$1:$D$1647,4,0)</f>
        <v>6880000</v>
      </c>
      <c r="Q837" s="31">
        <f>VLOOKUP(A837,[1]Hoja3!$A$1:$D$1647,3,0)</f>
        <v>0</v>
      </c>
      <c r="R837" s="31">
        <f t="shared" si="77"/>
        <v>15600000</v>
      </c>
      <c r="S837" s="31">
        <f t="shared" si="74"/>
        <v>1840000</v>
      </c>
      <c r="T837" s="31">
        <f t="shared" si="75"/>
        <v>15600000</v>
      </c>
      <c r="X837" s="30">
        <f t="shared" si="78"/>
        <v>45504</v>
      </c>
      <c r="Y837" s="31"/>
      <c r="Z837" s="31">
        <f t="shared" si="76"/>
        <v>15600000</v>
      </c>
      <c r="AA837" s="28" t="s">
        <v>300</v>
      </c>
    </row>
    <row r="838" spans="1:27" s="28" customFormat="1" ht="43.5" x14ac:dyDescent="0.35">
      <c r="A838" s="19" t="s">
        <v>5360</v>
      </c>
      <c r="B838" s="20">
        <v>928</v>
      </c>
      <c r="C838" s="28">
        <v>2024</v>
      </c>
      <c r="D838" s="19" t="s">
        <v>2600</v>
      </c>
      <c r="E838" s="19" t="s">
        <v>2601</v>
      </c>
      <c r="F838" s="19">
        <v>80829010</v>
      </c>
      <c r="G838" s="19" t="s">
        <v>2602</v>
      </c>
      <c r="H838" s="19" t="s">
        <v>338</v>
      </c>
      <c r="I838" s="19" t="s">
        <v>339</v>
      </c>
      <c r="J838" s="27">
        <v>45391</v>
      </c>
      <c r="K838" s="27">
        <v>45394</v>
      </c>
      <c r="L838" s="27">
        <v>45657</v>
      </c>
      <c r="M838" s="29">
        <v>33285132</v>
      </c>
      <c r="N838" s="36">
        <f t="shared" si="73"/>
        <v>0.30501930356821216</v>
      </c>
      <c r="O838" s="31">
        <f>VLOOKUP(A838,[1]Hoja3!$A$1:$D$1647,2,0)</f>
        <v>9738983</v>
      </c>
      <c r="P838" s="31">
        <f>VLOOKUP(A838,[1]Hoja3!$A$1:$D$1647,4,0)</f>
        <v>1356061</v>
      </c>
      <c r="Q838" s="31">
        <f>VLOOKUP(A838,[1]Hoja3!$A$1:$D$1647,3,0)</f>
        <v>22190088</v>
      </c>
      <c r="R838" s="31">
        <f t="shared" si="77"/>
        <v>33285132</v>
      </c>
      <c r="S838" s="31">
        <f t="shared" si="74"/>
        <v>8382922</v>
      </c>
      <c r="T838" s="31">
        <f t="shared" si="75"/>
        <v>11095044</v>
      </c>
      <c r="X838" s="30">
        <f t="shared" si="78"/>
        <v>45657</v>
      </c>
      <c r="Y838" s="31"/>
      <c r="Z838" s="31">
        <f t="shared" si="76"/>
        <v>33285132</v>
      </c>
      <c r="AA838" s="28" t="s">
        <v>340</v>
      </c>
    </row>
    <row r="839" spans="1:27" s="28" customFormat="1" ht="29" x14ac:dyDescent="0.35">
      <c r="A839" s="19" t="s">
        <v>5361</v>
      </c>
      <c r="B839" s="20">
        <v>929</v>
      </c>
      <c r="C839" s="28">
        <v>2024</v>
      </c>
      <c r="D839" s="19" t="s">
        <v>2603</v>
      </c>
      <c r="E839" s="19" t="s">
        <v>2604</v>
      </c>
      <c r="F839" s="19">
        <v>53082369</v>
      </c>
      <c r="G839" s="19" t="s">
        <v>2605</v>
      </c>
      <c r="H839" s="19" t="s">
        <v>784</v>
      </c>
      <c r="I839" s="19" t="s">
        <v>4760</v>
      </c>
      <c r="J839" s="27">
        <v>45393</v>
      </c>
      <c r="K839" s="27">
        <v>45394</v>
      </c>
      <c r="L839" s="27">
        <v>45504</v>
      </c>
      <c r="M839" s="29">
        <v>20432500</v>
      </c>
      <c r="N839" s="36">
        <f t="shared" si="73"/>
        <v>1</v>
      </c>
      <c r="O839" s="31">
        <f>VLOOKUP(A839,[1]Hoja3!$A$1:$D$1647,2,0)</f>
        <v>13497833</v>
      </c>
      <c r="P839" s="31">
        <f>VLOOKUP(A839,[1]Hoja3!$A$1:$D$1647,4,0)</f>
        <v>6934667</v>
      </c>
      <c r="Q839" s="31">
        <f>VLOOKUP(A839,[1]Hoja3!$A$1:$D$1647,3,0)</f>
        <v>0</v>
      </c>
      <c r="R839" s="31">
        <f t="shared" si="77"/>
        <v>20432500</v>
      </c>
      <c r="S839" s="31">
        <f t="shared" si="74"/>
        <v>6563166</v>
      </c>
      <c r="T839" s="31">
        <f t="shared" si="75"/>
        <v>20432500</v>
      </c>
      <c r="X839" s="30">
        <f t="shared" si="78"/>
        <v>45504</v>
      </c>
      <c r="Y839" s="31"/>
      <c r="Z839" s="31">
        <f t="shared" si="76"/>
        <v>20432500</v>
      </c>
      <c r="AA839" s="28" t="s">
        <v>534</v>
      </c>
    </row>
    <row r="840" spans="1:27" s="28" customFormat="1" ht="43.5" x14ac:dyDescent="0.35">
      <c r="A840" s="19" t="s">
        <v>5362</v>
      </c>
      <c r="B840" s="20">
        <v>930</v>
      </c>
      <c r="C840" s="28">
        <v>2024</v>
      </c>
      <c r="D840" s="19" t="s">
        <v>2606</v>
      </c>
      <c r="E840" s="19" t="s">
        <v>2607</v>
      </c>
      <c r="F840" s="19">
        <v>1018489936</v>
      </c>
      <c r="G840" s="19" t="s">
        <v>2608</v>
      </c>
      <c r="H840" s="19" t="s">
        <v>262</v>
      </c>
      <c r="I840" s="19" t="s">
        <v>4742</v>
      </c>
      <c r="J840" s="27">
        <v>45393</v>
      </c>
      <c r="K840" s="27">
        <v>45394</v>
      </c>
      <c r="L840" s="27">
        <v>45504</v>
      </c>
      <c r="M840" s="29">
        <v>19847100</v>
      </c>
      <c r="N840" s="36">
        <f t="shared" ref="N840:N903" si="79">O840/(M840-P840)</f>
        <v>1</v>
      </c>
      <c r="O840" s="31">
        <f>VLOOKUP(A840,[1]Hoja3!$A$1:$D$1647,2,0)</f>
        <v>18490033</v>
      </c>
      <c r="P840" s="31">
        <f>VLOOKUP(A840,[1]Hoja3!$A$1:$D$1647,4,0)</f>
        <v>1357067</v>
      </c>
      <c r="Q840" s="31">
        <f>VLOOKUP(A840,[1]Hoja3!$A$1:$D$1647,3,0)</f>
        <v>0</v>
      </c>
      <c r="R840" s="31">
        <f t="shared" si="77"/>
        <v>19847100</v>
      </c>
      <c r="S840" s="31">
        <f t="shared" ref="S840:S903" si="80">+O840-P840</f>
        <v>17132966</v>
      </c>
      <c r="T840" s="31">
        <f t="shared" ref="T840:T903" si="81">+O840+P840</f>
        <v>19847100</v>
      </c>
      <c r="X840" s="30">
        <f t="shared" si="78"/>
        <v>45504</v>
      </c>
      <c r="Y840" s="31"/>
      <c r="Z840" s="31">
        <f t="shared" ref="Z840:Z903" si="82">+Y840+M840</f>
        <v>19847100</v>
      </c>
      <c r="AA840" s="28" t="s">
        <v>264</v>
      </c>
    </row>
    <row r="841" spans="1:27" s="28" customFormat="1" ht="29" x14ac:dyDescent="0.35">
      <c r="A841" s="19" t="s">
        <v>5363</v>
      </c>
      <c r="B841" s="20">
        <v>931</v>
      </c>
      <c r="C841" s="28">
        <v>2024</v>
      </c>
      <c r="D841" s="19" t="s">
        <v>2609</v>
      </c>
      <c r="E841" s="19" t="s">
        <v>2610</v>
      </c>
      <c r="F841" s="19">
        <v>80283677</v>
      </c>
      <c r="G841" s="19" t="s">
        <v>2611</v>
      </c>
      <c r="H841" s="19" t="s">
        <v>1975</v>
      </c>
      <c r="I841" s="19" t="s">
        <v>5364</v>
      </c>
      <c r="J841" s="27">
        <v>45393</v>
      </c>
      <c r="K841" s="27">
        <v>45397</v>
      </c>
      <c r="L841" s="27">
        <v>45504</v>
      </c>
      <c r="M841" s="29">
        <v>33000000</v>
      </c>
      <c r="N841" s="36">
        <f t="shared" si="79"/>
        <v>1</v>
      </c>
      <c r="O841" s="31">
        <f>VLOOKUP(A841,[1]Hoja3!$A$1:$D$1647,2,0)</f>
        <v>31800000</v>
      </c>
      <c r="P841" s="31">
        <f>VLOOKUP(A841,[1]Hoja3!$A$1:$D$1647,4,0)</f>
        <v>1200000</v>
      </c>
      <c r="Q841" s="31">
        <f>VLOOKUP(A841,[1]Hoja3!$A$1:$D$1647,3,0)</f>
        <v>0</v>
      </c>
      <c r="R841" s="31">
        <f t="shared" ref="R841:R904" si="83">+O841+P841+Q841</f>
        <v>33000000</v>
      </c>
      <c r="S841" s="31">
        <f t="shared" si="80"/>
        <v>30600000</v>
      </c>
      <c r="T841" s="31">
        <f t="shared" si="81"/>
        <v>33000000</v>
      </c>
      <c r="X841" s="30">
        <f t="shared" si="78"/>
        <v>45504</v>
      </c>
      <c r="Y841" s="31"/>
      <c r="Z841" s="31">
        <f t="shared" si="82"/>
        <v>33000000</v>
      </c>
      <c r="AA841" s="28" t="s">
        <v>1977</v>
      </c>
    </row>
    <row r="842" spans="1:27" s="28" customFormat="1" ht="29" x14ac:dyDescent="0.35">
      <c r="A842" s="19" t="s">
        <v>5365</v>
      </c>
      <c r="B842" s="20">
        <v>932</v>
      </c>
      <c r="C842" s="28">
        <v>2024</v>
      </c>
      <c r="D842" s="19" t="s">
        <v>2612</v>
      </c>
      <c r="E842" s="19" t="s">
        <v>2613</v>
      </c>
      <c r="F842" s="19">
        <v>1018406603</v>
      </c>
      <c r="G842" s="19" t="s">
        <v>2614</v>
      </c>
      <c r="H842" s="19" t="s">
        <v>784</v>
      </c>
      <c r="I842" s="19" t="s">
        <v>4760</v>
      </c>
      <c r="J842" s="27">
        <v>45393</v>
      </c>
      <c r="K842" s="27">
        <v>45397</v>
      </c>
      <c r="L842" s="27">
        <v>45564</v>
      </c>
      <c r="M842" s="29">
        <v>23342000</v>
      </c>
      <c r="N842" s="36">
        <f t="shared" si="79"/>
        <v>0.64242425670465253</v>
      </c>
      <c r="O842" s="31">
        <f>VLOOKUP(A842,[1]Hoja3!$A$1:$D$1647,2,0)</f>
        <v>14995467</v>
      </c>
      <c r="P842" s="31">
        <f>VLOOKUP(A842,[1]Hoja3!$A$1:$D$1647,4,0)</f>
        <v>0</v>
      </c>
      <c r="Q842" s="31">
        <f>VLOOKUP(A842,[1]Hoja3!$A$1:$D$1647,3,0)</f>
        <v>8346533</v>
      </c>
      <c r="R842" s="31">
        <f t="shared" si="83"/>
        <v>23342000</v>
      </c>
      <c r="S842" s="31">
        <f t="shared" si="80"/>
        <v>14995467</v>
      </c>
      <c r="T842" s="31">
        <f t="shared" si="81"/>
        <v>14995467</v>
      </c>
      <c r="X842" s="30">
        <f t="shared" si="78"/>
        <v>45564</v>
      </c>
      <c r="Y842" s="31"/>
      <c r="Z842" s="31">
        <f t="shared" si="82"/>
        <v>23342000</v>
      </c>
      <c r="AA842" s="28" t="s">
        <v>534</v>
      </c>
    </row>
    <row r="843" spans="1:27" s="28" customFormat="1" ht="29" x14ac:dyDescent="0.35">
      <c r="A843" s="19" t="s">
        <v>5366</v>
      </c>
      <c r="B843" s="20">
        <v>933</v>
      </c>
      <c r="C843" s="28">
        <v>2024</v>
      </c>
      <c r="D843" s="19" t="s">
        <v>2615</v>
      </c>
      <c r="E843" s="19" t="s">
        <v>2616</v>
      </c>
      <c r="F843" s="19">
        <v>53132186</v>
      </c>
      <c r="G843" s="19" t="s">
        <v>2617</v>
      </c>
      <c r="H843" s="19" t="s">
        <v>784</v>
      </c>
      <c r="I843" s="19" t="s">
        <v>4760</v>
      </c>
      <c r="J843" s="27">
        <v>45393</v>
      </c>
      <c r="K843" s="27">
        <v>45397</v>
      </c>
      <c r="L843" s="27">
        <v>45504</v>
      </c>
      <c r="M843" s="29">
        <v>20432500</v>
      </c>
      <c r="N843" s="36">
        <f t="shared" si="79"/>
        <v>1</v>
      </c>
      <c r="O843" s="31">
        <f>VLOOKUP(A843,[1]Hoja3!$A$1:$D$1647,2,0)</f>
        <v>13126333</v>
      </c>
      <c r="P843" s="31">
        <f>VLOOKUP(A843,[1]Hoja3!$A$1:$D$1647,4,0)</f>
        <v>7306167</v>
      </c>
      <c r="Q843" s="31">
        <f>VLOOKUP(A843,[1]Hoja3!$A$1:$D$1647,3,0)</f>
        <v>0</v>
      </c>
      <c r="R843" s="31">
        <f t="shared" si="83"/>
        <v>20432500</v>
      </c>
      <c r="S843" s="31">
        <f t="shared" si="80"/>
        <v>5820166</v>
      </c>
      <c r="T843" s="31">
        <f t="shared" si="81"/>
        <v>20432500</v>
      </c>
      <c r="X843" s="30">
        <f t="shared" si="78"/>
        <v>45504</v>
      </c>
      <c r="Y843" s="31"/>
      <c r="Z843" s="31">
        <f t="shared" si="82"/>
        <v>20432500</v>
      </c>
      <c r="AA843" s="28" t="s">
        <v>534</v>
      </c>
    </row>
    <row r="844" spans="1:27" s="28" customFormat="1" ht="43.5" x14ac:dyDescent="0.35">
      <c r="A844" s="19" t="s">
        <v>5367</v>
      </c>
      <c r="B844" s="20">
        <v>935</v>
      </c>
      <c r="C844" s="28">
        <v>2024</v>
      </c>
      <c r="D844" s="19" t="s">
        <v>2618</v>
      </c>
      <c r="E844" s="19" t="s">
        <v>2619</v>
      </c>
      <c r="F844" s="19">
        <v>1010218763</v>
      </c>
      <c r="G844" s="19" t="s">
        <v>2620</v>
      </c>
      <c r="H844" s="19" t="s">
        <v>262</v>
      </c>
      <c r="I844" s="19" t="s">
        <v>4742</v>
      </c>
      <c r="J844" s="27">
        <v>45394</v>
      </c>
      <c r="K844" s="27">
        <v>45399</v>
      </c>
      <c r="L844" s="27">
        <v>45504</v>
      </c>
      <c r="M844" s="29">
        <v>18659667</v>
      </c>
      <c r="N844" s="36">
        <f t="shared" si="79"/>
        <v>1</v>
      </c>
      <c r="O844" s="31">
        <f>VLOOKUP(A844,[1]Hoja3!$A$1:$D$1647,2,0)</f>
        <v>17641867</v>
      </c>
      <c r="P844" s="31">
        <f>VLOOKUP(A844,[1]Hoja3!$A$1:$D$1647,4,0)</f>
        <v>1017800</v>
      </c>
      <c r="Q844" s="31">
        <f>VLOOKUP(A844,[1]Hoja3!$A$1:$D$1647,3,0)</f>
        <v>0</v>
      </c>
      <c r="R844" s="31">
        <f t="shared" si="83"/>
        <v>18659667</v>
      </c>
      <c r="S844" s="31">
        <f t="shared" si="80"/>
        <v>16624067</v>
      </c>
      <c r="T844" s="31">
        <f t="shared" si="81"/>
        <v>18659667</v>
      </c>
      <c r="X844" s="30">
        <f t="shared" si="78"/>
        <v>45504</v>
      </c>
      <c r="Y844" s="31"/>
      <c r="Z844" s="31">
        <f t="shared" si="82"/>
        <v>18659667</v>
      </c>
      <c r="AA844" s="28" t="s">
        <v>264</v>
      </c>
    </row>
    <row r="845" spans="1:27" s="28" customFormat="1" ht="43.5" x14ac:dyDescent="0.35">
      <c r="A845" s="19" t="s">
        <v>5368</v>
      </c>
      <c r="B845" s="20">
        <v>936</v>
      </c>
      <c r="C845" s="28">
        <v>2024</v>
      </c>
      <c r="D845" s="19" t="s">
        <v>2621</v>
      </c>
      <c r="E845" s="19" t="s">
        <v>2622</v>
      </c>
      <c r="F845" s="19">
        <v>1032438876</v>
      </c>
      <c r="G845" s="19" t="s">
        <v>2623</v>
      </c>
      <c r="H845" s="19" t="s">
        <v>262</v>
      </c>
      <c r="I845" s="19" t="s">
        <v>4742</v>
      </c>
      <c r="J845" s="27">
        <v>45394</v>
      </c>
      <c r="K845" s="27">
        <v>45399</v>
      </c>
      <c r="L845" s="27">
        <v>45504</v>
      </c>
      <c r="M845" s="29">
        <v>18659667</v>
      </c>
      <c r="N845" s="36">
        <f t="shared" si="79"/>
        <v>1</v>
      </c>
      <c r="O845" s="31">
        <f>VLOOKUP(A845,[1]Hoja3!$A$1:$D$1647,2,0)</f>
        <v>17641867</v>
      </c>
      <c r="P845" s="31">
        <f>VLOOKUP(A845,[1]Hoja3!$A$1:$D$1647,4,0)</f>
        <v>1017800</v>
      </c>
      <c r="Q845" s="31">
        <f>VLOOKUP(A845,[1]Hoja3!$A$1:$D$1647,3,0)</f>
        <v>0</v>
      </c>
      <c r="R845" s="31">
        <f t="shared" si="83"/>
        <v>18659667</v>
      </c>
      <c r="S845" s="31">
        <f t="shared" si="80"/>
        <v>16624067</v>
      </c>
      <c r="T845" s="31">
        <f t="shared" si="81"/>
        <v>18659667</v>
      </c>
      <c r="X845" s="30">
        <f t="shared" si="78"/>
        <v>45504</v>
      </c>
      <c r="Y845" s="31"/>
      <c r="Z845" s="31">
        <f t="shared" si="82"/>
        <v>18659667</v>
      </c>
      <c r="AA845" s="28" t="s">
        <v>264</v>
      </c>
    </row>
    <row r="846" spans="1:27" s="28" customFormat="1" ht="29" x14ac:dyDescent="0.35">
      <c r="A846" s="19" t="s">
        <v>5369</v>
      </c>
      <c r="B846" s="20">
        <v>937</v>
      </c>
      <c r="C846" s="28">
        <v>2024</v>
      </c>
      <c r="D846" s="19" t="s">
        <v>2624</v>
      </c>
      <c r="E846" s="19" t="s">
        <v>2625</v>
      </c>
      <c r="F846" s="19">
        <v>1024559009</v>
      </c>
      <c r="G846" s="19" t="s">
        <v>2626</v>
      </c>
      <c r="H846" s="19" t="s">
        <v>784</v>
      </c>
      <c r="I846" s="19" t="s">
        <v>4760</v>
      </c>
      <c r="J846" s="27">
        <v>45394</v>
      </c>
      <c r="K846" s="27">
        <v>45398</v>
      </c>
      <c r="L846" s="27">
        <v>45565</v>
      </c>
      <c r="M846" s="29">
        <v>39655000</v>
      </c>
      <c r="N846" s="36">
        <f t="shared" si="79"/>
        <v>0.63636363636363635</v>
      </c>
      <c r="O846" s="31">
        <f>VLOOKUP(A846,[1]Hoja3!$A$1:$D$1647,2,0)</f>
        <v>25235000</v>
      </c>
      <c r="P846" s="31">
        <f>VLOOKUP(A846,[1]Hoja3!$A$1:$D$1647,4,0)</f>
        <v>0</v>
      </c>
      <c r="Q846" s="31">
        <f>VLOOKUP(A846,[1]Hoja3!$A$1:$D$1647,3,0)</f>
        <v>14420000</v>
      </c>
      <c r="R846" s="31">
        <f t="shared" si="83"/>
        <v>39655000</v>
      </c>
      <c r="S846" s="31">
        <f t="shared" si="80"/>
        <v>25235000</v>
      </c>
      <c r="T846" s="31">
        <f t="shared" si="81"/>
        <v>25235000</v>
      </c>
      <c r="X846" s="30">
        <f t="shared" si="78"/>
        <v>45565</v>
      </c>
      <c r="Y846" s="31"/>
      <c r="Z846" s="31">
        <f t="shared" si="82"/>
        <v>39655000</v>
      </c>
      <c r="AA846" s="28" t="s">
        <v>534</v>
      </c>
    </row>
    <row r="847" spans="1:27" s="28" customFormat="1" ht="29" x14ac:dyDescent="0.35">
      <c r="A847" s="19" t="s">
        <v>5370</v>
      </c>
      <c r="B847" s="20">
        <v>938</v>
      </c>
      <c r="C847" s="28">
        <v>2024</v>
      </c>
      <c r="D847" s="19" t="s">
        <v>2627</v>
      </c>
      <c r="E847" s="19" t="s">
        <v>2628</v>
      </c>
      <c r="F847" s="19">
        <v>860066942</v>
      </c>
      <c r="G847" s="19" t="s">
        <v>2629</v>
      </c>
      <c r="H847" s="19" t="s">
        <v>124</v>
      </c>
      <c r="I847" s="19" t="s">
        <v>125</v>
      </c>
      <c r="J847" s="27">
        <v>45401</v>
      </c>
      <c r="K847" s="27">
        <v>45406</v>
      </c>
      <c r="L847" s="27">
        <v>45646</v>
      </c>
      <c r="M847" s="29">
        <v>381087367</v>
      </c>
      <c r="N847" s="36">
        <f t="shared" si="79"/>
        <v>0.19705409442239527</v>
      </c>
      <c r="O847" s="31">
        <f>VLOOKUP(A847,[1]Hoja3!$A$1:$D$1647,2,0)</f>
        <v>75094826</v>
      </c>
      <c r="P847" s="31">
        <f>VLOOKUP(A847,[1]Hoja3!$A$1:$D$1647,4,0)</f>
        <v>0</v>
      </c>
      <c r="Q847" s="31">
        <f>VLOOKUP(A847,[1]Hoja3!$A$1:$D$1647,3,0)</f>
        <v>305992541</v>
      </c>
      <c r="R847" s="31">
        <f t="shared" si="83"/>
        <v>381087367</v>
      </c>
      <c r="S847" s="31">
        <f t="shared" si="80"/>
        <v>75094826</v>
      </c>
      <c r="T847" s="31">
        <f t="shared" si="81"/>
        <v>75094826</v>
      </c>
      <c r="X847" s="30">
        <f t="shared" si="78"/>
        <v>45646</v>
      </c>
      <c r="Y847" s="31"/>
      <c r="Z847" s="31">
        <f t="shared" si="82"/>
        <v>381087367</v>
      </c>
      <c r="AA847" s="28" t="s">
        <v>126</v>
      </c>
    </row>
    <row r="848" spans="1:27" s="28" customFormat="1" ht="29" x14ac:dyDescent="0.35">
      <c r="A848" s="19" t="s">
        <v>5371</v>
      </c>
      <c r="B848" s="20">
        <v>939</v>
      </c>
      <c r="C848" s="28">
        <v>2024</v>
      </c>
      <c r="D848" s="19" t="s">
        <v>2630</v>
      </c>
      <c r="E848" s="19" t="s">
        <v>2631</v>
      </c>
      <c r="F848" s="19">
        <v>1015441119</v>
      </c>
      <c r="G848" s="19" t="s">
        <v>2632</v>
      </c>
      <c r="H848" s="19" t="s">
        <v>894</v>
      </c>
      <c r="I848" s="19" t="s">
        <v>895</v>
      </c>
      <c r="J848" s="27">
        <v>45394</v>
      </c>
      <c r="K848" s="27">
        <v>45398</v>
      </c>
      <c r="L848" s="27">
        <v>45504</v>
      </c>
      <c r="M848" s="29">
        <v>31827000</v>
      </c>
      <c r="N848" s="36">
        <f t="shared" si="79"/>
        <v>1</v>
      </c>
      <c r="O848" s="31">
        <f>VLOOKUP(A848,[1]Hoja3!$A$1:$D$1647,2,0)</f>
        <v>18565750</v>
      </c>
      <c r="P848" s="31">
        <f>VLOOKUP(A848,[1]Hoja3!$A$1:$D$1647,4,0)</f>
        <v>13261250</v>
      </c>
      <c r="Q848" s="31">
        <f>VLOOKUP(A848,[1]Hoja3!$A$1:$D$1647,3,0)</f>
        <v>0</v>
      </c>
      <c r="R848" s="31">
        <f t="shared" si="83"/>
        <v>31827000</v>
      </c>
      <c r="S848" s="31">
        <f t="shared" si="80"/>
        <v>5304500</v>
      </c>
      <c r="T848" s="31">
        <f t="shared" si="81"/>
        <v>31827000</v>
      </c>
      <c r="X848" s="30">
        <f t="shared" si="78"/>
        <v>45504</v>
      </c>
      <c r="Y848" s="31"/>
      <c r="Z848" s="31">
        <f t="shared" si="82"/>
        <v>31827000</v>
      </c>
      <c r="AA848" s="28" t="s">
        <v>895</v>
      </c>
    </row>
    <row r="849" spans="1:27" s="28" customFormat="1" ht="43.5" x14ac:dyDescent="0.35">
      <c r="A849" s="19" t="s">
        <v>5372</v>
      </c>
      <c r="B849" s="20">
        <v>941</v>
      </c>
      <c r="C849" s="28">
        <v>2024</v>
      </c>
      <c r="D849" s="19" t="s">
        <v>2633</v>
      </c>
      <c r="E849" s="19" t="s">
        <v>2634</v>
      </c>
      <c r="F849" s="19">
        <v>1030693720</v>
      </c>
      <c r="G849" s="19" t="s">
        <v>2635</v>
      </c>
      <c r="H849" s="19" t="s">
        <v>262</v>
      </c>
      <c r="I849" s="19" t="s">
        <v>4742</v>
      </c>
      <c r="J849" s="27">
        <v>45397</v>
      </c>
      <c r="K849" s="27">
        <v>45447</v>
      </c>
      <c r="L849" s="27">
        <v>45447</v>
      </c>
      <c r="M849" s="29">
        <v>18659667</v>
      </c>
      <c r="N849" s="36">
        <f t="shared" si="79"/>
        <v>0</v>
      </c>
      <c r="O849" s="31">
        <f>VLOOKUP(A849,[1]Hoja3!$A$1:$D$1647,2,0)</f>
        <v>0</v>
      </c>
      <c r="P849" s="31">
        <f>VLOOKUP(A849,[1]Hoja3!$A$1:$D$1647,4,0)</f>
        <v>0</v>
      </c>
      <c r="Q849" s="31">
        <f>VLOOKUP(A849,[1]Hoja3!$A$1:$D$1647,3,0)</f>
        <v>18659667</v>
      </c>
      <c r="R849" s="31">
        <f t="shared" si="83"/>
        <v>18659667</v>
      </c>
      <c r="S849" s="31">
        <f t="shared" si="80"/>
        <v>0</v>
      </c>
      <c r="T849" s="31">
        <f t="shared" si="81"/>
        <v>0</v>
      </c>
      <c r="X849" s="30">
        <f t="shared" si="78"/>
        <v>45447</v>
      </c>
      <c r="Y849" s="31"/>
      <c r="Z849" s="31">
        <f t="shared" si="82"/>
        <v>18659667</v>
      </c>
      <c r="AA849" s="28" t="s">
        <v>264</v>
      </c>
    </row>
    <row r="850" spans="1:27" s="28" customFormat="1" ht="43.5" x14ac:dyDescent="0.35">
      <c r="A850" s="19" t="s">
        <v>5373</v>
      </c>
      <c r="B850" s="20">
        <v>942</v>
      </c>
      <c r="C850" s="28">
        <v>2024</v>
      </c>
      <c r="D850" s="19" t="s">
        <v>2636</v>
      </c>
      <c r="E850" s="19" t="s">
        <v>2637</v>
      </c>
      <c r="F850" s="19">
        <v>1019113191</v>
      </c>
      <c r="G850" s="19" t="s">
        <v>2638</v>
      </c>
      <c r="H850" s="19" t="s">
        <v>262</v>
      </c>
      <c r="I850" s="19" t="s">
        <v>4742</v>
      </c>
      <c r="J850" s="27">
        <v>45397</v>
      </c>
      <c r="K850" s="27">
        <v>45434</v>
      </c>
      <c r="L850" s="27">
        <v>45434</v>
      </c>
      <c r="M850" s="29">
        <v>18659667</v>
      </c>
      <c r="N850" s="36">
        <f t="shared" si="79"/>
        <v>0</v>
      </c>
      <c r="O850" s="31">
        <f>VLOOKUP(A850,[1]Hoja3!$A$1:$D$1647,2,0)</f>
        <v>0</v>
      </c>
      <c r="P850" s="31">
        <f>VLOOKUP(A850,[1]Hoja3!$A$1:$D$1647,4,0)</f>
        <v>0</v>
      </c>
      <c r="Q850" s="31">
        <f>VLOOKUP(A850,[1]Hoja3!$A$1:$D$1647,3,0)</f>
        <v>18659667</v>
      </c>
      <c r="R850" s="31">
        <f t="shared" si="83"/>
        <v>18659667</v>
      </c>
      <c r="S850" s="31">
        <f t="shared" si="80"/>
        <v>0</v>
      </c>
      <c r="T850" s="31">
        <f t="shared" si="81"/>
        <v>0</v>
      </c>
      <c r="X850" s="30">
        <f t="shared" ref="X850:X867" si="84">+W850+L850</f>
        <v>45434</v>
      </c>
      <c r="Y850" s="31"/>
      <c r="Z850" s="31">
        <f t="shared" si="82"/>
        <v>18659667</v>
      </c>
      <c r="AA850" s="28" t="s">
        <v>264</v>
      </c>
    </row>
    <row r="851" spans="1:27" s="28" customFormat="1" ht="29" x14ac:dyDescent="0.35">
      <c r="A851" s="19" t="s">
        <v>5374</v>
      </c>
      <c r="B851" s="20">
        <v>945</v>
      </c>
      <c r="C851" s="28">
        <v>2024</v>
      </c>
      <c r="D851" s="19" t="s">
        <v>2639</v>
      </c>
      <c r="E851" s="19" t="s">
        <v>2640</v>
      </c>
      <c r="F851" s="19">
        <v>1018462362</v>
      </c>
      <c r="G851" s="19" t="s">
        <v>2641</v>
      </c>
      <c r="H851" s="19" t="s">
        <v>298</v>
      </c>
      <c r="I851" s="19" t="s">
        <v>299</v>
      </c>
      <c r="J851" s="27">
        <v>45399</v>
      </c>
      <c r="K851" s="27">
        <v>45404</v>
      </c>
      <c r="L851" s="27">
        <v>45504</v>
      </c>
      <c r="M851" s="29">
        <v>16000000</v>
      </c>
      <c r="N851" s="36">
        <f t="shared" si="79"/>
        <v>1</v>
      </c>
      <c r="O851" s="31">
        <f>VLOOKUP(A851,[1]Hoja3!$A$1:$D$1647,2,0)</f>
        <v>13200000</v>
      </c>
      <c r="P851" s="31">
        <f>VLOOKUP(A851,[1]Hoja3!$A$1:$D$1647,4,0)</f>
        <v>2800000</v>
      </c>
      <c r="Q851" s="31">
        <f>VLOOKUP(A851,[1]Hoja3!$A$1:$D$1647,3,0)</f>
        <v>0</v>
      </c>
      <c r="R851" s="31">
        <f t="shared" si="83"/>
        <v>16000000</v>
      </c>
      <c r="S851" s="31">
        <f t="shared" si="80"/>
        <v>10400000</v>
      </c>
      <c r="T851" s="31">
        <f t="shared" si="81"/>
        <v>16000000</v>
      </c>
      <c r="X851" s="30">
        <f t="shared" si="84"/>
        <v>45504</v>
      </c>
      <c r="Y851" s="31"/>
      <c r="Z851" s="31">
        <f t="shared" si="82"/>
        <v>16000000</v>
      </c>
      <c r="AA851" s="28" t="s">
        <v>300</v>
      </c>
    </row>
    <row r="852" spans="1:27" s="28" customFormat="1" ht="43.5" x14ac:dyDescent="0.35">
      <c r="A852" s="19" t="s">
        <v>5375</v>
      </c>
      <c r="B852" s="20">
        <v>946</v>
      </c>
      <c r="C852" s="28">
        <v>2024</v>
      </c>
      <c r="D852" s="19" t="s">
        <v>2642</v>
      </c>
      <c r="E852" s="19" t="s">
        <v>2643</v>
      </c>
      <c r="F852" s="19">
        <v>52545038</v>
      </c>
      <c r="G852" s="19" t="s">
        <v>2644</v>
      </c>
      <c r="H852" s="19" t="s">
        <v>262</v>
      </c>
      <c r="I852" s="19" t="s">
        <v>4742</v>
      </c>
      <c r="J852" s="27">
        <v>45399</v>
      </c>
      <c r="K852" s="27">
        <v>45406</v>
      </c>
      <c r="L852" s="27">
        <v>45504</v>
      </c>
      <c r="M852" s="29">
        <v>20260100</v>
      </c>
      <c r="N852" s="36">
        <f t="shared" si="79"/>
        <v>1</v>
      </c>
      <c r="O852" s="31">
        <f>VLOOKUP(A852,[1]Hoja3!$A$1:$D$1647,2,0)</f>
        <v>19079900</v>
      </c>
      <c r="P852" s="31">
        <f>VLOOKUP(A852,[1]Hoja3!$A$1:$D$1647,4,0)</f>
        <v>1180200</v>
      </c>
      <c r="Q852" s="31">
        <f>VLOOKUP(A852,[1]Hoja3!$A$1:$D$1647,3,0)</f>
        <v>0</v>
      </c>
      <c r="R852" s="31">
        <f t="shared" si="83"/>
        <v>20260100</v>
      </c>
      <c r="S852" s="31">
        <f t="shared" si="80"/>
        <v>17899700</v>
      </c>
      <c r="T852" s="31">
        <f t="shared" si="81"/>
        <v>20260100</v>
      </c>
      <c r="X852" s="30">
        <f t="shared" si="84"/>
        <v>45504</v>
      </c>
      <c r="Y852" s="31"/>
      <c r="Z852" s="31">
        <f t="shared" si="82"/>
        <v>20260100</v>
      </c>
      <c r="AA852" s="28" t="s">
        <v>264</v>
      </c>
    </row>
    <row r="853" spans="1:27" s="28" customFormat="1" ht="29" x14ac:dyDescent="0.35">
      <c r="A853" s="19" t="s">
        <v>5376</v>
      </c>
      <c r="B853" s="20">
        <v>947</v>
      </c>
      <c r="C853" s="28">
        <v>2024</v>
      </c>
      <c r="D853" s="19" t="s">
        <v>2645</v>
      </c>
      <c r="E853" s="19" t="s">
        <v>2646</v>
      </c>
      <c r="F853" s="19">
        <v>1019087879</v>
      </c>
      <c r="G853" s="19" t="s">
        <v>2647</v>
      </c>
      <c r="H853" s="19" t="s">
        <v>764</v>
      </c>
      <c r="I853" s="19" t="s">
        <v>765</v>
      </c>
      <c r="J853" s="27">
        <v>45399</v>
      </c>
      <c r="K853" s="27">
        <v>45405</v>
      </c>
      <c r="L853" s="27">
        <v>45504</v>
      </c>
      <c r="M853" s="29">
        <v>22278000</v>
      </c>
      <c r="N853" s="36">
        <f t="shared" si="79"/>
        <v>1</v>
      </c>
      <c r="O853" s="31">
        <f>VLOOKUP(A853,[1]Hoja3!$A$1:$D$1647,2,0)</f>
        <v>12129133</v>
      </c>
      <c r="P853" s="31">
        <f>VLOOKUP(A853,[1]Hoja3!$A$1:$D$1647,4,0)</f>
        <v>10148867</v>
      </c>
      <c r="Q853" s="31">
        <f>VLOOKUP(A853,[1]Hoja3!$A$1:$D$1647,3,0)</f>
        <v>0</v>
      </c>
      <c r="R853" s="31">
        <f t="shared" si="83"/>
        <v>22278000</v>
      </c>
      <c r="S853" s="31">
        <f t="shared" si="80"/>
        <v>1980266</v>
      </c>
      <c r="T853" s="31">
        <f t="shared" si="81"/>
        <v>22278000</v>
      </c>
      <c r="X853" s="30">
        <f t="shared" si="84"/>
        <v>45504</v>
      </c>
      <c r="Y853" s="31"/>
      <c r="Z853" s="31">
        <f t="shared" si="82"/>
        <v>22278000</v>
      </c>
      <c r="AA853" s="28" t="s">
        <v>556</v>
      </c>
    </row>
    <row r="854" spans="1:27" s="28" customFormat="1" ht="43.5" x14ac:dyDescent="0.35">
      <c r="A854" s="19" t="s">
        <v>5377</v>
      </c>
      <c r="B854" s="20">
        <v>949</v>
      </c>
      <c r="C854" s="28">
        <v>2024</v>
      </c>
      <c r="D854" s="19" t="s">
        <v>2648</v>
      </c>
      <c r="E854" s="19" t="s">
        <v>2649</v>
      </c>
      <c r="F854" s="19">
        <v>1127208707</v>
      </c>
      <c r="G854" s="19" t="s">
        <v>2650</v>
      </c>
      <c r="H854" s="19" t="s">
        <v>262</v>
      </c>
      <c r="I854" s="19" t="s">
        <v>4742</v>
      </c>
      <c r="J854" s="27">
        <v>45401</v>
      </c>
      <c r="K854" s="27">
        <v>45422</v>
      </c>
      <c r="L854" s="27">
        <v>45504</v>
      </c>
      <c r="M854" s="29">
        <v>14500000</v>
      </c>
      <c r="N854" s="36">
        <f t="shared" si="79"/>
        <v>1</v>
      </c>
      <c r="O854" s="31">
        <f>VLOOKUP(A854,[1]Hoja3!$A$1:$D$1647,2,0)</f>
        <v>11745000</v>
      </c>
      <c r="P854" s="31">
        <f>VLOOKUP(A854,[1]Hoja3!$A$1:$D$1647,4,0)</f>
        <v>2755000</v>
      </c>
      <c r="Q854" s="31">
        <f>VLOOKUP(A854,[1]Hoja3!$A$1:$D$1647,3,0)</f>
        <v>0</v>
      </c>
      <c r="R854" s="31">
        <f t="shared" si="83"/>
        <v>14500000</v>
      </c>
      <c r="S854" s="31">
        <f t="shared" si="80"/>
        <v>8990000</v>
      </c>
      <c r="T854" s="31">
        <f t="shared" si="81"/>
        <v>14500000</v>
      </c>
      <c r="X854" s="30">
        <f t="shared" si="84"/>
        <v>45504</v>
      </c>
      <c r="Y854" s="31"/>
      <c r="Z854" s="31">
        <f t="shared" si="82"/>
        <v>14500000</v>
      </c>
      <c r="AA854" s="28" t="s">
        <v>264</v>
      </c>
    </row>
    <row r="855" spans="1:27" s="28" customFormat="1" ht="29" x14ac:dyDescent="0.35">
      <c r="A855" s="19" t="s">
        <v>5378</v>
      </c>
      <c r="B855" s="20">
        <v>950</v>
      </c>
      <c r="C855" s="28">
        <v>2024</v>
      </c>
      <c r="D855" s="19" t="s">
        <v>2651</v>
      </c>
      <c r="E855" s="19" t="s">
        <v>2652</v>
      </c>
      <c r="F855" s="19">
        <v>1026567075</v>
      </c>
      <c r="G855" s="19" t="s">
        <v>2653</v>
      </c>
      <c r="H855" s="19" t="s">
        <v>784</v>
      </c>
      <c r="I855" s="19" t="s">
        <v>4760</v>
      </c>
      <c r="J855" s="27">
        <v>45404</v>
      </c>
      <c r="K855" s="27">
        <v>45405</v>
      </c>
      <c r="L855" s="27">
        <v>45572</v>
      </c>
      <c r="M855" s="29">
        <v>29174750</v>
      </c>
      <c r="N855" s="36">
        <f t="shared" si="79"/>
        <v>0.59393938251398903</v>
      </c>
      <c r="O855" s="31">
        <f>VLOOKUP(A855,[1]Hoja3!$A$1:$D$1647,2,0)</f>
        <v>17328033</v>
      </c>
      <c r="P855" s="31">
        <f>VLOOKUP(A855,[1]Hoja3!$A$1:$D$1647,4,0)</f>
        <v>0</v>
      </c>
      <c r="Q855" s="31">
        <f>VLOOKUP(A855,[1]Hoja3!$A$1:$D$1647,3,0)</f>
        <v>11846717</v>
      </c>
      <c r="R855" s="31">
        <f t="shared" si="83"/>
        <v>29174750</v>
      </c>
      <c r="S855" s="31">
        <f t="shared" si="80"/>
        <v>17328033</v>
      </c>
      <c r="T855" s="31">
        <f t="shared" si="81"/>
        <v>17328033</v>
      </c>
      <c r="X855" s="30">
        <f t="shared" si="84"/>
        <v>45572</v>
      </c>
      <c r="Y855" s="31"/>
      <c r="Z855" s="31">
        <f t="shared" si="82"/>
        <v>29174750</v>
      </c>
      <c r="AA855" s="28" t="s">
        <v>534</v>
      </c>
    </row>
    <row r="856" spans="1:27" s="28" customFormat="1" ht="29" x14ac:dyDescent="0.35">
      <c r="A856" s="19" t="s">
        <v>5379</v>
      </c>
      <c r="B856" s="20">
        <v>951</v>
      </c>
      <c r="C856" s="28">
        <v>2024</v>
      </c>
      <c r="D856" s="19" t="s">
        <v>2654</v>
      </c>
      <c r="E856" s="19" t="s">
        <v>2655</v>
      </c>
      <c r="F856" s="19">
        <v>1077971087</v>
      </c>
      <c r="G856" s="19" t="s">
        <v>2656</v>
      </c>
      <c r="H856" s="19" t="s">
        <v>298</v>
      </c>
      <c r="I856" s="19" t="s">
        <v>299</v>
      </c>
      <c r="J856" s="27">
        <v>45401</v>
      </c>
      <c r="K856" s="27">
        <v>45406</v>
      </c>
      <c r="L856" s="27">
        <v>45504</v>
      </c>
      <c r="M856" s="29">
        <v>16000000</v>
      </c>
      <c r="N856" s="36">
        <f t="shared" si="79"/>
        <v>1</v>
      </c>
      <c r="O856" s="31">
        <f>VLOOKUP(A856,[1]Hoja3!$A$1:$D$1647,2,0)</f>
        <v>12933333</v>
      </c>
      <c r="P856" s="31">
        <f>VLOOKUP(A856,[1]Hoja3!$A$1:$D$1647,4,0)</f>
        <v>3066667</v>
      </c>
      <c r="Q856" s="31">
        <f>VLOOKUP(A856,[1]Hoja3!$A$1:$D$1647,3,0)</f>
        <v>0</v>
      </c>
      <c r="R856" s="31">
        <f t="shared" si="83"/>
        <v>16000000</v>
      </c>
      <c r="S856" s="31">
        <f t="shared" si="80"/>
        <v>9866666</v>
      </c>
      <c r="T856" s="31">
        <f t="shared" si="81"/>
        <v>16000000</v>
      </c>
      <c r="X856" s="30">
        <f t="shared" si="84"/>
        <v>45504</v>
      </c>
      <c r="Y856" s="31"/>
      <c r="Z856" s="31">
        <f t="shared" si="82"/>
        <v>16000000</v>
      </c>
      <c r="AA856" s="28" t="s">
        <v>300</v>
      </c>
    </row>
    <row r="857" spans="1:27" s="28" customFormat="1" ht="43.5" x14ac:dyDescent="0.35">
      <c r="A857" s="19" t="s">
        <v>5380</v>
      </c>
      <c r="B857" s="20">
        <v>952</v>
      </c>
      <c r="C857" s="28">
        <v>2024</v>
      </c>
      <c r="D857" s="19" t="s">
        <v>2657</v>
      </c>
      <c r="E857" s="19" t="s">
        <v>2658</v>
      </c>
      <c r="F857" s="19">
        <v>1018474496</v>
      </c>
      <c r="G857" s="19" t="s">
        <v>2659</v>
      </c>
      <c r="H857" s="19" t="s">
        <v>262</v>
      </c>
      <c r="I857" s="19" t="s">
        <v>4742</v>
      </c>
      <c r="J857" s="27">
        <v>45401</v>
      </c>
      <c r="K857" s="27">
        <v>45406</v>
      </c>
      <c r="L857" s="27">
        <v>45504</v>
      </c>
      <c r="M857" s="29">
        <v>20260100</v>
      </c>
      <c r="N857" s="36">
        <f t="shared" si="79"/>
        <v>1</v>
      </c>
      <c r="O857" s="31">
        <f>VLOOKUP(A857,[1]Hoja3!$A$1:$D$1647,2,0)</f>
        <v>19079900</v>
      </c>
      <c r="P857" s="31">
        <f>VLOOKUP(A857,[1]Hoja3!$A$1:$D$1647,4,0)</f>
        <v>1180200</v>
      </c>
      <c r="Q857" s="31">
        <f>VLOOKUP(A857,[1]Hoja3!$A$1:$D$1647,3,0)</f>
        <v>0</v>
      </c>
      <c r="R857" s="31">
        <f t="shared" si="83"/>
        <v>20260100</v>
      </c>
      <c r="S857" s="31">
        <f t="shared" si="80"/>
        <v>17899700</v>
      </c>
      <c r="T857" s="31">
        <f t="shared" si="81"/>
        <v>20260100</v>
      </c>
      <c r="X857" s="30">
        <f t="shared" si="84"/>
        <v>45504</v>
      </c>
      <c r="Y857" s="31"/>
      <c r="Z857" s="31">
        <f t="shared" si="82"/>
        <v>20260100</v>
      </c>
      <c r="AA857" s="28" t="s">
        <v>264</v>
      </c>
    </row>
    <row r="858" spans="1:27" s="28" customFormat="1" ht="29" x14ac:dyDescent="0.35">
      <c r="A858" s="19" t="s">
        <v>5381</v>
      </c>
      <c r="B858" s="20">
        <v>953</v>
      </c>
      <c r="C858" s="28">
        <v>2024</v>
      </c>
      <c r="D858" s="19" t="s">
        <v>2660</v>
      </c>
      <c r="E858" s="19" t="s">
        <v>2661</v>
      </c>
      <c r="F858" s="19">
        <v>1016064963</v>
      </c>
      <c r="G858" s="19" t="s">
        <v>2662</v>
      </c>
      <c r="H858" s="19" t="s">
        <v>764</v>
      </c>
      <c r="I858" s="19" t="s">
        <v>765</v>
      </c>
      <c r="J858" s="27">
        <v>45401</v>
      </c>
      <c r="K858" s="27">
        <v>45407</v>
      </c>
      <c r="L858" s="27">
        <v>45504</v>
      </c>
      <c r="M858" s="29">
        <v>39108000</v>
      </c>
      <c r="N858" s="36">
        <f t="shared" si="79"/>
        <v>1</v>
      </c>
      <c r="O858" s="31">
        <f>VLOOKUP(A858,[1]Hoja3!$A$1:$D$1647,2,0)</f>
        <v>20857600</v>
      </c>
      <c r="P858" s="31">
        <f>VLOOKUP(A858,[1]Hoja3!$A$1:$D$1647,4,0)</f>
        <v>18250400</v>
      </c>
      <c r="Q858" s="31">
        <f>VLOOKUP(A858,[1]Hoja3!$A$1:$D$1647,3,0)</f>
        <v>0</v>
      </c>
      <c r="R858" s="31">
        <f t="shared" si="83"/>
        <v>39108000</v>
      </c>
      <c r="S858" s="31">
        <f t="shared" si="80"/>
        <v>2607200</v>
      </c>
      <c r="T858" s="31">
        <f t="shared" si="81"/>
        <v>39108000</v>
      </c>
      <c r="X858" s="30">
        <f t="shared" si="84"/>
        <v>45504</v>
      </c>
      <c r="Y858" s="31"/>
      <c r="Z858" s="31">
        <f t="shared" si="82"/>
        <v>39108000</v>
      </c>
      <c r="AA858" s="28" t="s">
        <v>556</v>
      </c>
    </row>
    <row r="859" spans="1:27" s="28" customFormat="1" ht="29" x14ac:dyDescent="0.35">
      <c r="A859" s="19" t="s">
        <v>5382</v>
      </c>
      <c r="B859" s="20">
        <v>954</v>
      </c>
      <c r="C859" s="28">
        <v>2024</v>
      </c>
      <c r="D859" s="19" t="s">
        <v>2663</v>
      </c>
      <c r="E859" s="19" t="s">
        <v>2664</v>
      </c>
      <c r="F859" s="19">
        <v>1049650559</v>
      </c>
      <c r="G859" s="19" t="s">
        <v>2665</v>
      </c>
      <c r="H859" s="19" t="s">
        <v>4678</v>
      </c>
      <c r="I859" s="19" t="s">
        <v>539</v>
      </c>
      <c r="J859" s="27">
        <v>45407</v>
      </c>
      <c r="K859" s="27">
        <v>45412</v>
      </c>
      <c r="L859" s="27">
        <v>45579</v>
      </c>
      <c r="M859" s="29">
        <v>29174750</v>
      </c>
      <c r="N859" s="36">
        <f t="shared" si="79"/>
        <v>0.55151516294055647</v>
      </c>
      <c r="O859" s="31">
        <f>VLOOKUP(A859,[1]Hoja3!$A$1:$D$1647,2,0)</f>
        <v>16090317</v>
      </c>
      <c r="P859" s="31">
        <f>VLOOKUP(A859,[1]Hoja3!$A$1:$D$1647,4,0)</f>
        <v>0</v>
      </c>
      <c r="Q859" s="31">
        <f>VLOOKUP(A859,[1]Hoja3!$A$1:$D$1647,3,0)</f>
        <v>13084433</v>
      </c>
      <c r="R859" s="31">
        <f t="shared" si="83"/>
        <v>29174750</v>
      </c>
      <c r="S859" s="31">
        <f t="shared" si="80"/>
        <v>16090317</v>
      </c>
      <c r="T859" s="31">
        <f t="shared" si="81"/>
        <v>16090317</v>
      </c>
      <c r="X859" s="30">
        <f t="shared" si="84"/>
        <v>45579</v>
      </c>
      <c r="Y859" s="31"/>
      <c r="Z859" s="31">
        <f t="shared" si="82"/>
        <v>29174750</v>
      </c>
      <c r="AA859" s="28" t="s">
        <v>534</v>
      </c>
    </row>
    <row r="860" spans="1:27" s="28" customFormat="1" ht="29" x14ac:dyDescent="0.35">
      <c r="A860" s="19" t="s">
        <v>5383</v>
      </c>
      <c r="B860" s="20">
        <v>955</v>
      </c>
      <c r="C860" s="28">
        <v>2024</v>
      </c>
      <c r="D860" s="19" t="s">
        <v>2666</v>
      </c>
      <c r="E860" s="19" t="s">
        <v>576</v>
      </c>
      <c r="F860" s="19">
        <v>1026563920</v>
      </c>
      <c r="G860" s="19" t="s">
        <v>2667</v>
      </c>
      <c r="H860" s="19" t="s">
        <v>338</v>
      </c>
      <c r="I860" s="19" t="s">
        <v>339</v>
      </c>
      <c r="J860" s="27">
        <v>45407</v>
      </c>
      <c r="K860" s="27">
        <v>45418</v>
      </c>
      <c r="L860" s="27">
        <v>45649</v>
      </c>
      <c r="M860" s="29">
        <v>58658322</v>
      </c>
      <c r="N860" s="36">
        <f t="shared" si="79"/>
        <v>0.36796536730116486</v>
      </c>
      <c r="O860" s="31">
        <f>VLOOKUP(A860,[1]Hoja3!$A$1:$D$1647,2,0)</f>
        <v>21584231</v>
      </c>
      <c r="P860" s="31">
        <f>VLOOKUP(A860,[1]Hoja3!$A$1:$D$1647,4,0)</f>
        <v>0</v>
      </c>
      <c r="Q860" s="31">
        <f>VLOOKUP(A860,[1]Hoja3!$A$1:$D$1647,3,0)</f>
        <v>37074091</v>
      </c>
      <c r="R860" s="31">
        <f t="shared" si="83"/>
        <v>58658322</v>
      </c>
      <c r="S860" s="31">
        <f t="shared" si="80"/>
        <v>21584231</v>
      </c>
      <c r="T860" s="31">
        <f t="shared" si="81"/>
        <v>21584231</v>
      </c>
      <c r="X860" s="30">
        <f t="shared" si="84"/>
        <v>45649</v>
      </c>
      <c r="Y860" s="31"/>
      <c r="Z860" s="31">
        <f t="shared" si="82"/>
        <v>58658322</v>
      </c>
      <c r="AA860" s="28" t="s">
        <v>340</v>
      </c>
    </row>
    <row r="861" spans="1:27" s="28" customFormat="1" ht="29" x14ac:dyDescent="0.35">
      <c r="A861" s="19" t="s">
        <v>5384</v>
      </c>
      <c r="B861" s="20">
        <v>956</v>
      </c>
      <c r="C861" s="28">
        <v>2024</v>
      </c>
      <c r="D861" s="19" t="s">
        <v>2668</v>
      </c>
      <c r="E861" s="19" t="s">
        <v>336</v>
      </c>
      <c r="F861" s="19">
        <v>53152671</v>
      </c>
      <c r="G861" s="19" t="s">
        <v>2669</v>
      </c>
      <c r="H861" s="19" t="s">
        <v>338</v>
      </c>
      <c r="I861" s="19" t="s">
        <v>339</v>
      </c>
      <c r="J861" s="27">
        <v>45406</v>
      </c>
      <c r="K861" s="27">
        <v>45411</v>
      </c>
      <c r="L861" s="27">
        <v>45651</v>
      </c>
      <c r="M861" s="29">
        <v>71890000</v>
      </c>
      <c r="N861" s="36">
        <f t="shared" si="79"/>
        <v>0.38818565864515231</v>
      </c>
      <c r="O861" s="31">
        <f>VLOOKUP(A861,[1]Hoja3!$A$1:$D$1647,2,0)</f>
        <v>27906667</v>
      </c>
      <c r="P861" s="31">
        <f>VLOOKUP(A861,[1]Hoja3!$A$1:$D$1647,4,0)</f>
        <v>0</v>
      </c>
      <c r="Q861" s="31">
        <f>VLOOKUP(A861,[1]Hoja3!$A$1:$D$1647,3,0)</f>
        <v>43983333</v>
      </c>
      <c r="R861" s="31">
        <f t="shared" si="83"/>
        <v>71890000</v>
      </c>
      <c r="S861" s="31">
        <f t="shared" si="80"/>
        <v>27906667</v>
      </c>
      <c r="T861" s="31">
        <f t="shared" si="81"/>
        <v>27906667</v>
      </c>
      <c r="X861" s="30">
        <f t="shared" si="84"/>
        <v>45651</v>
      </c>
      <c r="Y861" s="31"/>
      <c r="Z861" s="31">
        <f t="shared" si="82"/>
        <v>71890000</v>
      </c>
      <c r="AA861" s="28" t="s">
        <v>340</v>
      </c>
    </row>
    <row r="862" spans="1:27" s="28" customFormat="1" ht="29" x14ac:dyDescent="0.35">
      <c r="A862" s="19" t="s">
        <v>5385</v>
      </c>
      <c r="B862" s="20">
        <v>957</v>
      </c>
      <c r="C862" s="28">
        <v>2024</v>
      </c>
      <c r="D862" s="19" t="s">
        <v>2670</v>
      </c>
      <c r="E862" s="19" t="s">
        <v>2671</v>
      </c>
      <c r="F862" s="19">
        <v>52060754</v>
      </c>
      <c r="G862" s="19" t="s">
        <v>2672</v>
      </c>
      <c r="H862" s="19" t="s">
        <v>154</v>
      </c>
      <c r="I862" s="19" t="s">
        <v>4747</v>
      </c>
      <c r="J862" s="27">
        <v>45411</v>
      </c>
      <c r="K862" s="27">
        <v>45415</v>
      </c>
      <c r="L862" s="27">
        <v>45504</v>
      </c>
      <c r="M862" s="29">
        <v>7352400</v>
      </c>
      <c r="N862" s="36">
        <f t="shared" si="79"/>
        <v>1</v>
      </c>
      <c r="O862" s="31">
        <f>VLOOKUP(A862,[1]Hoja3!$A$1:$D$1647,2,0)</f>
        <v>6535467</v>
      </c>
      <c r="P862" s="31">
        <f>VLOOKUP(A862,[1]Hoja3!$A$1:$D$1647,4,0)</f>
        <v>816933</v>
      </c>
      <c r="Q862" s="31">
        <f>VLOOKUP(A862,[1]Hoja3!$A$1:$D$1647,3,0)</f>
        <v>0</v>
      </c>
      <c r="R862" s="31">
        <f t="shared" si="83"/>
        <v>7352400</v>
      </c>
      <c r="S862" s="31">
        <f t="shared" si="80"/>
        <v>5718534</v>
      </c>
      <c r="T862" s="31">
        <f t="shared" si="81"/>
        <v>7352400</v>
      </c>
      <c r="X862" s="30">
        <f t="shared" si="84"/>
        <v>45504</v>
      </c>
      <c r="Y862" s="31"/>
      <c r="Z862" s="31">
        <f t="shared" si="82"/>
        <v>7352400</v>
      </c>
      <c r="AA862" s="28" t="s">
        <v>156</v>
      </c>
    </row>
    <row r="863" spans="1:27" s="28" customFormat="1" ht="43.5" x14ac:dyDescent="0.35">
      <c r="A863" s="19" t="s">
        <v>5386</v>
      </c>
      <c r="B863" s="20">
        <v>958</v>
      </c>
      <c r="C863" s="28">
        <v>2024</v>
      </c>
      <c r="D863" s="19" t="s">
        <v>2673</v>
      </c>
      <c r="E863" s="19" t="s">
        <v>2674</v>
      </c>
      <c r="F863" s="19">
        <v>1064997935</v>
      </c>
      <c r="G863" s="19" t="s">
        <v>2675</v>
      </c>
      <c r="H863" s="19" t="s">
        <v>262</v>
      </c>
      <c r="I863" s="19" t="s">
        <v>4742</v>
      </c>
      <c r="J863" s="27">
        <v>45411</v>
      </c>
      <c r="K863" s="27">
        <v>45419</v>
      </c>
      <c r="L863" s="27">
        <v>45504</v>
      </c>
      <c r="M863" s="29">
        <v>16284800</v>
      </c>
      <c r="N863" s="36">
        <f t="shared" si="79"/>
        <v>1</v>
      </c>
      <c r="O863" s="31">
        <f>VLOOKUP(A863,[1]Hoja3!$A$1:$D$1647,2,0)</f>
        <v>14249200</v>
      </c>
      <c r="P863" s="31">
        <f>VLOOKUP(A863,[1]Hoja3!$A$1:$D$1647,4,0)</f>
        <v>2035600</v>
      </c>
      <c r="Q863" s="31">
        <f>VLOOKUP(A863,[1]Hoja3!$A$1:$D$1647,3,0)</f>
        <v>0</v>
      </c>
      <c r="R863" s="31">
        <f t="shared" si="83"/>
        <v>16284800</v>
      </c>
      <c r="S863" s="31">
        <f t="shared" si="80"/>
        <v>12213600</v>
      </c>
      <c r="T863" s="31">
        <f t="shared" si="81"/>
        <v>16284800</v>
      </c>
      <c r="X863" s="30">
        <f t="shared" si="84"/>
        <v>45504</v>
      </c>
      <c r="Y863" s="31"/>
      <c r="Z863" s="31">
        <f t="shared" si="82"/>
        <v>16284800</v>
      </c>
      <c r="AA863" s="28" t="s">
        <v>264</v>
      </c>
    </row>
    <row r="864" spans="1:27" s="28" customFormat="1" ht="29" x14ac:dyDescent="0.35">
      <c r="A864" s="19" t="s">
        <v>5387</v>
      </c>
      <c r="B864" s="20">
        <v>959</v>
      </c>
      <c r="C864" s="28">
        <v>2024</v>
      </c>
      <c r="D864" s="19" t="s">
        <v>2676</v>
      </c>
      <c r="E864" s="19" t="s">
        <v>2677</v>
      </c>
      <c r="F864" s="19">
        <v>1013586308</v>
      </c>
      <c r="G864" s="19" t="s">
        <v>2678</v>
      </c>
      <c r="H864" s="19" t="s">
        <v>338</v>
      </c>
      <c r="I864" s="19" t="s">
        <v>339</v>
      </c>
      <c r="J864" s="27">
        <v>45411</v>
      </c>
      <c r="K864" s="27">
        <v>45414</v>
      </c>
      <c r="L864" s="27">
        <v>45647</v>
      </c>
      <c r="M864" s="29">
        <v>59416666</v>
      </c>
      <c r="N864" s="36">
        <f t="shared" si="79"/>
        <v>0.3869565316909569</v>
      </c>
      <c r="O864" s="31">
        <f>VLOOKUP(A864,[1]Hoja3!$A$1:$D$1647,2,0)</f>
        <v>22991667</v>
      </c>
      <c r="P864" s="31">
        <f>VLOOKUP(A864,[1]Hoja3!$A$1:$D$1647,4,0)</f>
        <v>0</v>
      </c>
      <c r="Q864" s="31">
        <f>VLOOKUP(A864,[1]Hoja3!$A$1:$D$1647,3,0)</f>
        <v>36424999</v>
      </c>
      <c r="R864" s="31">
        <f t="shared" si="83"/>
        <v>59416666</v>
      </c>
      <c r="S864" s="31">
        <f t="shared" si="80"/>
        <v>22991667</v>
      </c>
      <c r="T864" s="31">
        <f t="shared" si="81"/>
        <v>22991667</v>
      </c>
      <c r="X864" s="30">
        <f t="shared" si="84"/>
        <v>45647</v>
      </c>
      <c r="Y864" s="31"/>
      <c r="Z864" s="31">
        <f t="shared" si="82"/>
        <v>59416666</v>
      </c>
      <c r="AA864" s="28" t="s">
        <v>340</v>
      </c>
    </row>
    <row r="865" spans="1:27" s="28" customFormat="1" ht="43.5" x14ac:dyDescent="0.35">
      <c r="A865" s="19" t="s">
        <v>5388</v>
      </c>
      <c r="B865" s="20">
        <v>961</v>
      </c>
      <c r="C865" s="28">
        <v>2024</v>
      </c>
      <c r="D865" s="19" t="s">
        <v>2679</v>
      </c>
      <c r="E865" s="19" t="s">
        <v>2680</v>
      </c>
      <c r="F865" s="19">
        <v>1010230597</v>
      </c>
      <c r="G865" s="19" t="s">
        <v>2681</v>
      </c>
      <c r="H865" s="19" t="s">
        <v>262</v>
      </c>
      <c r="I865" s="19" t="s">
        <v>4742</v>
      </c>
      <c r="J865" s="27">
        <v>45411</v>
      </c>
      <c r="K865" s="27">
        <v>45414</v>
      </c>
      <c r="L865" s="27">
        <v>45504</v>
      </c>
      <c r="M865" s="29">
        <v>16284800</v>
      </c>
      <c r="N865" s="36">
        <f t="shared" si="79"/>
        <v>1</v>
      </c>
      <c r="O865" s="31">
        <f>VLOOKUP(A865,[1]Hoja3!$A$1:$D$1647,2,0)</f>
        <v>15097367</v>
      </c>
      <c r="P865" s="31">
        <f>VLOOKUP(A865,[1]Hoja3!$A$1:$D$1647,4,0)</f>
        <v>1187433</v>
      </c>
      <c r="Q865" s="31">
        <f>VLOOKUP(A865,[1]Hoja3!$A$1:$D$1647,3,0)</f>
        <v>0</v>
      </c>
      <c r="R865" s="31">
        <f t="shared" si="83"/>
        <v>16284800</v>
      </c>
      <c r="S865" s="31">
        <f t="shared" si="80"/>
        <v>13909934</v>
      </c>
      <c r="T865" s="31">
        <f t="shared" si="81"/>
        <v>16284800</v>
      </c>
      <c r="X865" s="30">
        <f t="shared" si="84"/>
        <v>45504</v>
      </c>
      <c r="Y865" s="31"/>
      <c r="Z865" s="31">
        <f t="shared" si="82"/>
        <v>16284800</v>
      </c>
      <c r="AA865" s="28" t="s">
        <v>264</v>
      </c>
    </row>
    <row r="866" spans="1:27" s="28" customFormat="1" ht="69.75" customHeight="1" x14ac:dyDescent="0.35">
      <c r="A866" s="19" t="s">
        <v>5389</v>
      </c>
      <c r="B866" s="20">
        <v>962</v>
      </c>
      <c r="C866" s="28">
        <v>2024</v>
      </c>
      <c r="D866" s="19" t="s">
        <v>2682</v>
      </c>
      <c r="E866" s="19" t="s">
        <v>2683</v>
      </c>
      <c r="F866" s="19">
        <v>1118567592</v>
      </c>
      <c r="G866" s="19" t="s">
        <v>2684</v>
      </c>
      <c r="H866" s="19" t="s">
        <v>262</v>
      </c>
      <c r="I866" s="19" t="s">
        <v>4742</v>
      </c>
      <c r="J866" s="27">
        <v>45411</v>
      </c>
      <c r="K866" s="27">
        <v>45415</v>
      </c>
      <c r="L866" s="27">
        <v>45504</v>
      </c>
      <c r="M866" s="29">
        <v>16284800</v>
      </c>
      <c r="N866" s="36">
        <f t="shared" si="79"/>
        <v>1</v>
      </c>
      <c r="O866" s="31">
        <f>VLOOKUP(A866,[1]Hoja3!$A$1:$D$1647,2,0)</f>
        <v>14927733</v>
      </c>
      <c r="P866" s="31">
        <f>VLOOKUP(A866,[1]Hoja3!$A$1:$D$1647,4,0)</f>
        <v>1357067</v>
      </c>
      <c r="Q866" s="31">
        <f>VLOOKUP(A866,[1]Hoja3!$A$1:$D$1647,3,0)</f>
        <v>0</v>
      </c>
      <c r="R866" s="31">
        <f t="shared" si="83"/>
        <v>16284800</v>
      </c>
      <c r="S866" s="31">
        <f t="shared" si="80"/>
        <v>13570666</v>
      </c>
      <c r="T866" s="31">
        <f t="shared" si="81"/>
        <v>16284800</v>
      </c>
      <c r="X866" s="30">
        <f t="shared" si="84"/>
        <v>45504</v>
      </c>
      <c r="Y866" s="31"/>
      <c r="Z866" s="31">
        <f t="shared" si="82"/>
        <v>16284800</v>
      </c>
      <c r="AA866" s="28" t="s">
        <v>264</v>
      </c>
    </row>
    <row r="867" spans="1:27" s="28" customFormat="1" ht="29" x14ac:dyDescent="0.35">
      <c r="A867" s="19" t="s">
        <v>5390</v>
      </c>
      <c r="B867" s="20">
        <v>963</v>
      </c>
      <c r="C867" s="28">
        <v>2024</v>
      </c>
      <c r="D867" s="19" t="s">
        <v>2685</v>
      </c>
      <c r="E867" s="19" t="s">
        <v>2686</v>
      </c>
      <c r="F867" s="19">
        <v>899999115</v>
      </c>
      <c r="G867" s="19" t="s">
        <v>2687</v>
      </c>
      <c r="H867" s="19" t="s">
        <v>338</v>
      </c>
      <c r="I867" s="19" t="s">
        <v>339</v>
      </c>
      <c r="J867" s="27">
        <v>45412</v>
      </c>
      <c r="K867" s="27">
        <v>45414</v>
      </c>
      <c r="L867" s="27">
        <v>45717</v>
      </c>
      <c r="M867" s="29">
        <v>1445788717</v>
      </c>
      <c r="N867" s="36">
        <f t="shared" si="79"/>
        <v>0.19533026691893876</v>
      </c>
      <c r="O867" s="31">
        <f>VLOOKUP(A867,[1]Hoja3!$A$1:$D$1647,2,0)</f>
        <v>282406296</v>
      </c>
      <c r="P867" s="31">
        <f>VLOOKUP(A867,[1]Hoja3!$A$1:$D$1647,4,0)</f>
        <v>0</v>
      </c>
      <c r="Q867" s="31">
        <f>VLOOKUP(A867,[1]Hoja3!$A$1:$D$1647,3,0)</f>
        <v>1163382421</v>
      </c>
      <c r="R867" s="31">
        <f t="shared" si="83"/>
        <v>1445788717</v>
      </c>
      <c r="S867" s="31">
        <f t="shared" si="80"/>
        <v>282406296</v>
      </c>
      <c r="T867" s="31">
        <f t="shared" si="81"/>
        <v>282406296</v>
      </c>
      <c r="X867" s="30">
        <f t="shared" si="84"/>
        <v>45717</v>
      </c>
      <c r="Y867" s="31"/>
      <c r="Z867" s="31">
        <f t="shared" si="82"/>
        <v>1445788717</v>
      </c>
      <c r="AA867" s="28" t="s">
        <v>340</v>
      </c>
    </row>
    <row r="868" spans="1:27" s="28" customFormat="1" ht="29" x14ac:dyDescent="0.35">
      <c r="A868" s="19" t="s">
        <v>5391</v>
      </c>
      <c r="B868" s="20">
        <v>964</v>
      </c>
      <c r="C868" s="28">
        <v>2024</v>
      </c>
      <c r="D868" s="19" t="s">
        <v>2688</v>
      </c>
      <c r="E868" s="19" t="s">
        <v>2689</v>
      </c>
      <c r="F868" s="19">
        <v>79649423</v>
      </c>
      <c r="G868" s="19" t="s">
        <v>2690</v>
      </c>
      <c r="H868" s="19" t="s">
        <v>338</v>
      </c>
      <c r="I868" s="19" t="s">
        <v>339</v>
      </c>
      <c r="J868" s="27">
        <v>45415</v>
      </c>
      <c r="K868" s="27">
        <v>45418</v>
      </c>
      <c r="L868" s="27">
        <v>45651</v>
      </c>
      <c r="M868" s="29">
        <v>28354001</v>
      </c>
      <c r="N868" s="36">
        <f t="shared" si="79"/>
        <v>0.36956523349209164</v>
      </c>
      <c r="O868" s="31">
        <f>VLOOKUP(A868,[1]Hoja3!$A$1:$D$1647,2,0)</f>
        <v>10478653</v>
      </c>
      <c r="P868" s="31">
        <f>VLOOKUP(A868,[1]Hoja3!$A$1:$D$1647,4,0)</f>
        <v>0</v>
      </c>
      <c r="Q868" s="31">
        <f>VLOOKUP(A868,[1]Hoja3!$A$1:$D$1647,3,0)</f>
        <v>17875348</v>
      </c>
      <c r="R868" s="31">
        <f t="shared" si="83"/>
        <v>28354001</v>
      </c>
      <c r="S868" s="31">
        <f t="shared" si="80"/>
        <v>10478653</v>
      </c>
      <c r="T868" s="31">
        <f t="shared" si="81"/>
        <v>10478653</v>
      </c>
      <c r="X868" s="30"/>
      <c r="Y868" s="31"/>
      <c r="Z868" s="31">
        <f t="shared" si="82"/>
        <v>28354001</v>
      </c>
      <c r="AA868" s="28" t="s">
        <v>340</v>
      </c>
    </row>
    <row r="869" spans="1:27" s="28" customFormat="1" ht="29" x14ac:dyDescent="0.35">
      <c r="A869" s="19" t="s">
        <v>5392</v>
      </c>
      <c r="B869" s="20">
        <v>966</v>
      </c>
      <c r="C869" s="28">
        <v>2024</v>
      </c>
      <c r="D869" s="19" t="s">
        <v>2691</v>
      </c>
      <c r="E869" s="19" t="s">
        <v>479</v>
      </c>
      <c r="F869" s="19">
        <v>51633080</v>
      </c>
      <c r="G869" s="19" t="s">
        <v>2692</v>
      </c>
      <c r="H869" s="19" t="s">
        <v>338</v>
      </c>
      <c r="I869" s="19" t="s">
        <v>339</v>
      </c>
      <c r="J869" s="27">
        <v>45415</v>
      </c>
      <c r="K869" s="27">
        <v>45418</v>
      </c>
      <c r="L869" s="27">
        <v>45649</v>
      </c>
      <c r="M869" s="29">
        <v>28107445</v>
      </c>
      <c r="N869" s="36">
        <f t="shared" si="79"/>
        <v>0.37280702675038591</v>
      </c>
      <c r="O869" s="31">
        <f>VLOOKUP(A869,[1]Hoja3!$A$1:$D$1647,2,0)</f>
        <v>10478653</v>
      </c>
      <c r="P869" s="31">
        <f>VLOOKUP(A869,[1]Hoja3!$A$1:$D$1647,4,0)</f>
        <v>0</v>
      </c>
      <c r="Q869" s="31">
        <f>VLOOKUP(A869,[1]Hoja3!$A$1:$D$1647,3,0)</f>
        <v>17628792</v>
      </c>
      <c r="R869" s="31">
        <f t="shared" si="83"/>
        <v>28107445</v>
      </c>
      <c r="S869" s="31">
        <f t="shared" si="80"/>
        <v>10478653</v>
      </c>
      <c r="T869" s="31">
        <f t="shared" si="81"/>
        <v>10478653</v>
      </c>
      <c r="X869" s="30"/>
      <c r="Y869" s="31"/>
      <c r="Z869" s="31">
        <f t="shared" si="82"/>
        <v>28107445</v>
      </c>
      <c r="AA869" s="28" t="s">
        <v>340</v>
      </c>
    </row>
    <row r="870" spans="1:27" s="28" customFormat="1" ht="29" x14ac:dyDescent="0.35">
      <c r="A870" s="19" t="s">
        <v>5393</v>
      </c>
      <c r="B870" s="20">
        <v>967</v>
      </c>
      <c r="C870" s="28">
        <v>2024</v>
      </c>
      <c r="D870" s="19" t="s">
        <v>2693</v>
      </c>
      <c r="E870" s="19" t="s">
        <v>2694</v>
      </c>
      <c r="F870" s="19">
        <v>1020827838</v>
      </c>
      <c r="G870" s="19" t="s">
        <v>2695</v>
      </c>
      <c r="H870" s="19" t="s">
        <v>2256</v>
      </c>
      <c r="I870" s="19" t="s">
        <v>32</v>
      </c>
      <c r="J870" s="27">
        <v>45415</v>
      </c>
      <c r="K870" s="27">
        <v>45419</v>
      </c>
      <c r="L870" s="27">
        <v>45602</v>
      </c>
      <c r="M870" s="29">
        <v>39108000</v>
      </c>
      <c r="N870" s="36">
        <f t="shared" si="79"/>
        <v>0.46666666666666667</v>
      </c>
      <c r="O870" s="31">
        <f>VLOOKUP(A870,[1]Hoja3!$A$1:$D$1647,2,0)</f>
        <v>18250400</v>
      </c>
      <c r="P870" s="31">
        <f>VLOOKUP(A870,[1]Hoja3!$A$1:$D$1647,4,0)</f>
        <v>0</v>
      </c>
      <c r="Q870" s="31">
        <f>VLOOKUP(A870,[1]Hoja3!$A$1:$D$1647,3,0)</f>
        <v>20857600</v>
      </c>
      <c r="R870" s="31">
        <f t="shared" si="83"/>
        <v>39108000</v>
      </c>
      <c r="S870" s="31">
        <f t="shared" si="80"/>
        <v>18250400</v>
      </c>
      <c r="T870" s="31">
        <f t="shared" si="81"/>
        <v>18250400</v>
      </c>
      <c r="X870" s="30"/>
      <c r="Y870" s="31"/>
      <c r="Z870" s="31">
        <f t="shared" si="82"/>
        <v>39108000</v>
      </c>
      <c r="AA870" s="28" t="s">
        <v>33</v>
      </c>
    </row>
    <row r="871" spans="1:27" s="28" customFormat="1" ht="29" x14ac:dyDescent="0.35">
      <c r="A871" s="19" t="s">
        <v>5394</v>
      </c>
      <c r="B871" s="20">
        <v>968</v>
      </c>
      <c r="C871" s="28">
        <v>2024</v>
      </c>
      <c r="D871" s="19" t="s">
        <v>2696</v>
      </c>
      <c r="E871" s="19" t="s">
        <v>570</v>
      </c>
      <c r="F871" s="19">
        <v>1026568993</v>
      </c>
      <c r="G871" s="19" t="s">
        <v>2697</v>
      </c>
      <c r="H871" s="19" t="s">
        <v>338</v>
      </c>
      <c r="I871" s="19" t="s">
        <v>339</v>
      </c>
      <c r="J871" s="27">
        <v>45415</v>
      </c>
      <c r="K871" s="27">
        <v>45418</v>
      </c>
      <c r="L871" s="27">
        <v>45652</v>
      </c>
      <c r="M871" s="29">
        <v>65351609</v>
      </c>
      <c r="N871" s="36">
        <f t="shared" si="79"/>
        <v>0.34632034844008203</v>
      </c>
      <c r="O871" s="31">
        <f>VLOOKUP(A871,[1]Hoja3!$A$1:$D$1647,2,0)</f>
        <v>22632592</v>
      </c>
      <c r="P871" s="31">
        <f>VLOOKUP(A871,[1]Hoja3!$A$1:$D$1647,4,0)</f>
        <v>0</v>
      </c>
      <c r="Q871" s="31">
        <f>VLOOKUP(A871,[1]Hoja3!$A$1:$D$1647,3,0)</f>
        <v>42719017</v>
      </c>
      <c r="R871" s="31">
        <f t="shared" si="83"/>
        <v>65351609</v>
      </c>
      <c r="S871" s="31">
        <f t="shared" si="80"/>
        <v>22632592</v>
      </c>
      <c r="T871" s="31">
        <f t="shared" si="81"/>
        <v>22632592</v>
      </c>
      <c r="X871" s="30"/>
      <c r="Y871" s="31"/>
      <c r="Z871" s="31">
        <f t="shared" si="82"/>
        <v>65351609</v>
      </c>
      <c r="AA871" s="28" t="s">
        <v>340</v>
      </c>
    </row>
    <row r="872" spans="1:27" s="28" customFormat="1" ht="29" x14ac:dyDescent="0.35">
      <c r="A872" s="19" t="s">
        <v>5395</v>
      </c>
      <c r="B872" s="20">
        <v>969</v>
      </c>
      <c r="C872" s="28">
        <v>2024</v>
      </c>
      <c r="D872" s="19" t="s">
        <v>2698</v>
      </c>
      <c r="E872" s="19" t="s">
        <v>792</v>
      </c>
      <c r="F872" s="19">
        <v>80538621</v>
      </c>
      <c r="G872" s="19" t="s">
        <v>2699</v>
      </c>
      <c r="H872" s="19" t="s">
        <v>338</v>
      </c>
      <c r="I872" s="19" t="s">
        <v>339</v>
      </c>
      <c r="J872" s="27">
        <v>45415</v>
      </c>
      <c r="K872" s="27">
        <v>45418</v>
      </c>
      <c r="L872" s="27">
        <v>45652</v>
      </c>
      <c r="M872" s="29">
        <v>65351609</v>
      </c>
      <c r="N872" s="36">
        <f t="shared" si="79"/>
        <v>0.36796537021758713</v>
      </c>
      <c r="O872" s="31">
        <f>VLOOKUP(A872,[1]Hoja3!$A$1:$D$1647,2,0)</f>
        <v>24047129</v>
      </c>
      <c r="P872" s="31">
        <f>VLOOKUP(A872,[1]Hoja3!$A$1:$D$1647,4,0)</f>
        <v>0</v>
      </c>
      <c r="Q872" s="31">
        <f>VLOOKUP(A872,[1]Hoja3!$A$1:$D$1647,3,0)</f>
        <v>41304480</v>
      </c>
      <c r="R872" s="31">
        <f t="shared" si="83"/>
        <v>65351609</v>
      </c>
      <c r="S872" s="31">
        <f t="shared" si="80"/>
        <v>24047129</v>
      </c>
      <c r="T872" s="31">
        <f t="shared" si="81"/>
        <v>24047129</v>
      </c>
      <c r="X872" s="30"/>
      <c r="Y872" s="31"/>
      <c r="Z872" s="31">
        <f t="shared" si="82"/>
        <v>65351609</v>
      </c>
      <c r="AA872" s="28" t="s">
        <v>340</v>
      </c>
    </row>
    <row r="873" spans="1:27" s="28" customFormat="1" ht="29" x14ac:dyDescent="0.35">
      <c r="A873" s="19" t="s">
        <v>5396</v>
      </c>
      <c r="B873" s="20">
        <v>970</v>
      </c>
      <c r="C873" s="28">
        <v>2024</v>
      </c>
      <c r="D873" s="19" t="s">
        <v>2700</v>
      </c>
      <c r="E873" s="19" t="s">
        <v>485</v>
      </c>
      <c r="F873" s="19">
        <v>52719035</v>
      </c>
      <c r="G873" s="19" t="s">
        <v>2701</v>
      </c>
      <c r="H873" s="19" t="s">
        <v>338</v>
      </c>
      <c r="I873" s="19" t="s">
        <v>339</v>
      </c>
      <c r="J873" s="27">
        <v>45415</v>
      </c>
      <c r="K873" s="27">
        <v>45418</v>
      </c>
      <c r="L873" s="27">
        <v>45652</v>
      </c>
      <c r="M873" s="29">
        <v>65351609</v>
      </c>
      <c r="N873" s="36">
        <f t="shared" si="79"/>
        <v>0.36796537021758713</v>
      </c>
      <c r="O873" s="31">
        <f>VLOOKUP(A873,[1]Hoja3!$A$1:$D$1647,2,0)</f>
        <v>24047129</v>
      </c>
      <c r="P873" s="31">
        <f>VLOOKUP(A873,[1]Hoja3!$A$1:$D$1647,4,0)</f>
        <v>0</v>
      </c>
      <c r="Q873" s="31">
        <f>VLOOKUP(A873,[1]Hoja3!$A$1:$D$1647,3,0)</f>
        <v>41304480</v>
      </c>
      <c r="R873" s="31">
        <f t="shared" si="83"/>
        <v>65351609</v>
      </c>
      <c r="S873" s="31">
        <f t="shared" si="80"/>
        <v>24047129</v>
      </c>
      <c r="T873" s="31">
        <f t="shared" si="81"/>
        <v>24047129</v>
      </c>
      <c r="X873" s="30"/>
      <c r="Y873" s="31"/>
      <c r="Z873" s="31">
        <f t="shared" si="82"/>
        <v>65351609</v>
      </c>
      <c r="AA873" s="28" t="s">
        <v>340</v>
      </c>
    </row>
    <row r="874" spans="1:27" s="28" customFormat="1" ht="29" x14ac:dyDescent="0.35">
      <c r="A874" s="19" t="s">
        <v>5397</v>
      </c>
      <c r="B874" s="20">
        <v>971</v>
      </c>
      <c r="C874" s="28">
        <v>2024</v>
      </c>
      <c r="D874" s="19" t="s">
        <v>2702</v>
      </c>
      <c r="E874" s="19" t="s">
        <v>573</v>
      </c>
      <c r="F874" s="19">
        <v>1019044995</v>
      </c>
      <c r="G874" s="19" t="s">
        <v>2703</v>
      </c>
      <c r="H874" s="19" t="s">
        <v>338</v>
      </c>
      <c r="I874" s="19" t="s">
        <v>339</v>
      </c>
      <c r="J874" s="27">
        <v>45418</v>
      </c>
      <c r="K874" s="27">
        <v>45419</v>
      </c>
      <c r="L874" s="27">
        <v>45650</v>
      </c>
      <c r="M874" s="29">
        <v>76307359</v>
      </c>
      <c r="N874" s="36">
        <f t="shared" si="79"/>
        <v>0.36842105883916126</v>
      </c>
      <c r="O874" s="31">
        <f>VLOOKUP(A874,[1]Hoja3!$A$1:$D$1647,2,0)</f>
        <v>28113238</v>
      </c>
      <c r="P874" s="31">
        <f>VLOOKUP(A874,[1]Hoja3!$A$1:$D$1647,4,0)</f>
        <v>0</v>
      </c>
      <c r="Q874" s="31">
        <f>VLOOKUP(A874,[1]Hoja3!$A$1:$D$1647,3,0)</f>
        <v>48194121</v>
      </c>
      <c r="R874" s="31">
        <f t="shared" si="83"/>
        <v>76307359</v>
      </c>
      <c r="S874" s="31">
        <f t="shared" si="80"/>
        <v>28113238</v>
      </c>
      <c r="T874" s="31">
        <f t="shared" si="81"/>
        <v>28113238</v>
      </c>
      <c r="X874" s="30"/>
      <c r="Y874" s="31"/>
      <c r="Z874" s="31">
        <f t="shared" si="82"/>
        <v>76307359</v>
      </c>
      <c r="AA874" s="28" t="s">
        <v>340</v>
      </c>
    </row>
    <row r="875" spans="1:27" s="28" customFormat="1" ht="29" x14ac:dyDescent="0.35">
      <c r="A875" s="19" t="s">
        <v>5398</v>
      </c>
      <c r="B875" s="20">
        <v>972</v>
      </c>
      <c r="C875" s="28">
        <v>2024</v>
      </c>
      <c r="D875" s="19" t="s">
        <v>2704</v>
      </c>
      <c r="E875" s="19" t="s">
        <v>877</v>
      </c>
      <c r="F875" s="19">
        <v>52616058</v>
      </c>
      <c r="G875" s="19" t="s">
        <v>2705</v>
      </c>
      <c r="H875" s="19" t="s">
        <v>338</v>
      </c>
      <c r="I875" s="19" t="s">
        <v>339</v>
      </c>
      <c r="J875" s="27">
        <v>45418</v>
      </c>
      <c r="K875" s="27">
        <v>45420</v>
      </c>
      <c r="L875" s="27">
        <v>45649</v>
      </c>
      <c r="M875" s="29">
        <v>63413264</v>
      </c>
      <c r="N875" s="36">
        <f t="shared" si="79"/>
        <v>0.36725663577260431</v>
      </c>
      <c r="O875" s="31">
        <f>VLOOKUP(A875,[1]Hoja3!$A$1:$D$1647,2,0)</f>
        <v>23288942</v>
      </c>
      <c r="P875" s="31">
        <f>VLOOKUP(A875,[1]Hoja3!$A$1:$D$1647,4,0)</f>
        <v>0</v>
      </c>
      <c r="Q875" s="31">
        <f>VLOOKUP(A875,[1]Hoja3!$A$1:$D$1647,3,0)</f>
        <v>40124322</v>
      </c>
      <c r="R875" s="31">
        <f t="shared" si="83"/>
        <v>63413264</v>
      </c>
      <c r="S875" s="31">
        <f t="shared" si="80"/>
        <v>23288942</v>
      </c>
      <c r="T875" s="31">
        <f t="shared" si="81"/>
        <v>23288942</v>
      </c>
      <c r="X875" s="30"/>
      <c r="Y875" s="31"/>
      <c r="Z875" s="31">
        <f t="shared" si="82"/>
        <v>63413264</v>
      </c>
      <c r="AA875" s="28" t="s">
        <v>340</v>
      </c>
    </row>
    <row r="876" spans="1:27" s="28" customFormat="1" ht="29" x14ac:dyDescent="0.35">
      <c r="A876" s="19" t="s">
        <v>5399</v>
      </c>
      <c r="B876" s="20">
        <v>974</v>
      </c>
      <c r="C876" s="28">
        <v>2024</v>
      </c>
      <c r="D876" s="19" t="s">
        <v>2706</v>
      </c>
      <c r="E876" s="19" t="s">
        <v>1041</v>
      </c>
      <c r="F876" s="19">
        <v>79965555</v>
      </c>
      <c r="G876" s="19" t="s">
        <v>2707</v>
      </c>
      <c r="H876" s="19" t="s">
        <v>338</v>
      </c>
      <c r="I876" s="19" t="s">
        <v>339</v>
      </c>
      <c r="J876" s="27">
        <v>45418</v>
      </c>
      <c r="K876" s="27">
        <v>45420</v>
      </c>
      <c r="L876" s="27">
        <v>45649</v>
      </c>
      <c r="M876" s="29">
        <v>27860888</v>
      </c>
      <c r="N876" s="36">
        <f t="shared" si="79"/>
        <v>0.36725663589760671</v>
      </c>
      <c r="O876" s="31">
        <f>VLOOKUP(A876,[1]Hoja3!$A$1:$D$1647,2,0)</f>
        <v>10232096</v>
      </c>
      <c r="P876" s="31">
        <f>VLOOKUP(A876,[1]Hoja3!$A$1:$D$1647,4,0)</f>
        <v>0</v>
      </c>
      <c r="Q876" s="31">
        <f>VLOOKUP(A876,[1]Hoja3!$A$1:$D$1647,3,0)</f>
        <v>17628792</v>
      </c>
      <c r="R876" s="31">
        <f t="shared" si="83"/>
        <v>27860888</v>
      </c>
      <c r="S876" s="31">
        <f t="shared" si="80"/>
        <v>10232096</v>
      </c>
      <c r="T876" s="31">
        <f t="shared" si="81"/>
        <v>10232096</v>
      </c>
      <c r="X876" s="30"/>
      <c r="Y876" s="31"/>
      <c r="Z876" s="31">
        <f t="shared" si="82"/>
        <v>27860888</v>
      </c>
      <c r="AA876" s="28" t="s">
        <v>340</v>
      </c>
    </row>
    <row r="877" spans="1:27" s="28" customFormat="1" ht="29" x14ac:dyDescent="0.35">
      <c r="A877" s="19" t="s">
        <v>5400</v>
      </c>
      <c r="B877" s="20">
        <v>975</v>
      </c>
      <c r="C877" s="28">
        <v>2024</v>
      </c>
      <c r="D877" s="19" t="s">
        <v>2708</v>
      </c>
      <c r="E877" s="19" t="s">
        <v>969</v>
      </c>
      <c r="F877" s="19">
        <v>1023910625</v>
      </c>
      <c r="G877" s="19" t="s">
        <v>2709</v>
      </c>
      <c r="H877" s="19" t="s">
        <v>338</v>
      </c>
      <c r="I877" s="19" t="s">
        <v>339</v>
      </c>
      <c r="J877" s="27">
        <v>45418</v>
      </c>
      <c r="K877" s="27">
        <v>45420</v>
      </c>
      <c r="L877" s="27">
        <v>45647</v>
      </c>
      <c r="M877" s="29">
        <v>32032642</v>
      </c>
      <c r="N877" s="36">
        <f t="shared" si="79"/>
        <v>0.37053571790925022</v>
      </c>
      <c r="O877" s="31">
        <f>VLOOKUP(A877,[1]Hoja3!$A$1:$D$1647,2,0)</f>
        <v>11869238</v>
      </c>
      <c r="P877" s="31">
        <f>VLOOKUP(A877,[1]Hoja3!$A$1:$D$1647,4,0)</f>
        <v>0</v>
      </c>
      <c r="Q877" s="31">
        <f>VLOOKUP(A877,[1]Hoja3!$A$1:$D$1647,3,0)</f>
        <v>20163404</v>
      </c>
      <c r="R877" s="31">
        <f t="shared" si="83"/>
        <v>32032642</v>
      </c>
      <c r="S877" s="31">
        <f t="shared" si="80"/>
        <v>11869238</v>
      </c>
      <c r="T877" s="31">
        <f t="shared" si="81"/>
        <v>11869238</v>
      </c>
      <c r="X877" s="30"/>
      <c r="Y877" s="31"/>
      <c r="Z877" s="31">
        <f t="shared" si="82"/>
        <v>32032642</v>
      </c>
      <c r="AA877" s="28" t="s">
        <v>340</v>
      </c>
    </row>
    <row r="878" spans="1:27" s="28" customFormat="1" ht="29" x14ac:dyDescent="0.35">
      <c r="A878" s="19" t="s">
        <v>5401</v>
      </c>
      <c r="B878" s="20">
        <v>976</v>
      </c>
      <c r="C878" s="28">
        <v>2024</v>
      </c>
      <c r="D878" s="19" t="s">
        <v>2710</v>
      </c>
      <c r="E878" s="19" t="s">
        <v>880</v>
      </c>
      <c r="F878" s="19">
        <v>79876828</v>
      </c>
      <c r="G878" s="19" t="s">
        <v>2711</v>
      </c>
      <c r="H878" s="19" t="s">
        <v>338</v>
      </c>
      <c r="I878" s="19" t="s">
        <v>339</v>
      </c>
      <c r="J878" s="27">
        <v>45418</v>
      </c>
      <c r="K878" s="27">
        <v>45420</v>
      </c>
      <c r="L878" s="27">
        <v>45650</v>
      </c>
      <c r="M878" s="29">
        <v>58641666</v>
      </c>
      <c r="N878" s="36">
        <f t="shared" si="79"/>
        <v>0.36563877636082165</v>
      </c>
      <c r="O878" s="31">
        <f>VLOOKUP(A878,[1]Hoja3!$A$1:$D$1647,2,0)</f>
        <v>21441667</v>
      </c>
      <c r="P878" s="31">
        <f>VLOOKUP(A878,[1]Hoja3!$A$1:$D$1647,4,0)</f>
        <v>0</v>
      </c>
      <c r="Q878" s="31">
        <f>VLOOKUP(A878,[1]Hoja3!$A$1:$D$1647,3,0)</f>
        <v>37199999</v>
      </c>
      <c r="R878" s="31">
        <f t="shared" si="83"/>
        <v>58641666</v>
      </c>
      <c r="S878" s="31">
        <f t="shared" si="80"/>
        <v>21441667</v>
      </c>
      <c r="T878" s="31">
        <f t="shared" si="81"/>
        <v>21441667</v>
      </c>
      <c r="X878" s="30"/>
      <c r="Y878" s="31"/>
      <c r="Z878" s="31">
        <f t="shared" si="82"/>
        <v>58641666</v>
      </c>
      <c r="AA878" s="28" t="s">
        <v>340</v>
      </c>
    </row>
    <row r="879" spans="1:27" s="28" customFormat="1" ht="29" x14ac:dyDescent="0.35">
      <c r="A879" s="19" t="s">
        <v>5402</v>
      </c>
      <c r="B879" s="20">
        <v>977</v>
      </c>
      <c r="C879" s="28">
        <v>2024</v>
      </c>
      <c r="D879" s="19" t="s">
        <v>2712</v>
      </c>
      <c r="E879" s="19" t="s">
        <v>2713</v>
      </c>
      <c r="F879" s="19">
        <v>52348815</v>
      </c>
      <c r="G879" s="19" t="s">
        <v>2714</v>
      </c>
      <c r="H879" s="19" t="s">
        <v>338</v>
      </c>
      <c r="I879" s="19" t="s">
        <v>339</v>
      </c>
      <c r="J879" s="27">
        <v>45419</v>
      </c>
      <c r="K879" s="27">
        <v>45432</v>
      </c>
      <c r="L879" s="27">
        <v>45657</v>
      </c>
      <c r="M879" s="29">
        <v>61226666</v>
      </c>
      <c r="N879" s="36">
        <f t="shared" si="79"/>
        <v>0.32126697207114574</v>
      </c>
      <c r="O879" s="31">
        <f>VLOOKUP(A879,[1]Hoja3!$A$1:$D$1647,2,0)</f>
        <v>19406667</v>
      </c>
      <c r="P879" s="31">
        <f>VLOOKUP(A879,[1]Hoja3!$A$1:$D$1647,4,0)</f>
        <v>819999</v>
      </c>
      <c r="Q879" s="31">
        <f>VLOOKUP(A879,[1]Hoja3!$A$1:$D$1647,3,0)</f>
        <v>41000000</v>
      </c>
      <c r="R879" s="31">
        <f t="shared" si="83"/>
        <v>61226666</v>
      </c>
      <c r="S879" s="31">
        <f t="shared" si="80"/>
        <v>18586668</v>
      </c>
      <c r="T879" s="31">
        <f t="shared" si="81"/>
        <v>20226666</v>
      </c>
      <c r="X879" s="30"/>
      <c r="Y879" s="31"/>
      <c r="Z879" s="31">
        <f t="shared" si="82"/>
        <v>61226666</v>
      </c>
      <c r="AA879" s="28" t="s">
        <v>340</v>
      </c>
    </row>
    <row r="880" spans="1:27" s="28" customFormat="1" ht="29" x14ac:dyDescent="0.35">
      <c r="A880" s="19" t="s">
        <v>5403</v>
      </c>
      <c r="B880" s="20">
        <v>978</v>
      </c>
      <c r="C880" s="28">
        <v>2024</v>
      </c>
      <c r="D880" s="19" t="s">
        <v>2715</v>
      </c>
      <c r="E880" s="19" t="s">
        <v>1094</v>
      </c>
      <c r="F880" s="19">
        <v>80732015</v>
      </c>
      <c r="G880" s="19" t="s">
        <v>2716</v>
      </c>
      <c r="H880" s="19" t="s">
        <v>338</v>
      </c>
      <c r="I880" s="19" t="s">
        <v>339</v>
      </c>
      <c r="J880" s="27">
        <v>45419</v>
      </c>
      <c r="K880" s="27">
        <v>45422</v>
      </c>
      <c r="L880" s="27">
        <v>45649</v>
      </c>
      <c r="M880" s="29">
        <v>27614331</v>
      </c>
      <c r="N880" s="36">
        <f t="shared" si="79"/>
        <v>0.3616071669453082</v>
      </c>
      <c r="O880" s="31">
        <f>VLOOKUP(A880,[1]Hoja3!$A$1:$D$1647,2,0)</f>
        <v>9985540</v>
      </c>
      <c r="P880" s="31">
        <f>VLOOKUP(A880,[1]Hoja3!$A$1:$D$1647,4,0)</f>
        <v>0</v>
      </c>
      <c r="Q880" s="31">
        <f>VLOOKUP(A880,[1]Hoja3!$A$1:$D$1647,3,0)</f>
        <v>17628791</v>
      </c>
      <c r="R880" s="31">
        <f t="shared" si="83"/>
        <v>27614331</v>
      </c>
      <c r="S880" s="31">
        <f t="shared" si="80"/>
        <v>9985540</v>
      </c>
      <c r="T880" s="31">
        <f t="shared" si="81"/>
        <v>9985540</v>
      </c>
      <c r="X880" s="30"/>
      <c r="Y880" s="31"/>
      <c r="Z880" s="31">
        <f t="shared" si="82"/>
        <v>27614331</v>
      </c>
      <c r="AA880" s="28" t="s">
        <v>340</v>
      </c>
    </row>
    <row r="881" spans="1:27" s="28" customFormat="1" ht="29" x14ac:dyDescent="0.35">
      <c r="A881" s="19" t="s">
        <v>5404</v>
      </c>
      <c r="B881" s="20">
        <v>979</v>
      </c>
      <c r="C881" s="28">
        <v>2024</v>
      </c>
      <c r="D881" s="19" t="s">
        <v>2717</v>
      </c>
      <c r="E881" s="19" t="s">
        <v>1254</v>
      </c>
      <c r="F881" s="19">
        <v>79870964</v>
      </c>
      <c r="G881" s="19" t="s">
        <v>2718</v>
      </c>
      <c r="H881" s="19" t="s">
        <v>338</v>
      </c>
      <c r="I881" s="19" t="s">
        <v>339</v>
      </c>
      <c r="J881" s="27">
        <v>45420</v>
      </c>
      <c r="K881" s="27">
        <v>45426</v>
      </c>
      <c r="L881" s="27">
        <v>45653</v>
      </c>
      <c r="M881" s="29">
        <v>27614332</v>
      </c>
      <c r="N881" s="36">
        <f t="shared" si="79"/>
        <v>0.34821428959425854</v>
      </c>
      <c r="O881" s="31">
        <f>VLOOKUP(A881,[1]Hoja3!$A$1:$D$1647,2,0)</f>
        <v>9615705</v>
      </c>
      <c r="P881" s="31">
        <f>VLOOKUP(A881,[1]Hoja3!$A$1:$D$1647,4,0)</f>
        <v>0</v>
      </c>
      <c r="Q881" s="31">
        <f>VLOOKUP(A881,[1]Hoja3!$A$1:$D$1647,3,0)</f>
        <v>17998627</v>
      </c>
      <c r="R881" s="31">
        <f t="shared" si="83"/>
        <v>27614332</v>
      </c>
      <c r="S881" s="31">
        <f t="shared" si="80"/>
        <v>9615705</v>
      </c>
      <c r="T881" s="31">
        <f t="shared" si="81"/>
        <v>9615705</v>
      </c>
      <c r="X881" s="30"/>
      <c r="Y881" s="31"/>
      <c r="Z881" s="31">
        <f t="shared" si="82"/>
        <v>27614332</v>
      </c>
      <c r="AA881" s="28" t="s">
        <v>340</v>
      </c>
    </row>
    <row r="882" spans="1:27" s="28" customFormat="1" ht="29" x14ac:dyDescent="0.35">
      <c r="A882" s="19" t="s">
        <v>5405</v>
      </c>
      <c r="B882" s="20">
        <v>980</v>
      </c>
      <c r="C882" s="28">
        <v>2024</v>
      </c>
      <c r="D882" s="19" t="s">
        <v>2719</v>
      </c>
      <c r="E882" s="19" t="s">
        <v>2720</v>
      </c>
      <c r="F882" s="19">
        <v>52243458</v>
      </c>
      <c r="G882" s="19" t="s">
        <v>2721</v>
      </c>
      <c r="H882" s="19" t="s">
        <v>338</v>
      </c>
      <c r="I882" s="19" t="s">
        <v>339</v>
      </c>
      <c r="J882" s="27">
        <v>45420</v>
      </c>
      <c r="K882" s="27">
        <v>45421</v>
      </c>
      <c r="L882" s="27">
        <v>45649</v>
      </c>
      <c r="M882" s="29">
        <v>67627500</v>
      </c>
      <c r="N882" s="36">
        <f t="shared" si="79"/>
        <v>0.36444444937340581</v>
      </c>
      <c r="O882" s="31">
        <f>VLOOKUP(A882,[1]Hoja3!$A$1:$D$1647,2,0)</f>
        <v>24646467</v>
      </c>
      <c r="P882" s="31">
        <f>VLOOKUP(A882,[1]Hoja3!$A$1:$D$1647,4,0)</f>
        <v>0</v>
      </c>
      <c r="Q882" s="31">
        <f>VLOOKUP(A882,[1]Hoja3!$A$1:$D$1647,3,0)</f>
        <v>42981033</v>
      </c>
      <c r="R882" s="31">
        <f t="shared" si="83"/>
        <v>67627500</v>
      </c>
      <c r="S882" s="31">
        <f t="shared" si="80"/>
        <v>24646467</v>
      </c>
      <c r="T882" s="31">
        <f t="shared" si="81"/>
        <v>24646467</v>
      </c>
      <c r="X882" s="30"/>
      <c r="Y882" s="31"/>
      <c r="Z882" s="31">
        <f t="shared" si="82"/>
        <v>67627500</v>
      </c>
      <c r="AA882" s="28" t="s">
        <v>340</v>
      </c>
    </row>
    <row r="883" spans="1:27" s="28" customFormat="1" ht="43.5" x14ac:dyDescent="0.35">
      <c r="A883" s="19" t="s">
        <v>5406</v>
      </c>
      <c r="B883" s="20">
        <v>981</v>
      </c>
      <c r="C883" s="28">
        <v>2024</v>
      </c>
      <c r="D883" s="19" t="s">
        <v>2722</v>
      </c>
      <c r="E883" s="19" t="s">
        <v>2723</v>
      </c>
      <c r="F883" s="19">
        <v>1064801144</v>
      </c>
      <c r="G883" s="19" t="s">
        <v>2724</v>
      </c>
      <c r="H883" s="19" t="s">
        <v>262</v>
      </c>
      <c r="I883" s="19" t="s">
        <v>4742</v>
      </c>
      <c r="J883" s="27">
        <v>45419</v>
      </c>
      <c r="K883" s="27">
        <v>45422</v>
      </c>
      <c r="L883" s="27">
        <v>45504</v>
      </c>
      <c r="M883" s="29">
        <v>16284800</v>
      </c>
      <c r="N883" s="36">
        <f t="shared" si="79"/>
        <v>1</v>
      </c>
      <c r="O883" s="31">
        <f>VLOOKUP(A883,[1]Hoja3!$A$1:$D$1647,2,0)</f>
        <v>13740300</v>
      </c>
      <c r="P883" s="31">
        <f>VLOOKUP(A883,[1]Hoja3!$A$1:$D$1647,4,0)</f>
        <v>2544500</v>
      </c>
      <c r="Q883" s="31">
        <f>VLOOKUP(A883,[1]Hoja3!$A$1:$D$1647,3,0)</f>
        <v>0</v>
      </c>
      <c r="R883" s="31">
        <f t="shared" si="83"/>
        <v>16284800</v>
      </c>
      <c r="S883" s="31">
        <f t="shared" si="80"/>
        <v>11195800</v>
      </c>
      <c r="T883" s="31">
        <f t="shared" si="81"/>
        <v>16284800</v>
      </c>
      <c r="X883" s="30"/>
      <c r="Y883" s="31"/>
      <c r="Z883" s="31">
        <f t="shared" si="82"/>
        <v>16284800</v>
      </c>
      <c r="AA883" s="28" t="s">
        <v>264</v>
      </c>
    </row>
    <row r="884" spans="1:27" s="28" customFormat="1" ht="43.5" x14ac:dyDescent="0.35">
      <c r="A884" s="19" t="s">
        <v>5407</v>
      </c>
      <c r="B884" s="20">
        <v>982</v>
      </c>
      <c r="C884" s="28">
        <v>2024</v>
      </c>
      <c r="D884" s="19" t="s">
        <v>2725</v>
      </c>
      <c r="E884" s="19" t="s">
        <v>2726</v>
      </c>
      <c r="F884" s="19">
        <v>1088341630</v>
      </c>
      <c r="G884" s="19" t="s">
        <v>2727</v>
      </c>
      <c r="H884" s="19" t="s">
        <v>262</v>
      </c>
      <c r="I884" s="19" t="s">
        <v>4742</v>
      </c>
      <c r="J884" s="27">
        <v>45421</v>
      </c>
      <c r="K884" s="27">
        <v>45429</v>
      </c>
      <c r="L884" s="27">
        <v>45504</v>
      </c>
      <c r="M884" s="29">
        <v>16284800</v>
      </c>
      <c r="N884" s="36">
        <f t="shared" si="79"/>
        <v>0.83783784214395007</v>
      </c>
      <c r="O884" s="31">
        <f>VLOOKUP(A884,[1]Hoja3!$A$1:$D$1647,2,0)</f>
        <v>10517267</v>
      </c>
      <c r="P884" s="31">
        <f>VLOOKUP(A884,[1]Hoja3!$A$1:$D$1647,4,0)</f>
        <v>3731933</v>
      </c>
      <c r="Q884" s="31">
        <f>VLOOKUP(A884,[1]Hoja3!$A$1:$D$1647,3,0)</f>
        <v>2035600</v>
      </c>
      <c r="R884" s="31">
        <f t="shared" si="83"/>
        <v>16284800</v>
      </c>
      <c r="S884" s="31">
        <f t="shared" si="80"/>
        <v>6785334</v>
      </c>
      <c r="T884" s="31">
        <f t="shared" si="81"/>
        <v>14249200</v>
      </c>
      <c r="X884" s="30"/>
      <c r="Y884" s="31"/>
      <c r="Z884" s="31">
        <f t="shared" si="82"/>
        <v>16284800</v>
      </c>
      <c r="AA884" s="28" t="s">
        <v>264</v>
      </c>
    </row>
    <row r="885" spans="1:27" s="28" customFormat="1" ht="29" x14ac:dyDescent="0.35">
      <c r="A885" s="19" t="s">
        <v>5408</v>
      </c>
      <c r="B885" s="20">
        <v>983</v>
      </c>
      <c r="C885" s="28">
        <v>2024</v>
      </c>
      <c r="D885" s="19" t="s">
        <v>2728</v>
      </c>
      <c r="E885" s="19" t="s">
        <v>2729</v>
      </c>
      <c r="F885" s="19">
        <v>1030602494</v>
      </c>
      <c r="G885" s="19" t="s">
        <v>2730</v>
      </c>
      <c r="H885" s="19" t="s">
        <v>784</v>
      </c>
      <c r="I885" s="19" t="s">
        <v>4760</v>
      </c>
      <c r="J885" s="27">
        <v>45426</v>
      </c>
      <c r="K885" s="27">
        <v>45427</v>
      </c>
      <c r="L885" s="27">
        <v>45594</v>
      </c>
      <c r="M885" s="29">
        <v>14404500</v>
      </c>
      <c r="N885" s="36">
        <f t="shared" si="79"/>
        <v>0.46060606060606063</v>
      </c>
      <c r="O885" s="31">
        <f>VLOOKUP(A885,[1]Hoja3!$A$1:$D$1647,2,0)</f>
        <v>6634800</v>
      </c>
      <c r="P885" s="31">
        <f>VLOOKUP(A885,[1]Hoja3!$A$1:$D$1647,4,0)</f>
        <v>0</v>
      </c>
      <c r="Q885" s="31">
        <f>VLOOKUP(A885,[1]Hoja3!$A$1:$D$1647,3,0)</f>
        <v>7769700</v>
      </c>
      <c r="R885" s="31">
        <f t="shared" si="83"/>
        <v>14404500</v>
      </c>
      <c r="S885" s="31">
        <f t="shared" si="80"/>
        <v>6634800</v>
      </c>
      <c r="T885" s="31">
        <f t="shared" si="81"/>
        <v>6634800</v>
      </c>
      <c r="X885" s="30"/>
      <c r="Y885" s="31"/>
      <c r="Z885" s="31">
        <f t="shared" si="82"/>
        <v>14404500</v>
      </c>
      <c r="AA885" s="28" t="s">
        <v>534</v>
      </c>
    </row>
    <row r="886" spans="1:27" s="28" customFormat="1" ht="43.5" x14ac:dyDescent="0.35">
      <c r="A886" s="19" t="str">
        <f>CONCATENATE(B886,"-",C886)</f>
        <v>984-2024</v>
      </c>
      <c r="B886" s="20">
        <v>984</v>
      </c>
      <c r="C886" s="28">
        <v>2024</v>
      </c>
      <c r="D886" s="19" t="s">
        <v>2731</v>
      </c>
      <c r="E886" s="19" t="s">
        <v>2732</v>
      </c>
      <c r="F886" s="19">
        <v>860024301</v>
      </c>
      <c r="G886" s="19" t="s">
        <v>2733</v>
      </c>
      <c r="H886" s="19" t="s">
        <v>475</v>
      </c>
      <c r="I886" s="19" t="s">
        <v>476</v>
      </c>
      <c r="J886" s="27">
        <v>45435</v>
      </c>
      <c r="K886" s="27">
        <v>45439</v>
      </c>
      <c r="L886" s="27">
        <v>45653</v>
      </c>
      <c r="M886" s="29">
        <v>52150674</v>
      </c>
      <c r="N886" s="36">
        <f t="shared" si="79"/>
        <v>0</v>
      </c>
      <c r="O886" s="31">
        <f>VLOOKUP(A886,[1]Hoja3!$A$1:$D$1647,2,0)</f>
        <v>0</v>
      </c>
      <c r="P886" s="31">
        <f>VLOOKUP(A886,[1]Hoja3!$A$1:$D$1647,4,0)</f>
        <v>0</v>
      </c>
      <c r="Q886" s="31">
        <f>VLOOKUP(A886,[1]Hoja3!$A$1:$D$1647,3,0)</f>
        <v>52150674</v>
      </c>
      <c r="R886" s="31">
        <f t="shared" si="83"/>
        <v>52150674</v>
      </c>
      <c r="S886" s="31">
        <f t="shared" si="80"/>
        <v>0</v>
      </c>
      <c r="T886" s="31">
        <f t="shared" si="81"/>
        <v>0</v>
      </c>
      <c r="X886" s="30"/>
      <c r="Y886" s="31"/>
      <c r="Z886" s="31">
        <f t="shared" si="82"/>
        <v>52150674</v>
      </c>
      <c r="AA886" s="28" t="s">
        <v>477</v>
      </c>
    </row>
    <row r="887" spans="1:27" s="28" customFormat="1" ht="43.5" x14ac:dyDescent="0.35">
      <c r="A887" s="19" t="str">
        <f t="shared" ref="A887:A950" si="85">CONCATENATE(B887,"-",C887)</f>
        <v>985-2024</v>
      </c>
      <c r="B887" s="20">
        <v>985</v>
      </c>
      <c r="C887" s="28">
        <v>2024</v>
      </c>
      <c r="D887" s="19" t="s">
        <v>2734</v>
      </c>
      <c r="E887" s="19" t="s">
        <v>2735</v>
      </c>
      <c r="F887" s="19">
        <v>1032489616</v>
      </c>
      <c r="G887" s="19" t="s">
        <v>2736</v>
      </c>
      <c r="H887" s="19" t="s">
        <v>1975</v>
      </c>
      <c r="I887" s="19" t="s">
        <v>5409</v>
      </c>
      <c r="J887" s="27">
        <v>45426</v>
      </c>
      <c r="K887" s="27">
        <v>45427</v>
      </c>
      <c r="L887" s="27">
        <v>45518</v>
      </c>
      <c r="M887" s="29">
        <v>21000000</v>
      </c>
      <c r="N887" s="36">
        <f t="shared" si="79"/>
        <v>0.51111109523809528</v>
      </c>
      <c r="O887" s="31">
        <f>VLOOKUP(A887,[1]Hoja3!$A$1:$D$1647,2,0)</f>
        <v>10733333</v>
      </c>
      <c r="P887" s="31">
        <f>VLOOKUP(A887,[1]Hoja3!$A$1:$D$1647,4,0)</f>
        <v>0</v>
      </c>
      <c r="Q887" s="31">
        <f>VLOOKUP(A887,[1]Hoja3!$A$1:$D$1647,3,0)</f>
        <v>10266667</v>
      </c>
      <c r="R887" s="31">
        <f t="shared" si="83"/>
        <v>21000000</v>
      </c>
      <c r="S887" s="31">
        <f t="shared" si="80"/>
        <v>10733333</v>
      </c>
      <c r="T887" s="31">
        <f t="shared" si="81"/>
        <v>10733333</v>
      </c>
      <c r="X887" s="30">
        <v>45483</v>
      </c>
      <c r="Y887" s="31"/>
      <c r="Z887" s="31">
        <f t="shared" si="82"/>
        <v>21000000</v>
      </c>
      <c r="AA887" s="28" t="s">
        <v>2072</v>
      </c>
    </row>
    <row r="888" spans="1:27" s="28" customFormat="1" ht="43.5" x14ac:dyDescent="0.35">
      <c r="A888" s="19" t="str">
        <f t="shared" si="85"/>
        <v>986-2024</v>
      </c>
      <c r="B888" s="20">
        <v>986</v>
      </c>
      <c r="C888" s="28">
        <v>2024</v>
      </c>
      <c r="D888" s="19" t="s">
        <v>2737</v>
      </c>
      <c r="E888" s="19" t="s">
        <v>2738</v>
      </c>
      <c r="F888" s="19">
        <v>901035950</v>
      </c>
      <c r="G888" s="19" t="s">
        <v>2739</v>
      </c>
      <c r="H888" s="19" t="s">
        <v>298</v>
      </c>
      <c r="I888" s="19" t="s">
        <v>299</v>
      </c>
      <c r="J888" s="27">
        <v>45428</v>
      </c>
      <c r="K888" s="27">
        <v>45433</v>
      </c>
      <c r="L888" s="27">
        <v>45736</v>
      </c>
      <c r="M888" s="29">
        <v>1008000</v>
      </c>
      <c r="N888" s="36">
        <f t="shared" si="79"/>
        <v>0.10507936507936508</v>
      </c>
      <c r="O888" s="31">
        <f>VLOOKUP(A888,[1]Hoja3!$A$1:$D$1647,2,0)</f>
        <v>105920</v>
      </c>
      <c r="P888" s="31">
        <f>VLOOKUP(A888,[1]Hoja3!$A$1:$D$1647,4,0)</f>
        <v>0</v>
      </c>
      <c r="Q888" s="31">
        <f>VLOOKUP(A888,[1]Hoja3!$A$1:$D$1647,3,0)</f>
        <v>902080</v>
      </c>
      <c r="R888" s="31">
        <f t="shared" si="83"/>
        <v>1008000</v>
      </c>
      <c r="S888" s="31">
        <f t="shared" si="80"/>
        <v>105920</v>
      </c>
      <c r="T888" s="31">
        <f t="shared" si="81"/>
        <v>105920</v>
      </c>
      <c r="X888" s="30"/>
      <c r="Y888" s="31"/>
      <c r="Z888" s="31">
        <f t="shared" si="82"/>
        <v>1008000</v>
      </c>
      <c r="AA888" s="28" t="s">
        <v>300</v>
      </c>
    </row>
    <row r="889" spans="1:27" s="28" customFormat="1" ht="43.5" x14ac:dyDescent="0.35">
      <c r="A889" s="19" t="str">
        <f t="shared" si="85"/>
        <v>989-2024</v>
      </c>
      <c r="B889" s="20">
        <v>989</v>
      </c>
      <c r="C889" s="28">
        <v>2024</v>
      </c>
      <c r="D889" s="19" t="s">
        <v>2740</v>
      </c>
      <c r="E889" s="19" t="s">
        <v>2741</v>
      </c>
      <c r="F889" s="19">
        <v>1010208395</v>
      </c>
      <c r="G889" s="19" t="s">
        <v>2742</v>
      </c>
      <c r="H889" s="19" t="s">
        <v>2256</v>
      </c>
      <c r="I889" s="19" t="s">
        <v>33</v>
      </c>
      <c r="J889" s="27">
        <v>45428</v>
      </c>
      <c r="K889" s="27">
        <v>45440</v>
      </c>
      <c r="L889" s="27">
        <v>45623</v>
      </c>
      <c r="M889" s="29">
        <v>39108000</v>
      </c>
      <c r="N889" s="36">
        <f t="shared" si="79"/>
        <v>0.35</v>
      </c>
      <c r="O889" s="31">
        <f>VLOOKUP(A889,[1]Hoja3!$A$1:$D$1647,2,0)</f>
        <v>13687800</v>
      </c>
      <c r="P889" s="31">
        <f>VLOOKUP(A889,[1]Hoja3!$A$1:$D$1647,4,0)</f>
        <v>0</v>
      </c>
      <c r="Q889" s="31">
        <f>VLOOKUP(A889,[1]Hoja3!$A$1:$D$1647,3,0)</f>
        <v>25420200</v>
      </c>
      <c r="R889" s="31">
        <f t="shared" si="83"/>
        <v>39108000</v>
      </c>
      <c r="S889" s="31">
        <f t="shared" si="80"/>
        <v>13687800</v>
      </c>
      <c r="T889" s="31">
        <f t="shared" si="81"/>
        <v>13687800</v>
      </c>
      <c r="X889" s="30"/>
      <c r="Y889" s="31"/>
      <c r="Z889" s="31">
        <f t="shared" si="82"/>
        <v>39108000</v>
      </c>
      <c r="AA889" s="28" t="s">
        <v>33</v>
      </c>
    </row>
    <row r="890" spans="1:27" s="28" customFormat="1" ht="43.5" x14ac:dyDescent="0.35">
      <c r="A890" s="19" t="str">
        <f t="shared" si="85"/>
        <v>990-2024</v>
      </c>
      <c r="B890" s="20">
        <v>990</v>
      </c>
      <c r="C890" s="28">
        <v>2024</v>
      </c>
      <c r="D890" s="19" t="s">
        <v>2743</v>
      </c>
      <c r="E890" s="19" t="s">
        <v>2744</v>
      </c>
      <c r="F890" s="19">
        <v>1033720860</v>
      </c>
      <c r="G890" s="19" t="s">
        <v>2745</v>
      </c>
      <c r="H890" s="19" t="s">
        <v>2256</v>
      </c>
      <c r="I890" s="19" t="s">
        <v>32</v>
      </c>
      <c r="J890" s="27">
        <v>45427</v>
      </c>
      <c r="K890" s="27">
        <v>45428</v>
      </c>
      <c r="L890" s="27">
        <v>45611</v>
      </c>
      <c r="M890" s="29">
        <v>39108000</v>
      </c>
      <c r="N890" s="36">
        <f t="shared" si="79"/>
        <v>0.41666666666666669</v>
      </c>
      <c r="O890" s="31">
        <f>VLOOKUP(A890,[1]Hoja3!$A$1:$D$1647,2,0)</f>
        <v>16295000</v>
      </c>
      <c r="P890" s="31">
        <f>VLOOKUP(A890,[1]Hoja3!$A$1:$D$1647,4,0)</f>
        <v>0</v>
      </c>
      <c r="Q890" s="31">
        <f>VLOOKUP(A890,[1]Hoja3!$A$1:$D$1647,3,0)</f>
        <v>22813000</v>
      </c>
      <c r="R890" s="31">
        <f t="shared" si="83"/>
        <v>39108000</v>
      </c>
      <c r="S890" s="31">
        <f t="shared" si="80"/>
        <v>16295000</v>
      </c>
      <c r="T890" s="31">
        <f t="shared" si="81"/>
        <v>16295000</v>
      </c>
      <c r="X890" s="30"/>
      <c r="Y890" s="31"/>
      <c r="Z890" s="31">
        <f t="shared" si="82"/>
        <v>39108000</v>
      </c>
      <c r="AA890" s="28" t="s">
        <v>33</v>
      </c>
    </row>
    <row r="891" spans="1:27" s="28" customFormat="1" ht="43.5" x14ac:dyDescent="0.35">
      <c r="A891" s="19" t="str">
        <f t="shared" si="85"/>
        <v>991-2024</v>
      </c>
      <c r="B891" s="20">
        <v>991</v>
      </c>
      <c r="C891" s="28">
        <v>2024</v>
      </c>
      <c r="D891" s="19" t="s">
        <v>2746</v>
      </c>
      <c r="E891" s="19" t="s">
        <v>2747</v>
      </c>
      <c r="F891" s="19">
        <v>52814207</v>
      </c>
      <c r="G891" s="19" t="s">
        <v>2748</v>
      </c>
      <c r="H891" s="19" t="s">
        <v>2071</v>
      </c>
      <c r="I891" s="19" t="s">
        <v>1976</v>
      </c>
      <c r="J891" s="27">
        <v>45427</v>
      </c>
      <c r="K891" s="27">
        <v>45429</v>
      </c>
      <c r="L891" s="27">
        <v>45657</v>
      </c>
      <c r="M891" s="29">
        <v>39333333</v>
      </c>
      <c r="N891" s="36">
        <f t="shared" si="79"/>
        <v>0.19642856425382646</v>
      </c>
      <c r="O891" s="31">
        <f>VLOOKUP(A891,[1]Hoja3!$A$1:$D$1647,2,0)</f>
        <v>7333333</v>
      </c>
      <c r="P891" s="31">
        <f>VLOOKUP(A891,[1]Hoja3!$A$1:$D$1647,4,0)</f>
        <v>2000000</v>
      </c>
      <c r="Q891" s="31">
        <f>VLOOKUP(A891,[1]Hoja3!$A$1:$D$1647,3,0)</f>
        <v>30000000</v>
      </c>
      <c r="R891" s="31">
        <f t="shared" si="83"/>
        <v>39333333</v>
      </c>
      <c r="S891" s="31">
        <f t="shared" si="80"/>
        <v>5333333</v>
      </c>
      <c r="T891" s="31">
        <f t="shared" si="81"/>
        <v>9333333</v>
      </c>
      <c r="X891" s="30"/>
      <c r="Y891" s="31"/>
      <c r="Z891" s="31">
        <f t="shared" si="82"/>
        <v>39333333</v>
      </c>
      <c r="AA891" s="28" t="s">
        <v>477</v>
      </c>
    </row>
    <row r="892" spans="1:27" s="28" customFormat="1" ht="29" x14ac:dyDescent="0.35">
      <c r="A892" s="19" t="str">
        <f t="shared" si="85"/>
        <v>992-2024</v>
      </c>
      <c r="B892" s="20">
        <v>992</v>
      </c>
      <c r="C892" s="28">
        <v>2024</v>
      </c>
      <c r="D892" s="19" t="s">
        <v>2749</v>
      </c>
      <c r="E892" s="19" t="s">
        <v>2750</v>
      </c>
      <c r="F892" s="19">
        <v>1012383991</v>
      </c>
      <c r="G892" s="19" t="s">
        <v>2751</v>
      </c>
      <c r="H892" s="19" t="s">
        <v>338</v>
      </c>
      <c r="I892" s="19" t="s">
        <v>339</v>
      </c>
      <c r="J892" s="27">
        <v>45428</v>
      </c>
      <c r="K892" s="27">
        <v>45432</v>
      </c>
      <c r="L892" s="27">
        <v>45657</v>
      </c>
      <c r="M892" s="29">
        <v>64402324</v>
      </c>
      <c r="N892" s="36">
        <f t="shared" si="79"/>
        <v>0.32126696437408203</v>
      </c>
      <c r="O892" s="31">
        <f>VLOOKUP(A892,[1]Hoja3!$A$1:$D$1647,2,0)</f>
        <v>20232588</v>
      </c>
      <c r="P892" s="31">
        <f>VLOOKUP(A892,[1]Hoja3!$A$1:$D$1647,4,0)</f>
        <v>1424831</v>
      </c>
      <c r="Q892" s="31">
        <f>VLOOKUP(A892,[1]Hoja3!$A$1:$D$1647,3,0)</f>
        <v>42744905</v>
      </c>
      <c r="R892" s="31">
        <f t="shared" si="83"/>
        <v>64402324</v>
      </c>
      <c r="S892" s="31">
        <f t="shared" si="80"/>
        <v>18807757</v>
      </c>
      <c r="T892" s="31">
        <f t="shared" si="81"/>
        <v>21657419</v>
      </c>
      <c r="X892" s="30"/>
      <c r="Y892" s="31"/>
      <c r="Z892" s="31">
        <f t="shared" si="82"/>
        <v>64402324</v>
      </c>
      <c r="AA892" s="28" t="s">
        <v>340</v>
      </c>
    </row>
    <row r="893" spans="1:27" s="28" customFormat="1" ht="29" x14ac:dyDescent="0.35">
      <c r="A893" s="19" t="str">
        <f t="shared" si="85"/>
        <v>993-2024</v>
      </c>
      <c r="B893" s="20">
        <v>993</v>
      </c>
      <c r="C893" s="28">
        <v>2024</v>
      </c>
      <c r="D893" s="19" t="s">
        <v>2752</v>
      </c>
      <c r="E893" s="19" t="s">
        <v>2753</v>
      </c>
      <c r="F893" s="19">
        <v>1193236265</v>
      </c>
      <c r="G893" s="19" t="s">
        <v>2754</v>
      </c>
      <c r="H893" s="19" t="s">
        <v>338</v>
      </c>
      <c r="I893" s="19" t="s">
        <v>339</v>
      </c>
      <c r="J893" s="27">
        <v>45432</v>
      </c>
      <c r="K893" s="27">
        <v>45433</v>
      </c>
      <c r="L893" s="27">
        <v>45657</v>
      </c>
      <c r="M893" s="29">
        <v>28107445</v>
      </c>
      <c r="N893" s="36">
        <f t="shared" si="79"/>
        <v>0.31818182656170435</v>
      </c>
      <c r="O893" s="31">
        <f>VLOOKUP(A893,[1]Hoja3!$A$1:$D$1647,2,0)</f>
        <v>8629479</v>
      </c>
      <c r="P893" s="31">
        <f>VLOOKUP(A893,[1]Hoja3!$A$1:$D$1647,4,0)</f>
        <v>986226</v>
      </c>
      <c r="Q893" s="31">
        <f>VLOOKUP(A893,[1]Hoja3!$A$1:$D$1647,3,0)</f>
        <v>18491740</v>
      </c>
      <c r="R893" s="31">
        <f t="shared" si="83"/>
        <v>28107445</v>
      </c>
      <c r="S893" s="31">
        <f t="shared" si="80"/>
        <v>7643253</v>
      </c>
      <c r="T893" s="31">
        <f t="shared" si="81"/>
        <v>9615705</v>
      </c>
      <c r="X893" s="30"/>
      <c r="Y893" s="31"/>
      <c r="Z893" s="31">
        <f t="shared" si="82"/>
        <v>28107445</v>
      </c>
      <c r="AA893" s="28" t="s">
        <v>340</v>
      </c>
    </row>
    <row r="894" spans="1:27" s="28" customFormat="1" ht="43.5" x14ac:dyDescent="0.35">
      <c r="A894" s="19" t="str">
        <f t="shared" si="85"/>
        <v>994-2024</v>
      </c>
      <c r="B894" s="20">
        <v>994</v>
      </c>
      <c r="C894" s="28">
        <v>2024</v>
      </c>
      <c r="D894" s="19" t="s">
        <v>2755</v>
      </c>
      <c r="E894" s="19" t="s">
        <v>948</v>
      </c>
      <c r="F894" s="19">
        <v>1014208258</v>
      </c>
      <c r="G894" s="19" t="s">
        <v>2756</v>
      </c>
      <c r="H894" s="19" t="s">
        <v>784</v>
      </c>
      <c r="I894" s="19" t="s">
        <v>4760</v>
      </c>
      <c r="J894" s="27">
        <v>45433</v>
      </c>
      <c r="K894" s="27">
        <v>45435</v>
      </c>
      <c r="L894" s="27">
        <v>45618</v>
      </c>
      <c r="M894" s="29">
        <v>44557800</v>
      </c>
      <c r="N894" s="36">
        <f t="shared" si="79"/>
        <v>0.37777778525869771</v>
      </c>
      <c r="O894" s="31">
        <f>VLOOKUP(A894,[1]Hoja3!$A$1:$D$1647,2,0)</f>
        <v>16832947</v>
      </c>
      <c r="P894" s="31">
        <f>VLOOKUP(A894,[1]Hoja3!$A$1:$D$1647,4,0)</f>
        <v>0</v>
      </c>
      <c r="Q894" s="31">
        <f>VLOOKUP(A894,[1]Hoja3!$A$1:$D$1647,3,0)</f>
        <v>27724853</v>
      </c>
      <c r="R894" s="31">
        <f t="shared" si="83"/>
        <v>44557800</v>
      </c>
      <c r="S894" s="31">
        <f t="shared" si="80"/>
        <v>16832947</v>
      </c>
      <c r="T894" s="31">
        <f t="shared" si="81"/>
        <v>16832947</v>
      </c>
      <c r="X894" s="30"/>
      <c r="Y894" s="31"/>
      <c r="Z894" s="31">
        <f t="shared" si="82"/>
        <v>44557800</v>
      </c>
      <c r="AA894" s="28" t="s">
        <v>534</v>
      </c>
    </row>
    <row r="895" spans="1:27" s="28" customFormat="1" ht="43.5" x14ac:dyDescent="0.35">
      <c r="A895" s="19" t="str">
        <f t="shared" si="85"/>
        <v>995-2024</v>
      </c>
      <c r="B895" s="20">
        <v>995</v>
      </c>
      <c r="C895" s="28">
        <v>2024</v>
      </c>
      <c r="D895" s="19" t="s">
        <v>2757</v>
      </c>
      <c r="E895" s="19" t="s">
        <v>2758</v>
      </c>
      <c r="F895" s="19">
        <v>1032503576</v>
      </c>
      <c r="G895" s="19" t="s">
        <v>2759</v>
      </c>
      <c r="H895" s="19" t="s">
        <v>894</v>
      </c>
      <c r="I895" s="19" t="s">
        <v>895</v>
      </c>
      <c r="J895" s="27">
        <v>45434</v>
      </c>
      <c r="K895" s="27">
        <v>45436</v>
      </c>
      <c r="L895" s="27">
        <v>45504</v>
      </c>
      <c r="M895" s="29">
        <v>31827000</v>
      </c>
      <c r="N895" s="36">
        <f t="shared" si="79"/>
        <v>1</v>
      </c>
      <c r="O895" s="31">
        <f>VLOOKUP(A895,[1]Hoja3!$A$1:$D$1647,2,0)</f>
        <v>11846717</v>
      </c>
      <c r="P895" s="31">
        <f>VLOOKUP(A895,[1]Hoja3!$A$1:$D$1647,4,0)</f>
        <v>19980283</v>
      </c>
      <c r="Q895" s="31">
        <f>VLOOKUP(A895,[1]Hoja3!$A$1:$D$1647,3,0)</f>
        <v>0</v>
      </c>
      <c r="R895" s="31">
        <f t="shared" si="83"/>
        <v>31827000</v>
      </c>
      <c r="S895" s="31">
        <f t="shared" si="80"/>
        <v>-8133566</v>
      </c>
      <c r="T895" s="31">
        <f t="shared" si="81"/>
        <v>31827000</v>
      </c>
      <c r="X895" s="30"/>
      <c r="Y895" s="31"/>
      <c r="Z895" s="31">
        <f t="shared" si="82"/>
        <v>31827000</v>
      </c>
      <c r="AA895" s="28" t="s">
        <v>895</v>
      </c>
    </row>
    <row r="896" spans="1:27" s="28" customFormat="1" ht="43.5" x14ac:dyDescent="0.35">
      <c r="A896" s="19" t="str">
        <f t="shared" si="85"/>
        <v>996-2024</v>
      </c>
      <c r="B896" s="20">
        <v>996</v>
      </c>
      <c r="C896" s="28">
        <v>2024</v>
      </c>
      <c r="D896" s="19" t="s">
        <v>2760</v>
      </c>
      <c r="E896" s="19" t="s">
        <v>2761</v>
      </c>
      <c r="F896" s="19">
        <v>19244502</v>
      </c>
      <c r="G896" s="19" t="s">
        <v>2762</v>
      </c>
      <c r="H896" s="19" t="s">
        <v>298</v>
      </c>
      <c r="I896" s="19" t="s">
        <v>299</v>
      </c>
      <c r="J896" s="27">
        <v>45435</v>
      </c>
      <c r="K896" s="27">
        <v>45464</v>
      </c>
      <c r="L896" s="27">
        <v>45838</v>
      </c>
      <c r="M896" s="29">
        <v>62813904</v>
      </c>
      <c r="N896" s="36">
        <f t="shared" si="79"/>
        <v>0.17719006925600422</v>
      </c>
      <c r="O896" s="31">
        <f>VLOOKUP(A896,[1]Hoja3!$A$1:$D$1647,2,0)</f>
        <v>11130000</v>
      </c>
      <c r="P896" s="31">
        <f>VLOOKUP(A896,[1]Hoja3!$A$1:$D$1647,4,0)</f>
        <v>0</v>
      </c>
      <c r="Q896" s="31">
        <f>VLOOKUP(A896,[1]Hoja3!$A$1:$D$1647,3,0)</f>
        <v>51683904</v>
      </c>
      <c r="R896" s="31">
        <f t="shared" si="83"/>
        <v>62813904</v>
      </c>
      <c r="S896" s="31">
        <f t="shared" si="80"/>
        <v>11130000</v>
      </c>
      <c r="T896" s="31">
        <f t="shared" si="81"/>
        <v>11130000</v>
      </c>
      <c r="X896" s="30"/>
      <c r="Y896" s="31"/>
      <c r="Z896" s="31">
        <f t="shared" si="82"/>
        <v>62813904</v>
      </c>
      <c r="AA896" s="28" t="s">
        <v>156</v>
      </c>
    </row>
    <row r="897" spans="1:27" s="28" customFormat="1" ht="43.5" x14ac:dyDescent="0.35">
      <c r="A897" s="19" t="str">
        <f t="shared" si="85"/>
        <v>997-2024</v>
      </c>
      <c r="B897" s="20">
        <v>997</v>
      </c>
      <c r="C897" s="28">
        <v>2024</v>
      </c>
      <c r="D897" s="19" t="s">
        <v>2763</v>
      </c>
      <c r="E897" s="19" t="s">
        <v>2764</v>
      </c>
      <c r="F897" s="19">
        <v>1013690179</v>
      </c>
      <c r="G897" s="19" t="s">
        <v>2765</v>
      </c>
      <c r="H897" s="19" t="s">
        <v>262</v>
      </c>
      <c r="I897" s="19" t="s">
        <v>4742</v>
      </c>
      <c r="J897" s="27">
        <v>45436</v>
      </c>
      <c r="K897" s="27">
        <v>45442</v>
      </c>
      <c r="L897" s="27">
        <v>45504</v>
      </c>
      <c r="M897" s="29">
        <v>15208667</v>
      </c>
      <c r="N897" s="36">
        <f t="shared" si="79"/>
        <v>1</v>
      </c>
      <c r="O897" s="31">
        <f>VLOOKUP(A897,[1]Hoja3!$A$1:$D$1647,2,0)</f>
        <v>13253267</v>
      </c>
      <c r="P897" s="31">
        <f>VLOOKUP(A897,[1]Hoja3!$A$1:$D$1647,4,0)</f>
        <v>1955400</v>
      </c>
      <c r="Q897" s="31">
        <f>VLOOKUP(A897,[1]Hoja3!$A$1:$D$1647,3,0)</f>
        <v>0</v>
      </c>
      <c r="R897" s="31">
        <f t="shared" si="83"/>
        <v>15208667</v>
      </c>
      <c r="S897" s="31">
        <f t="shared" si="80"/>
        <v>11297867</v>
      </c>
      <c r="T897" s="31">
        <f t="shared" si="81"/>
        <v>15208667</v>
      </c>
      <c r="X897" s="30"/>
      <c r="Y897" s="31"/>
      <c r="Z897" s="31">
        <f t="shared" si="82"/>
        <v>15208667</v>
      </c>
      <c r="AA897" s="28" t="s">
        <v>264</v>
      </c>
    </row>
    <row r="898" spans="1:27" s="28" customFormat="1" ht="43.5" x14ac:dyDescent="0.35">
      <c r="A898" s="19" t="str">
        <f t="shared" si="85"/>
        <v>998-2024</v>
      </c>
      <c r="B898" s="20">
        <v>998</v>
      </c>
      <c r="C898" s="28">
        <v>2024</v>
      </c>
      <c r="D898" s="19" t="s">
        <v>2766</v>
      </c>
      <c r="E898" s="19" t="s">
        <v>2767</v>
      </c>
      <c r="F898" s="19">
        <v>52695365</v>
      </c>
      <c r="G898" s="19" t="s">
        <v>2768</v>
      </c>
      <c r="H898" s="19" t="s">
        <v>2256</v>
      </c>
      <c r="I898" s="19" t="s">
        <v>32</v>
      </c>
      <c r="J898" s="27">
        <v>45436</v>
      </c>
      <c r="K898" s="27">
        <v>45440</v>
      </c>
      <c r="L898" s="27">
        <v>45504</v>
      </c>
      <c r="M898" s="29">
        <v>16295000</v>
      </c>
      <c r="N898" s="36">
        <f t="shared" si="79"/>
        <v>1</v>
      </c>
      <c r="O898" s="31">
        <f>VLOOKUP(A898,[1]Hoja3!$A$1:$D$1647,2,0)</f>
        <v>13687800</v>
      </c>
      <c r="P898" s="31">
        <f>VLOOKUP(A898,[1]Hoja3!$A$1:$D$1647,4,0)</f>
        <v>2607200</v>
      </c>
      <c r="Q898" s="31">
        <f>VLOOKUP(A898,[1]Hoja3!$A$1:$D$1647,3,0)</f>
        <v>0</v>
      </c>
      <c r="R898" s="31">
        <f t="shared" si="83"/>
        <v>16295000</v>
      </c>
      <c r="S898" s="31">
        <f t="shared" si="80"/>
        <v>11080600</v>
      </c>
      <c r="T898" s="31">
        <f t="shared" si="81"/>
        <v>16295000</v>
      </c>
      <c r="X898" s="30"/>
      <c r="Y898" s="31"/>
      <c r="Z898" s="31">
        <f t="shared" si="82"/>
        <v>16295000</v>
      </c>
      <c r="AA898" s="28" t="s">
        <v>33</v>
      </c>
    </row>
    <row r="899" spans="1:27" s="28" customFormat="1" ht="43.5" x14ac:dyDescent="0.35">
      <c r="A899" s="19" t="str">
        <f t="shared" si="85"/>
        <v>999-2024</v>
      </c>
      <c r="B899" s="20">
        <v>999</v>
      </c>
      <c r="C899" s="28">
        <v>2024</v>
      </c>
      <c r="D899" s="19" t="s">
        <v>2769</v>
      </c>
      <c r="E899" s="19" t="s">
        <v>2686</v>
      </c>
      <c r="F899" s="19">
        <v>899999115</v>
      </c>
      <c r="G899" s="19" t="s">
        <v>2770</v>
      </c>
      <c r="H899" s="19" t="s">
        <v>262</v>
      </c>
      <c r="I899" s="19" t="s">
        <v>4742</v>
      </c>
      <c r="J899" s="27">
        <v>45439</v>
      </c>
      <c r="K899" s="27">
        <v>45444</v>
      </c>
      <c r="L899" s="27">
        <v>42035</v>
      </c>
      <c r="M899" s="29">
        <v>8421517748</v>
      </c>
      <c r="N899" s="36">
        <f t="shared" si="79"/>
        <v>0.25188694561663472</v>
      </c>
      <c r="O899" s="31">
        <f>VLOOKUP(A899,[1]Hoja3!$A$1:$D$1647,2,0)</f>
        <v>2121270383</v>
      </c>
      <c r="P899" s="31">
        <f>VLOOKUP(A899,[1]Hoja3!$A$1:$D$1647,4,0)</f>
        <v>0</v>
      </c>
      <c r="Q899" s="31">
        <f>VLOOKUP(A899,[1]Hoja3!$A$1:$D$1647,3,0)</f>
        <v>6300247365</v>
      </c>
      <c r="R899" s="31">
        <f t="shared" si="83"/>
        <v>8421517748</v>
      </c>
      <c r="S899" s="31">
        <f t="shared" si="80"/>
        <v>2121270383</v>
      </c>
      <c r="T899" s="31">
        <f t="shared" si="81"/>
        <v>2121270383</v>
      </c>
      <c r="X899" s="30"/>
      <c r="Y899" s="31"/>
      <c r="Z899" s="31">
        <f t="shared" si="82"/>
        <v>8421517748</v>
      </c>
      <c r="AA899" s="28" t="s">
        <v>264</v>
      </c>
    </row>
    <row r="900" spans="1:27" s="28" customFormat="1" ht="43.5" x14ac:dyDescent="0.35">
      <c r="A900" s="19" t="str">
        <f t="shared" si="85"/>
        <v>1000-2024</v>
      </c>
      <c r="B900" s="20">
        <v>1000</v>
      </c>
      <c r="C900" s="28">
        <v>2024</v>
      </c>
      <c r="D900" s="19" t="s">
        <v>2771</v>
      </c>
      <c r="E900" s="19" t="s">
        <v>2772</v>
      </c>
      <c r="F900" s="19">
        <v>1018485274</v>
      </c>
      <c r="G900" s="19" t="s">
        <v>2773</v>
      </c>
      <c r="H900" s="19" t="s">
        <v>262</v>
      </c>
      <c r="I900" s="19" t="s">
        <v>4742</v>
      </c>
      <c r="J900" s="27">
        <v>45439</v>
      </c>
      <c r="K900" s="27">
        <v>45441</v>
      </c>
      <c r="L900" s="27">
        <v>45504</v>
      </c>
      <c r="M900" s="29">
        <v>11874333</v>
      </c>
      <c r="N900" s="36">
        <f t="shared" si="79"/>
        <v>1</v>
      </c>
      <c r="O900" s="31">
        <f>VLOOKUP(A900,[1]Hoja3!$A$1:$D$1647,2,0)</f>
        <v>10517267</v>
      </c>
      <c r="P900" s="31">
        <f>VLOOKUP(A900,[1]Hoja3!$A$1:$D$1647,4,0)</f>
        <v>1357066</v>
      </c>
      <c r="Q900" s="31">
        <f>VLOOKUP(A900,[1]Hoja3!$A$1:$D$1647,3,0)</f>
        <v>0</v>
      </c>
      <c r="R900" s="31">
        <f t="shared" si="83"/>
        <v>11874333</v>
      </c>
      <c r="S900" s="31">
        <f t="shared" si="80"/>
        <v>9160201</v>
      </c>
      <c r="T900" s="31">
        <f t="shared" si="81"/>
        <v>11874333</v>
      </c>
      <c r="X900" s="30"/>
      <c r="Y900" s="31"/>
      <c r="Z900" s="31">
        <f t="shared" si="82"/>
        <v>11874333</v>
      </c>
      <c r="AA900" s="28" t="s">
        <v>264</v>
      </c>
    </row>
    <row r="901" spans="1:27" s="28" customFormat="1" ht="29" x14ac:dyDescent="0.35">
      <c r="A901" s="19" t="str">
        <f t="shared" si="85"/>
        <v>1001-2024</v>
      </c>
      <c r="B901" s="20">
        <v>1001</v>
      </c>
      <c r="C901" s="28">
        <v>2024</v>
      </c>
      <c r="D901" s="19" t="s">
        <v>2774</v>
      </c>
      <c r="E901" s="19" t="s">
        <v>2775</v>
      </c>
      <c r="F901" s="19">
        <v>900105979</v>
      </c>
      <c r="G901" s="19" t="s">
        <v>2776</v>
      </c>
      <c r="H901" s="19" t="s">
        <v>338</v>
      </c>
      <c r="I901" s="19" t="s">
        <v>339</v>
      </c>
      <c r="J901" s="27">
        <v>45439</v>
      </c>
      <c r="K901" s="27">
        <v>45442</v>
      </c>
      <c r="L901" s="27">
        <v>45657</v>
      </c>
      <c r="M901" s="29">
        <v>215200000</v>
      </c>
      <c r="N901" s="36">
        <f t="shared" si="79"/>
        <v>0</v>
      </c>
      <c r="O901" s="31">
        <v>0</v>
      </c>
      <c r="P901" s="31">
        <v>0</v>
      </c>
      <c r="Q901" s="31">
        <v>215200000</v>
      </c>
      <c r="R901" s="31">
        <f t="shared" si="83"/>
        <v>215200000</v>
      </c>
      <c r="S901" s="31">
        <f t="shared" si="80"/>
        <v>0</v>
      </c>
      <c r="T901" s="31">
        <f t="shared" si="81"/>
        <v>0</v>
      </c>
      <c r="X901" s="30"/>
      <c r="Y901" s="31"/>
      <c r="Z901" s="31">
        <f t="shared" si="82"/>
        <v>215200000</v>
      </c>
      <c r="AA901" s="28" t="s">
        <v>340</v>
      </c>
    </row>
    <row r="902" spans="1:27" s="28" customFormat="1" ht="29" x14ac:dyDescent="0.35">
      <c r="A902" s="19" t="str">
        <f t="shared" si="85"/>
        <v>1003-2024</v>
      </c>
      <c r="B902" s="20">
        <v>1003</v>
      </c>
      <c r="C902" s="28">
        <v>2024</v>
      </c>
      <c r="D902" s="19" t="s">
        <v>2777</v>
      </c>
      <c r="E902" s="19" t="s">
        <v>2778</v>
      </c>
      <c r="F902" s="19">
        <v>11441571</v>
      </c>
      <c r="G902" s="19" t="s">
        <v>2779</v>
      </c>
      <c r="H902" s="19" t="s">
        <v>784</v>
      </c>
      <c r="I902" s="19" t="s">
        <v>4760</v>
      </c>
      <c r="J902" s="27">
        <v>45441</v>
      </c>
      <c r="K902" s="27">
        <v>45442</v>
      </c>
      <c r="L902" s="27">
        <v>45625</v>
      </c>
      <c r="M902" s="29">
        <v>45000000</v>
      </c>
      <c r="N902" s="36">
        <f t="shared" si="79"/>
        <v>0.33888888888888891</v>
      </c>
      <c r="O902" s="31">
        <f>VLOOKUP(A902,[1]Hoja3!$A$1:$D$1647,2,0)</f>
        <v>15250000</v>
      </c>
      <c r="P902" s="31">
        <f>VLOOKUP(A902,[1]Hoja3!$A$1:$D$1647,4,0)</f>
        <v>0</v>
      </c>
      <c r="Q902" s="31">
        <f>VLOOKUP(A902,[1]Hoja3!$A$1:$D$1647,3,0)</f>
        <v>29750000</v>
      </c>
      <c r="R902" s="31">
        <f t="shared" si="83"/>
        <v>45000000</v>
      </c>
      <c r="S902" s="31">
        <f t="shared" si="80"/>
        <v>15250000</v>
      </c>
      <c r="T902" s="31">
        <f t="shared" si="81"/>
        <v>15250000</v>
      </c>
      <c r="X902" s="30"/>
      <c r="Y902" s="31"/>
      <c r="Z902" s="31">
        <f t="shared" si="82"/>
        <v>45000000</v>
      </c>
      <c r="AA902" s="28" t="s">
        <v>534</v>
      </c>
    </row>
    <row r="903" spans="1:27" s="28" customFormat="1" ht="29" x14ac:dyDescent="0.35">
      <c r="A903" s="19" t="str">
        <f t="shared" si="85"/>
        <v>1004-2024</v>
      </c>
      <c r="B903" s="20">
        <v>1004</v>
      </c>
      <c r="C903" s="28">
        <v>2024</v>
      </c>
      <c r="D903" s="19" t="s">
        <v>2780</v>
      </c>
      <c r="E903" s="19" t="s">
        <v>2781</v>
      </c>
      <c r="F903" s="19">
        <v>1093759410</v>
      </c>
      <c r="G903" s="19" t="s">
        <v>2782</v>
      </c>
      <c r="H903" s="19" t="s">
        <v>797</v>
      </c>
      <c r="I903" s="19" t="s">
        <v>5410</v>
      </c>
      <c r="J903" s="27">
        <v>45441</v>
      </c>
      <c r="K903" s="27">
        <v>45447</v>
      </c>
      <c r="L903" s="27">
        <v>45657</v>
      </c>
      <c r="M903" s="29">
        <v>64890000</v>
      </c>
      <c r="N903" s="36">
        <f t="shared" si="79"/>
        <v>0.27536231884057971</v>
      </c>
      <c r="O903" s="31">
        <f>VLOOKUP(A903,[1]Hoja3!$A$1:$D$1647,2,0)</f>
        <v>17613000</v>
      </c>
      <c r="P903" s="31">
        <f>VLOOKUP(A903,[1]Hoja3!$A$1:$D$1647,4,0)</f>
        <v>927000</v>
      </c>
      <c r="Q903" s="31">
        <f>VLOOKUP(A903,[1]Hoja3!$A$1:$D$1647,3,0)</f>
        <v>46350000</v>
      </c>
      <c r="R903" s="31">
        <f t="shared" si="83"/>
        <v>64890000</v>
      </c>
      <c r="S903" s="31">
        <f t="shared" si="80"/>
        <v>16686000</v>
      </c>
      <c r="T903" s="31">
        <f t="shared" si="81"/>
        <v>18540000</v>
      </c>
      <c r="X903" s="30"/>
      <c r="Y903" s="31"/>
      <c r="Z903" s="31">
        <f t="shared" si="82"/>
        <v>64890000</v>
      </c>
      <c r="AA903" s="28" t="s">
        <v>126</v>
      </c>
    </row>
    <row r="904" spans="1:27" s="28" customFormat="1" ht="29" x14ac:dyDescent="0.35">
      <c r="A904" s="19" t="str">
        <f t="shared" si="85"/>
        <v>1005-2024</v>
      </c>
      <c r="B904" s="20">
        <v>1005</v>
      </c>
      <c r="C904" s="28">
        <v>2024</v>
      </c>
      <c r="D904" s="19" t="s">
        <v>2783</v>
      </c>
      <c r="E904" s="19" t="s">
        <v>2784</v>
      </c>
      <c r="F904" s="19">
        <v>900974300</v>
      </c>
      <c r="G904" s="19" t="s">
        <v>2785</v>
      </c>
      <c r="H904" s="19" t="s">
        <v>338</v>
      </c>
      <c r="I904" s="19" t="s">
        <v>339</v>
      </c>
      <c r="J904" s="27">
        <v>45442</v>
      </c>
      <c r="K904" s="27">
        <v>45456</v>
      </c>
      <c r="L904" s="27">
        <v>45657</v>
      </c>
      <c r="M904" s="29">
        <v>22079504</v>
      </c>
      <c r="N904" s="36">
        <f t="shared" ref="N904:N967" si="86">O904/(M904-P904)</f>
        <v>0</v>
      </c>
      <c r="O904" s="31">
        <f>VLOOKUP(A904,[1]Hoja3!$A$1:$D$1647,2,0)</f>
        <v>0</v>
      </c>
      <c r="P904" s="31">
        <f>VLOOKUP(A904,[1]Hoja3!$A$1:$D$1647,4,0)</f>
        <v>0</v>
      </c>
      <c r="Q904" s="31">
        <f>VLOOKUP(A904,[1]Hoja3!$A$1:$D$1647,3,0)</f>
        <v>22079504</v>
      </c>
      <c r="R904" s="31">
        <f t="shared" si="83"/>
        <v>22079504</v>
      </c>
      <c r="S904" s="31">
        <f t="shared" ref="S904:S967" si="87">+O904-P904</f>
        <v>0</v>
      </c>
      <c r="T904" s="31">
        <f t="shared" ref="T904:T967" si="88">+O904+P904</f>
        <v>0</v>
      </c>
      <c r="X904" s="30"/>
      <c r="Y904" s="31"/>
      <c r="Z904" s="31">
        <f t="shared" ref="Z904:Z930" si="89">+Y904+M904</f>
        <v>22079504</v>
      </c>
      <c r="AA904" s="28" t="s">
        <v>340</v>
      </c>
    </row>
    <row r="905" spans="1:27" s="28" customFormat="1" ht="29" x14ac:dyDescent="0.35">
      <c r="A905" s="19" t="str">
        <f t="shared" si="85"/>
        <v>1006-2024</v>
      </c>
      <c r="B905" s="20">
        <v>1006</v>
      </c>
      <c r="C905" s="28">
        <v>2024</v>
      </c>
      <c r="D905" s="19" t="s">
        <v>2786</v>
      </c>
      <c r="E905" s="19" t="s">
        <v>2787</v>
      </c>
      <c r="F905" s="19">
        <v>20281377</v>
      </c>
      <c r="G905" s="19" t="s">
        <v>2788</v>
      </c>
      <c r="H905" s="19" t="s">
        <v>298</v>
      </c>
      <c r="I905" s="19" t="s">
        <v>299</v>
      </c>
      <c r="J905" s="27">
        <v>45442</v>
      </c>
      <c r="K905" s="27">
        <v>45464</v>
      </c>
      <c r="L905" s="27">
        <v>45838</v>
      </c>
      <c r="M905" s="29">
        <v>94680881</v>
      </c>
      <c r="N905" s="36">
        <f t="shared" si="86"/>
        <v>0.26626336525111127</v>
      </c>
      <c r="O905" s="31">
        <f>VLOOKUP(A905,[1]Hoja3!$A$1:$D$1647,2,0)</f>
        <v>25210050</v>
      </c>
      <c r="P905" s="31">
        <f>VLOOKUP(A905,[1]Hoja3!$A$1:$D$1647,4,0)</f>
        <v>0</v>
      </c>
      <c r="Q905" s="31">
        <f>VLOOKUP(A905,[1]Hoja3!$A$1:$D$1647,3,0)</f>
        <v>69470831</v>
      </c>
      <c r="R905" s="31">
        <f t="shared" ref="R905:R968" si="90">+O905+P905+Q905</f>
        <v>94680881</v>
      </c>
      <c r="S905" s="31">
        <f t="shared" si="87"/>
        <v>25210050</v>
      </c>
      <c r="T905" s="31">
        <f t="shared" si="88"/>
        <v>25210050</v>
      </c>
      <c r="X905" s="30"/>
      <c r="Y905" s="31"/>
      <c r="Z905" s="31">
        <f t="shared" si="89"/>
        <v>94680881</v>
      </c>
      <c r="AA905" s="28" t="s">
        <v>156</v>
      </c>
    </row>
    <row r="906" spans="1:27" s="28" customFormat="1" ht="29" x14ac:dyDescent="0.35">
      <c r="A906" s="19" t="str">
        <f t="shared" si="85"/>
        <v>1007-2024</v>
      </c>
      <c r="B906" s="20">
        <v>1007</v>
      </c>
      <c r="C906" s="28">
        <v>2024</v>
      </c>
      <c r="D906" s="19" t="s">
        <v>2789</v>
      </c>
      <c r="E906" s="19" t="s">
        <v>2790</v>
      </c>
      <c r="F906" s="19" t="s">
        <v>2791</v>
      </c>
      <c r="G906" s="19" t="s">
        <v>2792</v>
      </c>
      <c r="H906" s="19" t="s">
        <v>298</v>
      </c>
      <c r="I906" s="19" t="s">
        <v>299</v>
      </c>
      <c r="J906" s="27">
        <v>45442</v>
      </c>
      <c r="K906" s="27">
        <v>45464</v>
      </c>
      <c r="L906" s="27">
        <v>45838</v>
      </c>
      <c r="M906" s="29">
        <v>75876363</v>
      </c>
      <c r="N906" s="36">
        <f t="shared" si="86"/>
        <v>0.18366147834471191</v>
      </c>
      <c r="O906" s="31">
        <f>VLOOKUP(A906,[1]Hoja3!$A$1:$D$1647,2,0)</f>
        <v>13935565</v>
      </c>
      <c r="P906" s="31">
        <f>VLOOKUP(A906,[1]Hoja3!$A$1:$D$1647,4,0)</f>
        <v>0</v>
      </c>
      <c r="Q906" s="31">
        <f>VLOOKUP(A906,[1]Hoja3!$A$1:$D$1647,3,0)</f>
        <v>61940798</v>
      </c>
      <c r="R906" s="31">
        <f t="shared" si="90"/>
        <v>75876363</v>
      </c>
      <c r="S906" s="31">
        <f t="shared" si="87"/>
        <v>13935565</v>
      </c>
      <c r="T906" s="31">
        <f t="shared" si="88"/>
        <v>13935565</v>
      </c>
      <c r="X906" s="30"/>
      <c r="Y906" s="31"/>
      <c r="Z906" s="31">
        <f t="shared" si="89"/>
        <v>75876363</v>
      </c>
      <c r="AA906" s="28" t="s">
        <v>156</v>
      </c>
    </row>
    <row r="907" spans="1:27" s="28" customFormat="1" ht="29" x14ac:dyDescent="0.35">
      <c r="A907" s="19" t="str">
        <f t="shared" si="85"/>
        <v>1008-2024</v>
      </c>
      <c r="B907" s="20">
        <v>1008</v>
      </c>
      <c r="C907" s="28">
        <v>2024</v>
      </c>
      <c r="D907" s="19" t="s">
        <v>2793</v>
      </c>
      <c r="E907" s="19" t="s">
        <v>2794</v>
      </c>
      <c r="F907" s="19">
        <v>1020729094</v>
      </c>
      <c r="G907" s="19" t="s">
        <v>2795</v>
      </c>
      <c r="H907" s="19" t="s">
        <v>298</v>
      </c>
      <c r="I907" s="19" t="s">
        <v>299</v>
      </c>
      <c r="J907" s="27">
        <v>45442</v>
      </c>
      <c r="K907" s="27">
        <v>45464</v>
      </c>
      <c r="L907" s="27">
        <v>45838</v>
      </c>
      <c r="M907" s="29">
        <v>69367592</v>
      </c>
      <c r="N907" s="36">
        <f t="shared" si="86"/>
        <v>0.1810170086342337</v>
      </c>
      <c r="O907" s="31">
        <f>VLOOKUP(A907,[1]Hoja3!$A$1:$D$1647,2,0)</f>
        <v>12556714</v>
      </c>
      <c r="P907" s="31">
        <f>VLOOKUP(A907,[1]Hoja3!$A$1:$D$1647,4,0)</f>
        <v>0</v>
      </c>
      <c r="Q907" s="31">
        <f>VLOOKUP(A907,[1]Hoja3!$A$1:$D$1647,3,0)</f>
        <v>56810878</v>
      </c>
      <c r="R907" s="31">
        <f t="shared" si="90"/>
        <v>69367592</v>
      </c>
      <c r="S907" s="31">
        <f t="shared" si="87"/>
        <v>12556714</v>
      </c>
      <c r="T907" s="31">
        <f t="shared" si="88"/>
        <v>12556714</v>
      </c>
      <c r="X907" s="30"/>
      <c r="Y907" s="31"/>
      <c r="Z907" s="31">
        <f t="shared" si="89"/>
        <v>69367592</v>
      </c>
      <c r="AA907" s="28" t="s">
        <v>156</v>
      </c>
    </row>
    <row r="908" spans="1:27" s="28" customFormat="1" ht="29" x14ac:dyDescent="0.35">
      <c r="A908" s="19" t="str">
        <f t="shared" si="85"/>
        <v>1009-2024</v>
      </c>
      <c r="B908" s="20">
        <v>1009</v>
      </c>
      <c r="C908" s="28">
        <v>2024</v>
      </c>
      <c r="D908" s="19" t="s">
        <v>2796</v>
      </c>
      <c r="E908" s="19" t="s">
        <v>2686</v>
      </c>
      <c r="F908" s="19">
        <v>899999115</v>
      </c>
      <c r="G908" s="19" t="s">
        <v>2797</v>
      </c>
      <c r="H908" s="19" t="s">
        <v>2071</v>
      </c>
      <c r="I908" s="19" t="s">
        <v>1976</v>
      </c>
      <c r="J908" s="27">
        <v>45442</v>
      </c>
      <c r="K908" s="27">
        <v>45455</v>
      </c>
      <c r="L908" s="27">
        <v>45657</v>
      </c>
      <c r="M908" s="29">
        <v>356607000</v>
      </c>
      <c r="N908" s="36">
        <f t="shared" si="86"/>
        <v>0</v>
      </c>
      <c r="O908" s="31">
        <f>VLOOKUP(A908,[1]Hoja3!$A$1:$D$1647,2,0)</f>
        <v>0</v>
      </c>
      <c r="P908" s="31">
        <f>VLOOKUP(A908,[1]Hoja3!$A$1:$D$1647,4,0)</f>
        <v>0</v>
      </c>
      <c r="Q908" s="31">
        <f>VLOOKUP(A908,[1]Hoja3!$A$1:$D$1647,3,0)</f>
        <v>356607000</v>
      </c>
      <c r="R908" s="31">
        <f t="shared" si="90"/>
        <v>356607000</v>
      </c>
      <c r="S908" s="31">
        <f t="shared" si="87"/>
        <v>0</v>
      </c>
      <c r="T908" s="31">
        <f t="shared" si="88"/>
        <v>0</v>
      </c>
      <c r="X908" s="30"/>
      <c r="Y908" s="31"/>
      <c r="Z908" s="31">
        <f t="shared" si="89"/>
        <v>356607000</v>
      </c>
      <c r="AA908" s="28" t="s">
        <v>2072</v>
      </c>
    </row>
    <row r="909" spans="1:27" s="28" customFormat="1" ht="29" x14ac:dyDescent="0.35">
      <c r="A909" s="19" t="str">
        <f t="shared" si="85"/>
        <v>1010-2024</v>
      </c>
      <c r="B909" s="20">
        <v>1010</v>
      </c>
      <c r="C909" s="28">
        <v>2024</v>
      </c>
      <c r="D909" s="19" t="s">
        <v>2798</v>
      </c>
      <c r="E909" s="19" t="s">
        <v>2799</v>
      </c>
      <c r="F909" s="19">
        <v>52821652</v>
      </c>
      <c r="G909" s="19" t="s">
        <v>2800</v>
      </c>
      <c r="H909" s="19" t="s">
        <v>298</v>
      </c>
      <c r="I909" s="19" t="s">
        <v>299</v>
      </c>
      <c r="J909" s="27">
        <v>45442</v>
      </c>
      <c r="K909" s="27">
        <v>45466</v>
      </c>
      <c r="L909" s="27">
        <v>45838</v>
      </c>
      <c r="M909" s="29">
        <v>103983333</v>
      </c>
      <c r="N909" s="36">
        <f t="shared" si="86"/>
        <v>0.18256130528149161</v>
      </c>
      <c r="O909" s="31">
        <f>VLOOKUP(A909,[1]Hoja3!$A$1:$D$1647,2,0)</f>
        <v>18983333</v>
      </c>
      <c r="P909" s="31">
        <f>VLOOKUP(A909,[1]Hoja3!$A$1:$D$1647,4,0)</f>
        <v>0</v>
      </c>
      <c r="Q909" s="31">
        <f>VLOOKUP(A909,[1]Hoja3!$A$1:$D$1647,3,0)</f>
        <v>85000000</v>
      </c>
      <c r="R909" s="31">
        <f t="shared" si="90"/>
        <v>103983333</v>
      </c>
      <c r="S909" s="31">
        <f t="shared" si="87"/>
        <v>18983333</v>
      </c>
      <c r="T909" s="31">
        <f t="shared" si="88"/>
        <v>18983333</v>
      </c>
      <c r="X909" s="30"/>
      <c r="Y909" s="31"/>
      <c r="Z909" s="31">
        <f t="shared" si="89"/>
        <v>103983333</v>
      </c>
      <c r="AA909" s="28" t="s">
        <v>156</v>
      </c>
    </row>
    <row r="910" spans="1:27" s="28" customFormat="1" ht="29" x14ac:dyDescent="0.35">
      <c r="A910" s="19" t="str">
        <f t="shared" si="85"/>
        <v>1011-2024</v>
      </c>
      <c r="B910" s="20">
        <v>1011</v>
      </c>
      <c r="C910" s="28">
        <v>2024</v>
      </c>
      <c r="D910" s="19" t="s">
        <v>2801</v>
      </c>
      <c r="E910" s="19" t="s">
        <v>2802</v>
      </c>
      <c r="F910" s="19">
        <v>39799539</v>
      </c>
      <c r="G910" s="19" t="s">
        <v>2803</v>
      </c>
      <c r="H910" s="19" t="s">
        <v>298</v>
      </c>
      <c r="I910" s="19" t="s">
        <v>299</v>
      </c>
      <c r="J910" s="27">
        <v>45442</v>
      </c>
      <c r="K910" s="27">
        <v>45465</v>
      </c>
      <c r="L910" s="27">
        <v>45565</v>
      </c>
      <c r="M910" s="29">
        <v>13435274</v>
      </c>
      <c r="N910" s="36">
        <f t="shared" si="86"/>
        <v>0.69461210839466314</v>
      </c>
      <c r="O910" s="31">
        <f>VLOOKUP(A910,[1]Hoja3!$A$1:$D$1647,2,0)</f>
        <v>9332304</v>
      </c>
      <c r="P910" s="31">
        <f>VLOOKUP(A910,[1]Hoja3!$A$1:$D$1647,4,0)</f>
        <v>0</v>
      </c>
      <c r="Q910" s="31">
        <f>VLOOKUP(A910,[1]Hoja3!$A$1:$D$1647,3,0)</f>
        <v>4102970</v>
      </c>
      <c r="R910" s="31">
        <f t="shared" si="90"/>
        <v>13435274</v>
      </c>
      <c r="S910" s="31">
        <f t="shared" si="87"/>
        <v>9332304</v>
      </c>
      <c r="T910" s="31">
        <f t="shared" si="88"/>
        <v>9332304</v>
      </c>
      <c r="X910" s="30"/>
      <c r="Y910" s="31"/>
      <c r="Z910" s="31">
        <f t="shared" si="89"/>
        <v>13435274</v>
      </c>
      <c r="AA910" s="28" t="s">
        <v>156</v>
      </c>
    </row>
    <row r="911" spans="1:27" s="28" customFormat="1" ht="101.5" x14ac:dyDescent="0.35">
      <c r="A911" s="19" t="str">
        <f t="shared" si="85"/>
        <v>1012-2024</v>
      </c>
      <c r="B911" s="20">
        <v>1012</v>
      </c>
      <c r="C911" s="28">
        <v>2024</v>
      </c>
      <c r="D911" s="19" t="s">
        <v>2804</v>
      </c>
      <c r="E911" s="19" t="s">
        <v>2805</v>
      </c>
      <c r="F911" s="19" t="s">
        <v>2806</v>
      </c>
      <c r="G911" s="19" t="s">
        <v>2807</v>
      </c>
      <c r="H911" s="19" t="s">
        <v>298</v>
      </c>
      <c r="I911" s="19" t="s">
        <v>299</v>
      </c>
      <c r="J911" s="27">
        <v>45442</v>
      </c>
      <c r="K911" s="27">
        <v>45464</v>
      </c>
      <c r="L911" s="27">
        <v>45808</v>
      </c>
      <c r="M911" s="29">
        <v>121434969</v>
      </c>
      <c r="N911" s="36">
        <f t="shared" si="86"/>
        <v>0.19987707165305901</v>
      </c>
      <c r="O911" s="31">
        <f>VLOOKUP(A911,[1]Hoja3!$A$1:$D$1647,2,0)</f>
        <v>24272066</v>
      </c>
      <c r="P911" s="31">
        <f>VLOOKUP(A911,[1]Hoja3!$A$1:$D$1647,4,0)</f>
        <v>0</v>
      </c>
      <c r="Q911" s="31">
        <f>VLOOKUP(A911,[1]Hoja3!$A$1:$D$1647,3,0)</f>
        <v>97162903</v>
      </c>
      <c r="R911" s="31">
        <f t="shared" si="90"/>
        <v>121434969</v>
      </c>
      <c r="S911" s="31">
        <f t="shared" si="87"/>
        <v>24272066</v>
      </c>
      <c r="T911" s="31">
        <f t="shared" si="88"/>
        <v>24272066</v>
      </c>
      <c r="X911" s="30"/>
      <c r="Y911" s="31"/>
      <c r="Z911" s="31">
        <f t="shared" si="89"/>
        <v>121434969</v>
      </c>
      <c r="AA911" s="28" t="s">
        <v>156</v>
      </c>
    </row>
    <row r="912" spans="1:27" s="28" customFormat="1" ht="29" x14ac:dyDescent="0.35">
      <c r="A912" s="19" t="str">
        <f t="shared" si="85"/>
        <v>1013-2024</v>
      </c>
      <c r="B912" s="20">
        <v>1013</v>
      </c>
      <c r="C912" s="28">
        <v>2024</v>
      </c>
      <c r="D912" s="19" t="s">
        <v>2808</v>
      </c>
      <c r="E912" s="19" t="s">
        <v>2809</v>
      </c>
      <c r="F912" s="19">
        <v>20079321</v>
      </c>
      <c r="G912" s="19" t="s">
        <v>2810</v>
      </c>
      <c r="H912" s="19" t="s">
        <v>298</v>
      </c>
      <c r="I912" s="19" t="s">
        <v>299</v>
      </c>
      <c r="J912" s="27">
        <v>45442</v>
      </c>
      <c r="K912" s="27">
        <v>45464</v>
      </c>
      <c r="L912" s="27">
        <v>45838</v>
      </c>
      <c r="M912" s="29">
        <v>96367250</v>
      </c>
      <c r="N912" s="36">
        <f t="shared" si="86"/>
        <v>0.1057216533625272</v>
      </c>
      <c r="O912" s="31">
        <f>VLOOKUP(A912,[1]Hoja3!$A$1:$D$1647,2,0)</f>
        <v>10188105</v>
      </c>
      <c r="P912" s="31">
        <f>VLOOKUP(A912,[1]Hoja3!$A$1:$D$1647,4,0)</f>
        <v>0</v>
      </c>
      <c r="Q912" s="31">
        <f>VLOOKUP(A912,[1]Hoja3!$A$1:$D$1647,3,0)</f>
        <v>86179145</v>
      </c>
      <c r="R912" s="31">
        <f t="shared" si="90"/>
        <v>96367250</v>
      </c>
      <c r="S912" s="31">
        <f t="shared" si="87"/>
        <v>10188105</v>
      </c>
      <c r="T912" s="31">
        <f t="shared" si="88"/>
        <v>10188105</v>
      </c>
      <c r="X912" s="30"/>
      <c r="Y912" s="31"/>
      <c r="Z912" s="31">
        <f t="shared" si="89"/>
        <v>96367250</v>
      </c>
      <c r="AA912" s="28" t="s">
        <v>156</v>
      </c>
    </row>
    <row r="913" spans="1:27" s="28" customFormat="1" ht="29" x14ac:dyDescent="0.35">
      <c r="A913" s="19" t="str">
        <f t="shared" si="85"/>
        <v>1014-2024</v>
      </c>
      <c r="B913" s="20">
        <v>1014</v>
      </c>
      <c r="C913" s="28">
        <v>2024</v>
      </c>
      <c r="D913" s="19" t="s">
        <v>2811</v>
      </c>
      <c r="E913" s="19" t="s">
        <v>2812</v>
      </c>
      <c r="F913" s="19">
        <v>830120562</v>
      </c>
      <c r="G913" s="19" t="s">
        <v>2813</v>
      </c>
      <c r="H913" s="19" t="s">
        <v>298</v>
      </c>
      <c r="I913" s="19" t="s">
        <v>299</v>
      </c>
      <c r="J913" s="27">
        <v>45442</v>
      </c>
      <c r="K913" s="27">
        <v>45465</v>
      </c>
      <c r="L913" s="27">
        <v>45838</v>
      </c>
      <c r="M913" s="29">
        <v>65780795</v>
      </c>
      <c r="N913" s="36">
        <f t="shared" si="86"/>
        <v>2.2365357548506368E-2</v>
      </c>
      <c r="O913" s="31">
        <f>VLOOKUP(A913,[1]Hoja3!$A$1:$D$1647,2,0)</f>
        <v>1471211</v>
      </c>
      <c r="P913" s="31">
        <f>VLOOKUP(A913,[1]Hoja3!$A$1:$D$1647,4,0)</f>
        <v>0</v>
      </c>
      <c r="Q913" s="31">
        <f>VLOOKUP(A913,[1]Hoja3!$A$1:$D$1647,3,0)</f>
        <v>64309584</v>
      </c>
      <c r="R913" s="31">
        <f t="shared" si="90"/>
        <v>65780795</v>
      </c>
      <c r="S913" s="31">
        <f t="shared" si="87"/>
        <v>1471211</v>
      </c>
      <c r="T913" s="31">
        <f t="shared" si="88"/>
        <v>1471211</v>
      </c>
      <c r="X913" s="30"/>
      <c r="Y913" s="31"/>
      <c r="Z913" s="31">
        <f t="shared" si="89"/>
        <v>65780795</v>
      </c>
      <c r="AA913" s="28" t="s">
        <v>156</v>
      </c>
    </row>
    <row r="914" spans="1:27" s="28" customFormat="1" ht="29" x14ac:dyDescent="0.35">
      <c r="A914" s="19" t="str">
        <f t="shared" si="85"/>
        <v>1015-2024</v>
      </c>
      <c r="B914" s="20">
        <v>1015</v>
      </c>
      <c r="C914" s="28">
        <v>2024</v>
      </c>
      <c r="D914" s="19" t="s">
        <v>2814</v>
      </c>
      <c r="E914" s="19" t="s">
        <v>2815</v>
      </c>
      <c r="F914" s="19">
        <v>901030787</v>
      </c>
      <c r="G914" s="19" t="s">
        <v>2816</v>
      </c>
      <c r="H914" s="19" t="s">
        <v>298</v>
      </c>
      <c r="I914" s="19" t="s">
        <v>299</v>
      </c>
      <c r="J914" s="27">
        <v>45442</v>
      </c>
      <c r="K914" s="27">
        <v>45460</v>
      </c>
      <c r="L914" s="27">
        <v>45838</v>
      </c>
      <c r="M914" s="29">
        <v>87266667</v>
      </c>
      <c r="N914" s="36">
        <f t="shared" si="86"/>
        <v>0.27807486906770484</v>
      </c>
      <c r="O914" s="31">
        <f>VLOOKUP(A914,[1]Hoja3!$A$1:$D$1647,2,0)</f>
        <v>24266667</v>
      </c>
      <c r="P914" s="31">
        <f>VLOOKUP(A914,[1]Hoja3!$A$1:$D$1647,4,0)</f>
        <v>0</v>
      </c>
      <c r="Q914" s="31">
        <f>VLOOKUP(A914,[1]Hoja3!$A$1:$D$1647,3,0)</f>
        <v>63000000</v>
      </c>
      <c r="R914" s="31">
        <f t="shared" si="90"/>
        <v>87266667</v>
      </c>
      <c r="S914" s="31">
        <f t="shared" si="87"/>
        <v>24266667</v>
      </c>
      <c r="T914" s="31">
        <f t="shared" si="88"/>
        <v>24266667</v>
      </c>
      <c r="X914" s="30"/>
      <c r="Y914" s="31"/>
      <c r="Z914" s="31">
        <f t="shared" si="89"/>
        <v>87266667</v>
      </c>
      <c r="AA914" s="28" t="s">
        <v>156</v>
      </c>
    </row>
    <row r="915" spans="1:27" s="28" customFormat="1" ht="29" x14ac:dyDescent="0.35">
      <c r="A915" s="19" t="str">
        <f t="shared" si="85"/>
        <v>1016-2024</v>
      </c>
      <c r="B915" s="20">
        <v>1016</v>
      </c>
      <c r="C915" s="28">
        <v>2024</v>
      </c>
      <c r="D915" s="19" t="s">
        <v>2817</v>
      </c>
      <c r="E915" s="19" t="s">
        <v>2818</v>
      </c>
      <c r="F915" s="19">
        <v>900417848</v>
      </c>
      <c r="G915" s="19" t="s">
        <v>2819</v>
      </c>
      <c r="H915" s="19" t="s">
        <v>298</v>
      </c>
      <c r="I915" s="19" t="s">
        <v>299</v>
      </c>
      <c r="J915" s="27">
        <v>45442</v>
      </c>
      <c r="K915" s="27">
        <v>45464</v>
      </c>
      <c r="L915" s="27">
        <v>45838</v>
      </c>
      <c r="M915" s="29">
        <v>69602904</v>
      </c>
      <c r="N915" s="36">
        <f t="shared" si="86"/>
        <v>0.18732399441264691</v>
      </c>
      <c r="O915" s="31">
        <f>VLOOKUP(A915,[1]Hoja3!$A$1:$D$1647,2,0)</f>
        <v>13038294</v>
      </c>
      <c r="P915" s="31">
        <f>VLOOKUP(A915,[1]Hoja3!$A$1:$D$1647,4,0)</f>
        <v>0</v>
      </c>
      <c r="Q915" s="31">
        <f>VLOOKUP(A915,[1]Hoja3!$A$1:$D$1647,3,0)</f>
        <v>56564610</v>
      </c>
      <c r="R915" s="31">
        <f t="shared" si="90"/>
        <v>69602904</v>
      </c>
      <c r="S915" s="31">
        <f t="shared" si="87"/>
        <v>13038294</v>
      </c>
      <c r="T915" s="31">
        <f t="shared" si="88"/>
        <v>13038294</v>
      </c>
      <c r="X915" s="30"/>
      <c r="Y915" s="31"/>
      <c r="Z915" s="31">
        <f t="shared" si="89"/>
        <v>69602904</v>
      </c>
      <c r="AA915" s="28" t="s">
        <v>156</v>
      </c>
    </row>
    <row r="916" spans="1:27" s="28" customFormat="1" ht="29" x14ac:dyDescent="0.35">
      <c r="A916" s="19" t="str">
        <f t="shared" si="85"/>
        <v>1017-2024</v>
      </c>
      <c r="B916" s="20">
        <v>1017</v>
      </c>
      <c r="C916" s="28">
        <v>2024</v>
      </c>
      <c r="D916" s="19" t="s">
        <v>2820</v>
      </c>
      <c r="E916" s="19" t="s">
        <v>2821</v>
      </c>
      <c r="F916" s="19">
        <v>79779906</v>
      </c>
      <c r="G916" s="19" t="s">
        <v>2822</v>
      </c>
      <c r="H916" s="19" t="s">
        <v>2256</v>
      </c>
      <c r="I916" s="19" t="s">
        <v>33</v>
      </c>
      <c r="J916" s="27">
        <v>45442</v>
      </c>
      <c r="K916" s="27">
        <v>45443</v>
      </c>
      <c r="L916" s="27">
        <v>45527</v>
      </c>
      <c r="M916" s="29">
        <v>27000000</v>
      </c>
      <c r="N916" s="36">
        <f t="shared" si="86"/>
        <v>0.6333333333333333</v>
      </c>
      <c r="O916" s="31">
        <f>VLOOKUP(A916,[1]Hoja3!$A$1:$D$1647,2,0)</f>
        <v>17100000</v>
      </c>
      <c r="P916" s="31">
        <f>VLOOKUP(A916,[1]Hoja3!$A$1:$D$1647,4,0)</f>
        <v>0</v>
      </c>
      <c r="Q916" s="31">
        <f>VLOOKUP(A916,[1]Hoja3!$A$1:$D$1647,3,0)</f>
        <v>9900000</v>
      </c>
      <c r="R916" s="31">
        <f t="shared" si="90"/>
        <v>27000000</v>
      </c>
      <c r="S916" s="31">
        <f t="shared" si="87"/>
        <v>17100000</v>
      </c>
      <c r="T916" s="31">
        <f t="shared" si="88"/>
        <v>17100000</v>
      </c>
      <c r="X916" s="30"/>
      <c r="Y916" s="31"/>
      <c r="Z916" s="31">
        <f t="shared" si="89"/>
        <v>27000000</v>
      </c>
      <c r="AA916" s="28" t="s">
        <v>33</v>
      </c>
    </row>
    <row r="917" spans="1:27" s="28" customFormat="1" ht="29" x14ac:dyDescent="0.35">
      <c r="A917" s="19" t="str">
        <f t="shared" si="85"/>
        <v>1018-2024</v>
      </c>
      <c r="B917" s="20">
        <v>1018</v>
      </c>
      <c r="C917" s="28">
        <v>2024</v>
      </c>
      <c r="D917" s="19" t="s">
        <v>2823</v>
      </c>
      <c r="E917" s="19" t="s">
        <v>2824</v>
      </c>
      <c r="F917" s="19">
        <v>900470772</v>
      </c>
      <c r="G917" s="19" t="s">
        <v>2825</v>
      </c>
      <c r="H917" s="19" t="s">
        <v>298</v>
      </c>
      <c r="I917" s="19" t="s">
        <v>299</v>
      </c>
      <c r="J917" s="27">
        <v>45441</v>
      </c>
      <c r="K917" s="27">
        <v>45469</v>
      </c>
      <c r="L917" s="27">
        <v>45772</v>
      </c>
      <c r="M917" s="29">
        <v>676395471</v>
      </c>
      <c r="N917" s="36">
        <f t="shared" si="86"/>
        <v>0</v>
      </c>
      <c r="O917" s="31">
        <v>0</v>
      </c>
      <c r="P917" s="31">
        <v>0</v>
      </c>
      <c r="Q917" s="31">
        <v>676395471</v>
      </c>
      <c r="R917" s="31">
        <f t="shared" si="90"/>
        <v>676395471</v>
      </c>
      <c r="S917" s="31">
        <f t="shared" si="87"/>
        <v>0</v>
      </c>
      <c r="T917" s="31">
        <f t="shared" si="88"/>
        <v>0</v>
      </c>
      <c r="X917" s="30"/>
      <c r="Y917" s="31"/>
      <c r="Z917" s="31">
        <f t="shared" si="89"/>
        <v>676395471</v>
      </c>
      <c r="AA917" s="28" t="s">
        <v>300</v>
      </c>
    </row>
    <row r="918" spans="1:27" s="28" customFormat="1" ht="29" x14ac:dyDescent="0.35">
      <c r="A918" s="19" t="str">
        <f t="shared" si="85"/>
        <v>1019-2024</v>
      </c>
      <c r="B918" s="20">
        <v>1019</v>
      </c>
      <c r="C918" s="28">
        <v>2024</v>
      </c>
      <c r="D918" s="19" t="s">
        <v>2826</v>
      </c>
      <c r="E918" s="19" t="s">
        <v>2827</v>
      </c>
      <c r="F918" s="19">
        <v>830045040</v>
      </c>
      <c r="G918" s="19" t="s">
        <v>2828</v>
      </c>
      <c r="H918" s="19" t="s">
        <v>338</v>
      </c>
      <c r="I918" s="19" t="s">
        <v>339</v>
      </c>
      <c r="J918" s="27">
        <v>45442</v>
      </c>
      <c r="K918" s="27">
        <v>45467</v>
      </c>
      <c r="L918" s="27">
        <v>45649</v>
      </c>
      <c r="M918" s="29">
        <v>22910947</v>
      </c>
      <c r="N918" s="36">
        <f t="shared" si="86"/>
        <v>0</v>
      </c>
      <c r="O918" s="31">
        <f>VLOOKUP(A918,[1]Hoja3!$A$1:$D$1647,2,0)</f>
        <v>0</v>
      </c>
      <c r="P918" s="31">
        <f>VLOOKUP(A918,[1]Hoja3!$A$1:$D$1647,4,0)</f>
        <v>0</v>
      </c>
      <c r="Q918" s="31">
        <f>VLOOKUP(A918,[1]Hoja3!$A$1:$D$1647,3,0)</f>
        <v>22910947</v>
      </c>
      <c r="R918" s="31">
        <f t="shared" si="90"/>
        <v>22910947</v>
      </c>
      <c r="S918" s="31">
        <f t="shared" si="87"/>
        <v>0</v>
      </c>
      <c r="T918" s="31">
        <f t="shared" si="88"/>
        <v>0</v>
      </c>
      <c r="X918" s="30"/>
      <c r="Y918" s="31"/>
      <c r="Z918" s="31">
        <f t="shared" si="89"/>
        <v>22910947</v>
      </c>
      <c r="AA918" s="28" t="s">
        <v>340</v>
      </c>
    </row>
    <row r="919" spans="1:27" s="28" customFormat="1" ht="43.5" x14ac:dyDescent="0.35">
      <c r="A919" s="19" t="str">
        <f t="shared" si="85"/>
        <v>1020-2024</v>
      </c>
      <c r="B919" s="20">
        <v>1020</v>
      </c>
      <c r="C919" s="28">
        <v>2024</v>
      </c>
      <c r="D919" s="19" t="s">
        <v>2829</v>
      </c>
      <c r="E919" s="19" t="s">
        <v>2830</v>
      </c>
      <c r="F919" s="19">
        <v>901463969</v>
      </c>
      <c r="G919" s="19" t="s">
        <v>2831</v>
      </c>
      <c r="H919" s="19" t="s">
        <v>262</v>
      </c>
      <c r="I919" s="19" t="s">
        <v>4742</v>
      </c>
      <c r="J919" s="27">
        <v>45442</v>
      </c>
      <c r="K919" s="27">
        <v>45462</v>
      </c>
      <c r="L919" s="27">
        <v>45675</v>
      </c>
      <c r="M919" s="29">
        <v>961333177</v>
      </c>
      <c r="N919" s="36">
        <f t="shared" si="86"/>
        <v>0.17178340033509526</v>
      </c>
      <c r="O919" s="31">
        <f>VLOOKUP(A919,[1]Hoja3!$A$1:$D$1647,2,0)</f>
        <v>165141082</v>
      </c>
      <c r="P919" s="31">
        <f>VLOOKUP(A919,[1]Hoja3!$A$1:$D$1647,4,0)</f>
        <v>0</v>
      </c>
      <c r="Q919" s="31">
        <f>VLOOKUP(A919,[1]Hoja3!$A$1:$D$1647,3,0)</f>
        <v>796192095</v>
      </c>
      <c r="R919" s="31">
        <f t="shared" si="90"/>
        <v>961333177</v>
      </c>
      <c r="S919" s="31">
        <f t="shared" si="87"/>
        <v>165141082</v>
      </c>
      <c r="T919" s="31">
        <f t="shared" si="88"/>
        <v>165141082</v>
      </c>
      <c r="X919" s="30"/>
      <c r="Y919" s="31"/>
      <c r="Z919" s="31">
        <f t="shared" si="89"/>
        <v>961333177</v>
      </c>
      <c r="AA919" s="28" t="s">
        <v>264</v>
      </c>
    </row>
    <row r="920" spans="1:27" s="28" customFormat="1" ht="43.5" x14ac:dyDescent="0.35">
      <c r="A920" s="19" t="str">
        <f t="shared" si="85"/>
        <v>1021-2024</v>
      </c>
      <c r="B920" s="20">
        <v>1021</v>
      </c>
      <c r="C920" s="28">
        <v>2024</v>
      </c>
      <c r="D920" s="19" t="s">
        <v>2832</v>
      </c>
      <c r="E920" s="19" t="s">
        <v>2833</v>
      </c>
      <c r="F920" s="19">
        <v>900085682</v>
      </c>
      <c r="G920" s="19" t="s">
        <v>2834</v>
      </c>
      <c r="H920" s="19" t="s">
        <v>262</v>
      </c>
      <c r="I920" s="19" t="s">
        <v>4742</v>
      </c>
      <c r="J920" s="27">
        <v>45442</v>
      </c>
      <c r="K920" s="27">
        <v>45461</v>
      </c>
      <c r="L920" s="27">
        <v>45657</v>
      </c>
      <c r="M920" s="29">
        <v>1497307014</v>
      </c>
      <c r="N920" s="36">
        <f t="shared" si="86"/>
        <v>0.16484507365033957</v>
      </c>
      <c r="O920" s="31">
        <f>VLOOKUP(A920,[1]Hoja3!$A$1:$D$1647,2,0)</f>
        <v>246823685</v>
      </c>
      <c r="P920" s="31">
        <f>VLOOKUP(A920,[1]Hoja3!$A$1:$D$1647,4,0)</f>
        <v>0</v>
      </c>
      <c r="Q920" s="31">
        <f>VLOOKUP(A920,[1]Hoja3!$A$1:$D$1647,3,0)</f>
        <v>1250483329</v>
      </c>
      <c r="R920" s="31">
        <f t="shared" si="90"/>
        <v>1497307014</v>
      </c>
      <c r="S920" s="31">
        <f t="shared" si="87"/>
        <v>246823685</v>
      </c>
      <c r="T920" s="31">
        <f t="shared" si="88"/>
        <v>246823685</v>
      </c>
      <c r="X920" s="30"/>
      <c r="Y920" s="31"/>
      <c r="Z920" s="31">
        <f t="shared" si="89"/>
        <v>1497307014</v>
      </c>
      <c r="AA920" s="28" t="s">
        <v>264</v>
      </c>
    </row>
    <row r="921" spans="1:27" s="28" customFormat="1" ht="29" x14ac:dyDescent="0.35">
      <c r="A921" s="19" t="str">
        <f t="shared" si="85"/>
        <v>1022-2024</v>
      </c>
      <c r="B921" s="20">
        <v>1022</v>
      </c>
      <c r="C921" s="28">
        <v>2024</v>
      </c>
      <c r="D921" s="19" t="s">
        <v>2835</v>
      </c>
      <c r="E921" s="19" t="s">
        <v>2836</v>
      </c>
      <c r="F921" s="19">
        <v>19343758</v>
      </c>
      <c r="G921" s="19" t="s">
        <v>2837</v>
      </c>
      <c r="H921" s="19" t="s">
        <v>298</v>
      </c>
      <c r="I921" s="19" t="s">
        <v>299</v>
      </c>
      <c r="J921" s="27">
        <v>45442</v>
      </c>
      <c r="K921" s="27">
        <v>45465</v>
      </c>
      <c r="L921" s="27">
        <v>45838</v>
      </c>
      <c r="M921" s="29">
        <v>76037192</v>
      </c>
      <c r="N921" s="36">
        <f t="shared" si="86"/>
        <v>0.25302091639575536</v>
      </c>
      <c r="O921" s="31">
        <f>VLOOKUP(A921,[1]Hoja3!$A$1:$D$1647,2,0)</f>
        <v>19239000</v>
      </c>
      <c r="P921" s="31">
        <f>VLOOKUP(A921,[1]Hoja3!$A$1:$D$1647,4,0)</f>
        <v>0</v>
      </c>
      <c r="Q921" s="31">
        <f>VLOOKUP(A921,[1]Hoja3!$A$1:$D$1647,3,0)</f>
        <v>56798192</v>
      </c>
      <c r="R921" s="31">
        <f t="shared" si="90"/>
        <v>76037192</v>
      </c>
      <c r="S921" s="31">
        <f t="shared" si="87"/>
        <v>19239000</v>
      </c>
      <c r="T921" s="31">
        <f t="shared" si="88"/>
        <v>19239000</v>
      </c>
      <c r="X921" s="30"/>
      <c r="Y921" s="31"/>
      <c r="Z921" s="31">
        <f t="shared" si="89"/>
        <v>76037192</v>
      </c>
      <c r="AA921" s="28" t="s">
        <v>156</v>
      </c>
    </row>
    <row r="922" spans="1:27" s="28" customFormat="1" ht="29" x14ac:dyDescent="0.35">
      <c r="A922" s="19" t="str">
        <f t="shared" si="85"/>
        <v>1023-2024</v>
      </c>
      <c r="B922" s="20">
        <v>1023</v>
      </c>
      <c r="C922" s="28">
        <v>2024</v>
      </c>
      <c r="D922" s="19" t="s">
        <v>2838</v>
      </c>
      <c r="E922" s="19" t="s">
        <v>2839</v>
      </c>
      <c r="F922" s="19">
        <v>39638140</v>
      </c>
      <c r="G922" s="19" t="s">
        <v>2840</v>
      </c>
      <c r="H922" s="19" t="s">
        <v>298</v>
      </c>
      <c r="I922" s="19" t="s">
        <v>299</v>
      </c>
      <c r="J922" s="27">
        <v>45442</v>
      </c>
      <c r="K922" s="27">
        <v>45464</v>
      </c>
      <c r="L922" s="27">
        <v>45838</v>
      </c>
      <c r="M922" s="29">
        <v>60915944</v>
      </c>
      <c r="N922" s="36">
        <f t="shared" si="86"/>
        <v>0.10343828866872685</v>
      </c>
      <c r="O922" s="31">
        <f>VLOOKUP(A922,[1]Hoja3!$A$1:$D$1647,2,0)</f>
        <v>6301041</v>
      </c>
      <c r="P922" s="31">
        <f>VLOOKUP(A922,[1]Hoja3!$A$1:$D$1647,4,0)</f>
        <v>0</v>
      </c>
      <c r="Q922" s="31">
        <f>VLOOKUP(A922,[1]Hoja3!$A$1:$D$1647,3,0)</f>
        <v>54614903</v>
      </c>
      <c r="R922" s="31">
        <f t="shared" si="90"/>
        <v>60915944</v>
      </c>
      <c r="S922" s="31">
        <f t="shared" si="87"/>
        <v>6301041</v>
      </c>
      <c r="T922" s="31">
        <f t="shared" si="88"/>
        <v>6301041</v>
      </c>
      <c r="X922" s="30"/>
      <c r="Y922" s="31"/>
      <c r="Z922" s="31">
        <f t="shared" si="89"/>
        <v>60915944</v>
      </c>
      <c r="AA922" s="28" t="s">
        <v>156</v>
      </c>
    </row>
    <row r="923" spans="1:27" s="28" customFormat="1" ht="29" x14ac:dyDescent="0.35">
      <c r="A923" s="19" t="str">
        <f t="shared" si="85"/>
        <v>1024-2024</v>
      </c>
      <c r="B923" s="20">
        <v>1024</v>
      </c>
      <c r="C923" s="28">
        <v>2024</v>
      </c>
      <c r="D923" s="19" t="s">
        <v>2841</v>
      </c>
      <c r="E923" s="19" t="s">
        <v>2842</v>
      </c>
      <c r="F923" s="19">
        <v>860402594</v>
      </c>
      <c r="G923" s="19" t="s">
        <v>2843</v>
      </c>
      <c r="H923" s="19" t="s">
        <v>298</v>
      </c>
      <c r="I923" s="19" t="s">
        <v>299</v>
      </c>
      <c r="J923" s="27">
        <v>45442</v>
      </c>
      <c r="K923" s="27">
        <v>45464</v>
      </c>
      <c r="L923" s="27">
        <v>45838</v>
      </c>
      <c r="M923" s="29">
        <v>64095445</v>
      </c>
      <c r="N923" s="36">
        <f t="shared" si="86"/>
        <v>0.18232964916617711</v>
      </c>
      <c r="O923" s="31">
        <f>VLOOKUP(A923,[1]Hoja3!$A$1:$D$1647,2,0)</f>
        <v>11686500</v>
      </c>
      <c r="P923" s="31">
        <f>VLOOKUP(A923,[1]Hoja3!$A$1:$D$1647,4,0)</f>
        <v>0</v>
      </c>
      <c r="Q923" s="31">
        <f>VLOOKUP(A923,[1]Hoja3!$A$1:$D$1647,3,0)</f>
        <v>52408945</v>
      </c>
      <c r="R923" s="31">
        <f t="shared" si="90"/>
        <v>64095445</v>
      </c>
      <c r="S923" s="31">
        <f t="shared" si="87"/>
        <v>11686500</v>
      </c>
      <c r="T923" s="31">
        <f t="shared" si="88"/>
        <v>11686500</v>
      </c>
      <c r="X923" s="30"/>
      <c r="Y923" s="31"/>
      <c r="Z923" s="31">
        <f t="shared" si="89"/>
        <v>64095445</v>
      </c>
      <c r="AA923" s="28" t="s">
        <v>156</v>
      </c>
    </row>
    <row r="924" spans="1:27" s="28" customFormat="1" ht="29" x14ac:dyDescent="0.35">
      <c r="A924" s="19" t="str">
        <f t="shared" si="85"/>
        <v>1025-2024</v>
      </c>
      <c r="B924" s="20">
        <v>1025</v>
      </c>
      <c r="C924" s="28">
        <v>2024</v>
      </c>
      <c r="D924" s="19" t="s">
        <v>2844</v>
      </c>
      <c r="E924" s="19" t="s">
        <v>2845</v>
      </c>
      <c r="F924" s="19">
        <v>51883443</v>
      </c>
      <c r="G924" s="19" t="s">
        <v>2846</v>
      </c>
      <c r="H924" s="19" t="s">
        <v>298</v>
      </c>
      <c r="I924" s="19" t="s">
        <v>299</v>
      </c>
      <c r="J924" s="27">
        <v>45442</v>
      </c>
      <c r="K924" s="27">
        <v>45462</v>
      </c>
      <c r="L924" s="27">
        <v>45808</v>
      </c>
      <c r="M924" s="29">
        <v>97627126</v>
      </c>
      <c r="N924" s="36">
        <f t="shared" si="86"/>
        <v>0.28658125201800982</v>
      </c>
      <c r="O924" s="31">
        <f>VLOOKUP(A924,[1]Hoja3!$A$1:$D$1647,2,0)</f>
        <v>27978104</v>
      </c>
      <c r="P924" s="31">
        <f>VLOOKUP(A924,[1]Hoja3!$A$1:$D$1647,4,0)</f>
        <v>0</v>
      </c>
      <c r="Q924" s="31">
        <f>VLOOKUP(A924,[1]Hoja3!$A$1:$D$1647,3,0)</f>
        <v>69649022</v>
      </c>
      <c r="R924" s="31">
        <f t="shared" si="90"/>
        <v>97627126</v>
      </c>
      <c r="S924" s="31">
        <f t="shared" si="87"/>
        <v>27978104</v>
      </c>
      <c r="T924" s="31">
        <f t="shared" si="88"/>
        <v>27978104</v>
      </c>
      <c r="X924" s="30"/>
      <c r="Y924" s="31"/>
      <c r="Z924" s="31">
        <f t="shared" si="89"/>
        <v>97627126</v>
      </c>
      <c r="AA924" s="28" t="s">
        <v>156</v>
      </c>
    </row>
    <row r="925" spans="1:27" s="28" customFormat="1" ht="29" x14ac:dyDescent="0.35">
      <c r="A925" s="19" t="str">
        <f t="shared" si="85"/>
        <v>1026-2024</v>
      </c>
      <c r="B925" s="20">
        <v>1026</v>
      </c>
      <c r="C925" s="28">
        <v>2024</v>
      </c>
      <c r="D925" s="19" t="s">
        <v>2847</v>
      </c>
      <c r="E925" s="19" t="s">
        <v>2848</v>
      </c>
      <c r="F925" s="19">
        <v>80009022</v>
      </c>
      <c r="G925" s="19" t="s">
        <v>2849</v>
      </c>
      <c r="H925" s="19" t="s">
        <v>298</v>
      </c>
      <c r="I925" s="19" t="s">
        <v>299</v>
      </c>
      <c r="J925" s="27">
        <v>45442</v>
      </c>
      <c r="K925" s="27">
        <v>45464</v>
      </c>
      <c r="L925" s="27">
        <v>45838</v>
      </c>
      <c r="M925" s="29">
        <v>89364091</v>
      </c>
      <c r="N925" s="36">
        <f t="shared" si="86"/>
        <v>0.17719006395980685</v>
      </c>
      <c r="O925" s="31">
        <f>VLOOKUP(A925,[1]Hoja3!$A$1:$D$1647,2,0)</f>
        <v>15834429</v>
      </c>
      <c r="P925" s="31">
        <f>VLOOKUP(A925,[1]Hoja3!$A$1:$D$1647,4,0)</f>
        <v>0</v>
      </c>
      <c r="Q925" s="31">
        <f>VLOOKUP(A925,[1]Hoja3!$A$1:$D$1647,3,0)</f>
        <v>73529662</v>
      </c>
      <c r="R925" s="31">
        <f t="shared" si="90"/>
        <v>89364091</v>
      </c>
      <c r="S925" s="31">
        <f t="shared" si="87"/>
        <v>15834429</v>
      </c>
      <c r="T925" s="31">
        <f t="shared" si="88"/>
        <v>15834429</v>
      </c>
      <c r="X925" s="30"/>
      <c r="Y925" s="31"/>
      <c r="Z925" s="31">
        <f t="shared" si="89"/>
        <v>89364091</v>
      </c>
      <c r="AA925" s="28" t="s">
        <v>156</v>
      </c>
    </row>
    <row r="926" spans="1:27" s="28" customFormat="1" ht="29" x14ac:dyDescent="0.35">
      <c r="A926" s="19" t="str">
        <f t="shared" si="85"/>
        <v>1027-2024</v>
      </c>
      <c r="B926" s="20">
        <v>1027</v>
      </c>
      <c r="C926" s="28">
        <v>2024</v>
      </c>
      <c r="D926" s="19" t="s">
        <v>2850</v>
      </c>
      <c r="E926" s="19" t="s">
        <v>2851</v>
      </c>
      <c r="F926" s="19">
        <v>900079785</v>
      </c>
      <c r="G926" s="19" t="s">
        <v>2852</v>
      </c>
      <c r="H926" s="19" t="s">
        <v>298</v>
      </c>
      <c r="I926" s="19" t="s">
        <v>299</v>
      </c>
      <c r="J926" s="27">
        <v>45442</v>
      </c>
      <c r="K926" s="27">
        <v>45464</v>
      </c>
      <c r="L926" s="27">
        <v>45838</v>
      </c>
      <c r="M926" s="29">
        <v>66588872</v>
      </c>
      <c r="N926" s="36">
        <f t="shared" si="86"/>
        <v>0.18101700236039439</v>
      </c>
      <c r="O926" s="31">
        <f>VLOOKUP(A926,[1]Hoja3!$A$1:$D$1647,2,0)</f>
        <v>12053718</v>
      </c>
      <c r="P926" s="31">
        <f>VLOOKUP(A926,[1]Hoja3!$A$1:$D$1647,4,0)</f>
        <v>0</v>
      </c>
      <c r="Q926" s="31">
        <f>VLOOKUP(A926,[1]Hoja3!$A$1:$D$1647,3,0)</f>
        <v>54535154</v>
      </c>
      <c r="R926" s="31">
        <f t="shared" si="90"/>
        <v>66588872</v>
      </c>
      <c r="S926" s="31">
        <f t="shared" si="87"/>
        <v>12053718</v>
      </c>
      <c r="T926" s="31">
        <f t="shared" si="88"/>
        <v>12053718</v>
      </c>
      <c r="X926" s="30"/>
      <c r="Y926" s="31"/>
      <c r="Z926" s="31">
        <f t="shared" si="89"/>
        <v>66588872</v>
      </c>
      <c r="AA926" s="28" t="s">
        <v>156</v>
      </c>
    </row>
    <row r="927" spans="1:27" s="28" customFormat="1" ht="29" x14ac:dyDescent="0.35">
      <c r="A927" s="19" t="str">
        <f t="shared" si="85"/>
        <v>1028-2024</v>
      </c>
      <c r="B927" s="20">
        <v>1028</v>
      </c>
      <c r="C927" s="28">
        <v>2024</v>
      </c>
      <c r="D927" s="19" t="s">
        <v>2853</v>
      </c>
      <c r="E927" s="19" t="s">
        <v>2854</v>
      </c>
      <c r="F927" s="19">
        <v>1019038345</v>
      </c>
      <c r="G927" s="19" t="s">
        <v>2855</v>
      </c>
      <c r="H927" s="19" t="s">
        <v>298</v>
      </c>
      <c r="I927" s="19" t="s">
        <v>299</v>
      </c>
      <c r="J927" s="27">
        <v>45442</v>
      </c>
      <c r="K927" s="27">
        <v>45449</v>
      </c>
      <c r="L927" s="27">
        <v>45504</v>
      </c>
      <c r="M927" s="29">
        <v>4800000</v>
      </c>
      <c r="N927" s="36">
        <f t="shared" si="86"/>
        <v>0</v>
      </c>
      <c r="O927" s="31">
        <f>VLOOKUP(A927,[1]Hoja3!$A$1:$D$1647,2,0)</f>
        <v>0</v>
      </c>
      <c r="P927" s="31">
        <f>VLOOKUP(A927,[1]Hoja3!$A$1:$D$1647,4,0)</f>
        <v>0</v>
      </c>
      <c r="Q927" s="31">
        <f>VLOOKUP(A927,[1]Hoja3!$A$1:$D$1647,3,0)</f>
        <v>4800000</v>
      </c>
      <c r="R927" s="31">
        <f t="shared" si="90"/>
        <v>4800000</v>
      </c>
      <c r="S927" s="31">
        <f t="shared" si="87"/>
        <v>0</v>
      </c>
      <c r="T927" s="31">
        <f t="shared" si="88"/>
        <v>0</v>
      </c>
      <c r="X927" s="30"/>
      <c r="Y927" s="31"/>
      <c r="Z927" s="31">
        <f t="shared" si="89"/>
        <v>4800000</v>
      </c>
      <c r="AA927" s="28" t="s">
        <v>300</v>
      </c>
    </row>
    <row r="928" spans="1:27" s="28" customFormat="1" ht="29" x14ac:dyDescent="0.35">
      <c r="A928" s="19" t="str">
        <f t="shared" si="85"/>
        <v>1029-2024</v>
      </c>
      <c r="B928" s="20">
        <v>1029</v>
      </c>
      <c r="C928" s="28">
        <v>2024</v>
      </c>
      <c r="D928" s="19" t="s">
        <v>2856</v>
      </c>
      <c r="E928" s="19" t="s">
        <v>2857</v>
      </c>
      <c r="F928" s="19">
        <v>860035467</v>
      </c>
      <c r="G928" s="19" t="s">
        <v>2858</v>
      </c>
      <c r="H928" s="19" t="s">
        <v>2256</v>
      </c>
      <c r="I928" s="19" t="s">
        <v>33</v>
      </c>
      <c r="J928" s="27">
        <v>45442</v>
      </c>
      <c r="K928" s="27">
        <v>45448</v>
      </c>
      <c r="L928" s="27">
        <v>45657</v>
      </c>
      <c r="M928" s="29">
        <v>10099860</v>
      </c>
      <c r="N928" s="36">
        <f t="shared" si="86"/>
        <v>1</v>
      </c>
      <c r="O928" s="31">
        <f>VLOOKUP(A928,[1]Hoja3!$A$1:$D$1647,2,0)</f>
        <v>10099860</v>
      </c>
      <c r="P928" s="31">
        <f>VLOOKUP(A928,[1]Hoja3!$A$1:$D$1647,4,0)</f>
        <v>0</v>
      </c>
      <c r="Q928" s="31">
        <f>VLOOKUP(A928,[1]Hoja3!$A$1:$D$1647,3,0)</f>
        <v>0</v>
      </c>
      <c r="R928" s="31">
        <f t="shared" si="90"/>
        <v>10099860</v>
      </c>
      <c r="S928" s="31">
        <f t="shared" si="87"/>
        <v>10099860</v>
      </c>
      <c r="T928" s="31">
        <f t="shared" si="88"/>
        <v>10099860</v>
      </c>
      <c r="X928" s="30"/>
      <c r="Y928" s="31"/>
      <c r="Z928" s="31">
        <f t="shared" si="89"/>
        <v>10099860</v>
      </c>
      <c r="AA928" s="28" t="s">
        <v>33</v>
      </c>
    </row>
    <row r="929" spans="1:27" s="28" customFormat="1" ht="29" x14ac:dyDescent="0.35">
      <c r="A929" s="19" t="str">
        <f t="shared" si="85"/>
        <v>1030-2024</v>
      </c>
      <c r="B929" s="20">
        <v>1030</v>
      </c>
      <c r="C929" s="28">
        <v>2024</v>
      </c>
      <c r="D929" s="19" t="s">
        <v>2859</v>
      </c>
      <c r="E929" s="19" t="s">
        <v>2860</v>
      </c>
      <c r="F929" s="19">
        <v>901681580</v>
      </c>
      <c r="G929" s="19" t="s">
        <v>2861</v>
      </c>
      <c r="H929" s="19" t="s">
        <v>298</v>
      </c>
      <c r="I929" s="19" t="s">
        <v>299</v>
      </c>
      <c r="J929" s="27">
        <v>45442</v>
      </c>
      <c r="K929" s="27">
        <v>45468</v>
      </c>
      <c r="L929" s="27">
        <v>45681</v>
      </c>
      <c r="M929" s="29">
        <v>750944967</v>
      </c>
      <c r="N929" s="36">
        <f t="shared" si="86"/>
        <v>0</v>
      </c>
      <c r="O929" s="31">
        <v>0</v>
      </c>
      <c r="P929" s="31">
        <v>0</v>
      </c>
      <c r="Q929" s="31">
        <v>750944967</v>
      </c>
      <c r="R929" s="31">
        <f t="shared" si="90"/>
        <v>750944967</v>
      </c>
      <c r="S929" s="31">
        <f t="shared" si="87"/>
        <v>0</v>
      </c>
      <c r="T929" s="31">
        <f t="shared" si="88"/>
        <v>0</v>
      </c>
      <c r="X929" s="30"/>
      <c r="Y929" s="31"/>
      <c r="Z929" s="31">
        <f t="shared" si="89"/>
        <v>750944967</v>
      </c>
      <c r="AA929" s="28" t="s">
        <v>300</v>
      </c>
    </row>
    <row r="930" spans="1:27" s="28" customFormat="1" ht="29" x14ac:dyDescent="0.35">
      <c r="A930" s="19" t="str">
        <f t="shared" si="85"/>
        <v>1031-2024</v>
      </c>
      <c r="B930" s="20">
        <v>1031</v>
      </c>
      <c r="C930" s="28">
        <v>2024</v>
      </c>
      <c r="D930" s="19" t="s">
        <v>2862</v>
      </c>
      <c r="E930" s="19" t="s">
        <v>2863</v>
      </c>
      <c r="F930" s="19">
        <v>901446976</v>
      </c>
      <c r="G930" s="19" t="s">
        <v>2864</v>
      </c>
      <c r="H930" s="19" t="s">
        <v>426</v>
      </c>
      <c r="I930" s="19" t="s">
        <v>820</v>
      </c>
      <c r="J930" s="27">
        <v>45456</v>
      </c>
      <c r="K930" s="27">
        <v>45462</v>
      </c>
      <c r="L930" s="27">
        <v>45657</v>
      </c>
      <c r="M930" s="29">
        <v>30035500</v>
      </c>
      <c r="N930" s="36">
        <f t="shared" si="86"/>
        <v>1.0537530588803249E-2</v>
      </c>
      <c r="O930" s="31">
        <f>VLOOKUP(A930,[1]Hoja3!$A$1:$D$1647,2,0)</f>
        <v>316500</v>
      </c>
      <c r="P930" s="31">
        <f>VLOOKUP(A930,[1]Hoja3!$A$1:$D$1647,4,0)</f>
        <v>0</v>
      </c>
      <c r="Q930" s="31">
        <f>VLOOKUP(A930,[1]Hoja3!$A$1:$D$1647,3,0)</f>
        <v>29719000</v>
      </c>
      <c r="R930" s="31">
        <f t="shared" si="90"/>
        <v>30035500</v>
      </c>
      <c r="S930" s="31">
        <f t="shared" si="87"/>
        <v>316500</v>
      </c>
      <c r="T930" s="31">
        <f t="shared" si="88"/>
        <v>316500</v>
      </c>
      <c r="X930" s="30"/>
      <c r="Y930" s="31"/>
      <c r="Z930" s="31">
        <f t="shared" si="89"/>
        <v>30035500</v>
      </c>
      <c r="AA930" s="28" t="s">
        <v>428</v>
      </c>
    </row>
    <row r="931" spans="1:27" s="28" customFormat="1" ht="29" x14ac:dyDescent="0.35">
      <c r="A931" s="19" t="str">
        <f t="shared" si="85"/>
        <v>1032-2024</v>
      </c>
      <c r="B931" s="20">
        <v>1032</v>
      </c>
      <c r="C931" s="28">
        <v>2024</v>
      </c>
      <c r="D931" s="19" t="s">
        <v>2865</v>
      </c>
      <c r="E931" s="19" t="s">
        <v>2866</v>
      </c>
      <c r="F931" s="19">
        <v>901846811</v>
      </c>
      <c r="G931" s="19" t="s">
        <v>2867</v>
      </c>
      <c r="H931" s="19" t="s">
        <v>298</v>
      </c>
      <c r="I931" s="19" t="s">
        <v>299</v>
      </c>
      <c r="J931" s="27">
        <v>45477</v>
      </c>
      <c r="K931" s="27">
        <v>45481</v>
      </c>
      <c r="L931" s="27">
        <v>45787</v>
      </c>
      <c r="M931" s="29">
        <v>666555078</v>
      </c>
      <c r="N931" s="36">
        <f t="shared" si="86"/>
        <v>1</v>
      </c>
      <c r="O931" s="31">
        <f>VLOOKUP(A931,[1]Hoja3!$A$1:$D$1647,2,0)</f>
        <v>666555078</v>
      </c>
      <c r="P931" s="31">
        <f>VLOOKUP(A931,[1]Hoja3!$A$1:$D$1647,4,0)</f>
        <v>0</v>
      </c>
      <c r="Q931" s="31">
        <f>VLOOKUP(A931,[1]Hoja3!$A$1:$D$1647,3,0)</f>
        <v>0</v>
      </c>
      <c r="R931" s="31">
        <f t="shared" si="90"/>
        <v>666555078</v>
      </c>
      <c r="S931" s="31">
        <f t="shared" si="87"/>
        <v>666555078</v>
      </c>
      <c r="T931" s="31">
        <f t="shared" si="88"/>
        <v>666555078</v>
      </c>
      <c r="X931" s="30"/>
      <c r="Y931" s="31"/>
      <c r="Z931" s="31"/>
      <c r="AA931" s="28" t="s">
        <v>300</v>
      </c>
    </row>
    <row r="932" spans="1:27" s="28" customFormat="1" ht="29" x14ac:dyDescent="0.35">
      <c r="A932" s="19" t="str">
        <f t="shared" si="85"/>
        <v>1033-2024</v>
      </c>
      <c r="B932" s="20">
        <v>1033</v>
      </c>
      <c r="C932" s="28">
        <v>2024</v>
      </c>
      <c r="D932" s="19" t="s">
        <v>2868</v>
      </c>
      <c r="E932" s="19" t="s">
        <v>2869</v>
      </c>
      <c r="F932" s="19">
        <v>900477611</v>
      </c>
      <c r="G932" s="19" t="s">
        <v>2870</v>
      </c>
      <c r="H932" s="19" t="s">
        <v>298</v>
      </c>
      <c r="I932" s="19" t="s">
        <v>299</v>
      </c>
      <c r="J932" s="27">
        <v>45489</v>
      </c>
      <c r="K932" s="27">
        <v>45489</v>
      </c>
      <c r="L932" s="27">
        <v>45672</v>
      </c>
      <c r="M932" s="29">
        <v>678556538</v>
      </c>
      <c r="N932" s="36">
        <f t="shared" si="86"/>
        <v>0.24999999926314173</v>
      </c>
      <c r="O932" s="31">
        <f>VLOOKUP(A932,[1]Hoja3!$A$1:$D$1647,2,0)</f>
        <v>169639134</v>
      </c>
      <c r="P932" s="31">
        <f>VLOOKUP(A932,[1]Hoja3!$A$1:$D$1647,4,0)</f>
        <v>0</v>
      </c>
      <c r="Q932" s="31">
        <f>VLOOKUP(A932,[1]Hoja3!$A$1:$D$1647,3,0)</f>
        <v>508917404</v>
      </c>
      <c r="R932" s="31">
        <f t="shared" si="90"/>
        <v>678556538</v>
      </c>
      <c r="S932" s="31">
        <f t="shared" si="87"/>
        <v>169639134</v>
      </c>
      <c r="T932" s="31">
        <f t="shared" si="88"/>
        <v>169639134</v>
      </c>
      <c r="X932" s="30"/>
      <c r="Y932" s="31"/>
      <c r="Z932" s="31"/>
      <c r="AA932" s="28" t="s">
        <v>156</v>
      </c>
    </row>
    <row r="933" spans="1:27" s="28" customFormat="1" ht="43.5" x14ac:dyDescent="0.35">
      <c r="A933" s="19" t="str">
        <f t="shared" si="85"/>
        <v>1034-2024</v>
      </c>
      <c r="B933" s="20">
        <v>1034</v>
      </c>
      <c r="C933" s="28">
        <v>2024</v>
      </c>
      <c r="D933" s="19" t="s">
        <v>2871</v>
      </c>
      <c r="E933" s="19" t="s">
        <v>2833</v>
      </c>
      <c r="F933" s="19">
        <v>900085682</v>
      </c>
      <c r="G933" s="19" t="s">
        <v>2872</v>
      </c>
      <c r="H933" s="19" t="s">
        <v>262</v>
      </c>
      <c r="I933" s="19" t="s">
        <v>4742</v>
      </c>
      <c r="J933" s="27">
        <v>45492</v>
      </c>
      <c r="K933" s="27">
        <v>45505</v>
      </c>
      <c r="L933" s="27">
        <v>45687</v>
      </c>
      <c r="M933" s="29">
        <v>2351160840</v>
      </c>
      <c r="N933" s="36">
        <f t="shared" si="86"/>
        <v>0</v>
      </c>
      <c r="O933" s="31">
        <f>VLOOKUP(A933,[1]Hoja3!$A$1:$D$1647,2,0)</f>
        <v>0</v>
      </c>
      <c r="P933" s="31">
        <f>VLOOKUP(A933,[1]Hoja3!$A$1:$D$1647,4,0)</f>
        <v>0</v>
      </c>
      <c r="Q933" s="31">
        <f>VLOOKUP(A933,[1]Hoja3!$A$1:$D$1647,3,0)</f>
        <v>2351160840</v>
      </c>
      <c r="R933" s="31">
        <f t="shared" si="90"/>
        <v>2351160840</v>
      </c>
      <c r="S933" s="31">
        <f t="shared" si="87"/>
        <v>0</v>
      </c>
      <c r="T933" s="31">
        <f t="shared" si="88"/>
        <v>0</v>
      </c>
      <c r="X933" s="30"/>
      <c r="Y933" s="31"/>
      <c r="Z933" s="31"/>
      <c r="AA933" s="28" t="s">
        <v>264</v>
      </c>
    </row>
    <row r="934" spans="1:27" s="28" customFormat="1" ht="43.5" x14ac:dyDescent="0.35">
      <c r="A934" s="19" t="str">
        <f t="shared" si="85"/>
        <v>1035-2024</v>
      </c>
      <c r="B934" s="20">
        <v>1035</v>
      </c>
      <c r="C934" s="28">
        <v>2024</v>
      </c>
      <c r="D934" s="19" t="s">
        <v>2871</v>
      </c>
      <c r="E934" s="19" t="s">
        <v>2873</v>
      </c>
      <c r="F934" s="19">
        <v>830018406</v>
      </c>
      <c r="G934" s="19" t="s">
        <v>2872</v>
      </c>
      <c r="H934" s="19" t="s">
        <v>262</v>
      </c>
      <c r="I934" s="19" t="s">
        <v>4742</v>
      </c>
      <c r="J934" s="27">
        <v>45495</v>
      </c>
      <c r="K934" s="27">
        <v>45505</v>
      </c>
      <c r="L934" s="27">
        <v>45688</v>
      </c>
      <c r="M934" s="29">
        <v>2351160840</v>
      </c>
      <c r="N934" s="36">
        <f t="shared" si="86"/>
        <v>0</v>
      </c>
      <c r="O934" s="31">
        <f>VLOOKUP(A934,[1]Hoja3!$A$1:$D$1647,2,0)</f>
        <v>0</v>
      </c>
      <c r="P934" s="31">
        <f>VLOOKUP(A934,[1]Hoja3!$A$1:$D$1647,4,0)</f>
        <v>0</v>
      </c>
      <c r="Q934" s="31">
        <f>VLOOKUP(A934,[1]Hoja3!$A$1:$D$1647,3,0)</f>
        <v>2351160840</v>
      </c>
      <c r="R934" s="31">
        <f t="shared" si="90"/>
        <v>2351160840</v>
      </c>
      <c r="S934" s="31">
        <f t="shared" si="87"/>
        <v>0</v>
      </c>
      <c r="T934" s="31">
        <f t="shared" si="88"/>
        <v>0</v>
      </c>
      <c r="X934" s="30"/>
      <c r="Y934" s="31"/>
      <c r="Z934" s="31"/>
      <c r="AA934" s="28" t="s">
        <v>264</v>
      </c>
    </row>
    <row r="935" spans="1:27" s="28" customFormat="1" ht="29" x14ac:dyDescent="0.35">
      <c r="A935" s="19" t="str">
        <f t="shared" si="85"/>
        <v>1036-2024</v>
      </c>
      <c r="B935" s="20">
        <v>1036</v>
      </c>
      <c r="C935" s="28">
        <v>2024</v>
      </c>
      <c r="D935" s="19" t="s">
        <v>2874</v>
      </c>
      <c r="E935" s="19" t="s">
        <v>2875</v>
      </c>
      <c r="F935" s="19">
        <v>900466596</v>
      </c>
      <c r="G935" s="19" t="s">
        <v>2876</v>
      </c>
      <c r="H935" s="19" t="s">
        <v>298</v>
      </c>
      <c r="I935" s="19" t="s">
        <v>299</v>
      </c>
      <c r="J935" s="27">
        <v>45497</v>
      </c>
      <c r="K935" s="27">
        <v>45512</v>
      </c>
      <c r="L935" s="27">
        <v>45695</v>
      </c>
      <c r="M935" s="29">
        <v>12423000</v>
      </c>
      <c r="N935" s="36">
        <f t="shared" si="86"/>
        <v>0</v>
      </c>
      <c r="O935" s="31">
        <f>VLOOKUP(A935,[1]Hoja3!$A$1:$D$1647,2,0)</f>
        <v>0</v>
      </c>
      <c r="P935" s="31">
        <f>VLOOKUP(A935,[1]Hoja3!$A$1:$D$1647,4,0)</f>
        <v>0</v>
      </c>
      <c r="Q935" s="31">
        <f>VLOOKUP(A935,[1]Hoja3!$A$1:$D$1647,3,0)</f>
        <v>12423000</v>
      </c>
      <c r="R935" s="31">
        <f t="shared" si="90"/>
        <v>12423000</v>
      </c>
      <c r="S935" s="31">
        <f t="shared" si="87"/>
        <v>0</v>
      </c>
      <c r="T935" s="31">
        <f t="shared" si="88"/>
        <v>0</v>
      </c>
      <c r="X935" s="30"/>
      <c r="Y935" s="31"/>
      <c r="Z935" s="31"/>
      <c r="AA935" s="28" t="s">
        <v>300</v>
      </c>
    </row>
    <row r="936" spans="1:27" s="28" customFormat="1" ht="43.5" x14ac:dyDescent="0.35">
      <c r="A936" s="19" t="str">
        <f t="shared" si="85"/>
        <v>1037-2024</v>
      </c>
      <c r="B936" s="20">
        <v>1037</v>
      </c>
      <c r="C936" s="28">
        <v>2024</v>
      </c>
      <c r="D936" s="19" t="s">
        <v>2877</v>
      </c>
      <c r="E936" s="19" t="s">
        <v>179</v>
      </c>
      <c r="F936" s="19">
        <v>80547349</v>
      </c>
      <c r="G936" s="19" t="s">
        <v>2878</v>
      </c>
      <c r="H936" s="19" t="s">
        <v>154</v>
      </c>
      <c r="I936" s="19" t="s">
        <v>155</v>
      </c>
      <c r="J936" s="27">
        <v>45495</v>
      </c>
      <c r="K936" s="27">
        <v>45497</v>
      </c>
      <c r="L936" s="27">
        <v>45664</v>
      </c>
      <c r="M936" s="29">
        <v>29876000</v>
      </c>
      <c r="N936" s="36">
        <f t="shared" si="86"/>
        <v>0</v>
      </c>
      <c r="O936" s="31">
        <f>VLOOKUP(A936,[1]Hoja3!$A$1:$D$1647,2,0)</f>
        <v>0</v>
      </c>
      <c r="P936" s="31">
        <f>VLOOKUP(A936,[1]Hoja3!$A$1:$D$1647,4,0)</f>
        <v>0</v>
      </c>
      <c r="Q936" s="31">
        <f>VLOOKUP(A936,[1]Hoja3!$A$1:$D$1647,3,0)</f>
        <v>29876000</v>
      </c>
      <c r="R936" s="31">
        <f t="shared" si="90"/>
        <v>29876000</v>
      </c>
      <c r="S936" s="31">
        <f t="shared" si="87"/>
        <v>0</v>
      </c>
      <c r="T936" s="31">
        <f t="shared" si="88"/>
        <v>0</v>
      </c>
      <c r="X936" s="30"/>
      <c r="Y936" s="31"/>
      <c r="Z936" s="31"/>
      <c r="AA936" s="28" t="s">
        <v>156</v>
      </c>
    </row>
    <row r="937" spans="1:27" s="28" customFormat="1" ht="43.5" x14ac:dyDescent="0.35">
      <c r="A937" s="19" t="str">
        <f t="shared" si="85"/>
        <v>1038-2024</v>
      </c>
      <c r="B937" s="20">
        <v>1038</v>
      </c>
      <c r="C937" s="28">
        <v>2024</v>
      </c>
      <c r="D937" s="19" t="s">
        <v>2879</v>
      </c>
      <c r="E937" s="19" t="s">
        <v>191</v>
      </c>
      <c r="F937" s="19">
        <v>1018431069</v>
      </c>
      <c r="G937" s="19" t="s">
        <v>2880</v>
      </c>
      <c r="H937" s="19" t="s">
        <v>154</v>
      </c>
      <c r="I937" s="19" t="s">
        <v>155</v>
      </c>
      <c r="J937" s="27">
        <v>45496</v>
      </c>
      <c r="K937" s="27">
        <v>45506</v>
      </c>
      <c r="L937" s="27">
        <v>45673</v>
      </c>
      <c r="M937" s="29">
        <v>46190650</v>
      </c>
      <c r="N937" s="36">
        <f t="shared" si="86"/>
        <v>0</v>
      </c>
      <c r="O937" s="31">
        <f>VLOOKUP(A937,[1]Hoja3!$A$1:$D$1647,2,0)</f>
        <v>0</v>
      </c>
      <c r="P937" s="31">
        <f>VLOOKUP(A937,[1]Hoja3!$A$1:$D$1647,4,0)</f>
        <v>0</v>
      </c>
      <c r="Q937" s="31">
        <f>VLOOKUP(A937,[1]Hoja3!$A$1:$D$1647,3,0)</f>
        <v>46190650</v>
      </c>
      <c r="R937" s="31">
        <f t="shared" si="90"/>
        <v>46190650</v>
      </c>
      <c r="S937" s="31">
        <f t="shared" si="87"/>
        <v>0</v>
      </c>
      <c r="T937" s="31">
        <f t="shared" si="88"/>
        <v>0</v>
      </c>
      <c r="X937" s="30"/>
      <c r="Y937" s="31"/>
      <c r="Z937" s="31"/>
      <c r="AA937" s="28" t="s">
        <v>156</v>
      </c>
    </row>
    <row r="938" spans="1:27" s="28" customFormat="1" ht="43.5" x14ac:dyDescent="0.35">
      <c r="A938" s="19" t="str">
        <f t="shared" si="85"/>
        <v>1039-2024</v>
      </c>
      <c r="B938" s="20">
        <v>1039</v>
      </c>
      <c r="C938" s="28">
        <v>2024</v>
      </c>
      <c r="D938" s="19" t="s">
        <v>2881</v>
      </c>
      <c r="E938" s="19" t="s">
        <v>747</v>
      </c>
      <c r="F938" s="19">
        <v>1016049473</v>
      </c>
      <c r="G938" s="19" t="s">
        <v>2882</v>
      </c>
      <c r="H938" s="19" t="s">
        <v>154</v>
      </c>
      <c r="I938" s="19" t="s">
        <v>155</v>
      </c>
      <c r="J938" s="27">
        <v>45498</v>
      </c>
      <c r="K938" s="27">
        <v>45505</v>
      </c>
      <c r="L938" s="27">
        <v>45641</v>
      </c>
      <c r="M938" s="29">
        <v>23872500</v>
      </c>
      <c r="N938" s="36">
        <f t="shared" si="86"/>
        <v>0</v>
      </c>
      <c r="O938" s="31">
        <f>VLOOKUP(A938,[1]Hoja3!$A$1:$D$1647,2,0)</f>
        <v>0</v>
      </c>
      <c r="P938" s="31">
        <f>VLOOKUP(A938,[1]Hoja3!$A$1:$D$1647,4,0)</f>
        <v>0</v>
      </c>
      <c r="Q938" s="31">
        <f>VLOOKUP(A938,[1]Hoja3!$A$1:$D$1647,3,0)</f>
        <v>23872500</v>
      </c>
      <c r="R938" s="31">
        <f t="shared" si="90"/>
        <v>23872500</v>
      </c>
      <c r="S938" s="31">
        <f t="shared" si="87"/>
        <v>0</v>
      </c>
      <c r="T938" s="31">
        <f t="shared" si="88"/>
        <v>0</v>
      </c>
      <c r="X938" s="30"/>
      <c r="Y938" s="31"/>
      <c r="Z938" s="31"/>
      <c r="AA938" s="28" t="s">
        <v>156</v>
      </c>
    </row>
    <row r="939" spans="1:27" s="28" customFormat="1" ht="29" x14ac:dyDescent="0.35">
      <c r="A939" s="19" t="str">
        <f t="shared" si="85"/>
        <v>1040-2024</v>
      </c>
      <c r="B939" s="20">
        <v>1040</v>
      </c>
      <c r="C939" s="28">
        <v>2024</v>
      </c>
      <c r="D939" s="19" t="s">
        <v>2883</v>
      </c>
      <c r="E939" s="19" t="s">
        <v>2884</v>
      </c>
      <c r="F939" s="19">
        <v>900391059</v>
      </c>
      <c r="G939" s="19" t="s">
        <v>2885</v>
      </c>
      <c r="H939" s="19" t="s">
        <v>37</v>
      </c>
      <c r="I939" s="19" t="s">
        <v>2886</v>
      </c>
      <c r="J939" s="27">
        <v>45498</v>
      </c>
      <c r="K939" s="27">
        <v>45525</v>
      </c>
      <c r="L939" s="27">
        <v>45657</v>
      </c>
      <c r="M939" s="29">
        <v>492931573</v>
      </c>
      <c r="N939" s="36">
        <f t="shared" si="86"/>
        <v>0</v>
      </c>
      <c r="O939" s="31">
        <f>VLOOKUP(A939,[1]Hoja3!$A$1:$D$1647,2,0)</f>
        <v>0</v>
      </c>
      <c r="P939" s="31">
        <f>VLOOKUP(A939,[1]Hoja3!$A$1:$D$1647,4,0)</f>
        <v>0</v>
      </c>
      <c r="Q939" s="31">
        <f>VLOOKUP(A939,[1]Hoja3!$A$1:$D$1647,3,0)</f>
        <v>492931573</v>
      </c>
      <c r="R939" s="31">
        <f t="shared" si="90"/>
        <v>492931573</v>
      </c>
      <c r="S939" s="31">
        <f t="shared" si="87"/>
        <v>0</v>
      </c>
      <c r="T939" s="31">
        <f t="shared" si="88"/>
        <v>0</v>
      </c>
      <c r="X939" s="30"/>
      <c r="Y939" s="31"/>
      <c r="Z939" s="31">
        <f t="shared" ref="Z939" si="91">+Y939+M939</f>
        <v>492931573</v>
      </c>
      <c r="AA939" s="28" t="s">
        <v>300</v>
      </c>
    </row>
    <row r="940" spans="1:27" s="28" customFormat="1" ht="29" x14ac:dyDescent="0.35">
      <c r="A940" s="19" t="str">
        <f t="shared" si="85"/>
        <v>1041-2024</v>
      </c>
      <c r="B940" s="20">
        <v>1041</v>
      </c>
      <c r="C940" s="28">
        <v>2024</v>
      </c>
      <c r="D940" s="19" t="s">
        <v>2887</v>
      </c>
      <c r="E940" s="19" t="s">
        <v>467</v>
      </c>
      <c r="F940" s="19">
        <v>52857779</v>
      </c>
      <c r="G940" s="19" t="s">
        <v>2888</v>
      </c>
      <c r="H940" s="19" t="s">
        <v>854</v>
      </c>
      <c r="I940" s="19" t="s">
        <v>4785</v>
      </c>
      <c r="J940" s="27">
        <v>45497</v>
      </c>
      <c r="K940" s="27">
        <v>45503</v>
      </c>
      <c r="L940" s="27">
        <v>45640</v>
      </c>
      <c r="M940" s="29">
        <v>38016000</v>
      </c>
      <c r="N940" s="36">
        <f t="shared" si="86"/>
        <v>0</v>
      </c>
      <c r="O940" s="31">
        <f>VLOOKUP(A940,[1]Hoja3!$A$1:$D$1647,2,0)</f>
        <v>0</v>
      </c>
      <c r="P940" s="31">
        <f>VLOOKUP(A940,[1]Hoja3!$A$1:$D$1647,4,0)</f>
        <v>0</v>
      </c>
      <c r="Q940" s="31">
        <f>VLOOKUP(A940,[1]Hoja3!$A$1:$D$1647,3,0)</f>
        <v>38016000</v>
      </c>
      <c r="R940" s="31">
        <f t="shared" si="90"/>
        <v>38016000</v>
      </c>
      <c r="S940" s="31">
        <f t="shared" si="87"/>
        <v>0</v>
      </c>
      <c r="T940" s="31">
        <f t="shared" si="88"/>
        <v>0</v>
      </c>
      <c r="X940" s="30"/>
      <c r="Y940" s="31"/>
      <c r="Z940" s="31"/>
      <c r="AA940" s="28" t="s">
        <v>306</v>
      </c>
    </row>
    <row r="941" spans="1:27" s="28" customFormat="1" ht="43.5" x14ac:dyDescent="0.35">
      <c r="A941" s="19" t="str">
        <f t="shared" si="85"/>
        <v>1042-2024</v>
      </c>
      <c r="B941" s="20">
        <v>1042</v>
      </c>
      <c r="C941" s="28">
        <v>2024</v>
      </c>
      <c r="D941" s="19" t="s">
        <v>2889</v>
      </c>
      <c r="E941" s="19" t="s">
        <v>152</v>
      </c>
      <c r="F941" s="19">
        <v>52950437</v>
      </c>
      <c r="G941" s="19" t="s">
        <v>2890</v>
      </c>
      <c r="H941" s="19" t="s">
        <v>154</v>
      </c>
      <c r="I941" s="19" t="s">
        <v>155</v>
      </c>
      <c r="J941" s="27">
        <v>45497</v>
      </c>
      <c r="K941" s="27">
        <v>45507</v>
      </c>
      <c r="L941" s="27">
        <v>45674</v>
      </c>
      <c r="M941" s="29">
        <v>52514000</v>
      </c>
      <c r="N941" s="36">
        <f t="shared" si="86"/>
        <v>0</v>
      </c>
      <c r="O941" s="31">
        <f>VLOOKUP(A941,[1]Hoja3!$A$1:$D$1647,2,0)</f>
        <v>0</v>
      </c>
      <c r="P941" s="31">
        <f>VLOOKUP(A941,[1]Hoja3!$A$1:$D$1647,4,0)</f>
        <v>0</v>
      </c>
      <c r="Q941" s="31">
        <f>VLOOKUP(A941,[1]Hoja3!$A$1:$D$1647,3,0)</f>
        <v>52514000</v>
      </c>
      <c r="R941" s="31">
        <f t="shared" si="90"/>
        <v>52514000</v>
      </c>
      <c r="S941" s="31">
        <f t="shared" si="87"/>
        <v>0</v>
      </c>
      <c r="T941" s="31">
        <f t="shared" si="88"/>
        <v>0</v>
      </c>
      <c r="X941" s="30"/>
      <c r="Y941" s="31"/>
      <c r="Z941" s="31"/>
      <c r="AA941" s="28" t="s">
        <v>156</v>
      </c>
    </row>
    <row r="942" spans="1:27" s="28" customFormat="1" ht="29" x14ac:dyDescent="0.35">
      <c r="A942" s="19" t="str">
        <f t="shared" si="85"/>
        <v>1043-2024</v>
      </c>
      <c r="B942" s="20">
        <v>1043</v>
      </c>
      <c r="C942" s="28">
        <v>2024</v>
      </c>
      <c r="D942" s="19" t="s">
        <v>2891</v>
      </c>
      <c r="E942" s="19" t="s">
        <v>1011</v>
      </c>
      <c r="F942" s="19">
        <v>1030601495</v>
      </c>
      <c r="G942" s="19" t="s">
        <v>2892</v>
      </c>
      <c r="H942" s="19" t="s">
        <v>154</v>
      </c>
      <c r="I942" s="19" t="s">
        <v>4747</v>
      </c>
      <c r="J942" s="27">
        <v>45497</v>
      </c>
      <c r="K942" s="27">
        <v>45506</v>
      </c>
      <c r="L942" s="27">
        <v>45642</v>
      </c>
      <c r="M942" s="29">
        <v>23872500</v>
      </c>
      <c r="N942" s="36">
        <f t="shared" si="86"/>
        <v>0</v>
      </c>
      <c r="O942" s="31">
        <f>VLOOKUP(A942,[1]Hoja3!$A$1:$D$1647,2,0)</f>
        <v>0</v>
      </c>
      <c r="P942" s="31">
        <f>VLOOKUP(A942,[1]Hoja3!$A$1:$D$1647,4,0)</f>
        <v>0</v>
      </c>
      <c r="Q942" s="31">
        <f>VLOOKUP(A942,[1]Hoja3!$A$1:$D$1647,3,0)</f>
        <v>23872500</v>
      </c>
      <c r="R942" s="31">
        <f t="shared" si="90"/>
        <v>23872500</v>
      </c>
      <c r="S942" s="31">
        <f t="shared" si="87"/>
        <v>0</v>
      </c>
      <c r="T942" s="31">
        <f t="shared" si="88"/>
        <v>0</v>
      </c>
      <c r="X942" s="30"/>
      <c r="Y942" s="31"/>
      <c r="Z942" s="31"/>
      <c r="AA942" s="28" t="s">
        <v>156</v>
      </c>
    </row>
    <row r="943" spans="1:27" s="28" customFormat="1" ht="29" x14ac:dyDescent="0.35">
      <c r="A943" s="19" t="str">
        <f t="shared" si="85"/>
        <v>1044-2024</v>
      </c>
      <c r="B943" s="20">
        <v>1044</v>
      </c>
      <c r="C943" s="28">
        <v>2024</v>
      </c>
      <c r="D943" s="19" t="s">
        <v>2893</v>
      </c>
      <c r="E943" s="19" t="s">
        <v>750</v>
      </c>
      <c r="F943" s="19">
        <v>1031148482</v>
      </c>
      <c r="G943" s="19" t="s">
        <v>2894</v>
      </c>
      <c r="H943" s="19" t="s">
        <v>154</v>
      </c>
      <c r="I943" s="19" t="s">
        <v>4747</v>
      </c>
      <c r="J943" s="27">
        <v>45497</v>
      </c>
      <c r="K943" s="27">
        <v>45506</v>
      </c>
      <c r="L943" s="27">
        <v>45642</v>
      </c>
      <c r="M943" s="29">
        <v>23872500</v>
      </c>
      <c r="N943" s="36">
        <f t="shared" si="86"/>
        <v>0</v>
      </c>
      <c r="O943" s="31">
        <f>VLOOKUP(A943,[1]Hoja3!$A$1:$D$1647,2,0)</f>
        <v>0</v>
      </c>
      <c r="P943" s="31">
        <f>VLOOKUP(A943,[1]Hoja3!$A$1:$D$1647,4,0)</f>
        <v>0</v>
      </c>
      <c r="Q943" s="31">
        <f>VLOOKUP(A943,[1]Hoja3!$A$1:$D$1647,3,0)</f>
        <v>23872500</v>
      </c>
      <c r="R943" s="31">
        <f t="shared" si="90"/>
        <v>23872500</v>
      </c>
      <c r="S943" s="31">
        <f t="shared" si="87"/>
        <v>0</v>
      </c>
      <c r="T943" s="31">
        <f t="shared" si="88"/>
        <v>0</v>
      </c>
      <c r="X943" s="30"/>
      <c r="Y943" s="31"/>
      <c r="Z943" s="31"/>
      <c r="AA943" s="28" t="s">
        <v>156</v>
      </c>
    </row>
    <row r="944" spans="1:27" s="28" customFormat="1" ht="29" x14ac:dyDescent="0.35">
      <c r="A944" s="19" t="str">
        <f t="shared" si="85"/>
        <v>1045-2024</v>
      </c>
      <c r="B944" s="20">
        <v>1045</v>
      </c>
      <c r="C944" s="28">
        <v>2024</v>
      </c>
      <c r="D944" s="19" t="s">
        <v>2895</v>
      </c>
      <c r="E944" s="19" t="s">
        <v>687</v>
      </c>
      <c r="F944" s="19">
        <v>52888975</v>
      </c>
      <c r="G944" s="19" t="s">
        <v>2896</v>
      </c>
      <c r="H944" s="19" t="s">
        <v>154</v>
      </c>
      <c r="I944" s="19" t="s">
        <v>4747</v>
      </c>
      <c r="J944" s="27">
        <v>45497</v>
      </c>
      <c r="K944" s="27">
        <v>45526</v>
      </c>
      <c r="L944" s="27">
        <v>45657</v>
      </c>
      <c r="M944" s="29">
        <v>23872500</v>
      </c>
      <c r="N944" s="36">
        <f t="shared" si="86"/>
        <v>0</v>
      </c>
      <c r="O944" s="31">
        <f>VLOOKUP(A944,[1]Hoja3!$A$1:$D$1647,2,0)</f>
        <v>0</v>
      </c>
      <c r="P944" s="31">
        <f>VLOOKUP(A944,[1]Hoja3!$A$1:$D$1647,4,0)</f>
        <v>0</v>
      </c>
      <c r="Q944" s="31">
        <f>VLOOKUP(A944,[1]Hoja3!$A$1:$D$1647,3,0)</f>
        <v>23872500</v>
      </c>
      <c r="R944" s="31">
        <f t="shared" si="90"/>
        <v>23872500</v>
      </c>
      <c r="S944" s="31">
        <f t="shared" si="87"/>
        <v>0</v>
      </c>
      <c r="T944" s="31">
        <f t="shared" si="88"/>
        <v>0</v>
      </c>
      <c r="V944" s="30">
        <v>45455</v>
      </c>
      <c r="W944" s="28">
        <v>30</v>
      </c>
      <c r="X944" s="30">
        <v>45485</v>
      </c>
      <c r="Y944" s="31"/>
      <c r="Z944" s="31"/>
      <c r="AA944" s="28" t="s">
        <v>156</v>
      </c>
    </row>
    <row r="945" spans="1:27" s="28" customFormat="1" ht="29" x14ac:dyDescent="0.35">
      <c r="A945" s="19" t="str">
        <f t="shared" si="85"/>
        <v>1046-2024</v>
      </c>
      <c r="B945" s="20">
        <v>1046</v>
      </c>
      <c r="C945" s="28">
        <v>2024</v>
      </c>
      <c r="D945" s="19" t="s">
        <v>2897</v>
      </c>
      <c r="E945" s="19" t="s">
        <v>675</v>
      </c>
      <c r="F945" s="19">
        <v>52200367</v>
      </c>
      <c r="G945" s="19" t="s">
        <v>2898</v>
      </c>
      <c r="H945" s="19" t="s">
        <v>2899</v>
      </c>
      <c r="I945" s="19" t="s">
        <v>765</v>
      </c>
      <c r="J945" s="27">
        <v>45497</v>
      </c>
      <c r="K945" s="27">
        <v>45505</v>
      </c>
      <c r="L945" s="27">
        <v>45657</v>
      </c>
      <c r="M945" s="29">
        <v>43460000</v>
      </c>
      <c r="N945" s="36">
        <f t="shared" si="86"/>
        <v>0</v>
      </c>
      <c r="O945" s="31">
        <f>VLOOKUP(A945,[1]Hoja3!$A$1:$D$1647,2,0)</f>
        <v>0</v>
      </c>
      <c r="P945" s="31">
        <f>VLOOKUP(A945,[1]Hoja3!$A$1:$D$1647,4,0)</f>
        <v>0</v>
      </c>
      <c r="Q945" s="31">
        <f>VLOOKUP(A945,[1]Hoja3!$A$1:$D$1647,3,0)</f>
        <v>43460000</v>
      </c>
      <c r="R945" s="31">
        <f t="shared" si="90"/>
        <v>43460000</v>
      </c>
      <c r="S945" s="31">
        <f t="shared" si="87"/>
        <v>0</v>
      </c>
      <c r="T945" s="31">
        <f t="shared" si="88"/>
        <v>0</v>
      </c>
      <c r="X945" s="30"/>
      <c r="Y945" s="31"/>
      <c r="Z945" s="31"/>
      <c r="AA945" s="28" t="s">
        <v>556</v>
      </c>
    </row>
    <row r="946" spans="1:27" s="28" customFormat="1" ht="43.5" x14ac:dyDescent="0.35">
      <c r="A946" s="19" t="str">
        <f t="shared" si="85"/>
        <v>1048-2024</v>
      </c>
      <c r="B946" s="20">
        <v>1048</v>
      </c>
      <c r="C946" s="28">
        <v>2024</v>
      </c>
      <c r="D946" s="19" t="s">
        <v>2900</v>
      </c>
      <c r="E946" s="19" t="s">
        <v>236</v>
      </c>
      <c r="F946" s="19">
        <v>1057515051</v>
      </c>
      <c r="G946" s="19" t="s">
        <v>2901</v>
      </c>
      <c r="H946" s="19" t="s">
        <v>154</v>
      </c>
      <c r="I946" s="19" t="s">
        <v>155</v>
      </c>
      <c r="J946" s="27">
        <v>45497</v>
      </c>
      <c r="K946" s="27">
        <v>45505</v>
      </c>
      <c r="L946" s="27">
        <v>45641</v>
      </c>
      <c r="M946" s="29">
        <v>35244000</v>
      </c>
      <c r="N946" s="36">
        <f t="shared" si="86"/>
        <v>0</v>
      </c>
      <c r="O946" s="31">
        <f>VLOOKUP(A946,[1]Hoja3!$A$1:$D$1647,2,0)</f>
        <v>0</v>
      </c>
      <c r="P946" s="31">
        <f>VLOOKUP(A946,[1]Hoja3!$A$1:$D$1647,4,0)</f>
        <v>0</v>
      </c>
      <c r="Q946" s="31">
        <f>VLOOKUP(A946,[1]Hoja3!$A$1:$D$1647,3,0)</f>
        <v>35244000</v>
      </c>
      <c r="R946" s="31">
        <f t="shared" si="90"/>
        <v>35244000</v>
      </c>
      <c r="S946" s="31">
        <f t="shared" si="87"/>
        <v>0</v>
      </c>
      <c r="T946" s="31">
        <f t="shared" si="88"/>
        <v>0</v>
      </c>
      <c r="X946" s="30"/>
      <c r="Y946" s="31"/>
      <c r="Z946" s="31"/>
      <c r="AA946" s="28" t="s">
        <v>156</v>
      </c>
    </row>
    <row r="947" spans="1:27" s="28" customFormat="1" ht="29" x14ac:dyDescent="0.35">
      <c r="A947" s="19" t="str">
        <f t="shared" si="85"/>
        <v>1049-2024</v>
      </c>
      <c r="B947" s="20">
        <v>1049</v>
      </c>
      <c r="C947" s="28">
        <v>2024</v>
      </c>
      <c r="D947" s="19" t="s">
        <v>2902</v>
      </c>
      <c r="E947" s="19" t="s">
        <v>424</v>
      </c>
      <c r="F947" s="19">
        <v>1026285442</v>
      </c>
      <c r="G947" s="19" t="s">
        <v>2903</v>
      </c>
      <c r="H947" s="19" t="s">
        <v>426</v>
      </c>
      <c r="I947" s="19" t="s">
        <v>820</v>
      </c>
      <c r="J947" s="27">
        <v>45497</v>
      </c>
      <c r="K947" s="27">
        <v>45505</v>
      </c>
      <c r="L947" s="27">
        <v>45657</v>
      </c>
      <c r="M947" s="29">
        <v>30500000</v>
      </c>
      <c r="N947" s="36">
        <f t="shared" si="86"/>
        <v>0</v>
      </c>
      <c r="O947" s="31">
        <f>VLOOKUP(A947,[1]Hoja3!$A$1:$D$1647,2,0)</f>
        <v>0</v>
      </c>
      <c r="P947" s="31">
        <f>VLOOKUP(A947,[1]Hoja3!$A$1:$D$1647,4,0)</f>
        <v>0</v>
      </c>
      <c r="Q947" s="31">
        <f>VLOOKUP(A947,[1]Hoja3!$A$1:$D$1647,3,0)</f>
        <v>30500000</v>
      </c>
      <c r="R947" s="31">
        <f t="shared" si="90"/>
        <v>30500000</v>
      </c>
      <c r="S947" s="31">
        <f t="shared" si="87"/>
        <v>0</v>
      </c>
      <c r="T947" s="31">
        <f t="shared" si="88"/>
        <v>0</v>
      </c>
      <c r="X947" s="30"/>
      <c r="Y947" s="31"/>
      <c r="Z947" s="31"/>
      <c r="AA947" s="28" t="s">
        <v>428</v>
      </c>
    </row>
    <row r="948" spans="1:27" s="28" customFormat="1" ht="29" x14ac:dyDescent="0.35">
      <c r="A948" s="19" t="str">
        <f t="shared" si="85"/>
        <v>1050-2024</v>
      </c>
      <c r="B948" s="20">
        <v>1050</v>
      </c>
      <c r="C948" s="28">
        <v>2024</v>
      </c>
      <c r="D948" s="19" t="s">
        <v>2904</v>
      </c>
      <c r="E948" s="19" t="s">
        <v>1014</v>
      </c>
      <c r="F948" s="19">
        <v>1113308508</v>
      </c>
      <c r="G948" s="19" t="s">
        <v>2905</v>
      </c>
      <c r="H948" s="19" t="s">
        <v>154</v>
      </c>
      <c r="I948" s="19" t="s">
        <v>4747</v>
      </c>
      <c r="J948" s="27">
        <v>45498</v>
      </c>
      <c r="K948" s="27">
        <v>45505</v>
      </c>
      <c r="L948" s="27">
        <v>45641</v>
      </c>
      <c r="M948" s="29">
        <v>23872500</v>
      </c>
      <c r="N948" s="36">
        <f t="shared" si="86"/>
        <v>0</v>
      </c>
      <c r="O948" s="31">
        <f>VLOOKUP(A948,[1]Hoja3!$A$1:$D$1647,2,0)</f>
        <v>0</v>
      </c>
      <c r="P948" s="31">
        <f>VLOOKUP(A948,[1]Hoja3!$A$1:$D$1647,4,0)</f>
        <v>0</v>
      </c>
      <c r="Q948" s="31">
        <f>VLOOKUP(A948,[1]Hoja3!$A$1:$D$1647,3,0)</f>
        <v>23872500</v>
      </c>
      <c r="R948" s="31">
        <f t="shared" si="90"/>
        <v>23872500</v>
      </c>
      <c r="S948" s="31">
        <f t="shared" si="87"/>
        <v>0</v>
      </c>
      <c r="T948" s="31">
        <f t="shared" si="88"/>
        <v>0</v>
      </c>
      <c r="X948" s="30"/>
      <c r="Y948" s="31"/>
      <c r="Z948" s="31"/>
      <c r="AA948" s="28" t="s">
        <v>156</v>
      </c>
    </row>
    <row r="949" spans="1:27" s="28" customFormat="1" ht="29" x14ac:dyDescent="0.35">
      <c r="A949" s="19" t="str">
        <f t="shared" si="85"/>
        <v>1051-2024</v>
      </c>
      <c r="B949" s="20">
        <v>1051</v>
      </c>
      <c r="C949" s="28">
        <v>2024</v>
      </c>
      <c r="D949" s="19" t="s">
        <v>2906</v>
      </c>
      <c r="E949" s="19" t="s">
        <v>834</v>
      </c>
      <c r="F949" s="19">
        <v>1026279374</v>
      </c>
      <c r="G949" s="19" t="s">
        <v>2907</v>
      </c>
      <c r="H949" s="19" t="s">
        <v>154</v>
      </c>
      <c r="I949" s="19" t="s">
        <v>4747</v>
      </c>
      <c r="J949" s="27">
        <v>45498</v>
      </c>
      <c r="K949" s="27">
        <v>45505</v>
      </c>
      <c r="L949" s="27">
        <v>45641</v>
      </c>
      <c r="M949" s="29">
        <v>23872500</v>
      </c>
      <c r="N949" s="36">
        <f t="shared" si="86"/>
        <v>0</v>
      </c>
      <c r="O949" s="31">
        <f>VLOOKUP(A949,[1]Hoja3!$A$1:$D$1647,2,0)</f>
        <v>0</v>
      </c>
      <c r="P949" s="31">
        <f>VLOOKUP(A949,[1]Hoja3!$A$1:$D$1647,4,0)</f>
        <v>0</v>
      </c>
      <c r="Q949" s="31">
        <f>VLOOKUP(A949,[1]Hoja3!$A$1:$D$1647,3,0)</f>
        <v>23872500</v>
      </c>
      <c r="R949" s="31">
        <f t="shared" si="90"/>
        <v>23872500</v>
      </c>
      <c r="S949" s="31">
        <f t="shared" si="87"/>
        <v>0</v>
      </c>
      <c r="T949" s="31">
        <f t="shared" si="88"/>
        <v>0</v>
      </c>
      <c r="X949" s="30"/>
      <c r="Y949" s="31"/>
      <c r="Z949" s="31"/>
      <c r="AA949" s="28" t="s">
        <v>156</v>
      </c>
    </row>
    <row r="950" spans="1:27" s="28" customFormat="1" ht="29" x14ac:dyDescent="0.35">
      <c r="A950" s="19" t="str">
        <f t="shared" si="85"/>
        <v>1052-2024</v>
      </c>
      <c r="B950" s="20">
        <v>1052</v>
      </c>
      <c r="C950" s="28">
        <v>2024</v>
      </c>
      <c r="D950" s="19" t="s">
        <v>2908</v>
      </c>
      <c r="E950" s="19" t="s">
        <v>865</v>
      </c>
      <c r="F950" s="19">
        <v>52817188</v>
      </c>
      <c r="G950" s="19" t="s">
        <v>2909</v>
      </c>
      <c r="H950" s="19" t="s">
        <v>2899</v>
      </c>
      <c r="I950" s="19" t="s">
        <v>765</v>
      </c>
      <c r="J950" s="27">
        <v>45498</v>
      </c>
      <c r="K950" s="27">
        <v>45505</v>
      </c>
      <c r="L950" s="27">
        <v>45657</v>
      </c>
      <c r="M950" s="29">
        <v>44500000</v>
      </c>
      <c r="N950" s="36">
        <f t="shared" si="86"/>
        <v>0</v>
      </c>
      <c r="O950" s="31">
        <f>VLOOKUP(A950,[1]Hoja3!$A$1:$D$1647,2,0)</f>
        <v>0</v>
      </c>
      <c r="P950" s="31">
        <f>VLOOKUP(A950,[1]Hoja3!$A$1:$D$1647,4,0)</f>
        <v>0</v>
      </c>
      <c r="Q950" s="31">
        <f>VLOOKUP(A950,[1]Hoja3!$A$1:$D$1647,3,0)</f>
        <v>44500000</v>
      </c>
      <c r="R950" s="31">
        <f t="shared" si="90"/>
        <v>44500000</v>
      </c>
      <c r="S950" s="31">
        <f t="shared" si="87"/>
        <v>0</v>
      </c>
      <c r="T950" s="31">
        <f t="shared" si="88"/>
        <v>0</v>
      </c>
      <c r="X950" s="30"/>
      <c r="Y950" s="31"/>
      <c r="Z950" s="31"/>
      <c r="AA950" s="28" t="s">
        <v>556</v>
      </c>
    </row>
    <row r="951" spans="1:27" s="28" customFormat="1" ht="29" x14ac:dyDescent="0.35">
      <c r="A951" s="19" t="str">
        <f t="shared" ref="A951:A1014" si="92">CONCATENATE(B951,"-",C951)</f>
        <v>1053-2024</v>
      </c>
      <c r="B951" s="20">
        <v>1053</v>
      </c>
      <c r="C951" s="28">
        <v>2024</v>
      </c>
      <c r="D951" s="19" t="s">
        <v>2910</v>
      </c>
      <c r="E951" s="19" t="s">
        <v>2911</v>
      </c>
      <c r="F951" s="19">
        <v>860032347</v>
      </c>
      <c r="G951" s="19" t="s">
        <v>2912</v>
      </c>
      <c r="H951" s="19" t="s">
        <v>298</v>
      </c>
      <c r="I951" s="19" t="s">
        <v>299</v>
      </c>
      <c r="J951" s="27">
        <v>45500</v>
      </c>
      <c r="K951" s="27">
        <v>45505</v>
      </c>
      <c r="L951" s="27">
        <v>45641</v>
      </c>
      <c r="M951" s="29">
        <v>1456148093</v>
      </c>
      <c r="N951" s="36">
        <f t="shared" si="86"/>
        <v>0</v>
      </c>
      <c r="O951" s="31">
        <f>VLOOKUP(A951,[1]Hoja3!$A$1:$D$1647,2,0)</f>
        <v>0</v>
      </c>
      <c r="P951" s="31">
        <f>VLOOKUP(A951,[1]Hoja3!$A$1:$D$1647,4,0)</f>
        <v>0</v>
      </c>
      <c r="Q951" s="31">
        <f>VLOOKUP(A951,[1]Hoja3!$A$1:$D$1647,3,0)</f>
        <v>1456148093</v>
      </c>
      <c r="R951" s="31">
        <f t="shared" si="90"/>
        <v>1456148093</v>
      </c>
      <c r="S951" s="31">
        <f t="shared" si="87"/>
        <v>0</v>
      </c>
      <c r="T951" s="31">
        <f t="shared" si="88"/>
        <v>0</v>
      </c>
      <c r="X951" s="30"/>
      <c r="Y951" s="31"/>
      <c r="Z951" s="31"/>
      <c r="AA951" s="28" t="s">
        <v>300</v>
      </c>
    </row>
    <row r="952" spans="1:27" s="28" customFormat="1" ht="43.5" x14ac:dyDescent="0.35">
      <c r="A952" s="19" t="str">
        <f t="shared" si="92"/>
        <v>1054-2024</v>
      </c>
      <c r="B952" s="20">
        <v>1054</v>
      </c>
      <c r="C952" s="28">
        <v>2024</v>
      </c>
      <c r="D952" s="19" t="s">
        <v>2913</v>
      </c>
      <c r="E952" s="19" t="s">
        <v>185</v>
      </c>
      <c r="F952" s="19">
        <v>80135868</v>
      </c>
      <c r="G952" s="19" t="s">
        <v>2914</v>
      </c>
      <c r="H952" s="19" t="s">
        <v>154</v>
      </c>
      <c r="I952" s="19" t="s">
        <v>155</v>
      </c>
      <c r="J952" s="27">
        <v>45497</v>
      </c>
      <c r="K952" s="27">
        <v>45506</v>
      </c>
      <c r="L952" s="27">
        <v>45673</v>
      </c>
      <c r="M952" s="29">
        <v>53097000</v>
      </c>
      <c r="N952" s="36">
        <f t="shared" si="86"/>
        <v>0</v>
      </c>
      <c r="O952" s="31">
        <f>VLOOKUP(A952,[1]Hoja3!$A$1:$D$1647,2,0)</f>
        <v>0</v>
      </c>
      <c r="P952" s="31">
        <f>VLOOKUP(A952,[1]Hoja3!$A$1:$D$1647,4,0)</f>
        <v>0</v>
      </c>
      <c r="Q952" s="31">
        <f>VLOOKUP(A952,[1]Hoja3!$A$1:$D$1647,3,0)</f>
        <v>53097000</v>
      </c>
      <c r="R952" s="31">
        <f t="shared" si="90"/>
        <v>53097000</v>
      </c>
      <c r="S952" s="31">
        <f t="shared" si="87"/>
        <v>0</v>
      </c>
      <c r="T952" s="31">
        <f t="shared" si="88"/>
        <v>0</v>
      </c>
      <c r="X952" s="30"/>
      <c r="Y952" s="31"/>
      <c r="Z952" s="31"/>
      <c r="AA952" s="28" t="s">
        <v>156</v>
      </c>
    </row>
    <row r="953" spans="1:27" s="28" customFormat="1" ht="29" x14ac:dyDescent="0.35">
      <c r="A953" s="19" t="str">
        <f t="shared" si="92"/>
        <v>1055-2024</v>
      </c>
      <c r="B953" s="20">
        <v>1055</v>
      </c>
      <c r="C953" s="28">
        <v>2024</v>
      </c>
      <c r="D953" s="19" t="s">
        <v>2915</v>
      </c>
      <c r="E953" s="19" t="s">
        <v>1166</v>
      </c>
      <c r="F953" s="19">
        <v>52424392</v>
      </c>
      <c r="G953" s="19" t="s">
        <v>2916</v>
      </c>
      <c r="H953" s="19" t="s">
        <v>154</v>
      </c>
      <c r="I953" s="19" t="s">
        <v>4747</v>
      </c>
      <c r="J953" s="27">
        <v>45497</v>
      </c>
      <c r="K953" s="27">
        <v>45506</v>
      </c>
      <c r="L953" s="27">
        <v>45658</v>
      </c>
      <c r="M953" s="29">
        <v>27160000</v>
      </c>
      <c r="N953" s="36">
        <f t="shared" si="86"/>
        <v>0</v>
      </c>
      <c r="O953" s="31">
        <f>VLOOKUP(A953,[1]Hoja3!$A$1:$D$1647,2,0)</f>
        <v>0</v>
      </c>
      <c r="P953" s="31">
        <f>VLOOKUP(A953,[1]Hoja3!$A$1:$D$1647,4,0)</f>
        <v>0</v>
      </c>
      <c r="Q953" s="31">
        <f>VLOOKUP(A953,[1]Hoja3!$A$1:$D$1647,3,0)</f>
        <v>27160000</v>
      </c>
      <c r="R953" s="31">
        <f t="shared" si="90"/>
        <v>27160000</v>
      </c>
      <c r="S953" s="31">
        <f t="shared" si="87"/>
        <v>0</v>
      </c>
      <c r="T953" s="31">
        <f t="shared" si="88"/>
        <v>0</v>
      </c>
      <c r="X953" s="30"/>
      <c r="Y953" s="31"/>
      <c r="Z953" s="31"/>
      <c r="AA953" s="28" t="s">
        <v>156</v>
      </c>
    </row>
    <row r="954" spans="1:27" s="28" customFormat="1" ht="29" x14ac:dyDescent="0.35">
      <c r="A954" s="19" t="str">
        <f t="shared" si="92"/>
        <v>1056-2024</v>
      </c>
      <c r="B954" s="20">
        <v>1056</v>
      </c>
      <c r="C954" s="28">
        <v>2024</v>
      </c>
      <c r="D954" s="19" t="s">
        <v>2917</v>
      </c>
      <c r="E954" s="19" t="s">
        <v>840</v>
      </c>
      <c r="F954" s="19">
        <v>1012342404</v>
      </c>
      <c r="G954" s="19" t="s">
        <v>2918</v>
      </c>
      <c r="H954" s="19" t="s">
        <v>154</v>
      </c>
      <c r="I954" s="19" t="s">
        <v>4747</v>
      </c>
      <c r="J954" s="27">
        <v>45498</v>
      </c>
      <c r="K954" s="27">
        <v>45505</v>
      </c>
      <c r="L954" s="27">
        <v>45641</v>
      </c>
      <c r="M954" s="29">
        <v>23872500</v>
      </c>
      <c r="N954" s="36">
        <f t="shared" si="86"/>
        <v>0</v>
      </c>
      <c r="O954" s="31">
        <f>VLOOKUP(A954,[1]Hoja3!$A$1:$D$1647,2,0)</f>
        <v>0</v>
      </c>
      <c r="P954" s="31">
        <f>VLOOKUP(A954,[1]Hoja3!$A$1:$D$1647,4,0)</f>
        <v>0</v>
      </c>
      <c r="Q954" s="31">
        <f>VLOOKUP(A954,[1]Hoja3!$A$1:$D$1647,3,0)</f>
        <v>23872500</v>
      </c>
      <c r="R954" s="31">
        <f t="shared" si="90"/>
        <v>23872500</v>
      </c>
      <c r="S954" s="31">
        <f t="shared" si="87"/>
        <v>0</v>
      </c>
      <c r="T954" s="31">
        <f t="shared" si="88"/>
        <v>0</v>
      </c>
      <c r="X954" s="30"/>
      <c r="Y954" s="31"/>
      <c r="Z954" s="31"/>
      <c r="AA954" s="28" t="s">
        <v>156</v>
      </c>
    </row>
    <row r="955" spans="1:27" s="28" customFormat="1" ht="29" x14ac:dyDescent="0.35">
      <c r="A955" s="19" t="str">
        <f t="shared" si="92"/>
        <v>1057-2024</v>
      </c>
      <c r="B955" s="20">
        <v>1057</v>
      </c>
      <c r="C955" s="28">
        <v>2024</v>
      </c>
      <c r="D955" s="19" t="s">
        <v>2919</v>
      </c>
      <c r="E955" s="19" t="s">
        <v>756</v>
      </c>
      <c r="F955" s="19">
        <v>1026258496</v>
      </c>
      <c r="G955" s="19" t="s">
        <v>2920</v>
      </c>
      <c r="H955" s="19" t="s">
        <v>154</v>
      </c>
      <c r="I955" s="19" t="s">
        <v>4747</v>
      </c>
      <c r="J955" s="27">
        <v>45500</v>
      </c>
      <c r="K955" s="27">
        <v>45505</v>
      </c>
      <c r="L955" s="27">
        <v>45641</v>
      </c>
      <c r="M955" s="29">
        <v>23872500</v>
      </c>
      <c r="N955" s="36">
        <f t="shared" si="86"/>
        <v>0</v>
      </c>
      <c r="O955" s="31">
        <f>VLOOKUP(A955,[1]Hoja3!$A$1:$D$1647,2,0)</f>
        <v>0</v>
      </c>
      <c r="P955" s="31">
        <f>VLOOKUP(A955,[1]Hoja3!$A$1:$D$1647,4,0)</f>
        <v>0</v>
      </c>
      <c r="Q955" s="31">
        <f>VLOOKUP(A955,[1]Hoja3!$A$1:$D$1647,3,0)</f>
        <v>23872500</v>
      </c>
      <c r="R955" s="31">
        <f t="shared" si="90"/>
        <v>23872500</v>
      </c>
      <c r="S955" s="31">
        <f t="shared" si="87"/>
        <v>0</v>
      </c>
      <c r="T955" s="31">
        <f t="shared" si="88"/>
        <v>0</v>
      </c>
      <c r="X955" s="30"/>
      <c r="Y955" s="31"/>
      <c r="Z955" s="31"/>
      <c r="AA955" s="28" t="s">
        <v>156</v>
      </c>
    </row>
    <row r="956" spans="1:27" s="28" customFormat="1" ht="29" x14ac:dyDescent="0.35">
      <c r="A956" s="19" t="str">
        <f t="shared" si="92"/>
        <v>1059-2024</v>
      </c>
      <c r="B956" s="20">
        <v>1059</v>
      </c>
      <c r="C956" s="28">
        <v>2024</v>
      </c>
      <c r="D956" s="19" t="s">
        <v>2921</v>
      </c>
      <c r="E956" s="19" t="s">
        <v>1545</v>
      </c>
      <c r="F956" s="19">
        <v>1026256218</v>
      </c>
      <c r="G956" s="19" t="s">
        <v>2922</v>
      </c>
      <c r="H956" s="19" t="s">
        <v>154</v>
      </c>
      <c r="I956" s="19" t="s">
        <v>4747</v>
      </c>
      <c r="J956" s="27">
        <v>45498</v>
      </c>
      <c r="K956" s="27">
        <v>45506</v>
      </c>
      <c r="L956" s="27">
        <v>45642</v>
      </c>
      <c r="M956" s="29">
        <v>23872500</v>
      </c>
      <c r="N956" s="36">
        <f t="shared" si="86"/>
        <v>0</v>
      </c>
      <c r="O956" s="31">
        <f>VLOOKUP(A956,[1]Hoja3!$A$1:$D$1647,2,0)</f>
        <v>0</v>
      </c>
      <c r="P956" s="31">
        <f>VLOOKUP(A956,[1]Hoja3!$A$1:$D$1647,4,0)</f>
        <v>0</v>
      </c>
      <c r="Q956" s="31">
        <f>VLOOKUP(A956,[1]Hoja3!$A$1:$D$1647,3,0)</f>
        <v>23872500</v>
      </c>
      <c r="R956" s="31">
        <f t="shared" si="90"/>
        <v>23872500</v>
      </c>
      <c r="S956" s="31">
        <f t="shared" si="87"/>
        <v>0</v>
      </c>
      <c r="T956" s="31">
        <f t="shared" si="88"/>
        <v>0</v>
      </c>
      <c r="X956" s="30"/>
      <c r="Y956" s="31"/>
      <c r="Z956" s="31"/>
      <c r="AA956" s="28" t="s">
        <v>156</v>
      </c>
    </row>
    <row r="957" spans="1:27" s="28" customFormat="1" ht="29" x14ac:dyDescent="0.35">
      <c r="A957" s="19" t="str">
        <f t="shared" si="92"/>
        <v>1060-2024</v>
      </c>
      <c r="B957" s="20">
        <v>1060</v>
      </c>
      <c r="C957" s="28">
        <v>2024</v>
      </c>
      <c r="D957" s="19" t="s">
        <v>2923</v>
      </c>
      <c r="E957" s="19" t="s">
        <v>158</v>
      </c>
      <c r="F957" s="19">
        <v>1020739089</v>
      </c>
      <c r="G957" s="19" t="s">
        <v>2924</v>
      </c>
      <c r="H957" s="19" t="s">
        <v>154</v>
      </c>
      <c r="I957" s="19" t="s">
        <v>4747</v>
      </c>
      <c r="J957" s="27">
        <v>45498</v>
      </c>
      <c r="K957" s="27">
        <v>45507</v>
      </c>
      <c r="L957" s="27">
        <v>45674</v>
      </c>
      <c r="M957" s="29">
        <v>38841000</v>
      </c>
      <c r="N957" s="36">
        <f t="shared" si="86"/>
        <v>0</v>
      </c>
      <c r="O957" s="31">
        <f>VLOOKUP(A957,[1]Hoja3!$A$1:$D$1647,2,0)</f>
        <v>0</v>
      </c>
      <c r="P957" s="31">
        <f>VLOOKUP(A957,[1]Hoja3!$A$1:$D$1647,4,0)</f>
        <v>0</v>
      </c>
      <c r="Q957" s="31">
        <f>VLOOKUP(A957,[1]Hoja3!$A$1:$D$1647,3,0)</f>
        <v>38841000</v>
      </c>
      <c r="R957" s="31">
        <f t="shared" si="90"/>
        <v>38841000</v>
      </c>
      <c r="S957" s="31">
        <f t="shared" si="87"/>
        <v>0</v>
      </c>
      <c r="T957" s="31">
        <f t="shared" si="88"/>
        <v>0</v>
      </c>
      <c r="X957" s="30"/>
      <c r="Y957" s="31"/>
      <c r="Z957" s="31"/>
      <c r="AA957" s="28" t="s">
        <v>156</v>
      </c>
    </row>
    <row r="958" spans="1:27" s="28" customFormat="1" ht="29" x14ac:dyDescent="0.35">
      <c r="A958" s="19" t="str">
        <f t="shared" si="92"/>
        <v>1061-2024</v>
      </c>
      <c r="B958" s="20">
        <v>1061</v>
      </c>
      <c r="C958" s="28">
        <v>2024</v>
      </c>
      <c r="D958" s="19" t="s">
        <v>2925</v>
      </c>
      <c r="E958" s="19" t="s">
        <v>843</v>
      </c>
      <c r="F958" s="19">
        <v>43978910</v>
      </c>
      <c r="G958" s="19" t="s">
        <v>2926</v>
      </c>
      <c r="H958" s="19" t="s">
        <v>154</v>
      </c>
      <c r="I958" s="19" t="s">
        <v>4747</v>
      </c>
      <c r="J958" s="27">
        <v>45498</v>
      </c>
      <c r="K958" s="27">
        <v>45505</v>
      </c>
      <c r="L958" s="27">
        <v>45641</v>
      </c>
      <c r="M958" s="29">
        <v>38668500</v>
      </c>
      <c r="N958" s="36">
        <f t="shared" si="86"/>
        <v>0</v>
      </c>
      <c r="O958" s="31">
        <f>VLOOKUP(A958,[1]Hoja3!$A$1:$D$1647,2,0)</f>
        <v>0</v>
      </c>
      <c r="P958" s="31">
        <f>VLOOKUP(A958,[1]Hoja3!$A$1:$D$1647,4,0)</f>
        <v>0</v>
      </c>
      <c r="Q958" s="31">
        <f>VLOOKUP(A958,[1]Hoja3!$A$1:$D$1647,3,0)</f>
        <v>38668500</v>
      </c>
      <c r="R958" s="31">
        <f t="shared" si="90"/>
        <v>38668500</v>
      </c>
      <c r="S958" s="31">
        <f t="shared" si="87"/>
        <v>0</v>
      </c>
      <c r="T958" s="31">
        <f t="shared" si="88"/>
        <v>0</v>
      </c>
      <c r="X958" s="30"/>
      <c r="Y958" s="31"/>
      <c r="Z958" s="31"/>
      <c r="AA958" s="28" t="s">
        <v>156</v>
      </c>
    </row>
    <row r="959" spans="1:27" s="28" customFormat="1" ht="29" x14ac:dyDescent="0.35">
      <c r="A959" s="19" t="str">
        <f t="shared" si="92"/>
        <v>1062-2024</v>
      </c>
      <c r="B959" s="20">
        <v>1062</v>
      </c>
      <c r="C959" s="28">
        <v>2024</v>
      </c>
      <c r="D959" s="19" t="s">
        <v>2927</v>
      </c>
      <c r="E959" s="19" t="s">
        <v>1908</v>
      </c>
      <c r="F959" s="19">
        <v>1026272157</v>
      </c>
      <c r="G959" s="19" t="s">
        <v>2928</v>
      </c>
      <c r="H959" s="19" t="s">
        <v>154</v>
      </c>
      <c r="I959" s="19" t="s">
        <v>4747</v>
      </c>
      <c r="J959" s="27">
        <v>45498</v>
      </c>
      <c r="K959" s="27">
        <v>45506</v>
      </c>
      <c r="L959" s="27">
        <v>45642</v>
      </c>
      <c r="M959" s="29">
        <v>23872500</v>
      </c>
      <c r="N959" s="36">
        <f t="shared" si="86"/>
        <v>0</v>
      </c>
      <c r="O959" s="31">
        <f>VLOOKUP(A959,[1]Hoja3!$A$1:$D$1647,2,0)</f>
        <v>0</v>
      </c>
      <c r="P959" s="31">
        <f>VLOOKUP(A959,[1]Hoja3!$A$1:$D$1647,4,0)</f>
        <v>0</v>
      </c>
      <c r="Q959" s="31">
        <f>VLOOKUP(A959,[1]Hoja3!$A$1:$D$1647,3,0)</f>
        <v>23872500</v>
      </c>
      <c r="R959" s="31">
        <f t="shared" si="90"/>
        <v>23872500</v>
      </c>
      <c r="S959" s="31">
        <f t="shared" si="87"/>
        <v>0</v>
      </c>
      <c r="T959" s="31">
        <f t="shared" si="88"/>
        <v>0</v>
      </c>
      <c r="X959" s="30"/>
      <c r="Y959" s="31"/>
      <c r="Z959" s="31"/>
      <c r="AA959" s="28" t="s">
        <v>156</v>
      </c>
    </row>
    <row r="960" spans="1:27" s="28" customFormat="1" ht="29" x14ac:dyDescent="0.35">
      <c r="A960" s="19" t="str">
        <f t="shared" si="92"/>
        <v>1063-2024</v>
      </c>
      <c r="B960" s="20">
        <v>1063</v>
      </c>
      <c r="C960" s="28">
        <v>2024</v>
      </c>
      <c r="D960" s="19" t="s">
        <v>2929</v>
      </c>
      <c r="E960" s="19" t="s">
        <v>849</v>
      </c>
      <c r="F960" s="19">
        <v>1020796941</v>
      </c>
      <c r="G960" s="19" t="s">
        <v>2930</v>
      </c>
      <c r="H960" s="19" t="s">
        <v>854</v>
      </c>
      <c r="I960" s="19" t="s">
        <v>4785</v>
      </c>
      <c r="J960" s="27">
        <v>45500</v>
      </c>
      <c r="K960" s="27">
        <v>45509</v>
      </c>
      <c r="L960" s="27">
        <v>45630</v>
      </c>
      <c r="M960" s="29">
        <v>28000000</v>
      </c>
      <c r="N960" s="36">
        <f t="shared" si="86"/>
        <v>0</v>
      </c>
      <c r="O960" s="31">
        <f>VLOOKUP(A960,[1]Hoja3!$A$1:$D$1647,2,0)</f>
        <v>0</v>
      </c>
      <c r="P960" s="31">
        <f>VLOOKUP(A960,[1]Hoja3!$A$1:$D$1647,4,0)</f>
        <v>0</v>
      </c>
      <c r="Q960" s="31">
        <f>VLOOKUP(A960,[1]Hoja3!$A$1:$D$1647,3,0)</f>
        <v>28000000</v>
      </c>
      <c r="R960" s="31">
        <f t="shared" si="90"/>
        <v>28000000</v>
      </c>
      <c r="S960" s="31">
        <f t="shared" si="87"/>
        <v>0</v>
      </c>
      <c r="T960" s="31">
        <f t="shared" si="88"/>
        <v>0</v>
      </c>
      <c r="X960" s="30"/>
      <c r="Y960" s="31"/>
      <c r="Z960" s="31"/>
      <c r="AA960" s="28" t="s">
        <v>306</v>
      </c>
    </row>
    <row r="961" spans="1:27" s="28" customFormat="1" ht="29" x14ac:dyDescent="0.35">
      <c r="A961" s="19" t="str">
        <f t="shared" si="92"/>
        <v>1064-2024</v>
      </c>
      <c r="B961" s="20">
        <v>1064</v>
      </c>
      <c r="C961" s="28">
        <v>2024</v>
      </c>
      <c r="D961" s="19" t="s">
        <v>2931</v>
      </c>
      <c r="E961" s="19" t="s">
        <v>915</v>
      </c>
      <c r="F961" s="19">
        <v>34325312</v>
      </c>
      <c r="G961" s="19" t="s">
        <v>2932</v>
      </c>
      <c r="H961" s="19" t="s">
        <v>154</v>
      </c>
      <c r="I961" s="19" t="s">
        <v>4747</v>
      </c>
      <c r="J961" s="27">
        <v>45498</v>
      </c>
      <c r="K961" s="27">
        <v>45505</v>
      </c>
      <c r="L961" s="27">
        <v>45641</v>
      </c>
      <c r="M961" s="29">
        <v>38669805</v>
      </c>
      <c r="N961" s="36">
        <f t="shared" si="86"/>
        <v>0</v>
      </c>
      <c r="O961" s="31">
        <f>VLOOKUP(A961,[1]Hoja3!$A$1:$D$1647,2,0)</f>
        <v>0</v>
      </c>
      <c r="P961" s="31">
        <f>VLOOKUP(A961,[1]Hoja3!$A$1:$D$1647,4,0)</f>
        <v>0</v>
      </c>
      <c r="Q961" s="31">
        <f>VLOOKUP(A961,[1]Hoja3!$A$1:$D$1647,3,0)</f>
        <v>38669805</v>
      </c>
      <c r="R961" s="31">
        <f t="shared" si="90"/>
        <v>38669805</v>
      </c>
      <c r="S961" s="31">
        <f t="shared" si="87"/>
        <v>0</v>
      </c>
      <c r="T961" s="31">
        <f t="shared" si="88"/>
        <v>0</v>
      </c>
      <c r="X961" s="30"/>
      <c r="Y961" s="31"/>
      <c r="Z961" s="31"/>
      <c r="AA961" s="28" t="s">
        <v>156</v>
      </c>
    </row>
    <row r="962" spans="1:27" s="28" customFormat="1" ht="29" x14ac:dyDescent="0.35">
      <c r="A962" s="19" t="str">
        <f t="shared" si="92"/>
        <v>1065-2024</v>
      </c>
      <c r="B962" s="20">
        <v>1065</v>
      </c>
      <c r="C962" s="28">
        <v>2024</v>
      </c>
      <c r="D962" s="19" t="s">
        <v>2933</v>
      </c>
      <c r="E962" s="19" t="s">
        <v>744</v>
      </c>
      <c r="F962" s="19">
        <v>52726936</v>
      </c>
      <c r="G962" s="19" t="s">
        <v>2934</v>
      </c>
      <c r="H962" s="19" t="s">
        <v>154</v>
      </c>
      <c r="I962" s="19" t="s">
        <v>4747</v>
      </c>
      <c r="J962" s="27">
        <v>45498</v>
      </c>
      <c r="K962" s="27">
        <v>45506</v>
      </c>
      <c r="L962" s="27">
        <v>45642</v>
      </c>
      <c r="M962" s="29">
        <v>23872500</v>
      </c>
      <c r="N962" s="36">
        <f t="shared" si="86"/>
        <v>0</v>
      </c>
      <c r="O962" s="31">
        <f>VLOOKUP(A962,[1]Hoja3!$A$1:$D$1647,2,0)</f>
        <v>0</v>
      </c>
      <c r="P962" s="31">
        <f>VLOOKUP(A962,[1]Hoja3!$A$1:$D$1647,4,0)</f>
        <v>0</v>
      </c>
      <c r="Q962" s="31">
        <f>VLOOKUP(A962,[1]Hoja3!$A$1:$D$1647,3,0)</f>
        <v>23872500</v>
      </c>
      <c r="R962" s="31">
        <f t="shared" si="90"/>
        <v>23872500</v>
      </c>
      <c r="S962" s="31">
        <f t="shared" si="87"/>
        <v>0</v>
      </c>
      <c r="T962" s="31">
        <f t="shared" si="88"/>
        <v>0</v>
      </c>
      <c r="X962" s="30"/>
      <c r="Y962" s="31"/>
      <c r="Z962" s="31"/>
      <c r="AA962" s="28" t="s">
        <v>156</v>
      </c>
    </row>
    <row r="963" spans="1:27" s="28" customFormat="1" ht="29" x14ac:dyDescent="0.35">
      <c r="A963" s="19" t="str">
        <f t="shared" si="92"/>
        <v>1066-2024</v>
      </c>
      <c r="B963" s="20">
        <v>1066</v>
      </c>
      <c r="C963" s="28">
        <v>2024</v>
      </c>
      <c r="D963" s="19" t="s">
        <v>2935</v>
      </c>
      <c r="E963" s="19" t="s">
        <v>669</v>
      </c>
      <c r="F963" s="19">
        <v>1031152962</v>
      </c>
      <c r="G963" s="19" t="s">
        <v>2936</v>
      </c>
      <c r="H963" s="19" t="s">
        <v>154</v>
      </c>
      <c r="I963" s="19" t="s">
        <v>4747</v>
      </c>
      <c r="J963" s="27">
        <v>45498</v>
      </c>
      <c r="K963" s="27">
        <v>45506</v>
      </c>
      <c r="L963" s="27">
        <v>45642</v>
      </c>
      <c r="M963" s="29">
        <v>23872500</v>
      </c>
      <c r="N963" s="36">
        <f t="shared" si="86"/>
        <v>0</v>
      </c>
      <c r="O963" s="31">
        <f>VLOOKUP(A963,[1]Hoja3!$A$1:$D$1647,2,0)</f>
        <v>0</v>
      </c>
      <c r="P963" s="31">
        <f>VLOOKUP(A963,[1]Hoja3!$A$1:$D$1647,4,0)</f>
        <v>0</v>
      </c>
      <c r="Q963" s="31">
        <f>VLOOKUP(A963,[1]Hoja3!$A$1:$D$1647,3,0)</f>
        <v>23872500</v>
      </c>
      <c r="R963" s="31">
        <f t="shared" si="90"/>
        <v>23872500</v>
      </c>
      <c r="S963" s="31">
        <f t="shared" si="87"/>
        <v>0</v>
      </c>
      <c r="T963" s="31">
        <f t="shared" si="88"/>
        <v>0</v>
      </c>
      <c r="X963" s="30"/>
      <c r="Y963" s="31"/>
      <c r="Z963" s="31"/>
      <c r="AA963" s="28" t="s">
        <v>156</v>
      </c>
    </row>
    <row r="964" spans="1:27" s="28" customFormat="1" ht="29" x14ac:dyDescent="0.35">
      <c r="A964" s="19" t="str">
        <f t="shared" si="92"/>
        <v>1067-2024</v>
      </c>
      <c r="B964" s="20">
        <v>1067</v>
      </c>
      <c r="C964" s="28">
        <v>2024</v>
      </c>
      <c r="D964" s="19" t="s">
        <v>2937</v>
      </c>
      <c r="E964" s="19" t="s">
        <v>684</v>
      </c>
      <c r="F964" s="19">
        <v>1026282315</v>
      </c>
      <c r="G964" s="19" t="s">
        <v>2938</v>
      </c>
      <c r="H964" s="19" t="s">
        <v>2899</v>
      </c>
      <c r="I964" s="19" t="s">
        <v>765</v>
      </c>
      <c r="J964" s="27">
        <v>45498</v>
      </c>
      <c r="K964" s="27">
        <v>45506</v>
      </c>
      <c r="L964" s="27">
        <v>45657</v>
      </c>
      <c r="M964" s="29">
        <v>43460000</v>
      </c>
      <c r="N964" s="36">
        <f t="shared" si="86"/>
        <v>0</v>
      </c>
      <c r="O964" s="31">
        <f>VLOOKUP(A964,[1]Hoja3!$A$1:$D$1647,2,0)</f>
        <v>0</v>
      </c>
      <c r="P964" s="31">
        <f>VLOOKUP(A964,[1]Hoja3!$A$1:$D$1647,4,0)</f>
        <v>0</v>
      </c>
      <c r="Q964" s="31">
        <f>VLOOKUP(A964,[1]Hoja3!$A$1:$D$1647,3,0)</f>
        <v>43460000</v>
      </c>
      <c r="R964" s="31">
        <f t="shared" si="90"/>
        <v>43460000</v>
      </c>
      <c r="S964" s="31">
        <f t="shared" si="87"/>
        <v>0</v>
      </c>
      <c r="T964" s="31">
        <f t="shared" si="88"/>
        <v>0</v>
      </c>
      <c r="X964" s="30"/>
      <c r="Y964" s="31"/>
      <c r="Z964" s="31"/>
      <c r="AA964" s="28" t="s">
        <v>556</v>
      </c>
    </row>
    <row r="965" spans="1:27" s="28" customFormat="1" ht="29" x14ac:dyDescent="0.35">
      <c r="A965" s="19" t="str">
        <f t="shared" si="92"/>
        <v>1068-2024</v>
      </c>
      <c r="B965" s="20">
        <v>1068</v>
      </c>
      <c r="C965" s="28">
        <v>2024</v>
      </c>
      <c r="D965" s="19" t="s">
        <v>2939</v>
      </c>
      <c r="E965" s="19" t="s">
        <v>206</v>
      </c>
      <c r="F965" s="19">
        <v>1032366030</v>
      </c>
      <c r="G965" s="19" t="s">
        <v>2940</v>
      </c>
      <c r="H965" s="19" t="s">
        <v>154</v>
      </c>
      <c r="I965" s="19" t="s">
        <v>4747</v>
      </c>
      <c r="J965" s="27">
        <v>45498</v>
      </c>
      <c r="K965" s="27">
        <v>45512</v>
      </c>
      <c r="L965" s="27">
        <v>45648</v>
      </c>
      <c r="M965" s="29">
        <v>34272000</v>
      </c>
      <c r="N965" s="36">
        <f t="shared" si="86"/>
        <v>0</v>
      </c>
      <c r="O965" s="31">
        <f>VLOOKUP(A965,[1]Hoja3!$A$1:$D$1647,2,0)</f>
        <v>0</v>
      </c>
      <c r="P965" s="31">
        <f>VLOOKUP(A965,[1]Hoja3!$A$1:$D$1647,4,0)</f>
        <v>0</v>
      </c>
      <c r="Q965" s="31">
        <f>VLOOKUP(A965,[1]Hoja3!$A$1:$D$1647,3,0)</f>
        <v>34272000</v>
      </c>
      <c r="R965" s="31">
        <f t="shared" si="90"/>
        <v>34272000</v>
      </c>
      <c r="S965" s="31">
        <f t="shared" si="87"/>
        <v>0</v>
      </c>
      <c r="T965" s="31">
        <f t="shared" si="88"/>
        <v>0</v>
      </c>
      <c r="X965" s="30"/>
      <c r="Y965" s="31"/>
      <c r="Z965" s="31"/>
      <c r="AA965" s="28" t="s">
        <v>156</v>
      </c>
    </row>
    <row r="966" spans="1:27" s="28" customFormat="1" ht="29" x14ac:dyDescent="0.35">
      <c r="A966" s="19" t="str">
        <f t="shared" si="92"/>
        <v>1069-2024</v>
      </c>
      <c r="B966" s="20">
        <v>1069</v>
      </c>
      <c r="C966" s="28">
        <v>2024</v>
      </c>
      <c r="D966" s="19" t="s">
        <v>2941</v>
      </c>
      <c r="E966" s="19" t="s">
        <v>1272</v>
      </c>
      <c r="F966" s="19">
        <v>80178714</v>
      </c>
      <c r="G966" s="19" t="s">
        <v>2942</v>
      </c>
      <c r="H966" s="19" t="s">
        <v>154</v>
      </c>
      <c r="I966" s="19" t="s">
        <v>4747</v>
      </c>
      <c r="J966" s="27">
        <v>45498</v>
      </c>
      <c r="K966" s="27">
        <v>45505</v>
      </c>
      <c r="L966" s="27">
        <v>45641</v>
      </c>
      <c r="M966" s="29">
        <v>14322150</v>
      </c>
      <c r="N966" s="36">
        <f t="shared" si="86"/>
        <v>0</v>
      </c>
      <c r="O966" s="31">
        <f>VLOOKUP(A966,[1]Hoja3!$A$1:$D$1647,2,0)</f>
        <v>0</v>
      </c>
      <c r="P966" s="31">
        <f>VLOOKUP(A966,[1]Hoja3!$A$1:$D$1647,4,0)</f>
        <v>0</v>
      </c>
      <c r="Q966" s="31">
        <f>VLOOKUP(A966,[1]Hoja3!$A$1:$D$1647,3,0)</f>
        <v>14322150</v>
      </c>
      <c r="R966" s="31">
        <f t="shared" si="90"/>
        <v>14322150</v>
      </c>
      <c r="S966" s="31">
        <f t="shared" si="87"/>
        <v>0</v>
      </c>
      <c r="T966" s="31">
        <f t="shared" si="88"/>
        <v>0</v>
      </c>
      <c r="X966" s="30"/>
      <c r="Y966" s="31"/>
      <c r="Z966" s="31"/>
      <c r="AA966" s="28" t="s">
        <v>156</v>
      </c>
    </row>
    <row r="967" spans="1:27" s="28" customFormat="1" ht="29" x14ac:dyDescent="0.35">
      <c r="A967" s="19" t="str">
        <f t="shared" si="92"/>
        <v>1070-2024</v>
      </c>
      <c r="B967" s="20">
        <v>1070</v>
      </c>
      <c r="C967" s="28">
        <v>2024</v>
      </c>
      <c r="D967" s="19" t="s">
        <v>2943</v>
      </c>
      <c r="E967" s="19" t="s">
        <v>400</v>
      </c>
      <c r="F967" s="19">
        <v>21075333</v>
      </c>
      <c r="G967" s="19" t="s">
        <v>2944</v>
      </c>
      <c r="H967" s="19" t="s">
        <v>154</v>
      </c>
      <c r="I967" s="19" t="s">
        <v>4747</v>
      </c>
      <c r="J967" s="27">
        <v>45498</v>
      </c>
      <c r="K967" s="27">
        <v>45505</v>
      </c>
      <c r="L967" s="27">
        <v>45641</v>
      </c>
      <c r="M967" s="29">
        <v>16641000</v>
      </c>
      <c r="N967" s="36">
        <f t="shared" si="86"/>
        <v>0</v>
      </c>
      <c r="O967" s="31">
        <f>VLOOKUP(A967,[1]Hoja3!$A$1:$D$1647,2,0)</f>
        <v>0</v>
      </c>
      <c r="P967" s="31">
        <f>VLOOKUP(A967,[1]Hoja3!$A$1:$D$1647,4,0)</f>
        <v>0</v>
      </c>
      <c r="Q967" s="31">
        <f>VLOOKUP(A967,[1]Hoja3!$A$1:$D$1647,3,0)</f>
        <v>16641000</v>
      </c>
      <c r="R967" s="31">
        <f t="shared" si="90"/>
        <v>16641000</v>
      </c>
      <c r="S967" s="31">
        <f t="shared" si="87"/>
        <v>0</v>
      </c>
      <c r="T967" s="31">
        <f t="shared" si="88"/>
        <v>0</v>
      </c>
      <c r="X967" s="30"/>
      <c r="Y967" s="31"/>
      <c r="Z967" s="31"/>
      <c r="AA967" s="28" t="s">
        <v>156</v>
      </c>
    </row>
    <row r="968" spans="1:27" s="28" customFormat="1" ht="29" x14ac:dyDescent="0.35">
      <c r="A968" s="19" t="str">
        <f t="shared" si="92"/>
        <v>1071-2024</v>
      </c>
      <c r="B968" s="20">
        <v>1071</v>
      </c>
      <c r="C968" s="28">
        <v>2024</v>
      </c>
      <c r="D968" s="19" t="s">
        <v>2945</v>
      </c>
      <c r="E968" s="19" t="s">
        <v>1163</v>
      </c>
      <c r="F968" s="19">
        <v>1019059223</v>
      </c>
      <c r="G968" s="19" t="s">
        <v>2946</v>
      </c>
      <c r="H968" s="19" t="s">
        <v>154</v>
      </c>
      <c r="I968" s="19" t="s">
        <v>4747</v>
      </c>
      <c r="J968" s="27">
        <v>45498</v>
      </c>
      <c r="K968" s="27">
        <v>45506</v>
      </c>
      <c r="L968" s="27">
        <v>45658</v>
      </c>
      <c r="M968" s="29">
        <v>27160000</v>
      </c>
      <c r="N968" s="36">
        <f t="shared" ref="N968:N1031" si="93">O968/(M968-P968)</f>
        <v>0</v>
      </c>
      <c r="O968" s="31">
        <f>VLOOKUP(A968,[1]Hoja3!$A$1:$D$1647,2,0)</f>
        <v>0</v>
      </c>
      <c r="P968" s="31">
        <f>VLOOKUP(A968,[1]Hoja3!$A$1:$D$1647,4,0)</f>
        <v>0</v>
      </c>
      <c r="Q968" s="31">
        <f>VLOOKUP(A968,[1]Hoja3!$A$1:$D$1647,3,0)</f>
        <v>27160000</v>
      </c>
      <c r="R968" s="31">
        <f t="shared" si="90"/>
        <v>27160000</v>
      </c>
      <c r="S968" s="31">
        <f t="shared" ref="S968:S1031" si="94">+O968-P968</f>
        <v>0</v>
      </c>
      <c r="T968" s="31">
        <f t="shared" ref="T968:T1031" si="95">+O968+P968</f>
        <v>0</v>
      </c>
      <c r="X968" s="30"/>
      <c r="Y968" s="31"/>
      <c r="Z968" s="31"/>
      <c r="AA968" s="28" t="s">
        <v>156</v>
      </c>
    </row>
    <row r="969" spans="1:27" s="28" customFormat="1" ht="29" x14ac:dyDescent="0.35">
      <c r="A969" s="19" t="str">
        <f t="shared" si="92"/>
        <v>1072-2024</v>
      </c>
      <c r="B969" s="20">
        <v>1072</v>
      </c>
      <c r="C969" s="28">
        <v>2024</v>
      </c>
      <c r="D969" s="19" t="s">
        <v>2947</v>
      </c>
      <c r="E969" s="19" t="s">
        <v>2492</v>
      </c>
      <c r="F969" s="19">
        <v>1030635568</v>
      </c>
      <c r="G969" s="19" t="s">
        <v>2948</v>
      </c>
      <c r="H969" s="19" t="s">
        <v>154</v>
      </c>
      <c r="I969" s="19" t="s">
        <v>4747</v>
      </c>
      <c r="J969" s="27">
        <v>45498</v>
      </c>
      <c r="K969" s="27">
        <v>45506</v>
      </c>
      <c r="L969" s="27">
        <v>45658</v>
      </c>
      <c r="M969" s="29">
        <v>27160000</v>
      </c>
      <c r="N969" s="36">
        <f t="shared" si="93"/>
        <v>0</v>
      </c>
      <c r="O969" s="31">
        <f>VLOOKUP(A969,[1]Hoja3!$A$1:$D$1647,2,0)</f>
        <v>0</v>
      </c>
      <c r="P969" s="31">
        <f>VLOOKUP(A969,[1]Hoja3!$A$1:$D$1647,4,0)</f>
        <v>0</v>
      </c>
      <c r="Q969" s="31">
        <f>VLOOKUP(A969,[1]Hoja3!$A$1:$D$1647,3,0)</f>
        <v>27160000</v>
      </c>
      <c r="R969" s="31">
        <f t="shared" ref="R969:R1032" si="96">+O969+P969+Q969</f>
        <v>27160000</v>
      </c>
      <c r="S969" s="31">
        <f t="shared" si="94"/>
        <v>0</v>
      </c>
      <c r="T969" s="31">
        <f t="shared" si="95"/>
        <v>0</v>
      </c>
      <c r="X969" s="30"/>
      <c r="Y969" s="31"/>
      <c r="Z969" s="31"/>
      <c r="AA969" s="28" t="s">
        <v>156</v>
      </c>
    </row>
    <row r="970" spans="1:27" s="28" customFormat="1" ht="29" x14ac:dyDescent="0.35">
      <c r="A970" s="19" t="str">
        <f t="shared" si="92"/>
        <v>1073-2024</v>
      </c>
      <c r="B970" s="20">
        <v>1073</v>
      </c>
      <c r="C970" s="28">
        <v>2024</v>
      </c>
      <c r="D970" s="19" t="s">
        <v>2949</v>
      </c>
      <c r="E970" s="19" t="s">
        <v>2470</v>
      </c>
      <c r="F970" s="19">
        <v>1022343721</v>
      </c>
      <c r="G970" s="19" t="s">
        <v>2950</v>
      </c>
      <c r="H970" s="19" t="s">
        <v>154</v>
      </c>
      <c r="I970" s="19" t="s">
        <v>4747</v>
      </c>
      <c r="J970" s="27">
        <v>45498</v>
      </c>
      <c r="K970" s="27">
        <v>45506</v>
      </c>
      <c r="L970" s="27">
        <v>45658</v>
      </c>
      <c r="M970" s="29">
        <v>27160000</v>
      </c>
      <c r="N970" s="36">
        <f t="shared" si="93"/>
        <v>0</v>
      </c>
      <c r="O970" s="31">
        <f>VLOOKUP(A970,[1]Hoja3!$A$1:$D$1647,2,0)</f>
        <v>0</v>
      </c>
      <c r="P970" s="31">
        <f>VLOOKUP(A970,[1]Hoja3!$A$1:$D$1647,4,0)</f>
        <v>0</v>
      </c>
      <c r="Q970" s="31">
        <f>VLOOKUP(A970,[1]Hoja3!$A$1:$D$1647,3,0)</f>
        <v>27160000</v>
      </c>
      <c r="R970" s="31">
        <f t="shared" si="96"/>
        <v>27160000</v>
      </c>
      <c r="S970" s="31">
        <f t="shared" si="94"/>
        <v>0</v>
      </c>
      <c r="T970" s="31">
        <f t="shared" si="95"/>
        <v>0</v>
      </c>
      <c r="X970" s="30"/>
      <c r="Y970" s="31"/>
      <c r="Z970" s="31"/>
      <c r="AA970" s="28" t="s">
        <v>156</v>
      </c>
    </row>
    <row r="971" spans="1:27" s="28" customFormat="1" ht="29" x14ac:dyDescent="0.35">
      <c r="A971" s="19" t="str">
        <f t="shared" si="92"/>
        <v>1074-2024</v>
      </c>
      <c r="B971" s="20">
        <v>1074</v>
      </c>
      <c r="C971" s="28">
        <v>2024</v>
      </c>
      <c r="D971" s="19" t="s">
        <v>2951</v>
      </c>
      <c r="E971" s="19" t="s">
        <v>1569</v>
      </c>
      <c r="F971" s="19">
        <v>1013606056</v>
      </c>
      <c r="G971" s="19" t="s">
        <v>2952</v>
      </c>
      <c r="H971" s="19" t="s">
        <v>154</v>
      </c>
      <c r="I971" s="19" t="s">
        <v>4747</v>
      </c>
      <c r="J971" s="27">
        <v>45498</v>
      </c>
      <c r="K971" s="27">
        <v>45506</v>
      </c>
      <c r="L971" s="27">
        <v>45658</v>
      </c>
      <c r="M971" s="29">
        <v>27160000</v>
      </c>
      <c r="N971" s="36">
        <f t="shared" si="93"/>
        <v>0</v>
      </c>
      <c r="O971" s="31">
        <f>VLOOKUP(A971,[1]Hoja3!$A$1:$D$1647,2,0)</f>
        <v>0</v>
      </c>
      <c r="P971" s="31">
        <f>VLOOKUP(A971,[1]Hoja3!$A$1:$D$1647,4,0)</f>
        <v>0</v>
      </c>
      <c r="Q971" s="31">
        <f>VLOOKUP(A971,[1]Hoja3!$A$1:$D$1647,3,0)</f>
        <v>27160000</v>
      </c>
      <c r="R971" s="31">
        <f t="shared" si="96"/>
        <v>27160000</v>
      </c>
      <c r="S971" s="31">
        <f t="shared" si="94"/>
        <v>0</v>
      </c>
      <c r="T971" s="31">
        <f t="shared" si="95"/>
        <v>0</v>
      </c>
      <c r="X971" s="30"/>
      <c r="Y971" s="31"/>
      <c r="Z971" s="31"/>
      <c r="AA971" s="28" t="s">
        <v>156</v>
      </c>
    </row>
    <row r="972" spans="1:27" s="28" customFormat="1" ht="29" x14ac:dyDescent="0.35">
      <c r="A972" s="19" t="str">
        <f t="shared" si="92"/>
        <v>1075-2024</v>
      </c>
      <c r="B972" s="20">
        <v>1075</v>
      </c>
      <c r="C972" s="28">
        <v>2024</v>
      </c>
      <c r="D972" s="19" t="s">
        <v>2953</v>
      </c>
      <c r="E972" s="19" t="s">
        <v>2476</v>
      </c>
      <c r="F972" s="19">
        <v>53038736</v>
      </c>
      <c r="G972" s="19" t="s">
        <v>2954</v>
      </c>
      <c r="H972" s="19" t="s">
        <v>854</v>
      </c>
      <c r="I972" s="19" t="s">
        <v>4785</v>
      </c>
      <c r="J972" s="27">
        <v>45498</v>
      </c>
      <c r="K972" s="27">
        <v>45509</v>
      </c>
      <c r="L972" s="27">
        <v>45645</v>
      </c>
      <c r="M972" s="29">
        <v>38016000</v>
      </c>
      <c r="N972" s="36">
        <f t="shared" si="93"/>
        <v>0</v>
      </c>
      <c r="O972" s="31">
        <f>VLOOKUP(A972,[1]Hoja3!$A$1:$D$1647,2,0)</f>
        <v>0</v>
      </c>
      <c r="P972" s="31">
        <f>VLOOKUP(A972,[1]Hoja3!$A$1:$D$1647,4,0)</f>
        <v>0</v>
      </c>
      <c r="Q972" s="31">
        <f>VLOOKUP(A972,[1]Hoja3!$A$1:$D$1647,3,0)</f>
        <v>38016000</v>
      </c>
      <c r="R972" s="31">
        <f t="shared" si="96"/>
        <v>38016000</v>
      </c>
      <c r="S972" s="31">
        <f t="shared" si="94"/>
        <v>0</v>
      </c>
      <c r="T972" s="31">
        <f t="shared" si="95"/>
        <v>0</v>
      </c>
      <c r="X972" s="30"/>
      <c r="Y972" s="31"/>
      <c r="Z972" s="31"/>
      <c r="AA972" s="28" t="s">
        <v>306</v>
      </c>
    </row>
    <row r="973" spans="1:27" s="28" customFormat="1" ht="29" x14ac:dyDescent="0.35">
      <c r="A973" s="19" t="str">
        <f t="shared" si="92"/>
        <v>1076-2024</v>
      </c>
      <c r="B973" s="20">
        <v>1076</v>
      </c>
      <c r="C973" s="28">
        <v>2024</v>
      </c>
      <c r="D973" s="19" t="s">
        <v>2955</v>
      </c>
      <c r="E973" s="19" t="s">
        <v>2956</v>
      </c>
      <c r="F973" s="19">
        <v>51844111</v>
      </c>
      <c r="G973" s="19" t="s">
        <v>2957</v>
      </c>
      <c r="H973" s="19" t="s">
        <v>2899</v>
      </c>
      <c r="I973" s="19" t="s">
        <v>765</v>
      </c>
      <c r="J973" s="27">
        <v>45498</v>
      </c>
      <c r="K973" s="27">
        <v>45505</v>
      </c>
      <c r="L973" s="27">
        <v>45657</v>
      </c>
      <c r="M973" s="29">
        <v>44500000</v>
      </c>
      <c r="N973" s="36">
        <f t="shared" si="93"/>
        <v>0</v>
      </c>
      <c r="O973" s="31">
        <f>VLOOKUP(A973,[1]Hoja3!$A$1:$D$1647,2,0)</f>
        <v>0</v>
      </c>
      <c r="P973" s="31">
        <f>VLOOKUP(A973,[1]Hoja3!$A$1:$D$1647,4,0)</f>
        <v>0</v>
      </c>
      <c r="Q973" s="31">
        <f>VLOOKUP(A973,[1]Hoja3!$A$1:$D$1647,3,0)</f>
        <v>44500000</v>
      </c>
      <c r="R973" s="31">
        <f t="shared" si="96"/>
        <v>44500000</v>
      </c>
      <c r="S973" s="31">
        <f t="shared" si="94"/>
        <v>0</v>
      </c>
      <c r="T973" s="31">
        <f t="shared" si="95"/>
        <v>0</v>
      </c>
      <c r="X973" s="30"/>
      <c r="Y973" s="31"/>
      <c r="Z973" s="31"/>
      <c r="AA973" s="28" t="s">
        <v>556</v>
      </c>
    </row>
    <row r="974" spans="1:27" s="28" customFormat="1" ht="29" x14ac:dyDescent="0.35">
      <c r="A974" s="19" t="str">
        <f t="shared" si="92"/>
        <v>1077-2024</v>
      </c>
      <c r="B974" s="20">
        <v>1077</v>
      </c>
      <c r="C974" s="28">
        <v>2024</v>
      </c>
      <c r="D974" s="19" t="s">
        <v>2958</v>
      </c>
      <c r="E974" s="19" t="s">
        <v>1719</v>
      </c>
      <c r="F974" s="19">
        <v>52750847</v>
      </c>
      <c r="G974" s="19" t="s">
        <v>2959</v>
      </c>
      <c r="H974" s="19" t="s">
        <v>2899</v>
      </c>
      <c r="I974" s="19" t="s">
        <v>765</v>
      </c>
      <c r="J974" s="27">
        <v>45498</v>
      </c>
      <c r="K974" s="27">
        <v>45505</v>
      </c>
      <c r="L974" s="27">
        <v>45657</v>
      </c>
      <c r="M974" s="29">
        <v>32590000</v>
      </c>
      <c r="N974" s="36">
        <f t="shared" si="93"/>
        <v>0</v>
      </c>
      <c r="O974" s="31">
        <f>VLOOKUP(A974,[1]Hoja3!$A$1:$D$1647,2,0)</f>
        <v>0</v>
      </c>
      <c r="P974" s="31">
        <f>VLOOKUP(A974,[1]Hoja3!$A$1:$D$1647,4,0)</f>
        <v>0</v>
      </c>
      <c r="Q974" s="31">
        <f>VLOOKUP(A974,[1]Hoja3!$A$1:$D$1647,3,0)</f>
        <v>32590000</v>
      </c>
      <c r="R974" s="31">
        <f t="shared" si="96"/>
        <v>32590000</v>
      </c>
      <c r="S974" s="31">
        <f t="shared" si="94"/>
        <v>0</v>
      </c>
      <c r="T974" s="31">
        <f t="shared" si="95"/>
        <v>0</v>
      </c>
      <c r="X974" s="30"/>
      <c r="Y974" s="31"/>
      <c r="Z974" s="31"/>
      <c r="AA974" s="28" t="s">
        <v>556</v>
      </c>
    </row>
    <row r="975" spans="1:27" s="28" customFormat="1" ht="29" x14ac:dyDescent="0.35">
      <c r="A975" s="19" t="str">
        <f t="shared" si="92"/>
        <v>1079-2024</v>
      </c>
      <c r="B975" s="20">
        <v>1079</v>
      </c>
      <c r="C975" s="28">
        <v>2024</v>
      </c>
      <c r="D975" s="19" t="s">
        <v>2960</v>
      </c>
      <c r="E975" s="19" t="s">
        <v>149</v>
      </c>
      <c r="F975" s="19">
        <v>1049635138</v>
      </c>
      <c r="G975" s="19" t="s">
        <v>2961</v>
      </c>
      <c r="H975" s="19" t="s">
        <v>5411</v>
      </c>
      <c r="I975" s="19" t="s">
        <v>33</v>
      </c>
      <c r="J975" s="27">
        <v>45498</v>
      </c>
      <c r="K975" s="27">
        <v>45505</v>
      </c>
      <c r="L975" s="27">
        <v>45657</v>
      </c>
      <c r="M975" s="29">
        <v>40000000</v>
      </c>
      <c r="N975" s="36">
        <f t="shared" si="93"/>
        <v>0</v>
      </c>
      <c r="O975" s="31">
        <f>VLOOKUP(A975,[1]Hoja3!$A$1:$D$1647,2,0)</f>
        <v>0</v>
      </c>
      <c r="P975" s="31">
        <f>VLOOKUP(A975,[1]Hoja3!$A$1:$D$1647,4,0)</f>
        <v>0</v>
      </c>
      <c r="Q975" s="31">
        <f>VLOOKUP(A975,[1]Hoja3!$A$1:$D$1647,3,0)</f>
        <v>40000000</v>
      </c>
      <c r="R975" s="31">
        <f t="shared" si="96"/>
        <v>40000000</v>
      </c>
      <c r="S975" s="31">
        <f t="shared" si="94"/>
        <v>0</v>
      </c>
      <c r="T975" s="31">
        <f t="shared" si="95"/>
        <v>0</v>
      </c>
      <c r="X975" s="30"/>
      <c r="Y975" s="31"/>
      <c r="Z975" s="31"/>
      <c r="AA975" s="28" t="s">
        <v>33</v>
      </c>
    </row>
    <row r="976" spans="1:27" s="28" customFormat="1" ht="29" x14ac:dyDescent="0.35">
      <c r="A976" s="19" t="str">
        <f t="shared" si="92"/>
        <v>1080-2024</v>
      </c>
      <c r="B976" s="20">
        <v>1080</v>
      </c>
      <c r="C976" s="28">
        <v>2024</v>
      </c>
      <c r="D976" s="19" t="s">
        <v>2962</v>
      </c>
      <c r="E976" s="19" t="s">
        <v>68</v>
      </c>
      <c r="F976" s="19">
        <v>1057515441</v>
      </c>
      <c r="G976" s="19" t="s">
        <v>2963</v>
      </c>
      <c r="H976" s="19" t="s">
        <v>5411</v>
      </c>
      <c r="I976" s="19" t="s">
        <v>33</v>
      </c>
      <c r="J976" s="27">
        <v>45498</v>
      </c>
      <c r="K976" s="27">
        <v>45505</v>
      </c>
      <c r="L976" s="27">
        <v>45657</v>
      </c>
      <c r="M976" s="29">
        <v>27160000</v>
      </c>
      <c r="N976" s="36">
        <f t="shared" si="93"/>
        <v>0</v>
      </c>
      <c r="O976" s="31">
        <f>VLOOKUP(A976,[1]Hoja3!$A$1:$D$1647,2,0)</f>
        <v>0</v>
      </c>
      <c r="P976" s="31">
        <f>VLOOKUP(A976,[1]Hoja3!$A$1:$D$1647,4,0)</f>
        <v>0</v>
      </c>
      <c r="Q976" s="31">
        <f>VLOOKUP(A976,[1]Hoja3!$A$1:$D$1647,3,0)</f>
        <v>27160000</v>
      </c>
      <c r="R976" s="31">
        <f t="shared" si="96"/>
        <v>27160000</v>
      </c>
      <c r="S976" s="31">
        <f t="shared" si="94"/>
        <v>0</v>
      </c>
      <c r="T976" s="31">
        <f t="shared" si="95"/>
        <v>0</v>
      </c>
      <c r="X976" s="30"/>
      <c r="Y976" s="31"/>
      <c r="Z976" s="31"/>
      <c r="AA976" s="28" t="s">
        <v>33</v>
      </c>
    </row>
    <row r="977" spans="1:27" s="28" customFormat="1" ht="29" x14ac:dyDescent="0.35">
      <c r="A977" s="19" t="str">
        <f t="shared" si="92"/>
        <v>1081-2024</v>
      </c>
      <c r="B977" s="20">
        <v>1081</v>
      </c>
      <c r="C977" s="28">
        <v>2024</v>
      </c>
      <c r="D977" s="19" t="s">
        <v>2964</v>
      </c>
      <c r="E977" s="19" t="s">
        <v>497</v>
      </c>
      <c r="F977" s="19">
        <v>53031062</v>
      </c>
      <c r="G977" s="19" t="s">
        <v>2965</v>
      </c>
      <c r="H977" s="19" t="s">
        <v>5411</v>
      </c>
      <c r="I977" s="19" t="s">
        <v>33</v>
      </c>
      <c r="J977" s="27">
        <v>45500</v>
      </c>
      <c r="K977" s="27">
        <v>45505</v>
      </c>
      <c r="L977" s="27">
        <v>45657</v>
      </c>
      <c r="M977" s="29">
        <v>36500000</v>
      </c>
      <c r="N977" s="36">
        <f t="shared" si="93"/>
        <v>0</v>
      </c>
      <c r="O977" s="31">
        <f>VLOOKUP(A977,[1]Hoja3!$A$1:$D$1647,2,0)</f>
        <v>0</v>
      </c>
      <c r="P977" s="31">
        <f>VLOOKUP(A977,[1]Hoja3!$A$1:$D$1647,4,0)</f>
        <v>0</v>
      </c>
      <c r="Q977" s="31">
        <f>VLOOKUP(A977,[1]Hoja3!$A$1:$D$1647,3,0)</f>
        <v>36500000</v>
      </c>
      <c r="R977" s="31">
        <f t="shared" si="96"/>
        <v>36500000</v>
      </c>
      <c r="S977" s="31">
        <f t="shared" si="94"/>
        <v>0</v>
      </c>
      <c r="T977" s="31">
        <f t="shared" si="95"/>
        <v>0</v>
      </c>
      <c r="X977" s="30"/>
      <c r="Y977" s="31"/>
      <c r="Z977" s="31"/>
      <c r="AA977" s="28" t="s">
        <v>33</v>
      </c>
    </row>
    <row r="978" spans="1:27" s="28" customFormat="1" ht="29" x14ac:dyDescent="0.35">
      <c r="A978" s="19" t="str">
        <f t="shared" si="92"/>
        <v>1083-2024</v>
      </c>
      <c r="B978" s="20">
        <v>1083</v>
      </c>
      <c r="C978" s="28">
        <v>2024</v>
      </c>
      <c r="D978" s="19" t="s">
        <v>2966</v>
      </c>
      <c r="E978" s="19" t="s">
        <v>770</v>
      </c>
      <c r="F978" s="19">
        <v>1018464495</v>
      </c>
      <c r="G978" s="19" t="s">
        <v>2967</v>
      </c>
      <c r="H978" s="19" t="s">
        <v>2899</v>
      </c>
      <c r="I978" s="19" t="s">
        <v>765</v>
      </c>
      <c r="J978" s="27">
        <v>45500</v>
      </c>
      <c r="K978" s="27">
        <v>45505</v>
      </c>
      <c r="L978" s="27">
        <v>45657</v>
      </c>
      <c r="M978" s="29">
        <v>43460000</v>
      </c>
      <c r="N978" s="36">
        <f t="shared" si="93"/>
        <v>0</v>
      </c>
      <c r="O978" s="31">
        <f>VLOOKUP(A978,[1]Hoja3!$A$1:$D$1647,2,0)</f>
        <v>0</v>
      </c>
      <c r="P978" s="31">
        <f>VLOOKUP(A978,[1]Hoja3!$A$1:$D$1647,4,0)</f>
        <v>0</v>
      </c>
      <c r="Q978" s="31">
        <f>VLOOKUP(A978,[1]Hoja3!$A$1:$D$1647,3,0)</f>
        <v>43460000</v>
      </c>
      <c r="R978" s="31">
        <f t="shared" si="96"/>
        <v>43460000</v>
      </c>
      <c r="S978" s="31">
        <f t="shared" si="94"/>
        <v>0</v>
      </c>
      <c r="T978" s="31">
        <f t="shared" si="95"/>
        <v>0</v>
      </c>
      <c r="X978" s="30"/>
      <c r="Y978" s="31"/>
      <c r="Z978" s="31"/>
      <c r="AA978" s="28" t="s">
        <v>556</v>
      </c>
    </row>
    <row r="979" spans="1:27" s="28" customFormat="1" ht="29" x14ac:dyDescent="0.35">
      <c r="A979" s="19" t="str">
        <f t="shared" si="92"/>
        <v>1084-2024</v>
      </c>
      <c r="B979" s="20">
        <v>1084</v>
      </c>
      <c r="C979" s="28">
        <v>2024</v>
      </c>
      <c r="D979" s="19" t="s">
        <v>2968</v>
      </c>
      <c r="E979" s="19" t="s">
        <v>2302</v>
      </c>
      <c r="F979" s="19">
        <v>1019069829</v>
      </c>
      <c r="G979" s="19" t="s">
        <v>2969</v>
      </c>
      <c r="H979" s="19" t="s">
        <v>4678</v>
      </c>
      <c r="I979" s="19" t="s">
        <v>539</v>
      </c>
      <c r="J979" s="27">
        <v>45500</v>
      </c>
      <c r="K979" s="27">
        <v>45509</v>
      </c>
      <c r="L979" s="27">
        <v>45657</v>
      </c>
      <c r="M979" s="29">
        <v>26522500</v>
      </c>
      <c r="N979" s="36">
        <f t="shared" si="93"/>
        <v>0</v>
      </c>
      <c r="O979" s="31">
        <f>VLOOKUP(A979,[1]Hoja3!$A$1:$D$1647,2,0)</f>
        <v>0</v>
      </c>
      <c r="P979" s="31">
        <f>VLOOKUP(A979,[1]Hoja3!$A$1:$D$1647,4,0)</f>
        <v>0</v>
      </c>
      <c r="Q979" s="31">
        <f>VLOOKUP(A979,[1]Hoja3!$A$1:$D$1647,3,0)</f>
        <v>26522500</v>
      </c>
      <c r="R979" s="31">
        <f t="shared" si="96"/>
        <v>26522500</v>
      </c>
      <c r="S979" s="31">
        <f t="shared" si="94"/>
        <v>0</v>
      </c>
      <c r="T979" s="31">
        <f t="shared" si="95"/>
        <v>0</v>
      </c>
      <c r="X979" s="30"/>
      <c r="Y979" s="31"/>
      <c r="Z979" s="31"/>
      <c r="AA979" s="28" t="s">
        <v>534</v>
      </c>
    </row>
    <row r="980" spans="1:27" s="28" customFormat="1" ht="29" x14ac:dyDescent="0.35">
      <c r="A980" s="19" t="str">
        <f t="shared" si="92"/>
        <v>1085-2024</v>
      </c>
      <c r="B980" s="20">
        <v>1085</v>
      </c>
      <c r="C980" s="28">
        <v>2024</v>
      </c>
      <c r="D980" s="19" t="s">
        <v>2970</v>
      </c>
      <c r="E980" s="19" t="s">
        <v>2458</v>
      </c>
      <c r="F980" s="19">
        <v>1123620624</v>
      </c>
      <c r="G980" s="19" t="s">
        <v>2971</v>
      </c>
      <c r="H980" s="19" t="s">
        <v>4678</v>
      </c>
      <c r="I980" s="19" t="s">
        <v>539</v>
      </c>
      <c r="J980" s="27">
        <v>45500</v>
      </c>
      <c r="K980" s="27">
        <v>45513</v>
      </c>
      <c r="L980" s="27">
        <v>45657</v>
      </c>
      <c r="M980" s="29">
        <v>26522500</v>
      </c>
      <c r="N980" s="36">
        <f t="shared" si="93"/>
        <v>0</v>
      </c>
      <c r="O980" s="31">
        <f>VLOOKUP(A980,[1]Hoja3!$A$1:$D$1647,2,0)</f>
        <v>0</v>
      </c>
      <c r="P980" s="31">
        <f>VLOOKUP(A980,[1]Hoja3!$A$1:$D$1647,4,0)</f>
        <v>0</v>
      </c>
      <c r="Q980" s="31">
        <f>VLOOKUP(A980,[1]Hoja3!$A$1:$D$1647,3,0)</f>
        <v>26522500</v>
      </c>
      <c r="R980" s="31">
        <f t="shared" si="96"/>
        <v>26522500</v>
      </c>
      <c r="S980" s="31">
        <f t="shared" si="94"/>
        <v>0</v>
      </c>
      <c r="T980" s="31">
        <f t="shared" si="95"/>
        <v>0</v>
      </c>
      <c r="X980" s="30"/>
      <c r="Y980" s="31"/>
      <c r="Z980" s="31"/>
      <c r="AA980" s="28" t="s">
        <v>534</v>
      </c>
    </row>
    <row r="981" spans="1:27" s="28" customFormat="1" ht="29" x14ac:dyDescent="0.35">
      <c r="A981" s="19" t="str">
        <f t="shared" si="92"/>
        <v>1086-2024</v>
      </c>
      <c r="B981" s="20">
        <v>1086</v>
      </c>
      <c r="C981" s="28">
        <v>2024</v>
      </c>
      <c r="D981" s="19" t="s">
        <v>2972</v>
      </c>
      <c r="E981" s="19" t="s">
        <v>2074</v>
      </c>
      <c r="F981" s="19">
        <v>1024554955</v>
      </c>
      <c r="G981" s="19" t="s">
        <v>2973</v>
      </c>
      <c r="H981" s="19" t="s">
        <v>4678</v>
      </c>
      <c r="I981" s="19" t="s">
        <v>539</v>
      </c>
      <c r="J981" s="27">
        <v>45500</v>
      </c>
      <c r="K981" s="27">
        <v>45512</v>
      </c>
      <c r="L981" s="27">
        <v>45657</v>
      </c>
      <c r="M981" s="29">
        <v>26522500</v>
      </c>
      <c r="N981" s="36">
        <f t="shared" si="93"/>
        <v>0</v>
      </c>
      <c r="O981" s="31">
        <f>VLOOKUP(A981,[1]Hoja3!$A$1:$D$1647,2,0)</f>
        <v>0</v>
      </c>
      <c r="P981" s="31">
        <f>VLOOKUP(A981,[1]Hoja3!$A$1:$D$1647,4,0)</f>
        <v>0</v>
      </c>
      <c r="Q981" s="31">
        <f>VLOOKUP(A981,[1]Hoja3!$A$1:$D$1647,3,0)</f>
        <v>26522500</v>
      </c>
      <c r="R981" s="31">
        <f t="shared" si="96"/>
        <v>26522500</v>
      </c>
      <c r="S981" s="31">
        <f t="shared" si="94"/>
        <v>0</v>
      </c>
      <c r="T981" s="31">
        <f t="shared" si="95"/>
        <v>0</v>
      </c>
      <c r="X981" s="30"/>
      <c r="Y981" s="31"/>
      <c r="Z981" s="31"/>
      <c r="AA981" s="28" t="s">
        <v>534</v>
      </c>
    </row>
    <row r="982" spans="1:27" s="28" customFormat="1" ht="29" x14ac:dyDescent="0.35">
      <c r="A982" s="19" t="str">
        <f t="shared" si="92"/>
        <v>1087-2024</v>
      </c>
      <c r="B982" s="20">
        <v>1087</v>
      </c>
      <c r="C982" s="28">
        <v>2024</v>
      </c>
      <c r="D982" s="19" t="s">
        <v>2974</v>
      </c>
      <c r="E982" s="19" t="s">
        <v>1227</v>
      </c>
      <c r="F982" s="19">
        <v>53123323</v>
      </c>
      <c r="G982" s="19" t="s">
        <v>2975</v>
      </c>
      <c r="H982" s="19" t="s">
        <v>154</v>
      </c>
      <c r="I982" s="19" t="s">
        <v>4747</v>
      </c>
      <c r="J982" s="27">
        <v>45498</v>
      </c>
      <c r="K982" s="27">
        <v>45505</v>
      </c>
      <c r="L982" s="27">
        <v>45641</v>
      </c>
      <c r="M982" s="29">
        <v>33557400</v>
      </c>
      <c r="N982" s="36">
        <f t="shared" si="93"/>
        <v>0</v>
      </c>
      <c r="O982" s="31">
        <f>VLOOKUP(A982,[1]Hoja3!$A$1:$D$1647,2,0)</f>
        <v>0</v>
      </c>
      <c r="P982" s="31">
        <f>VLOOKUP(A982,[1]Hoja3!$A$1:$D$1647,4,0)</f>
        <v>0</v>
      </c>
      <c r="Q982" s="31">
        <f>VLOOKUP(A982,[1]Hoja3!$A$1:$D$1647,3,0)</f>
        <v>33557400</v>
      </c>
      <c r="R982" s="31">
        <f t="shared" si="96"/>
        <v>33557400</v>
      </c>
      <c r="S982" s="31">
        <f t="shared" si="94"/>
        <v>0</v>
      </c>
      <c r="T982" s="31">
        <f t="shared" si="95"/>
        <v>0</v>
      </c>
      <c r="X982" s="30"/>
      <c r="Y982" s="31"/>
      <c r="Z982" s="31"/>
      <c r="AA982" s="28" t="s">
        <v>156</v>
      </c>
    </row>
    <row r="983" spans="1:27" s="28" customFormat="1" ht="29" x14ac:dyDescent="0.35">
      <c r="A983" s="19" t="str">
        <f t="shared" si="92"/>
        <v>1088-2024</v>
      </c>
      <c r="B983" s="20">
        <v>1088</v>
      </c>
      <c r="C983" s="28">
        <v>2024</v>
      </c>
      <c r="D983" s="19" t="s">
        <v>2976</v>
      </c>
      <c r="E983" s="19" t="s">
        <v>972</v>
      </c>
      <c r="F983" s="19">
        <v>1030549613</v>
      </c>
      <c r="G983" s="19" t="s">
        <v>2977</v>
      </c>
      <c r="H983" s="19" t="s">
        <v>154</v>
      </c>
      <c r="I983" s="19" t="s">
        <v>4747</v>
      </c>
      <c r="J983" s="27">
        <v>45500</v>
      </c>
      <c r="K983" s="27">
        <v>45505</v>
      </c>
      <c r="L983" s="27">
        <v>45641</v>
      </c>
      <c r="M983" s="29">
        <v>23872500</v>
      </c>
      <c r="N983" s="36">
        <f t="shared" si="93"/>
        <v>0</v>
      </c>
      <c r="O983" s="31">
        <f>VLOOKUP(A983,[1]Hoja3!$A$1:$D$1647,2,0)</f>
        <v>0</v>
      </c>
      <c r="P983" s="31">
        <f>VLOOKUP(A983,[1]Hoja3!$A$1:$D$1647,4,0)</f>
        <v>0</v>
      </c>
      <c r="Q983" s="31">
        <f>VLOOKUP(A983,[1]Hoja3!$A$1:$D$1647,3,0)</f>
        <v>23872500</v>
      </c>
      <c r="R983" s="31">
        <f t="shared" si="96"/>
        <v>23872500</v>
      </c>
      <c r="S983" s="31">
        <f t="shared" si="94"/>
        <v>0</v>
      </c>
      <c r="T983" s="31">
        <f t="shared" si="95"/>
        <v>0</v>
      </c>
      <c r="X983" s="30"/>
      <c r="Y983" s="31"/>
      <c r="Z983" s="31"/>
      <c r="AA983" s="28" t="s">
        <v>156</v>
      </c>
    </row>
    <row r="984" spans="1:27" s="28" customFormat="1" ht="29" x14ac:dyDescent="0.35">
      <c r="A984" s="19" t="str">
        <f t="shared" si="92"/>
        <v>1091-2024</v>
      </c>
      <c r="B984" s="20">
        <v>1091</v>
      </c>
      <c r="C984" s="28">
        <v>2024</v>
      </c>
      <c r="D984" s="19" t="s">
        <v>2978</v>
      </c>
      <c r="E984" s="19" t="s">
        <v>2979</v>
      </c>
      <c r="F984" s="19">
        <v>1075654206</v>
      </c>
      <c r="G984" s="19" t="s">
        <v>2980</v>
      </c>
      <c r="H984" s="19" t="s">
        <v>4678</v>
      </c>
      <c r="I984" s="19" t="s">
        <v>539</v>
      </c>
      <c r="J984" s="27">
        <v>45504</v>
      </c>
      <c r="K984" s="27">
        <v>45512</v>
      </c>
      <c r="L984" s="27">
        <v>45657</v>
      </c>
      <c r="M984" s="29">
        <v>20000000</v>
      </c>
      <c r="N984" s="36">
        <f t="shared" si="93"/>
        <v>0</v>
      </c>
      <c r="O984" s="31">
        <f>VLOOKUP(A984,[1]Hoja3!$A$1:$D$1647,2,0)</f>
        <v>0</v>
      </c>
      <c r="P984" s="31">
        <f>VLOOKUP(A984,[1]Hoja3!$A$1:$D$1647,4,0)</f>
        <v>0</v>
      </c>
      <c r="Q984" s="31">
        <f>VLOOKUP(A984,[1]Hoja3!$A$1:$D$1647,3,0)</f>
        <v>20000000</v>
      </c>
      <c r="R984" s="31">
        <f t="shared" si="96"/>
        <v>20000000</v>
      </c>
      <c r="S984" s="31">
        <f t="shared" si="94"/>
        <v>0</v>
      </c>
      <c r="T984" s="31">
        <f t="shared" si="95"/>
        <v>0</v>
      </c>
      <c r="X984" s="30"/>
      <c r="Y984" s="31"/>
      <c r="Z984" s="31"/>
      <c r="AA984" s="28" t="s">
        <v>534</v>
      </c>
    </row>
    <row r="985" spans="1:27" s="28" customFormat="1" ht="29" x14ac:dyDescent="0.35">
      <c r="A985" s="19" t="str">
        <f t="shared" si="92"/>
        <v>1094-2024</v>
      </c>
      <c r="B985" s="20">
        <v>1094</v>
      </c>
      <c r="C985" s="28">
        <v>2024</v>
      </c>
      <c r="D985" s="19" t="s">
        <v>2981</v>
      </c>
      <c r="E985" s="19" t="s">
        <v>1191</v>
      </c>
      <c r="F985" s="19">
        <v>1023921975</v>
      </c>
      <c r="G985" s="19" t="s">
        <v>2982</v>
      </c>
      <c r="H985" s="19" t="s">
        <v>154</v>
      </c>
      <c r="I985" s="19" t="s">
        <v>4747</v>
      </c>
      <c r="J985" s="27">
        <v>45500</v>
      </c>
      <c r="K985" s="27">
        <v>45506</v>
      </c>
      <c r="L985" s="27">
        <v>45627</v>
      </c>
      <c r="M985" s="29">
        <v>30213000</v>
      </c>
      <c r="N985" s="36">
        <f t="shared" si="93"/>
        <v>0</v>
      </c>
      <c r="O985" s="31">
        <f>VLOOKUP(A985,[1]Hoja3!$A$1:$D$1647,2,0)</f>
        <v>0</v>
      </c>
      <c r="P985" s="31">
        <f>VLOOKUP(A985,[1]Hoja3!$A$1:$D$1647,4,0)</f>
        <v>0</v>
      </c>
      <c r="Q985" s="31">
        <f>VLOOKUP(A985,[1]Hoja3!$A$1:$D$1647,3,0)</f>
        <v>30213000</v>
      </c>
      <c r="R985" s="31">
        <f t="shared" si="96"/>
        <v>30213000</v>
      </c>
      <c r="S985" s="31">
        <f t="shared" si="94"/>
        <v>0</v>
      </c>
      <c r="T985" s="31">
        <f t="shared" si="95"/>
        <v>0</v>
      </c>
      <c r="X985" s="30"/>
      <c r="Y985" s="31"/>
      <c r="Z985" s="31"/>
      <c r="AA985" s="28" t="s">
        <v>156</v>
      </c>
    </row>
    <row r="986" spans="1:27" s="28" customFormat="1" ht="29" x14ac:dyDescent="0.35">
      <c r="A986" s="19" t="str">
        <f t="shared" si="92"/>
        <v>1095-2024</v>
      </c>
      <c r="B986" s="20">
        <v>1095</v>
      </c>
      <c r="C986" s="28">
        <v>2024</v>
      </c>
      <c r="D986" s="19" t="s">
        <v>2983</v>
      </c>
      <c r="E986" s="19" t="s">
        <v>1068</v>
      </c>
      <c r="F986" s="19">
        <v>53077411</v>
      </c>
      <c r="G986" s="19" t="s">
        <v>2984</v>
      </c>
      <c r="H986" s="19" t="s">
        <v>154</v>
      </c>
      <c r="I986" s="19" t="s">
        <v>4747</v>
      </c>
      <c r="J986" s="27">
        <v>45500</v>
      </c>
      <c r="K986" s="27">
        <v>45506</v>
      </c>
      <c r="L986" s="27">
        <v>45642</v>
      </c>
      <c r="M986" s="29">
        <v>38669805</v>
      </c>
      <c r="N986" s="36">
        <f t="shared" si="93"/>
        <v>0</v>
      </c>
      <c r="O986" s="31">
        <f>VLOOKUP(A986,[1]Hoja3!$A$1:$D$1647,2,0)</f>
        <v>0</v>
      </c>
      <c r="P986" s="31">
        <f>VLOOKUP(A986,[1]Hoja3!$A$1:$D$1647,4,0)</f>
        <v>0</v>
      </c>
      <c r="Q986" s="31">
        <f>VLOOKUP(A986,[1]Hoja3!$A$1:$D$1647,3,0)</f>
        <v>38669805</v>
      </c>
      <c r="R986" s="31">
        <f t="shared" si="96"/>
        <v>38669805</v>
      </c>
      <c r="S986" s="31">
        <f t="shared" si="94"/>
        <v>0</v>
      </c>
      <c r="T986" s="31">
        <f t="shared" si="95"/>
        <v>0</v>
      </c>
      <c r="X986" s="30"/>
      <c r="Y986" s="31"/>
      <c r="Z986" s="31"/>
      <c r="AA986" s="28" t="s">
        <v>156</v>
      </c>
    </row>
    <row r="987" spans="1:27" s="28" customFormat="1" ht="29" x14ac:dyDescent="0.35">
      <c r="A987" s="19" t="str">
        <f t="shared" si="92"/>
        <v>1096-2024</v>
      </c>
      <c r="B987" s="20">
        <v>1096</v>
      </c>
      <c r="C987" s="28">
        <v>2024</v>
      </c>
      <c r="D987" s="19" t="s">
        <v>2985</v>
      </c>
      <c r="E987" s="19" t="s">
        <v>753</v>
      </c>
      <c r="F987" s="19">
        <v>1032455948</v>
      </c>
      <c r="G987" s="19" t="s">
        <v>2986</v>
      </c>
      <c r="H987" s="19" t="s">
        <v>154</v>
      </c>
      <c r="I987" s="19" t="s">
        <v>4747</v>
      </c>
      <c r="J987" s="27">
        <v>45500</v>
      </c>
      <c r="K987" s="27">
        <v>45505</v>
      </c>
      <c r="L987" s="27">
        <v>45641</v>
      </c>
      <c r="M987" s="29">
        <v>23872500</v>
      </c>
      <c r="N987" s="36">
        <f t="shared" si="93"/>
        <v>0</v>
      </c>
      <c r="O987" s="31">
        <f>VLOOKUP(A987,[1]Hoja3!$A$1:$D$1647,2,0)</f>
        <v>0</v>
      </c>
      <c r="P987" s="31">
        <f>VLOOKUP(A987,[1]Hoja3!$A$1:$D$1647,4,0)</f>
        <v>0</v>
      </c>
      <c r="Q987" s="31">
        <f>VLOOKUP(A987,[1]Hoja3!$A$1:$D$1647,3,0)</f>
        <v>23872500</v>
      </c>
      <c r="R987" s="31">
        <f t="shared" si="96"/>
        <v>23872500</v>
      </c>
      <c r="S987" s="31">
        <f t="shared" si="94"/>
        <v>0</v>
      </c>
      <c r="T987" s="31">
        <f t="shared" si="95"/>
        <v>0</v>
      </c>
      <c r="X987" s="30"/>
      <c r="Y987" s="31"/>
      <c r="Z987" s="31"/>
      <c r="AA987" s="28" t="s">
        <v>156</v>
      </c>
    </row>
    <row r="988" spans="1:27" s="28" customFormat="1" ht="29" x14ac:dyDescent="0.35">
      <c r="A988" s="19" t="str">
        <f t="shared" si="92"/>
        <v>1097-2024</v>
      </c>
      <c r="B988" s="20">
        <v>1097</v>
      </c>
      <c r="C988" s="28">
        <v>2024</v>
      </c>
      <c r="D988" s="19" t="s">
        <v>2987</v>
      </c>
      <c r="E988" s="19" t="s">
        <v>552</v>
      </c>
      <c r="F988" s="19">
        <v>80108622</v>
      </c>
      <c r="G988" s="19" t="s">
        <v>2988</v>
      </c>
      <c r="H988" s="19" t="s">
        <v>2899</v>
      </c>
      <c r="I988" s="19" t="s">
        <v>765</v>
      </c>
      <c r="J988" s="27">
        <v>45500</v>
      </c>
      <c r="K988" s="27">
        <v>45506</v>
      </c>
      <c r="L988" s="27">
        <v>45657</v>
      </c>
      <c r="M988" s="29">
        <v>32590000</v>
      </c>
      <c r="N988" s="36">
        <f t="shared" si="93"/>
        <v>0</v>
      </c>
      <c r="O988" s="31">
        <f>VLOOKUP(A988,[1]Hoja3!$A$1:$D$1647,2,0)</f>
        <v>0</v>
      </c>
      <c r="P988" s="31">
        <f>VLOOKUP(A988,[1]Hoja3!$A$1:$D$1647,4,0)</f>
        <v>0</v>
      </c>
      <c r="Q988" s="31">
        <f>VLOOKUP(A988,[1]Hoja3!$A$1:$D$1647,3,0)</f>
        <v>32590000</v>
      </c>
      <c r="R988" s="31">
        <f t="shared" si="96"/>
        <v>32590000</v>
      </c>
      <c r="S988" s="31">
        <f t="shared" si="94"/>
        <v>0</v>
      </c>
      <c r="T988" s="31">
        <f t="shared" si="95"/>
        <v>0</v>
      </c>
      <c r="X988" s="30"/>
      <c r="Y988" s="31"/>
      <c r="Z988" s="31"/>
      <c r="AA988" s="28" t="s">
        <v>556</v>
      </c>
    </row>
    <row r="989" spans="1:27" s="28" customFormat="1" ht="29" x14ac:dyDescent="0.35">
      <c r="A989" s="19" t="str">
        <f t="shared" si="92"/>
        <v>1098-2024</v>
      </c>
      <c r="B989" s="20">
        <v>1098</v>
      </c>
      <c r="C989" s="28">
        <v>2024</v>
      </c>
      <c r="D989" s="19" t="s">
        <v>2989</v>
      </c>
      <c r="E989" s="19" t="s">
        <v>1383</v>
      </c>
      <c r="F989" s="19">
        <v>1086922482</v>
      </c>
      <c r="G989" s="19" t="s">
        <v>2990</v>
      </c>
      <c r="H989" s="19" t="s">
        <v>154</v>
      </c>
      <c r="I989" s="19" t="s">
        <v>4747</v>
      </c>
      <c r="J989" s="27">
        <v>45500</v>
      </c>
      <c r="K989" s="27">
        <v>45505</v>
      </c>
      <c r="L989" s="27">
        <v>45657</v>
      </c>
      <c r="M989" s="29">
        <v>27160000</v>
      </c>
      <c r="N989" s="36">
        <f t="shared" si="93"/>
        <v>0</v>
      </c>
      <c r="O989" s="31">
        <f>VLOOKUP(A989,[1]Hoja3!$A$1:$D$1647,2,0)</f>
        <v>0</v>
      </c>
      <c r="P989" s="31">
        <f>VLOOKUP(A989,[1]Hoja3!$A$1:$D$1647,4,0)</f>
        <v>0</v>
      </c>
      <c r="Q989" s="31">
        <f>VLOOKUP(A989,[1]Hoja3!$A$1:$D$1647,3,0)</f>
        <v>27160000</v>
      </c>
      <c r="R989" s="31">
        <f t="shared" si="96"/>
        <v>27160000</v>
      </c>
      <c r="S989" s="31">
        <f t="shared" si="94"/>
        <v>0</v>
      </c>
      <c r="T989" s="31">
        <f t="shared" si="95"/>
        <v>0</v>
      </c>
      <c r="X989" s="30"/>
      <c r="Y989" s="31"/>
      <c r="Z989" s="31"/>
      <c r="AA989" s="28" t="s">
        <v>156</v>
      </c>
    </row>
    <row r="990" spans="1:27" s="28" customFormat="1" ht="29" x14ac:dyDescent="0.35">
      <c r="A990" s="19" t="str">
        <f t="shared" si="92"/>
        <v>1099-2024</v>
      </c>
      <c r="B990" s="20">
        <v>1099</v>
      </c>
      <c r="C990" s="28">
        <v>2024</v>
      </c>
      <c r="D990" s="19" t="s">
        <v>2991</v>
      </c>
      <c r="E990" s="19" t="s">
        <v>1281</v>
      </c>
      <c r="F990" s="19">
        <v>1032434658</v>
      </c>
      <c r="G990" s="19" t="s">
        <v>2992</v>
      </c>
      <c r="H990" s="19" t="s">
        <v>154</v>
      </c>
      <c r="I990" s="19" t="s">
        <v>4747</v>
      </c>
      <c r="J990" s="27">
        <v>45500</v>
      </c>
      <c r="K990" s="27">
        <v>45505</v>
      </c>
      <c r="L990" s="27">
        <v>45641</v>
      </c>
      <c r="M990" s="29">
        <v>23872500</v>
      </c>
      <c r="N990" s="36">
        <f t="shared" si="93"/>
        <v>0</v>
      </c>
      <c r="O990" s="31">
        <f>VLOOKUP(A990,[1]Hoja3!$A$1:$D$1647,2,0)</f>
        <v>0</v>
      </c>
      <c r="P990" s="31">
        <f>VLOOKUP(A990,[1]Hoja3!$A$1:$D$1647,4,0)</f>
        <v>0</v>
      </c>
      <c r="Q990" s="31">
        <f>VLOOKUP(A990,[1]Hoja3!$A$1:$D$1647,3,0)</f>
        <v>23872500</v>
      </c>
      <c r="R990" s="31">
        <f t="shared" si="96"/>
        <v>23872500</v>
      </c>
      <c r="S990" s="31">
        <f t="shared" si="94"/>
        <v>0</v>
      </c>
      <c r="T990" s="31">
        <f t="shared" si="95"/>
        <v>0</v>
      </c>
      <c r="X990" s="30"/>
      <c r="Y990" s="31"/>
      <c r="Z990" s="31"/>
      <c r="AA990" s="28" t="s">
        <v>156</v>
      </c>
    </row>
    <row r="991" spans="1:27" s="28" customFormat="1" ht="29" x14ac:dyDescent="0.35">
      <c r="A991" s="19" t="str">
        <f t="shared" si="92"/>
        <v>1100-2024</v>
      </c>
      <c r="B991" s="20">
        <v>1100</v>
      </c>
      <c r="C991" s="28">
        <v>2024</v>
      </c>
      <c r="D991" s="19" t="s">
        <v>2993</v>
      </c>
      <c r="E991" s="19" t="s">
        <v>1809</v>
      </c>
      <c r="F991" s="19">
        <v>1024523176</v>
      </c>
      <c r="G991" s="19" t="s">
        <v>2994</v>
      </c>
      <c r="H991" s="19" t="s">
        <v>298</v>
      </c>
      <c r="I991" s="19" t="s">
        <v>299</v>
      </c>
      <c r="J991" s="27">
        <v>45500</v>
      </c>
      <c r="K991" s="27">
        <v>45517</v>
      </c>
      <c r="L991" s="27">
        <v>45653</v>
      </c>
      <c r="M991" s="29">
        <v>30213000</v>
      </c>
      <c r="N991" s="36">
        <f t="shared" si="93"/>
        <v>0</v>
      </c>
      <c r="O991" s="31">
        <f>VLOOKUP(A991,[1]Hoja3!$A$1:$D$1647,2,0)</f>
        <v>0</v>
      </c>
      <c r="P991" s="31">
        <f>VLOOKUP(A991,[1]Hoja3!$A$1:$D$1647,4,0)</f>
        <v>0</v>
      </c>
      <c r="Q991" s="31">
        <f>VLOOKUP(A991,[1]Hoja3!$A$1:$D$1647,3,0)</f>
        <v>30213000</v>
      </c>
      <c r="R991" s="31">
        <f t="shared" si="96"/>
        <v>30213000</v>
      </c>
      <c r="S991" s="31">
        <f t="shared" si="94"/>
        <v>0</v>
      </c>
      <c r="T991" s="31">
        <f t="shared" si="95"/>
        <v>0</v>
      </c>
      <c r="X991" s="30"/>
      <c r="Y991" s="31"/>
      <c r="Z991" s="31"/>
      <c r="AA991" s="28" t="s">
        <v>300</v>
      </c>
    </row>
    <row r="992" spans="1:27" s="28" customFormat="1" ht="29" x14ac:dyDescent="0.35">
      <c r="A992" s="19" t="str">
        <f t="shared" si="92"/>
        <v>1101-2024</v>
      </c>
      <c r="B992" s="20">
        <v>1101</v>
      </c>
      <c r="C992" s="28">
        <v>2024</v>
      </c>
      <c r="D992" s="19" t="s">
        <v>2995</v>
      </c>
      <c r="E992" s="19" t="s">
        <v>1157</v>
      </c>
      <c r="F992" s="19">
        <v>1020822286</v>
      </c>
      <c r="G992" s="19" t="s">
        <v>2996</v>
      </c>
      <c r="H992" s="19" t="s">
        <v>154</v>
      </c>
      <c r="I992" s="19" t="s">
        <v>4747</v>
      </c>
      <c r="J992" s="27">
        <v>45500</v>
      </c>
      <c r="K992" s="27">
        <v>45506</v>
      </c>
      <c r="L992" s="27">
        <v>45642</v>
      </c>
      <c r="M992" s="29">
        <v>30213000</v>
      </c>
      <c r="N992" s="36">
        <f t="shared" si="93"/>
        <v>0</v>
      </c>
      <c r="O992" s="31">
        <f>VLOOKUP(A992,[1]Hoja3!$A$1:$D$1647,2,0)</f>
        <v>0</v>
      </c>
      <c r="P992" s="31">
        <f>VLOOKUP(A992,[1]Hoja3!$A$1:$D$1647,4,0)</f>
        <v>0</v>
      </c>
      <c r="Q992" s="31">
        <f>VLOOKUP(A992,[1]Hoja3!$A$1:$D$1647,3,0)</f>
        <v>30213000</v>
      </c>
      <c r="R992" s="31">
        <f t="shared" si="96"/>
        <v>30213000</v>
      </c>
      <c r="S992" s="31">
        <f t="shared" si="94"/>
        <v>0</v>
      </c>
      <c r="T992" s="31">
        <f t="shared" si="95"/>
        <v>0</v>
      </c>
      <c r="X992" s="30"/>
      <c r="Y992" s="31"/>
      <c r="Z992" s="31"/>
      <c r="AA992" s="28" t="s">
        <v>156</v>
      </c>
    </row>
    <row r="993" spans="1:27" s="28" customFormat="1" ht="29" x14ac:dyDescent="0.35">
      <c r="A993" s="19" t="str">
        <f t="shared" si="92"/>
        <v>1102-2024</v>
      </c>
      <c r="B993" s="20">
        <v>1102</v>
      </c>
      <c r="C993" s="28">
        <v>2024</v>
      </c>
      <c r="D993" s="19" t="s">
        <v>2997</v>
      </c>
      <c r="E993" s="19" t="s">
        <v>921</v>
      </c>
      <c r="F993" s="19">
        <v>80058658</v>
      </c>
      <c r="G993" s="19" t="s">
        <v>2998</v>
      </c>
      <c r="H993" s="19" t="s">
        <v>154</v>
      </c>
      <c r="I993" s="19" t="s">
        <v>4747</v>
      </c>
      <c r="J993" s="27">
        <v>45500</v>
      </c>
      <c r="K993" s="27">
        <v>45506</v>
      </c>
      <c r="L993" s="27">
        <v>45642</v>
      </c>
      <c r="M993" s="29">
        <v>24444000</v>
      </c>
      <c r="N993" s="36">
        <f t="shared" si="93"/>
        <v>0</v>
      </c>
      <c r="O993" s="31">
        <f>VLOOKUP(A993,[1]Hoja3!$A$1:$D$1647,2,0)</f>
        <v>0</v>
      </c>
      <c r="P993" s="31">
        <f>VLOOKUP(A993,[1]Hoja3!$A$1:$D$1647,4,0)</f>
        <v>0</v>
      </c>
      <c r="Q993" s="31">
        <f>VLOOKUP(A993,[1]Hoja3!$A$1:$D$1647,3,0)</f>
        <v>24444000</v>
      </c>
      <c r="R993" s="31">
        <f t="shared" si="96"/>
        <v>24444000</v>
      </c>
      <c r="S993" s="31">
        <f t="shared" si="94"/>
        <v>0</v>
      </c>
      <c r="T993" s="31">
        <f t="shared" si="95"/>
        <v>0</v>
      </c>
      <c r="X993" s="30"/>
      <c r="Y993" s="31"/>
      <c r="Z993" s="31"/>
      <c r="AA993" s="28" t="s">
        <v>156</v>
      </c>
    </row>
    <row r="994" spans="1:27" s="28" customFormat="1" ht="29" x14ac:dyDescent="0.35">
      <c r="A994" s="19" t="str">
        <f t="shared" si="92"/>
        <v>1103-2024</v>
      </c>
      <c r="B994" s="20">
        <v>1103</v>
      </c>
      <c r="C994" s="28">
        <v>2024</v>
      </c>
      <c r="D994" s="19" t="s">
        <v>2999</v>
      </c>
      <c r="E994" s="19" t="s">
        <v>373</v>
      </c>
      <c r="F994" s="19">
        <v>52026484</v>
      </c>
      <c r="G994" s="19" t="s">
        <v>3000</v>
      </c>
      <c r="H994" s="19" t="s">
        <v>5411</v>
      </c>
      <c r="I994" s="19" t="s">
        <v>33</v>
      </c>
      <c r="J994" s="27">
        <v>45500</v>
      </c>
      <c r="K994" s="27">
        <v>45513</v>
      </c>
      <c r="L994" s="27">
        <v>45657</v>
      </c>
      <c r="M994" s="29">
        <v>15680000</v>
      </c>
      <c r="N994" s="36">
        <f t="shared" si="93"/>
        <v>0</v>
      </c>
      <c r="O994" s="31">
        <f>VLOOKUP(A994,[1]Hoja3!$A$1:$D$1647,2,0)</f>
        <v>0</v>
      </c>
      <c r="P994" s="31">
        <f>VLOOKUP(A994,[1]Hoja3!$A$1:$D$1647,4,0)</f>
        <v>0</v>
      </c>
      <c r="Q994" s="31">
        <f>VLOOKUP(A994,[1]Hoja3!$A$1:$D$1647,3,0)</f>
        <v>15680000</v>
      </c>
      <c r="R994" s="31">
        <f t="shared" si="96"/>
        <v>15680000</v>
      </c>
      <c r="S994" s="31">
        <f t="shared" si="94"/>
        <v>0</v>
      </c>
      <c r="T994" s="31">
        <f t="shared" si="95"/>
        <v>0</v>
      </c>
      <c r="X994" s="30"/>
      <c r="Y994" s="31"/>
      <c r="Z994" s="31"/>
      <c r="AA994" s="28" t="s">
        <v>33</v>
      </c>
    </row>
    <row r="995" spans="1:27" s="28" customFormat="1" ht="29" x14ac:dyDescent="0.35">
      <c r="A995" s="19" t="str">
        <f t="shared" si="92"/>
        <v>1104-2024</v>
      </c>
      <c r="B995" s="20">
        <v>1104</v>
      </c>
      <c r="C995" s="28">
        <v>2024</v>
      </c>
      <c r="D995" s="19" t="s">
        <v>3001</v>
      </c>
      <c r="E995" s="19" t="s">
        <v>3002</v>
      </c>
      <c r="F995" s="19">
        <v>52462930</v>
      </c>
      <c r="G995" s="19" t="s">
        <v>3003</v>
      </c>
      <c r="H995" s="19" t="s">
        <v>154</v>
      </c>
      <c r="I995" s="19" t="s">
        <v>4747</v>
      </c>
      <c r="J995" s="27">
        <v>45500</v>
      </c>
      <c r="K995" s="27">
        <v>45509</v>
      </c>
      <c r="L995" s="27">
        <v>45645</v>
      </c>
      <c r="M995" s="29">
        <v>23872500</v>
      </c>
      <c r="N995" s="36">
        <f t="shared" si="93"/>
        <v>0</v>
      </c>
      <c r="O995" s="31">
        <f>VLOOKUP(A995,[1]Hoja3!$A$1:$D$1647,2,0)</f>
        <v>0</v>
      </c>
      <c r="P995" s="31">
        <f>VLOOKUP(A995,[1]Hoja3!$A$1:$D$1647,4,0)</f>
        <v>0</v>
      </c>
      <c r="Q995" s="31">
        <f>VLOOKUP(A995,[1]Hoja3!$A$1:$D$1647,3,0)</f>
        <v>23872500</v>
      </c>
      <c r="R995" s="31">
        <f t="shared" si="96"/>
        <v>23872500</v>
      </c>
      <c r="S995" s="31">
        <f t="shared" si="94"/>
        <v>0</v>
      </c>
      <c r="T995" s="31">
        <f t="shared" si="95"/>
        <v>0</v>
      </c>
      <c r="X995" s="30"/>
      <c r="Y995" s="31"/>
      <c r="Z995" s="31"/>
      <c r="AA995" s="28" t="s">
        <v>156</v>
      </c>
    </row>
    <row r="996" spans="1:27" s="28" customFormat="1" ht="29" x14ac:dyDescent="0.35">
      <c r="A996" s="19" t="str">
        <f t="shared" si="92"/>
        <v>1105-2024</v>
      </c>
      <c r="B996" s="20">
        <v>1105</v>
      </c>
      <c r="C996" s="28">
        <v>2024</v>
      </c>
      <c r="D996" s="19" t="s">
        <v>3004</v>
      </c>
      <c r="E996" s="19" t="s">
        <v>690</v>
      </c>
      <c r="F996" s="19">
        <v>1012374364</v>
      </c>
      <c r="G996" s="19" t="s">
        <v>3005</v>
      </c>
      <c r="H996" s="19" t="s">
        <v>154</v>
      </c>
      <c r="I996" s="19" t="s">
        <v>4747</v>
      </c>
      <c r="J996" s="27">
        <v>45500</v>
      </c>
      <c r="K996" s="27">
        <v>45506</v>
      </c>
      <c r="L996" s="27">
        <v>45642</v>
      </c>
      <c r="M996" s="29">
        <v>23872500</v>
      </c>
      <c r="N996" s="36">
        <f t="shared" si="93"/>
        <v>0</v>
      </c>
      <c r="O996" s="31">
        <f>VLOOKUP(A996,[1]Hoja3!$A$1:$D$1647,2,0)</f>
        <v>0</v>
      </c>
      <c r="P996" s="31">
        <f>VLOOKUP(A996,[1]Hoja3!$A$1:$D$1647,4,0)</f>
        <v>0</v>
      </c>
      <c r="Q996" s="31">
        <f>VLOOKUP(A996,[1]Hoja3!$A$1:$D$1647,3,0)</f>
        <v>23872500</v>
      </c>
      <c r="R996" s="31">
        <f t="shared" si="96"/>
        <v>23872500</v>
      </c>
      <c r="S996" s="31">
        <f t="shared" si="94"/>
        <v>0</v>
      </c>
      <c r="T996" s="31">
        <f t="shared" si="95"/>
        <v>0</v>
      </c>
      <c r="X996" s="30"/>
      <c r="Y996" s="31"/>
      <c r="Z996" s="31"/>
      <c r="AA996" s="28" t="s">
        <v>156</v>
      </c>
    </row>
    <row r="997" spans="1:27" s="28" customFormat="1" ht="43.5" x14ac:dyDescent="0.35">
      <c r="A997" s="19" t="str">
        <f t="shared" si="92"/>
        <v>1106-2024</v>
      </c>
      <c r="B997" s="20">
        <v>1106</v>
      </c>
      <c r="C997" s="28">
        <v>2024</v>
      </c>
      <c r="D997" s="19" t="s">
        <v>3006</v>
      </c>
      <c r="E997" s="19" t="s">
        <v>2369</v>
      </c>
      <c r="F997" s="19">
        <v>1022422990</v>
      </c>
      <c r="G997" s="19" t="s">
        <v>3007</v>
      </c>
      <c r="H997" s="19" t="s">
        <v>262</v>
      </c>
      <c r="I997" s="19" t="s">
        <v>4742</v>
      </c>
      <c r="J997" s="27">
        <v>45500</v>
      </c>
      <c r="K997" s="27">
        <v>45519</v>
      </c>
      <c r="L997" s="27">
        <v>45657</v>
      </c>
      <c r="M997" s="29">
        <v>22900500</v>
      </c>
      <c r="N997" s="36">
        <f t="shared" si="93"/>
        <v>0</v>
      </c>
      <c r="O997" s="31">
        <f>VLOOKUP(A997,[1]Hoja3!$A$1:$D$1647,2,0)</f>
        <v>0</v>
      </c>
      <c r="P997" s="31">
        <f>VLOOKUP(A997,[1]Hoja3!$A$1:$D$1647,4,0)</f>
        <v>0</v>
      </c>
      <c r="Q997" s="31">
        <f>VLOOKUP(A997,[1]Hoja3!$A$1:$D$1647,3,0)</f>
        <v>22900500</v>
      </c>
      <c r="R997" s="31">
        <f t="shared" si="96"/>
        <v>22900500</v>
      </c>
      <c r="S997" s="31">
        <f t="shared" si="94"/>
        <v>0</v>
      </c>
      <c r="T997" s="31">
        <f t="shared" si="95"/>
        <v>0</v>
      </c>
      <c r="X997" s="30"/>
      <c r="Y997" s="31"/>
      <c r="Z997" s="31"/>
      <c r="AA997" s="28" t="s">
        <v>264</v>
      </c>
    </row>
    <row r="998" spans="1:27" s="28" customFormat="1" ht="29" x14ac:dyDescent="0.35">
      <c r="A998" s="19" t="str">
        <f t="shared" si="92"/>
        <v>1108-2024</v>
      </c>
      <c r="B998" s="20">
        <v>1108</v>
      </c>
      <c r="C998" s="28">
        <v>2024</v>
      </c>
      <c r="D998" s="19" t="s">
        <v>3008</v>
      </c>
      <c r="E998" s="19" t="s">
        <v>1458</v>
      </c>
      <c r="F998" s="19">
        <v>1018496209</v>
      </c>
      <c r="G998" s="19" t="s">
        <v>3009</v>
      </c>
      <c r="H998" s="19" t="s">
        <v>4678</v>
      </c>
      <c r="I998" s="19" t="s">
        <v>539</v>
      </c>
      <c r="J998" s="27">
        <v>45500</v>
      </c>
      <c r="K998" s="27">
        <v>45509</v>
      </c>
      <c r="L998" s="27">
        <v>45657</v>
      </c>
      <c r="M998" s="29">
        <v>26522500</v>
      </c>
      <c r="N998" s="36">
        <f t="shared" si="93"/>
        <v>0</v>
      </c>
      <c r="O998" s="31">
        <f>VLOOKUP(A998,[1]Hoja3!$A$1:$D$1647,2,0)</f>
        <v>0</v>
      </c>
      <c r="P998" s="31">
        <f>VLOOKUP(A998,[1]Hoja3!$A$1:$D$1647,4,0)</f>
        <v>0</v>
      </c>
      <c r="Q998" s="31">
        <f>VLOOKUP(A998,[1]Hoja3!$A$1:$D$1647,3,0)</f>
        <v>26522500</v>
      </c>
      <c r="R998" s="31">
        <f t="shared" si="96"/>
        <v>26522500</v>
      </c>
      <c r="S998" s="31">
        <f t="shared" si="94"/>
        <v>0</v>
      </c>
      <c r="T998" s="31">
        <f t="shared" si="95"/>
        <v>0</v>
      </c>
      <c r="X998" s="30"/>
      <c r="Y998" s="31"/>
      <c r="Z998" s="31"/>
      <c r="AA998" s="28" t="s">
        <v>534</v>
      </c>
    </row>
    <row r="999" spans="1:27" s="28" customFormat="1" ht="29" x14ac:dyDescent="0.35">
      <c r="A999" s="19" t="str">
        <f t="shared" si="92"/>
        <v>1109-2024</v>
      </c>
      <c r="B999" s="20">
        <v>1109</v>
      </c>
      <c r="C999" s="28">
        <v>2024</v>
      </c>
      <c r="D999" s="19" t="s">
        <v>3010</v>
      </c>
      <c r="E999" s="19" t="s">
        <v>197</v>
      </c>
      <c r="F999" s="19">
        <v>52133832</v>
      </c>
      <c r="G999" s="19" t="s">
        <v>3011</v>
      </c>
      <c r="H999" s="19" t="s">
        <v>797</v>
      </c>
      <c r="I999" s="19" t="s">
        <v>125</v>
      </c>
      <c r="J999" s="27">
        <v>45500</v>
      </c>
      <c r="K999" s="27">
        <v>45505</v>
      </c>
      <c r="L999" s="27">
        <v>45657</v>
      </c>
      <c r="M999" s="29">
        <v>41715000</v>
      </c>
      <c r="N999" s="36">
        <f t="shared" si="93"/>
        <v>0</v>
      </c>
      <c r="O999" s="31">
        <f>VLOOKUP(A999,[1]Hoja3!$A$1:$D$1647,2,0)</f>
        <v>0</v>
      </c>
      <c r="P999" s="31">
        <f>VLOOKUP(A999,[1]Hoja3!$A$1:$D$1647,4,0)</f>
        <v>0</v>
      </c>
      <c r="Q999" s="31">
        <f>VLOOKUP(A999,[1]Hoja3!$A$1:$D$1647,3,0)</f>
        <v>41715000</v>
      </c>
      <c r="R999" s="31">
        <f t="shared" si="96"/>
        <v>41715000</v>
      </c>
      <c r="S999" s="31">
        <f t="shared" si="94"/>
        <v>0</v>
      </c>
      <c r="T999" s="31">
        <f t="shared" si="95"/>
        <v>0</v>
      </c>
      <c r="X999" s="30"/>
      <c r="Y999" s="31"/>
      <c r="Z999" s="31"/>
      <c r="AA999" s="28" t="s">
        <v>126</v>
      </c>
    </row>
    <row r="1000" spans="1:27" s="28" customFormat="1" ht="29" x14ac:dyDescent="0.35">
      <c r="A1000" s="19" t="str">
        <f t="shared" si="92"/>
        <v>1110-2024</v>
      </c>
      <c r="B1000" s="20">
        <v>1110</v>
      </c>
      <c r="C1000" s="28">
        <v>2024</v>
      </c>
      <c r="D1000" s="19" t="s">
        <v>3012</v>
      </c>
      <c r="E1000" s="19" t="s">
        <v>2401</v>
      </c>
      <c r="F1000" s="19">
        <v>63527768</v>
      </c>
      <c r="G1000" s="19" t="s">
        <v>3013</v>
      </c>
      <c r="H1000" s="19" t="s">
        <v>4678</v>
      </c>
      <c r="I1000" s="19" t="s">
        <v>539</v>
      </c>
      <c r="J1000" s="27">
        <v>45500</v>
      </c>
      <c r="K1000" s="27">
        <v>45509</v>
      </c>
      <c r="L1000" s="27">
        <v>45657</v>
      </c>
      <c r="M1000" s="29">
        <v>26522500</v>
      </c>
      <c r="N1000" s="36">
        <f t="shared" si="93"/>
        <v>0</v>
      </c>
      <c r="O1000" s="31">
        <f>VLOOKUP(A1000,[1]Hoja3!$A$1:$D$1647,2,0)</f>
        <v>0</v>
      </c>
      <c r="P1000" s="31">
        <f>VLOOKUP(A1000,[1]Hoja3!$A$1:$D$1647,4,0)</f>
        <v>0</v>
      </c>
      <c r="Q1000" s="31">
        <f>VLOOKUP(A1000,[1]Hoja3!$A$1:$D$1647,3,0)</f>
        <v>26522500</v>
      </c>
      <c r="R1000" s="31">
        <f t="shared" si="96"/>
        <v>26522500</v>
      </c>
      <c r="S1000" s="31">
        <f t="shared" si="94"/>
        <v>0</v>
      </c>
      <c r="T1000" s="31">
        <f t="shared" si="95"/>
        <v>0</v>
      </c>
      <c r="X1000" s="30"/>
      <c r="Y1000" s="31"/>
      <c r="Z1000" s="31"/>
      <c r="AA1000" s="28" t="s">
        <v>534</v>
      </c>
    </row>
    <row r="1001" spans="1:27" s="28" customFormat="1" ht="29" x14ac:dyDescent="0.35">
      <c r="A1001" s="19" t="str">
        <f t="shared" si="92"/>
        <v>1111-2024</v>
      </c>
      <c r="B1001" s="20">
        <v>1111</v>
      </c>
      <c r="C1001" s="28">
        <v>2024</v>
      </c>
      <c r="D1001" s="19" t="s">
        <v>3014</v>
      </c>
      <c r="E1001" s="19" t="s">
        <v>3015</v>
      </c>
      <c r="F1001" s="19">
        <v>52836478</v>
      </c>
      <c r="G1001" s="19" t="s">
        <v>3016</v>
      </c>
      <c r="H1001" s="19" t="s">
        <v>154</v>
      </c>
      <c r="I1001" s="19" t="s">
        <v>4747</v>
      </c>
      <c r="J1001" s="27">
        <v>45500</v>
      </c>
      <c r="K1001" s="27">
        <v>45505</v>
      </c>
      <c r="L1001" s="27">
        <v>45672</v>
      </c>
      <c r="M1001" s="29">
        <v>36927000</v>
      </c>
      <c r="N1001" s="36">
        <f t="shared" si="93"/>
        <v>0</v>
      </c>
      <c r="O1001" s="31">
        <f>VLOOKUP(A1001,[1]Hoja3!$A$1:$D$1647,2,0)</f>
        <v>0</v>
      </c>
      <c r="P1001" s="31">
        <f>VLOOKUP(A1001,[1]Hoja3!$A$1:$D$1647,4,0)</f>
        <v>0</v>
      </c>
      <c r="Q1001" s="31">
        <f>VLOOKUP(A1001,[1]Hoja3!$A$1:$D$1647,3,0)</f>
        <v>36927000</v>
      </c>
      <c r="R1001" s="31">
        <f t="shared" si="96"/>
        <v>36927000</v>
      </c>
      <c r="S1001" s="31">
        <f t="shared" si="94"/>
        <v>0</v>
      </c>
      <c r="T1001" s="31">
        <f t="shared" si="95"/>
        <v>0</v>
      </c>
      <c r="X1001" s="30"/>
      <c r="Y1001" s="31"/>
      <c r="Z1001" s="31"/>
      <c r="AA1001" s="28" t="s">
        <v>156</v>
      </c>
    </row>
    <row r="1002" spans="1:27" s="28" customFormat="1" ht="29" x14ac:dyDescent="0.35">
      <c r="A1002" s="19" t="str">
        <f t="shared" si="92"/>
        <v>1114-2024</v>
      </c>
      <c r="B1002" s="20">
        <v>1114</v>
      </c>
      <c r="C1002" s="28">
        <v>2024</v>
      </c>
      <c r="D1002" s="19" t="s">
        <v>3017</v>
      </c>
      <c r="E1002" s="19" t="s">
        <v>1551</v>
      </c>
      <c r="F1002" s="19">
        <v>1010204008</v>
      </c>
      <c r="G1002" s="19" t="s">
        <v>3018</v>
      </c>
      <c r="H1002" s="19" t="s">
        <v>4678</v>
      </c>
      <c r="I1002" s="19" t="s">
        <v>539</v>
      </c>
      <c r="J1002" s="27">
        <v>45503</v>
      </c>
      <c r="K1002" s="27">
        <v>45509</v>
      </c>
      <c r="L1002" s="27">
        <v>45657</v>
      </c>
      <c r="M1002" s="29">
        <v>26522500</v>
      </c>
      <c r="N1002" s="36">
        <f t="shared" si="93"/>
        <v>0</v>
      </c>
      <c r="O1002" s="31">
        <f>VLOOKUP(A1002,[1]Hoja3!$A$1:$D$1647,2,0)</f>
        <v>0</v>
      </c>
      <c r="P1002" s="31">
        <f>VLOOKUP(A1002,[1]Hoja3!$A$1:$D$1647,4,0)</f>
        <v>0</v>
      </c>
      <c r="Q1002" s="31">
        <f>VLOOKUP(A1002,[1]Hoja3!$A$1:$D$1647,3,0)</f>
        <v>26522500</v>
      </c>
      <c r="R1002" s="31">
        <f t="shared" si="96"/>
        <v>26522500</v>
      </c>
      <c r="S1002" s="31">
        <f t="shared" si="94"/>
        <v>0</v>
      </c>
      <c r="T1002" s="31">
        <f t="shared" si="95"/>
        <v>0</v>
      </c>
      <c r="X1002" s="30"/>
      <c r="Y1002" s="31"/>
      <c r="Z1002" s="31"/>
      <c r="AA1002" s="28" t="s">
        <v>534</v>
      </c>
    </row>
    <row r="1003" spans="1:27" s="28" customFormat="1" ht="29" x14ac:dyDescent="0.35">
      <c r="A1003" s="19" t="str">
        <f t="shared" si="92"/>
        <v>1115-2024</v>
      </c>
      <c r="B1003" s="20">
        <v>1115</v>
      </c>
      <c r="C1003" s="28">
        <v>2024</v>
      </c>
      <c r="D1003" s="19" t="s">
        <v>3019</v>
      </c>
      <c r="E1003" s="19" t="s">
        <v>2086</v>
      </c>
      <c r="F1003" s="19">
        <v>1015428820</v>
      </c>
      <c r="G1003" s="19" t="s">
        <v>3020</v>
      </c>
      <c r="H1003" s="19" t="s">
        <v>4678</v>
      </c>
      <c r="I1003" s="19" t="s">
        <v>539</v>
      </c>
      <c r="J1003" s="27">
        <v>45503</v>
      </c>
      <c r="K1003" s="27">
        <v>45509</v>
      </c>
      <c r="L1003" s="27">
        <v>45657</v>
      </c>
      <c r="M1003" s="29">
        <v>26522500</v>
      </c>
      <c r="N1003" s="36">
        <f t="shared" si="93"/>
        <v>0</v>
      </c>
      <c r="O1003" s="31">
        <f>VLOOKUP(A1003,[1]Hoja3!$A$1:$D$1647,2,0)</f>
        <v>0</v>
      </c>
      <c r="P1003" s="31">
        <f>VLOOKUP(A1003,[1]Hoja3!$A$1:$D$1647,4,0)</f>
        <v>0</v>
      </c>
      <c r="Q1003" s="31">
        <f>VLOOKUP(A1003,[1]Hoja3!$A$1:$D$1647,3,0)</f>
        <v>26522500</v>
      </c>
      <c r="R1003" s="31">
        <f t="shared" si="96"/>
        <v>26522500</v>
      </c>
      <c r="S1003" s="31">
        <f t="shared" si="94"/>
        <v>0</v>
      </c>
      <c r="T1003" s="31">
        <f t="shared" si="95"/>
        <v>0</v>
      </c>
      <c r="X1003" s="30"/>
      <c r="Y1003" s="31"/>
      <c r="Z1003" s="31"/>
      <c r="AA1003" s="28" t="s">
        <v>534</v>
      </c>
    </row>
    <row r="1004" spans="1:27" s="28" customFormat="1" ht="29" x14ac:dyDescent="0.35">
      <c r="A1004" s="19" t="str">
        <f t="shared" si="92"/>
        <v>1116-2024</v>
      </c>
      <c r="B1004" s="20">
        <v>1116</v>
      </c>
      <c r="C1004" s="28">
        <v>2024</v>
      </c>
      <c r="D1004" s="19" t="s">
        <v>3021</v>
      </c>
      <c r="E1004" s="19" t="s">
        <v>3022</v>
      </c>
      <c r="F1004" s="19">
        <v>1010230692</v>
      </c>
      <c r="G1004" s="19" t="s">
        <v>3023</v>
      </c>
      <c r="H1004" s="19" t="s">
        <v>4678</v>
      </c>
      <c r="I1004" s="19" t="s">
        <v>539</v>
      </c>
      <c r="J1004" s="27">
        <v>45503</v>
      </c>
      <c r="K1004" s="27">
        <v>45512</v>
      </c>
      <c r="L1004" s="27">
        <v>45657</v>
      </c>
      <c r="M1004" s="29">
        <v>26522500</v>
      </c>
      <c r="N1004" s="36">
        <f t="shared" si="93"/>
        <v>0</v>
      </c>
      <c r="O1004" s="31">
        <f>VLOOKUP(A1004,[1]Hoja3!$A$1:$D$1647,2,0)</f>
        <v>0</v>
      </c>
      <c r="P1004" s="31">
        <f>VLOOKUP(A1004,[1]Hoja3!$A$1:$D$1647,4,0)</f>
        <v>0</v>
      </c>
      <c r="Q1004" s="31">
        <f>VLOOKUP(A1004,[1]Hoja3!$A$1:$D$1647,3,0)</f>
        <v>26522500</v>
      </c>
      <c r="R1004" s="31">
        <f t="shared" si="96"/>
        <v>26522500</v>
      </c>
      <c r="S1004" s="31">
        <f t="shared" si="94"/>
        <v>0</v>
      </c>
      <c r="T1004" s="31">
        <f t="shared" si="95"/>
        <v>0</v>
      </c>
      <c r="X1004" s="30"/>
      <c r="Y1004" s="31"/>
      <c r="Z1004" s="31"/>
      <c r="AA1004" s="28" t="s">
        <v>534</v>
      </c>
    </row>
    <row r="1005" spans="1:27" s="28" customFormat="1" ht="29" x14ac:dyDescent="0.35">
      <c r="A1005" s="19" t="str">
        <f t="shared" si="92"/>
        <v>1117-2024</v>
      </c>
      <c r="B1005" s="20">
        <v>1117</v>
      </c>
      <c r="C1005" s="28">
        <v>2024</v>
      </c>
      <c r="D1005" s="19" t="s">
        <v>3024</v>
      </c>
      <c r="E1005" s="19" t="s">
        <v>1668</v>
      </c>
      <c r="F1005" s="19">
        <v>1010240738</v>
      </c>
      <c r="G1005" s="19" t="s">
        <v>3025</v>
      </c>
      <c r="H1005" s="19" t="s">
        <v>4678</v>
      </c>
      <c r="I1005" s="19" t="s">
        <v>539</v>
      </c>
      <c r="J1005" s="27">
        <v>45500</v>
      </c>
      <c r="K1005" s="27">
        <v>45509</v>
      </c>
      <c r="L1005" s="27">
        <v>45657</v>
      </c>
      <c r="M1005" s="29">
        <v>26522500</v>
      </c>
      <c r="N1005" s="36">
        <f t="shared" si="93"/>
        <v>0</v>
      </c>
      <c r="O1005" s="31">
        <f>VLOOKUP(A1005,[1]Hoja3!$A$1:$D$1647,2,0)</f>
        <v>0</v>
      </c>
      <c r="P1005" s="31">
        <f>VLOOKUP(A1005,[1]Hoja3!$A$1:$D$1647,4,0)</f>
        <v>0</v>
      </c>
      <c r="Q1005" s="31">
        <f>VLOOKUP(A1005,[1]Hoja3!$A$1:$D$1647,3,0)</f>
        <v>26522500</v>
      </c>
      <c r="R1005" s="31">
        <f t="shared" si="96"/>
        <v>26522500</v>
      </c>
      <c r="S1005" s="31">
        <f t="shared" si="94"/>
        <v>0</v>
      </c>
      <c r="T1005" s="31">
        <f t="shared" si="95"/>
        <v>0</v>
      </c>
      <c r="X1005" s="30"/>
      <c r="Y1005" s="31"/>
      <c r="Z1005" s="31"/>
      <c r="AA1005" s="28" t="s">
        <v>534</v>
      </c>
    </row>
    <row r="1006" spans="1:27" s="28" customFormat="1" ht="29" x14ac:dyDescent="0.35">
      <c r="A1006" s="19" t="str">
        <f t="shared" si="92"/>
        <v>1118-2024</v>
      </c>
      <c r="B1006" s="20">
        <v>1118</v>
      </c>
      <c r="C1006" s="28">
        <v>2024</v>
      </c>
      <c r="D1006" s="19" t="s">
        <v>3026</v>
      </c>
      <c r="E1006" s="19" t="s">
        <v>62</v>
      </c>
      <c r="F1006" s="19">
        <v>37942949</v>
      </c>
      <c r="G1006" s="19" t="s">
        <v>3027</v>
      </c>
      <c r="H1006" s="19" t="s">
        <v>5411</v>
      </c>
      <c r="I1006" s="19" t="s">
        <v>33</v>
      </c>
      <c r="J1006" s="27">
        <v>45500</v>
      </c>
      <c r="K1006" s="27">
        <v>45505</v>
      </c>
      <c r="L1006" s="27">
        <v>45657</v>
      </c>
      <c r="M1006" s="29">
        <v>41980000</v>
      </c>
      <c r="N1006" s="36">
        <f t="shared" si="93"/>
        <v>0</v>
      </c>
      <c r="O1006" s="31">
        <f>VLOOKUP(A1006,[1]Hoja3!$A$1:$D$1647,2,0)</f>
        <v>0</v>
      </c>
      <c r="P1006" s="31">
        <f>VLOOKUP(A1006,[1]Hoja3!$A$1:$D$1647,4,0)</f>
        <v>0</v>
      </c>
      <c r="Q1006" s="31">
        <f>VLOOKUP(A1006,[1]Hoja3!$A$1:$D$1647,3,0)</f>
        <v>41980000</v>
      </c>
      <c r="R1006" s="31">
        <f t="shared" si="96"/>
        <v>41980000</v>
      </c>
      <c r="S1006" s="31">
        <f t="shared" si="94"/>
        <v>0</v>
      </c>
      <c r="T1006" s="31">
        <f t="shared" si="95"/>
        <v>0</v>
      </c>
      <c r="X1006" s="30"/>
      <c r="Y1006" s="31"/>
      <c r="Z1006" s="31"/>
      <c r="AA1006" s="28" t="s">
        <v>33</v>
      </c>
    </row>
    <row r="1007" spans="1:27" s="28" customFormat="1" ht="29" x14ac:dyDescent="0.35">
      <c r="A1007" s="19" t="str">
        <f t="shared" si="92"/>
        <v>1119-2024</v>
      </c>
      <c r="B1007" s="20">
        <v>1119</v>
      </c>
      <c r="C1007" s="28">
        <v>2024</v>
      </c>
      <c r="D1007" s="19" t="s">
        <v>3028</v>
      </c>
      <c r="E1007" s="19" t="s">
        <v>3029</v>
      </c>
      <c r="F1007" s="19">
        <v>40341935</v>
      </c>
      <c r="G1007" s="19" t="s">
        <v>3030</v>
      </c>
      <c r="H1007" s="19" t="s">
        <v>5411</v>
      </c>
      <c r="I1007" s="19" t="s">
        <v>33</v>
      </c>
      <c r="J1007" s="27">
        <v>45500</v>
      </c>
      <c r="K1007" s="27">
        <v>45505</v>
      </c>
      <c r="L1007" s="27">
        <v>45657</v>
      </c>
      <c r="M1007" s="29">
        <v>45000000</v>
      </c>
      <c r="N1007" s="36">
        <f t="shared" si="93"/>
        <v>0</v>
      </c>
      <c r="O1007" s="31">
        <f>VLOOKUP(A1007,[1]Hoja3!$A$1:$D$1647,2,0)</f>
        <v>0</v>
      </c>
      <c r="P1007" s="31">
        <f>VLOOKUP(A1007,[1]Hoja3!$A$1:$D$1647,4,0)</f>
        <v>0</v>
      </c>
      <c r="Q1007" s="31">
        <f>VLOOKUP(A1007,[1]Hoja3!$A$1:$D$1647,3,0)</f>
        <v>45000000</v>
      </c>
      <c r="R1007" s="31">
        <f t="shared" si="96"/>
        <v>45000000</v>
      </c>
      <c r="S1007" s="31">
        <f t="shared" si="94"/>
        <v>0</v>
      </c>
      <c r="T1007" s="31">
        <f t="shared" si="95"/>
        <v>0</v>
      </c>
      <c r="X1007" s="30"/>
      <c r="Y1007" s="31"/>
      <c r="Z1007" s="31"/>
      <c r="AA1007" s="28" t="s">
        <v>33</v>
      </c>
    </row>
    <row r="1008" spans="1:27" s="28" customFormat="1" ht="29" x14ac:dyDescent="0.35">
      <c r="A1008" s="19" t="str">
        <f t="shared" si="92"/>
        <v>1121-2024</v>
      </c>
      <c r="B1008" s="20">
        <v>1121</v>
      </c>
      <c r="C1008" s="28">
        <v>2024</v>
      </c>
      <c r="D1008" s="19" t="s">
        <v>3031</v>
      </c>
      <c r="E1008" s="19" t="s">
        <v>1929</v>
      </c>
      <c r="F1008" s="19">
        <v>1033769449</v>
      </c>
      <c r="G1008" s="19" t="s">
        <v>3032</v>
      </c>
      <c r="H1008" s="19" t="s">
        <v>4678</v>
      </c>
      <c r="I1008" s="19" t="s">
        <v>539</v>
      </c>
      <c r="J1008" s="27">
        <v>45503</v>
      </c>
      <c r="K1008" s="27">
        <v>45509</v>
      </c>
      <c r="L1008" s="27">
        <v>45657</v>
      </c>
      <c r="M1008" s="29">
        <v>26522500</v>
      </c>
      <c r="N1008" s="36">
        <f t="shared" si="93"/>
        <v>0</v>
      </c>
      <c r="O1008" s="31">
        <f>VLOOKUP(A1008,[1]Hoja3!$A$1:$D$1647,2,0)</f>
        <v>0</v>
      </c>
      <c r="P1008" s="31">
        <f>VLOOKUP(A1008,[1]Hoja3!$A$1:$D$1647,4,0)</f>
        <v>0</v>
      </c>
      <c r="Q1008" s="31">
        <f>VLOOKUP(A1008,[1]Hoja3!$A$1:$D$1647,3,0)</f>
        <v>26522500</v>
      </c>
      <c r="R1008" s="31">
        <f t="shared" si="96"/>
        <v>26522500</v>
      </c>
      <c r="S1008" s="31">
        <f t="shared" si="94"/>
        <v>0</v>
      </c>
      <c r="T1008" s="31">
        <f t="shared" si="95"/>
        <v>0</v>
      </c>
      <c r="X1008" s="30"/>
      <c r="Y1008" s="31"/>
      <c r="Z1008" s="31"/>
      <c r="AA1008" s="28" t="s">
        <v>534</v>
      </c>
    </row>
    <row r="1009" spans="1:27" s="28" customFormat="1" ht="29" x14ac:dyDescent="0.35">
      <c r="A1009" s="19" t="str">
        <f t="shared" si="92"/>
        <v>1122-2024</v>
      </c>
      <c r="B1009" s="20">
        <v>1122</v>
      </c>
      <c r="C1009" s="28">
        <v>2024</v>
      </c>
      <c r="D1009" s="19" t="s">
        <v>3033</v>
      </c>
      <c r="E1009" s="19" t="s">
        <v>1008</v>
      </c>
      <c r="F1009" s="19">
        <v>1010217694</v>
      </c>
      <c r="G1009" s="19" t="s">
        <v>3034</v>
      </c>
      <c r="H1009" s="19" t="s">
        <v>154</v>
      </c>
      <c r="I1009" s="19" t="s">
        <v>4747</v>
      </c>
      <c r="J1009" s="27">
        <v>45502</v>
      </c>
      <c r="K1009" s="27">
        <v>45509</v>
      </c>
      <c r="L1009" s="27">
        <v>45661</v>
      </c>
      <c r="M1009" s="29">
        <v>27160000</v>
      </c>
      <c r="N1009" s="36">
        <f t="shared" si="93"/>
        <v>0</v>
      </c>
      <c r="O1009" s="31">
        <f>VLOOKUP(A1009,[1]Hoja3!$A$1:$D$1647,2,0)</f>
        <v>0</v>
      </c>
      <c r="P1009" s="31">
        <f>VLOOKUP(A1009,[1]Hoja3!$A$1:$D$1647,4,0)</f>
        <v>0</v>
      </c>
      <c r="Q1009" s="31">
        <f>VLOOKUP(A1009,[1]Hoja3!$A$1:$D$1647,3,0)</f>
        <v>27160000</v>
      </c>
      <c r="R1009" s="31">
        <f t="shared" si="96"/>
        <v>27160000</v>
      </c>
      <c r="S1009" s="31">
        <f t="shared" si="94"/>
        <v>0</v>
      </c>
      <c r="T1009" s="31">
        <f t="shared" si="95"/>
        <v>0</v>
      </c>
      <c r="X1009" s="30"/>
      <c r="Y1009" s="31"/>
      <c r="Z1009" s="31"/>
      <c r="AA1009" s="28" t="s">
        <v>156</v>
      </c>
    </row>
    <row r="1010" spans="1:27" s="28" customFormat="1" ht="43.5" x14ac:dyDescent="0.35">
      <c r="A1010" s="19" t="str">
        <f t="shared" si="92"/>
        <v>1123-2024</v>
      </c>
      <c r="B1010" s="20">
        <v>1123</v>
      </c>
      <c r="C1010" s="28">
        <v>2024</v>
      </c>
      <c r="D1010" s="19" t="s">
        <v>3035</v>
      </c>
      <c r="E1010" s="19" t="s">
        <v>732</v>
      </c>
      <c r="F1010" s="19">
        <v>1128467776</v>
      </c>
      <c r="G1010" s="19" t="s">
        <v>3036</v>
      </c>
      <c r="H1010" s="19" t="s">
        <v>262</v>
      </c>
      <c r="I1010" s="19" t="s">
        <v>4742</v>
      </c>
      <c r="J1010" s="27">
        <v>45500</v>
      </c>
      <c r="K1010" s="27">
        <v>45506</v>
      </c>
      <c r="L1010" s="27">
        <v>45657</v>
      </c>
      <c r="M1010" s="29">
        <v>26790000</v>
      </c>
      <c r="N1010" s="36">
        <f t="shared" si="93"/>
        <v>0</v>
      </c>
      <c r="O1010" s="31">
        <f>VLOOKUP(A1010,[1]Hoja3!$A$1:$D$1647,2,0)</f>
        <v>0</v>
      </c>
      <c r="P1010" s="31">
        <f>VLOOKUP(A1010,[1]Hoja3!$A$1:$D$1647,4,0)</f>
        <v>0</v>
      </c>
      <c r="Q1010" s="31">
        <f>VLOOKUP(A1010,[1]Hoja3!$A$1:$D$1647,3,0)</f>
        <v>26790000</v>
      </c>
      <c r="R1010" s="31">
        <f t="shared" si="96"/>
        <v>26790000</v>
      </c>
      <c r="S1010" s="31">
        <f t="shared" si="94"/>
        <v>0</v>
      </c>
      <c r="T1010" s="31">
        <f t="shared" si="95"/>
        <v>0</v>
      </c>
      <c r="X1010" s="30"/>
      <c r="Y1010" s="31"/>
      <c r="Z1010" s="31"/>
      <c r="AA1010" s="28" t="s">
        <v>264</v>
      </c>
    </row>
    <row r="1011" spans="1:27" s="28" customFormat="1" ht="43.5" x14ac:dyDescent="0.35">
      <c r="A1011" s="19" t="str">
        <f t="shared" si="92"/>
        <v>1124-2024</v>
      </c>
      <c r="B1011" s="20">
        <v>1124</v>
      </c>
      <c r="C1011" s="28">
        <v>2024</v>
      </c>
      <c r="D1011" s="19" t="s">
        <v>3037</v>
      </c>
      <c r="E1011" s="19" t="s">
        <v>633</v>
      </c>
      <c r="F1011" s="19">
        <v>1023011705</v>
      </c>
      <c r="G1011" s="19" t="s">
        <v>3038</v>
      </c>
      <c r="H1011" s="19" t="s">
        <v>262</v>
      </c>
      <c r="I1011" s="19" t="s">
        <v>4742</v>
      </c>
      <c r="J1011" s="27">
        <v>45503</v>
      </c>
      <c r="K1011" s="27">
        <v>45506</v>
      </c>
      <c r="L1011" s="27">
        <v>45657</v>
      </c>
      <c r="M1011" s="29">
        <v>26790000</v>
      </c>
      <c r="N1011" s="36">
        <f t="shared" si="93"/>
        <v>0</v>
      </c>
      <c r="O1011" s="31">
        <f>VLOOKUP(A1011,[1]Hoja3!$A$1:$D$1647,2,0)</f>
        <v>0</v>
      </c>
      <c r="P1011" s="31">
        <f>VLOOKUP(A1011,[1]Hoja3!$A$1:$D$1647,4,0)</f>
        <v>0</v>
      </c>
      <c r="Q1011" s="31">
        <f>VLOOKUP(A1011,[1]Hoja3!$A$1:$D$1647,3,0)</f>
        <v>26790000</v>
      </c>
      <c r="R1011" s="31">
        <f t="shared" si="96"/>
        <v>26790000</v>
      </c>
      <c r="S1011" s="31">
        <f t="shared" si="94"/>
        <v>0</v>
      </c>
      <c r="T1011" s="31">
        <f t="shared" si="95"/>
        <v>0</v>
      </c>
      <c r="X1011" s="30"/>
      <c r="Y1011" s="31"/>
      <c r="Z1011" s="31"/>
      <c r="AA1011" s="28" t="s">
        <v>264</v>
      </c>
    </row>
    <row r="1012" spans="1:27" s="28" customFormat="1" ht="43.5" x14ac:dyDescent="0.35">
      <c r="A1012" s="19" t="str">
        <f t="shared" si="92"/>
        <v>1125-2024</v>
      </c>
      <c r="B1012" s="20">
        <v>1125</v>
      </c>
      <c r="C1012" s="28">
        <v>2024</v>
      </c>
      <c r="D1012" s="19" t="s">
        <v>3039</v>
      </c>
      <c r="E1012" s="19" t="s">
        <v>3040</v>
      </c>
      <c r="F1012" s="19">
        <v>52828360</v>
      </c>
      <c r="G1012" s="19" t="s">
        <v>3041</v>
      </c>
      <c r="H1012" s="19" t="s">
        <v>262</v>
      </c>
      <c r="I1012" s="19" t="s">
        <v>4742</v>
      </c>
      <c r="J1012" s="27">
        <v>45500</v>
      </c>
      <c r="K1012" s="27">
        <v>45506</v>
      </c>
      <c r="L1012" s="27">
        <v>45657</v>
      </c>
      <c r="M1012" s="29">
        <v>26790000</v>
      </c>
      <c r="N1012" s="36">
        <f t="shared" si="93"/>
        <v>0</v>
      </c>
      <c r="O1012" s="31">
        <f>VLOOKUP(A1012,[1]Hoja3!$A$1:$D$1647,2,0)</f>
        <v>0</v>
      </c>
      <c r="P1012" s="31">
        <f>VLOOKUP(A1012,[1]Hoja3!$A$1:$D$1647,4,0)</f>
        <v>0</v>
      </c>
      <c r="Q1012" s="31">
        <f>VLOOKUP(A1012,[1]Hoja3!$A$1:$D$1647,3,0)</f>
        <v>26790000</v>
      </c>
      <c r="R1012" s="31">
        <f t="shared" si="96"/>
        <v>26790000</v>
      </c>
      <c r="S1012" s="31">
        <f t="shared" si="94"/>
        <v>0</v>
      </c>
      <c r="T1012" s="31">
        <f t="shared" si="95"/>
        <v>0</v>
      </c>
      <c r="X1012" s="30"/>
      <c r="Y1012" s="31"/>
      <c r="Z1012" s="31"/>
      <c r="AA1012" s="28" t="s">
        <v>264</v>
      </c>
    </row>
    <row r="1013" spans="1:27" s="28" customFormat="1" ht="43.5" x14ac:dyDescent="0.35">
      <c r="A1013" s="19" t="str">
        <f t="shared" si="92"/>
        <v>1126-2024</v>
      </c>
      <c r="B1013" s="20">
        <v>1126</v>
      </c>
      <c r="C1013" s="28">
        <v>2024</v>
      </c>
      <c r="D1013" s="19" t="s">
        <v>3042</v>
      </c>
      <c r="E1013" s="19" t="s">
        <v>624</v>
      </c>
      <c r="F1013" s="19">
        <v>1018475649</v>
      </c>
      <c r="G1013" s="19" t="s">
        <v>3043</v>
      </c>
      <c r="H1013" s="19" t="s">
        <v>262</v>
      </c>
      <c r="I1013" s="19" t="s">
        <v>4742</v>
      </c>
      <c r="J1013" s="27">
        <v>45500</v>
      </c>
      <c r="K1013" s="27">
        <v>45506</v>
      </c>
      <c r="L1013" s="27">
        <v>45657</v>
      </c>
      <c r="M1013" s="29">
        <v>22280000</v>
      </c>
      <c r="N1013" s="36">
        <f t="shared" si="93"/>
        <v>0</v>
      </c>
      <c r="O1013" s="31">
        <f>VLOOKUP(A1013,[1]Hoja3!$A$1:$D$1647,2,0)</f>
        <v>0</v>
      </c>
      <c r="P1013" s="31">
        <f>VLOOKUP(A1013,[1]Hoja3!$A$1:$D$1647,4,0)</f>
        <v>0</v>
      </c>
      <c r="Q1013" s="31">
        <f>VLOOKUP(A1013,[1]Hoja3!$A$1:$D$1647,3,0)</f>
        <v>22280000</v>
      </c>
      <c r="R1013" s="31">
        <f t="shared" si="96"/>
        <v>22280000</v>
      </c>
      <c r="S1013" s="31">
        <f t="shared" si="94"/>
        <v>0</v>
      </c>
      <c r="T1013" s="31">
        <f t="shared" si="95"/>
        <v>0</v>
      </c>
      <c r="X1013" s="30"/>
      <c r="Y1013" s="31"/>
      <c r="Z1013" s="31"/>
      <c r="AA1013" s="28" t="s">
        <v>264</v>
      </c>
    </row>
    <row r="1014" spans="1:27" s="28" customFormat="1" ht="29" x14ac:dyDescent="0.35">
      <c r="A1014" s="19" t="str">
        <f t="shared" si="92"/>
        <v>1127-2024</v>
      </c>
      <c r="B1014" s="20">
        <v>1127</v>
      </c>
      <c r="C1014" s="28">
        <v>2024</v>
      </c>
      <c r="D1014" s="19" t="s">
        <v>3044</v>
      </c>
      <c r="E1014" s="19" t="s">
        <v>515</v>
      </c>
      <c r="F1014" s="19">
        <v>52970001</v>
      </c>
      <c r="G1014" s="19" t="s">
        <v>3045</v>
      </c>
      <c r="H1014" s="19" t="s">
        <v>3046</v>
      </c>
      <c r="I1014" s="19" t="s">
        <v>476</v>
      </c>
      <c r="J1014" s="27">
        <v>45503</v>
      </c>
      <c r="K1014" s="27">
        <v>45506</v>
      </c>
      <c r="L1014" s="27">
        <v>45657</v>
      </c>
      <c r="M1014" s="29">
        <v>41760000</v>
      </c>
      <c r="N1014" s="36">
        <f t="shared" si="93"/>
        <v>0</v>
      </c>
      <c r="O1014" s="31">
        <f>VLOOKUP(A1014,[1]Hoja3!$A$1:$D$1647,2,0)</f>
        <v>0</v>
      </c>
      <c r="P1014" s="31">
        <f>VLOOKUP(A1014,[1]Hoja3!$A$1:$D$1647,4,0)</f>
        <v>0</v>
      </c>
      <c r="Q1014" s="31">
        <f>VLOOKUP(A1014,[1]Hoja3!$A$1:$D$1647,3,0)</f>
        <v>41760000</v>
      </c>
      <c r="R1014" s="31">
        <f t="shared" si="96"/>
        <v>41760000</v>
      </c>
      <c r="S1014" s="31">
        <f t="shared" si="94"/>
        <v>0</v>
      </c>
      <c r="T1014" s="31">
        <f t="shared" si="95"/>
        <v>0</v>
      </c>
      <c r="X1014" s="30"/>
      <c r="Y1014" s="31"/>
      <c r="Z1014" s="31"/>
      <c r="AA1014" s="28" t="s">
        <v>477</v>
      </c>
    </row>
    <row r="1015" spans="1:27" s="28" customFormat="1" ht="29" x14ac:dyDescent="0.35">
      <c r="A1015" s="19" t="str">
        <f t="shared" ref="A1015:A1078" si="97">CONCATENATE(B1015,"-",C1015)</f>
        <v>1130-2024</v>
      </c>
      <c r="B1015" s="20">
        <v>1130</v>
      </c>
      <c r="C1015" s="28">
        <v>2024</v>
      </c>
      <c r="D1015" s="19" t="s">
        <v>3047</v>
      </c>
      <c r="E1015" s="19" t="s">
        <v>1257</v>
      </c>
      <c r="F1015" s="19">
        <v>52992974</v>
      </c>
      <c r="G1015" s="19" t="s">
        <v>3048</v>
      </c>
      <c r="H1015" s="19" t="s">
        <v>3046</v>
      </c>
      <c r="I1015" s="19" t="s">
        <v>476</v>
      </c>
      <c r="J1015" s="27">
        <v>45503</v>
      </c>
      <c r="K1015" s="27">
        <v>45513</v>
      </c>
      <c r="L1015" s="27">
        <v>45650</v>
      </c>
      <c r="M1015" s="29">
        <v>23870250</v>
      </c>
      <c r="N1015" s="36">
        <f t="shared" si="93"/>
        <v>0</v>
      </c>
      <c r="O1015" s="31">
        <f>VLOOKUP(A1015,[1]Hoja3!$A$1:$D$1647,2,0)</f>
        <v>0</v>
      </c>
      <c r="P1015" s="31">
        <f>VLOOKUP(A1015,[1]Hoja3!$A$1:$D$1647,4,0)</f>
        <v>0</v>
      </c>
      <c r="Q1015" s="31">
        <f>VLOOKUP(A1015,[1]Hoja3!$A$1:$D$1647,3,0)</f>
        <v>23870250</v>
      </c>
      <c r="R1015" s="31">
        <f t="shared" si="96"/>
        <v>23870250</v>
      </c>
      <c r="S1015" s="31">
        <f t="shared" si="94"/>
        <v>0</v>
      </c>
      <c r="T1015" s="31">
        <f t="shared" si="95"/>
        <v>0</v>
      </c>
      <c r="X1015" s="30"/>
      <c r="Y1015" s="31"/>
      <c r="Z1015" s="31"/>
      <c r="AA1015" s="28" t="s">
        <v>477</v>
      </c>
    </row>
    <row r="1016" spans="1:27" s="28" customFormat="1" ht="29" x14ac:dyDescent="0.35">
      <c r="A1016" s="19" t="str">
        <f t="shared" si="97"/>
        <v>1132-2024</v>
      </c>
      <c r="B1016" s="20">
        <v>1132</v>
      </c>
      <c r="C1016" s="28">
        <v>2024</v>
      </c>
      <c r="D1016" s="19" t="s">
        <v>3049</v>
      </c>
      <c r="E1016" s="19" t="s">
        <v>1278</v>
      </c>
      <c r="F1016" s="19">
        <v>1022394060</v>
      </c>
      <c r="G1016" s="19" t="s">
        <v>3050</v>
      </c>
      <c r="H1016" s="19" t="s">
        <v>3046</v>
      </c>
      <c r="I1016" s="19" t="s">
        <v>476</v>
      </c>
      <c r="J1016" s="27">
        <v>45500</v>
      </c>
      <c r="K1016" s="27">
        <v>45506</v>
      </c>
      <c r="L1016" s="27">
        <v>45627</v>
      </c>
      <c r="M1016" s="29">
        <v>19498912</v>
      </c>
      <c r="N1016" s="36">
        <f t="shared" si="93"/>
        <v>0</v>
      </c>
      <c r="O1016" s="31">
        <f>VLOOKUP(A1016,[1]Hoja3!$A$1:$D$1647,2,0)</f>
        <v>0</v>
      </c>
      <c r="P1016" s="31">
        <f>VLOOKUP(A1016,[1]Hoja3!$A$1:$D$1647,4,0)</f>
        <v>0</v>
      </c>
      <c r="Q1016" s="31">
        <f>VLOOKUP(A1016,[1]Hoja3!$A$1:$D$1647,3,0)</f>
        <v>19498912</v>
      </c>
      <c r="R1016" s="31">
        <f t="shared" si="96"/>
        <v>19498912</v>
      </c>
      <c r="S1016" s="31">
        <f t="shared" si="94"/>
        <v>0</v>
      </c>
      <c r="T1016" s="31">
        <f t="shared" si="95"/>
        <v>0</v>
      </c>
      <c r="X1016" s="30"/>
      <c r="Y1016" s="31"/>
      <c r="Z1016" s="31"/>
      <c r="AA1016" s="28" t="s">
        <v>477</v>
      </c>
    </row>
    <row r="1017" spans="1:27" s="28" customFormat="1" ht="29" x14ac:dyDescent="0.35">
      <c r="A1017" s="19" t="str">
        <f t="shared" si="97"/>
        <v>1133-2024</v>
      </c>
      <c r="B1017" s="20">
        <v>1133</v>
      </c>
      <c r="C1017" s="28">
        <v>2024</v>
      </c>
      <c r="D1017" s="19" t="s">
        <v>3051</v>
      </c>
      <c r="E1017" s="19" t="s">
        <v>1242</v>
      </c>
      <c r="F1017" s="19">
        <v>1030538526</v>
      </c>
      <c r="G1017" s="19" t="s">
        <v>3052</v>
      </c>
      <c r="H1017" s="19" t="s">
        <v>5411</v>
      </c>
      <c r="I1017" s="19" t="s">
        <v>33</v>
      </c>
      <c r="J1017" s="27">
        <v>45500</v>
      </c>
      <c r="K1017" s="27">
        <v>45506</v>
      </c>
      <c r="L1017" s="27">
        <v>45657</v>
      </c>
      <c r="M1017" s="29">
        <v>41990000</v>
      </c>
      <c r="N1017" s="36">
        <f t="shared" si="93"/>
        <v>0</v>
      </c>
      <c r="O1017" s="31">
        <f>VLOOKUP(A1017,[1]Hoja3!$A$1:$D$1647,2,0)</f>
        <v>0</v>
      </c>
      <c r="P1017" s="31">
        <f>VLOOKUP(A1017,[1]Hoja3!$A$1:$D$1647,4,0)</f>
        <v>0</v>
      </c>
      <c r="Q1017" s="31">
        <f>VLOOKUP(A1017,[1]Hoja3!$A$1:$D$1647,3,0)</f>
        <v>41990000</v>
      </c>
      <c r="R1017" s="31">
        <f t="shared" si="96"/>
        <v>41990000</v>
      </c>
      <c r="S1017" s="31">
        <f t="shared" si="94"/>
        <v>0</v>
      </c>
      <c r="T1017" s="31">
        <f t="shared" si="95"/>
        <v>0</v>
      </c>
      <c r="X1017" s="30"/>
      <c r="Y1017" s="31"/>
      <c r="Z1017" s="31"/>
      <c r="AA1017" s="28" t="s">
        <v>33</v>
      </c>
    </row>
    <row r="1018" spans="1:27" s="28" customFormat="1" ht="29" x14ac:dyDescent="0.35">
      <c r="A1018" s="19" t="str">
        <f t="shared" si="97"/>
        <v>1134-2024</v>
      </c>
      <c r="B1018" s="20">
        <v>1134</v>
      </c>
      <c r="C1018" s="28">
        <v>2024</v>
      </c>
      <c r="D1018" s="19" t="s">
        <v>3053</v>
      </c>
      <c r="E1018" s="19" t="s">
        <v>1791</v>
      </c>
      <c r="F1018" s="19">
        <v>1033815957</v>
      </c>
      <c r="G1018" s="19" t="s">
        <v>3054</v>
      </c>
      <c r="H1018" s="19" t="s">
        <v>5411</v>
      </c>
      <c r="I1018" s="19" t="s">
        <v>33</v>
      </c>
      <c r="J1018" s="27">
        <v>45500</v>
      </c>
      <c r="K1018" s="27">
        <v>45506</v>
      </c>
      <c r="L1018" s="27">
        <v>45657</v>
      </c>
      <c r="M1018" s="29">
        <v>32590000</v>
      </c>
      <c r="N1018" s="36">
        <f t="shared" si="93"/>
        <v>0</v>
      </c>
      <c r="O1018" s="31">
        <f>VLOOKUP(A1018,[1]Hoja3!$A$1:$D$1647,2,0)</f>
        <v>0</v>
      </c>
      <c r="P1018" s="31">
        <f>VLOOKUP(A1018,[1]Hoja3!$A$1:$D$1647,4,0)</f>
        <v>0</v>
      </c>
      <c r="Q1018" s="31">
        <f>VLOOKUP(A1018,[1]Hoja3!$A$1:$D$1647,3,0)</f>
        <v>32590000</v>
      </c>
      <c r="R1018" s="31">
        <f t="shared" si="96"/>
        <v>32590000</v>
      </c>
      <c r="S1018" s="31">
        <f t="shared" si="94"/>
        <v>0</v>
      </c>
      <c r="T1018" s="31">
        <f t="shared" si="95"/>
        <v>0</v>
      </c>
      <c r="X1018" s="30"/>
      <c r="Y1018" s="31"/>
      <c r="Z1018" s="31"/>
      <c r="AA1018" s="28" t="s">
        <v>33</v>
      </c>
    </row>
    <row r="1019" spans="1:27" s="28" customFormat="1" ht="29" x14ac:dyDescent="0.35">
      <c r="A1019" s="19" t="str">
        <f t="shared" si="97"/>
        <v>1135-2024</v>
      </c>
      <c r="B1019" s="20">
        <v>1135</v>
      </c>
      <c r="C1019" s="28">
        <v>2024</v>
      </c>
      <c r="D1019" s="19" t="s">
        <v>3055</v>
      </c>
      <c r="E1019" s="19" t="s">
        <v>254</v>
      </c>
      <c r="F1019" s="19">
        <v>1010235522</v>
      </c>
      <c r="G1019" s="19" t="s">
        <v>3056</v>
      </c>
      <c r="H1019" s="19" t="s">
        <v>5411</v>
      </c>
      <c r="I1019" s="19" t="s">
        <v>33</v>
      </c>
      <c r="J1019" s="27">
        <v>45500</v>
      </c>
      <c r="K1019" s="27">
        <v>45506</v>
      </c>
      <c r="L1019" s="27">
        <v>45657</v>
      </c>
      <c r="M1019" s="29">
        <v>32590000</v>
      </c>
      <c r="N1019" s="36">
        <f t="shared" si="93"/>
        <v>0</v>
      </c>
      <c r="O1019" s="31">
        <f>VLOOKUP(A1019,[1]Hoja3!$A$1:$D$1647,2,0)</f>
        <v>0</v>
      </c>
      <c r="P1019" s="31">
        <f>VLOOKUP(A1019,[1]Hoja3!$A$1:$D$1647,4,0)</f>
        <v>0</v>
      </c>
      <c r="Q1019" s="31">
        <f>VLOOKUP(A1019,[1]Hoja3!$A$1:$D$1647,3,0)</f>
        <v>32590000</v>
      </c>
      <c r="R1019" s="31">
        <f t="shared" si="96"/>
        <v>32590000</v>
      </c>
      <c r="S1019" s="31">
        <f t="shared" si="94"/>
        <v>0</v>
      </c>
      <c r="T1019" s="31">
        <f t="shared" si="95"/>
        <v>0</v>
      </c>
      <c r="X1019" s="30"/>
      <c r="Y1019" s="31"/>
      <c r="Z1019" s="31"/>
      <c r="AA1019" s="28" t="s">
        <v>33</v>
      </c>
    </row>
    <row r="1020" spans="1:27" s="28" customFormat="1" ht="29" x14ac:dyDescent="0.35">
      <c r="A1020" s="19" t="str">
        <f t="shared" si="97"/>
        <v>1136-2024</v>
      </c>
      <c r="B1020" s="20">
        <v>1136</v>
      </c>
      <c r="C1020" s="28">
        <v>2024</v>
      </c>
      <c r="D1020" s="19" t="s">
        <v>3057</v>
      </c>
      <c r="E1020" s="19" t="s">
        <v>1482</v>
      </c>
      <c r="F1020" s="19">
        <v>52989573</v>
      </c>
      <c r="G1020" s="19" t="s">
        <v>3058</v>
      </c>
      <c r="H1020" s="19" t="s">
        <v>5411</v>
      </c>
      <c r="I1020" s="19" t="s">
        <v>33</v>
      </c>
      <c r="J1020" s="27">
        <v>45500</v>
      </c>
      <c r="K1020" s="27">
        <v>45506</v>
      </c>
      <c r="L1020" s="27">
        <v>45657</v>
      </c>
      <c r="M1020" s="29">
        <v>27160000</v>
      </c>
      <c r="N1020" s="36">
        <f t="shared" si="93"/>
        <v>0</v>
      </c>
      <c r="O1020" s="31">
        <f>VLOOKUP(A1020,[1]Hoja3!$A$1:$D$1647,2,0)</f>
        <v>0</v>
      </c>
      <c r="P1020" s="31">
        <f>VLOOKUP(A1020,[1]Hoja3!$A$1:$D$1647,4,0)</f>
        <v>0</v>
      </c>
      <c r="Q1020" s="31">
        <f>VLOOKUP(A1020,[1]Hoja3!$A$1:$D$1647,3,0)</f>
        <v>27160000</v>
      </c>
      <c r="R1020" s="31">
        <f t="shared" si="96"/>
        <v>27160000</v>
      </c>
      <c r="S1020" s="31">
        <f t="shared" si="94"/>
        <v>0</v>
      </c>
      <c r="T1020" s="31">
        <f t="shared" si="95"/>
        <v>0</v>
      </c>
      <c r="X1020" s="30"/>
      <c r="Y1020" s="31"/>
      <c r="Z1020" s="31"/>
      <c r="AA1020" s="28" t="s">
        <v>33</v>
      </c>
    </row>
    <row r="1021" spans="1:27" s="28" customFormat="1" ht="29" x14ac:dyDescent="0.35">
      <c r="A1021" s="19" t="str">
        <f t="shared" si="97"/>
        <v>1137-2024</v>
      </c>
      <c r="B1021" s="20">
        <v>1137</v>
      </c>
      <c r="C1021" s="28">
        <v>2024</v>
      </c>
      <c r="D1021" s="19" t="s">
        <v>3059</v>
      </c>
      <c r="E1021" s="19" t="s">
        <v>1599</v>
      </c>
      <c r="F1021" s="19">
        <v>1022949801</v>
      </c>
      <c r="G1021" s="19" t="s">
        <v>3060</v>
      </c>
      <c r="H1021" s="19" t="s">
        <v>5411</v>
      </c>
      <c r="I1021" s="19" t="s">
        <v>33</v>
      </c>
      <c r="J1021" s="27">
        <v>45500</v>
      </c>
      <c r="K1021" s="27">
        <v>45506</v>
      </c>
      <c r="L1021" s="27">
        <v>45657</v>
      </c>
      <c r="M1021" s="29">
        <v>27160000</v>
      </c>
      <c r="N1021" s="36">
        <f t="shared" si="93"/>
        <v>0</v>
      </c>
      <c r="O1021" s="31">
        <f>VLOOKUP(A1021,[1]Hoja3!$A$1:$D$1647,2,0)</f>
        <v>0</v>
      </c>
      <c r="P1021" s="31">
        <f>VLOOKUP(A1021,[1]Hoja3!$A$1:$D$1647,4,0)</f>
        <v>0</v>
      </c>
      <c r="Q1021" s="31">
        <f>VLOOKUP(A1021,[1]Hoja3!$A$1:$D$1647,3,0)</f>
        <v>27160000</v>
      </c>
      <c r="R1021" s="31">
        <f t="shared" si="96"/>
        <v>27160000</v>
      </c>
      <c r="S1021" s="31">
        <f t="shared" si="94"/>
        <v>0</v>
      </c>
      <c r="T1021" s="31">
        <f t="shared" si="95"/>
        <v>0</v>
      </c>
      <c r="X1021" s="30"/>
      <c r="Y1021" s="31"/>
      <c r="Z1021" s="31"/>
      <c r="AA1021" s="28" t="s">
        <v>33</v>
      </c>
    </row>
    <row r="1022" spans="1:27" s="28" customFormat="1" ht="29" x14ac:dyDescent="0.35">
      <c r="A1022" s="19" t="str">
        <f t="shared" si="97"/>
        <v>1138-2024</v>
      </c>
      <c r="B1022" s="20">
        <v>1138</v>
      </c>
      <c r="C1022" s="28">
        <v>2024</v>
      </c>
      <c r="D1022" s="19" t="s">
        <v>3061</v>
      </c>
      <c r="E1022" s="19" t="s">
        <v>119</v>
      </c>
      <c r="F1022" s="19">
        <v>1014215771</v>
      </c>
      <c r="G1022" s="19" t="s">
        <v>3062</v>
      </c>
      <c r="H1022" s="19" t="s">
        <v>5411</v>
      </c>
      <c r="I1022" s="19" t="s">
        <v>33</v>
      </c>
      <c r="J1022" s="27">
        <v>45500</v>
      </c>
      <c r="K1022" s="27">
        <v>45506</v>
      </c>
      <c r="L1022" s="27">
        <v>45657</v>
      </c>
      <c r="M1022" s="29">
        <v>41990000</v>
      </c>
      <c r="N1022" s="36">
        <f t="shared" si="93"/>
        <v>0</v>
      </c>
      <c r="O1022" s="31">
        <f>VLOOKUP(A1022,[1]Hoja3!$A$1:$D$1647,2,0)</f>
        <v>0</v>
      </c>
      <c r="P1022" s="31">
        <f>VLOOKUP(A1022,[1]Hoja3!$A$1:$D$1647,4,0)</f>
        <v>0</v>
      </c>
      <c r="Q1022" s="31">
        <f>VLOOKUP(A1022,[1]Hoja3!$A$1:$D$1647,3,0)</f>
        <v>41990000</v>
      </c>
      <c r="R1022" s="31">
        <f t="shared" si="96"/>
        <v>41990000</v>
      </c>
      <c r="S1022" s="31">
        <f t="shared" si="94"/>
        <v>0</v>
      </c>
      <c r="T1022" s="31">
        <f t="shared" si="95"/>
        <v>0</v>
      </c>
      <c r="X1022" s="30"/>
      <c r="Y1022" s="31"/>
      <c r="Z1022" s="31"/>
      <c r="AA1022" s="28" t="s">
        <v>33</v>
      </c>
    </row>
    <row r="1023" spans="1:27" s="28" customFormat="1" ht="29" x14ac:dyDescent="0.35">
      <c r="A1023" s="19" t="str">
        <f t="shared" si="97"/>
        <v>1139-2024</v>
      </c>
      <c r="B1023" s="20">
        <v>1139</v>
      </c>
      <c r="C1023" s="28">
        <v>2024</v>
      </c>
      <c r="D1023" s="19" t="s">
        <v>3063</v>
      </c>
      <c r="E1023" s="19" t="s">
        <v>1056</v>
      </c>
      <c r="F1023" s="19">
        <v>1016097081</v>
      </c>
      <c r="G1023" s="19" t="s">
        <v>3064</v>
      </c>
      <c r="H1023" s="19" t="s">
        <v>5411</v>
      </c>
      <c r="I1023" s="19" t="s">
        <v>33</v>
      </c>
      <c r="J1023" s="27">
        <v>45500</v>
      </c>
      <c r="K1023" s="27">
        <v>45506</v>
      </c>
      <c r="L1023" s="27">
        <v>45657</v>
      </c>
      <c r="M1023" s="29">
        <v>32590000</v>
      </c>
      <c r="N1023" s="36">
        <f t="shared" si="93"/>
        <v>0</v>
      </c>
      <c r="O1023" s="31">
        <f>VLOOKUP(A1023,[1]Hoja3!$A$1:$D$1647,2,0)</f>
        <v>0</v>
      </c>
      <c r="P1023" s="31">
        <f>VLOOKUP(A1023,[1]Hoja3!$A$1:$D$1647,4,0)</f>
        <v>0</v>
      </c>
      <c r="Q1023" s="31">
        <f>VLOOKUP(A1023,[1]Hoja3!$A$1:$D$1647,3,0)</f>
        <v>32590000</v>
      </c>
      <c r="R1023" s="31">
        <f t="shared" si="96"/>
        <v>32590000</v>
      </c>
      <c r="S1023" s="31">
        <f t="shared" si="94"/>
        <v>0</v>
      </c>
      <c r="T1023" s="31">
        <f t="shared" si="95"/>
        <v>0</v>
      </c>
      <c r="X1023" s="30"/>
      <c r="Y1023" s="31"/>
      <c r="Z1023" s="31"/>
      <c r="AA1023" s="28" t="s">
        <v>33</v>
      </c>
    </row>
    <row r="1024" spans="1:27" s="28" customFormat="1" ht="29" x14ac:dyDescent="0.35">
      <c r="A1024" s="19" t="str">
        <f t="shared" si="97"/>
        <v>1140-2024</v>
      </c>
      <c r="B1024" s="20">
        <v>1140</v>
      </c>
      <c r="C1024" s="28">
        <v>2024</v>
      </c>
      <c r="D1024" s="19" t="s">
        <v>3065</v>
      </c>
      <c r="E1024" s="19" t="s">
        <v>269</v>
      </c>
      <c r="F1024" s="19">
        <v>21743761</v>
      </c>
      <c r="G1024" s="19" t="s">
        <v>3066</v>
      </c>
      <c r="H1024" s="19" t="s">
        <v>5411</v>
      </c>
      <c r="I1024" s="19" t="s">
        <v>33</v>
      </c>
      <c r="J1024" s="27">
        <v>45500</v>
      </c>
      <c r="K1024" s="27">
        <v>45506</v>
      </c>
      <c r="L1024" s="27">
        <v>45657</v>
      </c>
      <c r="M1024" s="29">
        <v>41990000</v>
      </c>
      <c r="N1024" s="36">
        <f t="shared" si="93"/>
        <v>0</v>
      </c>
      <c r="O1024" s="31">
        <f>VLOOKUP(A1024,[1]Hoja3!$A$1:$D$1647,2,0)</f>
        <v>0</v>
      </c>
      <c r="P1024" s="31">
        <f>VLOOKUP(A1024,[1]Hoja3!$A$1:$D$1647,4,0)</f>
        <v>0</v>
      </c>
      <c r="Q1024" s="31">
        <f>VLOOKUP(A1024,[1]Hoja3!$A$1:$D$1647,3,0)</f>
        <v>41990000</v>
      </c>
      <c r="R1024" s="31">
        <f t="shared" si="96"/>
        <v>41990000</v>
      </c>
      <c r="S1024" s="31">
        <f t="shared" si="94"/>
        <v>0</v>
      </c>
      <c r="T1024" s="31">
        <f t="shared" si="95"/>
        <v>0</v>
      </c>
      <c r="X1024" s="30"/>
      <c r="Y1024" s="31"/>
      <c r="Z1024" s="31"/>
      <c r="AA1024" s="28" t="s">
        <v>33</v>
      </c>
    </row>
    <row r="1025" spans="1:27" s="28" customFormat="1" ht="29" x14ac:dyDescent="0.35">
      <c r="A1025" s="19" t="str">
        <f t="shared" si="97"/>
        <v>1141-2024</v>
      </c>
      <c r="B1025" s="20">
        <v>1141</v>
      </c>
      <c r="C1025" s="28">
        <v>2024</v>
      </c>
      <c r="D1025" s="19" t="s">
        <v>3067</v>
      </c>
      <c r="E1025" s="19" t="s">
        <v>257</v>
      </c>
      <c r="F1025" s="19">
        <v>1014252867</v>
      </c>
      <c r="G1025" s="19" t="s">
        <v>3068</v>
      </c>
      <c r="H1025" s="19" t="s">
        <v>5411</v>
      </c>
      <c r="I1025" s="19" t="s">
        <v>33</v>
      </c>
      <c r="J1025" s="27">
        <v>45500</v>
      </c>
      <c r="K1025" s="27">
        <v>45506</v>
      </c>
      <c r="L1025" s="27">
        <v>45657</v>
      </c>
      <c r="M1025" s="29">
        <v>32590000</v>
      </c>
      <c r="N1025" s="36">
        <f t="shared" si="93"/>
        <v>0</v>
      </c>
      <c r="O1025" s="31">
        <f>VLOOKUP(A1025,[1]Hoja3!$A$1:$D$1647,2,0)</f>
        <v>0</v>
      </c>
      <c r="P1025" s="31">
        <f>VLOOKUP(A1025,[1]Hoja3!$A$1:$D$1647,4,0)</f>
        <v>0</v>
      </c>
      <c r="Q1025" s="31">
        <f>VLOOKUP(A1025,[1]Hoja3!$A$1:$D$1647,3,0)</f>
        <v>32590000</v>
      </c>
      <c r="R1025" s="31">
        <f t="shared" si="96"/>
        <v>32590000</v>
      </c>
      <c r="S1025" s="31">
        <f t="shared" si="94"/>
        <v>0</v>
      </c>
      <c r="T1025" s="31">
        <f t="shared" si="95"/>
        <v>0</v>
      </c>
      <c r="X1025" s="30"/>
      <c r="Y1025" s="31"/>
      <c r="Z1025" s="31"/>
      <c r="AA1025" s="28" t="s">
        <v>33</v>
      </c>
    </row>
    <row r="1026" spans="1:27" s="28" customFormat="1" ht="29" x14ac:dyDescent="0.35">
      <c r="A1026" s="19" t="str">
        <f t="shared" si="97"/>
        <v>1142-2024</v>
      </c>
      <c r="B1026" s="20">
        <v>1142</v>
      </c>
      <c r="C1026" s="28">
        <v>2024</v>
      </c>
      <c r="D1026" s="19" t="s">
        <v>3069</v>
      </c>
      <c r="E1026" s="19" t="s">
        <v>960</v>
      </c>
      <c r="F1026" s="19">
        <v>1144065948</v>
      </c>
      <c r="G1026" s="19" t="s">
        <v>3070</v>
      </c>
      <c r="H1026" s="19" t="s">
        <v>5411</v>
      </c>
      <c r="I1026" s="19" t="s">
        <v>33</v>
      </c>
      <c r="J1026" s="27">
        <v>45502</v>
      </c>
      <c r="K1026" s="27">
        <v>45505</v>
      </c>
      <c r="L1026" s="27">
        <v>45657</v>
      </c>
      <c r="M1026" s="29">
        <v>32590000</v>
      </c>
      <c r="N1026" s="36">
        <f t="shared" si="93"/>
        <v>0</v>
      </c>
      <c r="O1026" s="31">
        <f>VLOOKUP(A1026,[1]Hoja3!$A$1:$D$1647,2,0)</f>
        <v>0</v>
      </c>
      <c r="P1026" s="31">
        <f>VLOOKUP(A1026,[1]Hoja3!$A$1:$D$1647,4,0)</f>
        <v>0</v>
      </c>
      <c r="Q1026" s="31">
        <f>VLOOKUP(A1026,[1]Hoja3!$A$1:$D$1647,3,0)</f>
        <v>32590000</v>
      </c>
      <c r="R1026" s="31">
        <f t="shared" si="96"/>
        <v>32590000</v>
      </c>
      <c r="S1026" s="31">
        <f t="shared" si="94"/>
        <v>0</v>
      </c>
      <c r="T1026" s="31">
        <f t="shared" si="95"/>
        <v>0</v>
      </c>
      <c r="X1026" s="30"/>
      <c r="Y1026" s="31"/>
      <c r="Z1026" s="31"/>
      <c r="AA1026" s="28" t="s">
        <v>33</v>
      </c>
    </row>
    <row r="1027" spans="1:27" s="28" customFormat="1" ht="29" x14ac:dyDescent="0.35">
      <c r="A1027" s="19" t="str">
        <f t="shared" si="97"/>
        <v>1144-2024</v>
      </c>
      <c r="B1027" s="20">
        <v>1144</v>
      </c>
      <c r="C1027" s="28">
        <v>2024</v>
      </c>
      <c r="D1027" s="19" t="s">
        <v>3071</v>
      </c>
      <c r="E1027" s="19" t="s">
        <v>266</v>
      </c>
      <c r="F1027" s="19">
        <v>28870153</v>
      </c>
      <c r="G1027" s="19" t="s">
        <v>3072</v>
      </c>
      <c r="H1027" s="19" t="s">
        <v>5411</v>
      </c>
      <c r="I1027" s="19" t="s">
        <v>33</v>
      </c>
      <c r="J1027" s="27">
        <v>45500</v>
      </c>
      <c r="K1027" s="27">
        <v>45506</v>
      </c>
      <c r="L1027" s="27">
        <v>45657</v>
      </c>
      <c r="M1027" s="29">
        <v>41990000</v>
      </c>
      <c r="N1027" s="36">
        <f t="shared" si="93"/>
        <v>0</v>
      </c>
      <c r="O1027" s="31">
        <f>VLOOKUP(A1027,[1]Hoja3!$A$1:$D$1647,2,0)</f>
        <v>0</v>
      </c>
      <c r="P1027" s="31">
        <f>VLOOKUP(A1027,[1]Hoja3!$A$1:$D$1647,4,0)</f>
        <v>0</v>
      </c>
      <c r="Q1027" s="31">
        <f>VLOOKUP(A1027,[1]Hoja3!$A$1:$D$1647,3,0)</f>
        <v>41990000</v>
      </c>
      <c r="R1027" s="31">
        <f t="shared" si="96"/>
        <v>41990000</v>
      </c>
      <c r="S1027" s="31">
        <f t="shared" si="94"/>
        <v>0</v>
      </c>
      <c r="T1027" s="31">
        <f t="shared" si="95"/>
        <v>0</v>
      </c>
      <c r="X1027" s="30"/>
      <c r="Y1027" s="31"/>
      <c r="Z1027" s="31"/>
      <c r="AA1027" s="28" t="s">
        <v>33</v>
      </c>
    </row>
    <row r="1028" spans="1:27" s="28" customFormat="1" ht="29" x14ac:dyDescent="0.35">
      <c r="A1028" s="19" t="str">
        <f t="shared" si="97"/>
        <v>1145-2024</v>
      </c>
      <c r="B1028" s="20">
        <v>1145</v>
      </c>
      <c r="C1028" s="28">
        <v>2024</v>
      </c>
      <c r="D1028" s="19" t="s">
        <v>3073</v>
      </c>
      <c r="E1028" s="19" t="s">
        <v>527</v>
      </c>
      <c r="F1028" s="19">
        <v>1013597356</v>
      </c>
      <c r="G1028" s="19" t="s">
        <v>3074</v>
      </c>
      <c r="H1028" s="19" t="s">
        <v>854</v>
      </c>
      <c r="I1028" s="19" t="s">
        <v>4785</v>
      </c>
      <c r="J1028" s="27">
        <v>45502</v>
      </c>
      <c r="K1028" s="27">
        <v>45509</v>
      </c>
      <c r="L1028" s="27">
        <v>45630</v>
      </c>
      <c r="M1028" s="29">
        <v>28000000</v>
      </c>
      <c r="N1028" s="36">
        <f t="shared" si="93"/>
        <v>0</v>
      </c>
      <c r="O1028" s="31">
        <f>VLOOKUP(A1028,[1]Hoja3!$A$1:$D$1647,2,0)</f>
        <v>0</v>
      </c>
      <c r="P1028" s="31">
        <f>VLOOKUP(A1028,[1]Hoja3!$A$1:$D$1647,4,0)</f>
        <v>0</v>
      </c>
      <c r="Q1028" s="31">
        <f>VLOOKUP(A1028,[1]Hoja3!$A$1:$D$1647,3,0)</f>
        <v>28000000</v>
      </c>
      <c r="R1028" s="31">
        <f t="shared" si="96"/>
        <v>28000000</v>
      </c>
      <c r="S1028" s="31">
        <f t="shared" si="94"/>
        <v>0</v>
      </c>
      <c r="T1028" s="31">
        <f t="shared" si="95"/>
        <v>0</v>
      </c>
      <c r="X1028" s="30"/>
      <c r="Y1028" s="31"/>
      <c r="Z1028" s="31"/>
      <c r="AA1028" s="28" t="s">
        <v>306</v>
      </c>
    </row>
    <row r="1029" spans="1:27" s="28" customFormat="1" ht="29" x14ac:dyDescent="0.35">
      <c r="A1029" s="19" t="str">
        <f t="shared" si="97"/>
        <v>1146-2024</v>
      </c>
      <c r="B1029" s="20">
        <v>1146</v>
      </c>
      <c r="C1029" s="28">
        <v>2024</v>
      </c>
      <c r="D1029" s="19" t="s">
        <v>3075</v>
      </c>
      <c r="E1029" s="19" t="s">
        <v>874</v>
      </c>
      <c r="F1029" s="19">
        <v>394512</v>
      </c>
      <c r="G1029" s="19" t="s">
        <v>3076</v>
      </c>
      <c r="H1029" s="19" t="s">
        <v>854</v>
      </c>
      <c r="I1029" s="19" t="s">
        <v>4785</v>
      </c>
      <c r="J1029" s="27">
        <v>45502</v>
      </c>
      <c r="K1029" s="27">
        <v>45509</v>
      </c>
      <c r="L1029" s="27">
        <v>45630</v>
      </c>
      <c r="M1029" s="29">
        <v>28000000</v>
      </c>
      <c r="N1029" s="36">
        <f t="shared" si="93"/>
        <v>0</v>
      </c>
      <c r="O1029" s="31">
        <f>VLOOKUP(A1029,[1]Hoja3!$A$1:$D$1647,2,0)</f>
        <v>0</v>
      </c>
      <c r="P1029" s="31">
        <f>VLOOKUP(A1029,[1]Hoja3!$A$1:$D$1647,4,0)</f>
        <v>0</v>
      </c>
      <c r="Q1029" s="31">
        <f>VLOOKUP(A1029,[1]Hoja3!$A$1:$D$1647,3,0)</f>
        <v>28000000</v>
      </c>
      <c r="R1029" s="31">
        <f t="shared" si="96"/>
        <v>28000000</v>
      </c>
      <c r="S1029" s="31">
        <f t="shared" si="94"/>
        <v>0</v>
      </c>
      <c r="T1029" s="31">
        <f t="shared" si="95"/>
        <v>0</v>
      </c>
      <c r="X1029" s="30"/>
      <c r="Y1029" s="31"/>
      <c r="Z1029" s="31"/>
      <c r="AA1029" s="28" t="s">
        <v>306</v>
      </c>
    </row>
    <row r="1030" spans="1:27" s="28" customFormat="1" ht="29" x14ac:dyDescent="0.35">
      <c r="A1030" s="19" t="str">
        <f t="shared" si="97"/>
        <v>1147-2024</v>
      </c>
      <c r="B1030" s="20">
        <v>1147</v>
      </c>
      <c r="C1030" s="28">
        <v>2024</v>
      </c>
      <c r="D1030" s="19" t="s">
        <v>3077</v>
      </c>
      <c r="E1030" s="19" t="s">
        <v>1335</v>
      </c>
      <c r="F1030" s="19">
        <v>1026567919</v>
      </c>
      <c r="G1030" s="19" t="s">
        <v>3078</v>
      </c>
      <c r="H1030" s="19" t="s">
        <v>854</v>
      </c>
      <c r="I1030" s="19" t="s">
        <v>4785</v>
      </c>
      <c r="J1030" s="27">
        <v>45502</v>
      </c>
      <c r="K1030" s="27">
        <v>45509</v>
      </c>
      <c r="L1030" s="27">
        <v>45630</v>
      </c>
      <c r="M1030" s="29">
        <v>28000000</v>
      </c>
      <c r="N1030" s="36">
        <f t="shared" si="93"/>
        <v>0</v>
      </c>
      <c r="O1030" s="31">
        <f>VLOOKUP(A1030,[1]Hoja3!$A$1:$D$1647,2,0)</f>
        <v>0</v>
      </c>
      <c r="P1030" s="31">
        <f>VLOOKUP(A1030,[1]Hoja3!$A$1:$D$1647,4,0)</f>
        <v>0</v>
      </c>
      <c r="Q1030" s="31">
        <f>VLOOKUP(A1030,[1]Hoja3!$A$1:$D$1647,3,0)</f>
        <v>28000000</v>
      </c>
      <c r="R1030" s="31">
        <f t="shared" si="96"/>
        <v>28000000</v>
      </c>
      <c r="S1030" s="31">
        <f t="shared" si="94"/>
        <v>0</v>
      </c>
      <c r="T1030" s="31">
        <f t="shared" si="95"/>
        <v>0</v>
      </c>
      <c r="X1030" s="30"/>
      <c r="Y1030" s="31"/>
      <c r="Z1030" s="31"/>
      <c r="AA1030" s="28" t="s">
        <v>306</v>
      </c>
    </row>
    <row r="1031" spans="1:27" s="28" customFormat="1" ht="29" x14ac:dyDescent="0.35">
      <c r="A1031" s="19" t="str">
        <f t="shared" si="97"/>
        <v>1148-2024</v>
      </c>
      <c r="B1031" s="20">
        <v>1148</v>
      </c>
      <c r="C1031" s="28">
        <v>2024</v>
      </c>
      <c r="D1031" s="19" t="s">
        <v>3079</v>
      </c>
      <c r="E1031" s="19" t="s">
        <v>927</v>
      </c>
      <c r="F1031" s="19">
        <v>30718747</v>
      </c>
      <c r="G1031" s="19" t="s">
        <v>3080</v>
      </c>
      <c r="H1031" s="19" t="s">
        <v>854</v>
      </c>
      <c r="I1031" s="19" t="s">
        <v>4785</v>
      </c>
      <c r="J1031" s="27">
        <v>45503</v>
      </c>
      <c r="K1031" s="27">
        <v>45512</v>
      </c>
      <c r="L1031" s="27">
        <v>45633</v>
      </c>
      <c r="M1031" s="29">
        <v>28000000</v>
      </c>
      <c r="N1031" s="36">
        <f t="shared" si="93"/>
        <v>0</v>
      </c>
      <c r="O1031" s="31">
        <f>VLOOKUP(A1031,[1]Hoja3!$A$1:$D$1647,2,0)</f>
        <v>0</v>
      </c>
      <c r="P1031" s="31">
        <f>VLOOKUP(A1031,[1]Hoja3!$A$1:$D$1647,4,0)</f>
        <v>0</v>
      </c>
      <c r="Q1031" s="31">
        <f>VLOOKUP(A1031,[1]Hoja3!$A$1:$D$1647,3,0)</f>
        <v>28000000</v>
      </c>
      <c r="R1031" s="31">
        <f t="shared" si="96"/>
        <v>28000000</v>
      </c>
      <c r="S1031" s="31">
        <f t="shared" si="94"/>
        <v>0</v>
      </c>
      <c r="T1031" s="31">
        <f t="shared" si="95"/>
        <v>0</v>
      </c>
      <c r="X1031" s="30"/>
      <c r="Y1031" s="31"/>
      <c r="Z1031" s="31"/>
      <c r="AA1031" s="28" t="s">
        <v>306</v>
      </c>
    </row>
    <row r="1032" spans="1:27" s="28" customFormat="1" ht="29" x14ac:dyDescent="0.35">
      <c r="A1032" s="19" t="str">
        <f t="shared" si="97"/>
        <v>1149-2024</v>
      </c>
      <c r="B1032" s="20">
        <v>1149</v>
      </c>
      <c r="C1032" s="28">
        <v>2024</v>
      </c>
      <c r="D1032" s="19" t="s">
        <v>3081</v>
      </c>
      <c r="E1032" s="19" t="s">
        <v>347</v>
      </c>
      <c r="F1032" s="19">
        <v>1050952104</v>
      </c>
      <c r="G1032" s="19" t="s">
        <v>3082</v>
      </c>
      <c r="H1032" s="19" t="s">
        <v>854</v>
      </c>
      <c r="I1032" s="19" t="s">
        <v>4785</v>
      </c>
      <c r="J1032" s="27">
        <v>45502</v>
      </c>
      <c r="K1032" s="27">
        <v>45509</v>
      </c>
      <c r="L1032" s="27">
        <v>45630</v>
      </c>
      <c r="M1032" s="29">
        <v>28000000</v>
      </c>
      <c r="N1032" s="36">
        <f t="shared" ref="N1032:N1095" si="98">O1032/(M1032-P1032)</f>
        <v>0</v>
      </c>
      <c r="O1032" s="31">
        <f>VLOOKUP(A1032,[1]Hoja3!$A$1:$D$1647,2,0)</f>
        <v>0</v>
      </c>
      <c r="P1032" s="31">
        <f>VLOOKUP(A1032,[1]Hoja3!$A$1:$D$1647,4,0)</f>
        <v>0</v>
      </c>
      <c r="Q1032" s="31">
        <f>VLOOKUP(A1032,[1]Hoja3!$A$1:$D$1647,3,0)</f>
        <v>28000000</v>
      </c>
      <c r="R1032" s="31">
        <f t="shared" si="96"/>
        <v>28000000</v>
      </c>
      <c r="S1032" s="31">
        <f t="shared" ref="S1032:S1095" si="99">+O1032-P1032</f>
        <v>0</v>
      </c>
      <c r="T1032" s="31">
        <f t="shared" ref="T1032:T1095" si="100">+O1032+P1032</f>
        <v>0</v>
      </c>
      <c r="X1032" s="30"/>
      <c r="Y1032" s="31"/>
      <c r="Z1032" s="31"/>
      <c r="AA1032" s="28" t="s">
        <v>306</v>
      </c>
    </row>
    <row r="1033" spans="1:27" s="28" customFormat="1" ht="29" x14ac:dyDescent="0.35">
      <c r="A1033" s="19" t="str">
        <f t="shared" si="97"/>
        <v>1150-2024</v>
      </c>
      <c r="B1033" s="20">
        <v>1150</v>
      </c>
      <c r="C1033" s="28">
        <v>2024</v>
      </c>
      <c r="D1033" s="19" t="s">
        <v>3083</v>
      </c>
      <c r="E1033" s="19" t="s">
        <v>585</v>
      </c>
      <c r="F1033" s="19">
        <v>1030559436</v>
      </c>
      <c r="G1033" s="19" t="s">
        <v>3084</v>
      </c>
      <c r="H1033" s="19" t="s">
        <v>854</v>
      </c>
      <c r="I1033" s="19" t="s">
        <v>4785</v>
      </c>
      <c r="J1033" s="27">
        <v>45503</v>
      </c>
      <c r="K1033" s="27">
        <v>45509</v>
      </c>
      <c r="L1033" s="27">
        <v>45645</v>
      </c>
      <c r="M1033" s="29">
        <v>36000000</v>
      </c>
      <c r="N1033" s="36">
        <f t="shared" si="98"/>
        <v>0</v>
      </c>
      <c r="O1033" s="31">
        <f>VLOOKUP(A1033,[1]Hoja3!$A$1:$D$1647,2,0)</f>
        <v>0</v>
      </c>
      <c r="P1033" s="31">
        <f>VLOOKUP(A1033,[1]Hoja3!$A$1:$D$1647,4,0)</f>
        <v>0</v>
      </c>
      <c r="Q1033" s="31">
        <f>VLOOKUP(A1033,[1]Hoja3!$A$1:$D$1647,3,0)</f>
        <v>36000000</v>
      </c>
      <c r="R1033" s="31">
        <f t="shared" ref="R1033:R1096" si="101">+O1033+P1033+Q1033</f>
        <v>36000000</v>
      </c>
      <c r="S1033" s="31">
        <f t="shared" si="99"/>
        <v>0</v>
      </c>
      <c r="T1033" s="31">
        <f t="shared" si="100"/>
        <v>0</v>
      </c>
      <c r="X1033" s="30"/>
      <c r="Y1033" s="31"/>
      <c r="Z1033" s="31"/>
      <c r="AA1033" s="28" t="s">
        <v>306</v>
      </c>
    </row>
    <row r="1034" spans="1:27" s="28" customFormat="1" ht="29" x14ac:dyDescent="0.35">
      <c r="A1034" s="19" t="str">
        <f t="shared" si="97"/>
        <v>1151-2024</v>
      </c>
      <c r="B1034" s="20">
        <v>1151</v>
      </c>
      <c r="C1034" s="28">
        <v>2024</v>
      </c>
      <c r="D1034" s="19" t="s">
        <v>3085</v>
      </c>
      <c r="E1034" s="19" t="s">
        <v>1500</v>
      </c>
      <c r="F1034" s="19">
        <v>1020810754</v>
      </c>
      <c r="G1034" s="19" t="s">
        <v>3086</v>
      </c>
      <c r="H1034" s="19" t="s">
        <v>854</v>
      </c>
      <c r="I1034" s="19" t="s">
        <v>4785</v>
      </c>
      <c r="J1034" s="27">
        <v>45502</v>
      </c>
      <c r="K1034" s="27">
        <v>45512</v>
      </c>
      <c r="L1034" s="27">
        <v>45633</v>
      </c>
      <c r="M1034" s="29">
        <v>28000000</v>
      </c>
      <c r="N1034" s="36">
        <f t="shared" si="98"/>
        <v>0</v>
      </c>
      <c r="O1034" s="31">
        <f>VLOOKUP(A1034,[1]Hoja3!$A$1:$D$1647,2,0)</f>
        <v>0</v>
      </c>
      <c r="P1034" s="31">
        <f>VLOOKUP(A1034,[1]Hoja3!$A$1:$D$1647,4,0)</f>
        <v>0</v>
      </c>
      <c r="Q1034" s="31">
        <f>VLOOKUP(A1034,[1]Hoja3!$A$1:$D$1647,3,0)</f>
        <v>28000000</v>
      </c>
      <c r="R1034" s="31">
        <f t="shared" si="101"/>
        <v>28000000</v>
      </c>
      <c r="S1034" s="31">
        <f t="shared" si="99"/>
        <v>0</v>
      </c>
      <c r="T1034" s="31">
        <f t="shared" si="100"/>
        <v>0</v>
      </c>
      <c r="X1034" s="30"/>
      <c r="Y1034" s="31"/>
      <c r="Z1034" s="31"/>
      <c r="AA1034" s="28" t="s">
        <v>306</v>
      </c>
    </row>
    <row r="1035" spans="1:27" s="28" customFormat="1" ht="29" x14ac:dyDescent="0.35">
      <c r="A1035" s="19" t="str">
        <f t="shared" si="97"/>
        <v>1152-2024</v>
      </c>
      <c r="B1035" s="20">
        <v>1152</v>
      </c>
      <c r="C1035" s="28">
        <v>2024</v>
      </c>
      <c r="D1035" s="19" t="s">
        <v>3087</v>
      </c>
      <c r="E1035" s="19" t="s">
        <v>1506</v>
      </c>
      <c r="F1035" s="19">
        <v>1020786940</v>
      </c>
      <c r="G1035" s="19" t="s">
        <v>3088</v>
      </c>
      <c r="H1035" s="19" t="s">
        <v>854</v>
      </c>
      <c r="I1035" s="19" t="s">
        <v>4785</v>
      </c>
      <c r="J1035" s="27">
        <v>45502</v>
      </c>
      <c r="K1035" s="27">
        <v>45509</v>
      </c>
      <c r="L1035" s="27">
        <v>45630</v>
      </c>
      <c r="M1035" s="29">
        <v>28000000</v>
      </c>
      <c r="N1035" s="36">
        <f t="shared" si="98"/>
        <v>0</v>
      </c>
      <c r="O1035" s="31">
        <f>VLOOKUP(A1035,[1]Hoja3!$A$1:$D$1647,2,0)</f>
        <v>0</v>
      </c>
      <c r="P1035" s="31">
        <f>VLOOKUP(A1035,[1]Hoja3!$A$1:$D$1647,4,0)</f>
        <v>0</v>
      </c>
      <c r="Q1035" s="31">
        <f>VLOOKUP(A1035,[1]Hoja3!$A$1:$D$1647,3,0)</f>
        <v>28000000</v>
      </c>
      <c r="R1035" s="31">
        <f t="shared" si="101"/>
        <v>28000000</v>
      </c>
      <c r="S1035" s="31">
        <f t="shared" si="99"/>
        <v>0</v>
      </c>
      <c r="T1035" s="31">
        <f t="shared" si="100"/>
        <v>0</v>
      </c>
      <c r="X1035" s="30"/>
      <c r="Y1035" s="31"/>
      <c r="Z1035" s="31"/>
      <c r="AA1035" s="28" t="s">
        <v>306</v>
      </c>
    </row>
    <row r="1036" spans="1:27" s="28" customFormat="1" ht="29" x14ac:dyDescent="0.35">
      <c r="A1036" s="19" t="str">
        <f t="shared" si="97"/>
        <v>1153-2024</v>
      </c>
      <c r="B1036" s="20">
        <v>1153</v>
      </c>
      <c r="C1036" s="28">
        <v>2024</v>
      </c>
      <c r="D1036" s="19" t="s">
        <v>3089</v>
      </c>
      <c r="E1036" s="19" t="s">
        <v>1497</v>
      </c>
      <c r="F1036" s="19">
        <v>1075302991</v>
      </c>
      <c r="G1036" s="19" t="s">
        <v>3090</v>
      </c>
      <c r="H1036" s="19" t="s">
        <v>854</v>
      </c>
      <c r="I1036" s="19" t="s">
        <v>4785</v>
      </c>
      <c r="J1036" s="27">
        <v>45502</v>
      </c>
      <c r="K1036" s="27">
        <v>45509</v>
      </c>
      <c r="L1036" s="27">
        <v>45630</v>
      </c>
      <c r="M1036" s="29">
        <v>28000000</v>
      </c>
      <c r="N1036" s="36">
        <f t="shared" si="98"/>
        <v>0</v>
      </c>
      <c r="O1036" s="31">
        <f>VLOOKUP(A1036,[1]Hoja3!$A$1:$D$1647,2,0)</f>
        <v>0</v>
      </c>
      <c r="P1036" s="31">
        <f>VLOOKUP(A1036,[1]Hoja3!$A$1:$D$1647,4,0)</f>
        <v>0</v>
      </c>
      <c r="Q1036" s="31">
        <f>VLOOKUP(A1036,[1]Hoja3!$A$1:$D$1647,3,0)</f>
        <v>28000000</v>
      </c>
      <c r="R1036" s="31">
        <f t="shared" si="101"/>
        <v>28000000</v>
      </c>
      <c r="S1036" s="31">
        <f t="shared" si="99"/>
        <v>0</v>
      </c>
      <c r="T1036" s="31">
        <f t="shared" si="100"/>
        <v>0</v>
      </c>
      <c r="X1036" s="30"/>
      <c r="Y1036" s="31"/>
      <c r="Z1036" s="31"/>
      <c r="AA1036" s="28" t="s">
        <v>306</v>
      </c>
    </row>
    <row r="1037" spans="1:27" s="28" customFormat="1" ht="29" x14ac:dyDescent="0.35">
      <c r="A1037" s="19" t="str">
        <f t="shared" si="97"/>
        <v>1154-2024</v>
      </c>
      <c r="B1037" s="20">
        <v>1154</v>
      </c>
      <c r="C1037" s="28">
        <v>2024</v>
      </c>
      <c r="D1037" s="19" t="s">
        <v>3091</v>
      </c>
      <c r="E1037" s="19" t="s">
        <v>708</v>
      </c>
      <c r="F1037" s="19">
        <v>1013645642</v>
      </c>
      <c r="G1037" s="19" t="s">
        <v>3092</v>
      </c>
      <c r="H1037" s="19" t="s">
        <v>5412</v>
      </c>
      <c r="I1037" s="19" t="s">
        <v>4760</v>
      </c>
      <c r="J1037" s="27">
        <v>45503</v>
      </c>
      <c r="K1037" s="27">
        <v>45506</v>
      </c>
      <c r="L1037" s="27">
        <v>45657</v>
      </c>
      <c r="M1037" s="29">
        <v>42000000</v>
      </c>
      <c r="N1037" s="36">
        <f t="shared" si="98"/>
        <v>0</v>
      </c>
      <c r="O1037" s="31">
        <f>VLOOKUP(A1037,[1]Hoja3!$A$1:$D$1647,2,0)</f>
        <v>0</v>
      </c>
      <c r="P1037" s="31">
        <f>VLOOKUP(A1037,[1]Hoja3!$A$1:$D$1647,4,0)</f>
        <v>0</v>
      </c>
      <c r="Q1037" s="31">
        <f>VLOOKUP(A1037,[1]Hoja3!$A$1:$D$1647,3,0)</f>
        <v>42000000</v>
      </c>
      <c r="R1037" s="31">
        <f t="shared" si="101"/>
        <v>42000000</v>
      </c>
      <c r="S1037" s="31">
        <f t="shared" si="99"/>
        <v>0</v>
      </c>
      <c r="T1037" s="31">
        <f t="shared" si="100"/>
        <v>0</v>
      </c>
      <c r="X1037" s="30"/>
      <c r="Y1037" s="31"/>
      <c r="Z1037" s="31"/>
      <c r="AA1037" s="28" t="s">
        <v>534</v>
      </c>
    </row>
    <row r="1038" spans="1:27" s="28" customFormat="1" ht="29" x14ac:dyDescent="0.35">
      <c r="A1038" s="19" t="str">
        <f t="shared" si="97"/>
        <v>1155-2024</v>
      </c>
      <c r="B1038" s="20">
        <v>1155</v>
      </c>
      <c r="C1038" s="28">
        <v>2024</v>
      </c>
      <c r="D1038" s="19" t="s">
        <v>3094</v>
      </c>
      <c r="E1038" s="19" t="s">
        <v>1470</v>
      </c>
      <c r="F1038" s="19">
        <v>1016068941</v>
      </c>
      <c r="G1038" s="19" t="s">
        <v>3095</v>
      </c>
      <c r="H1038" s="19" t="s">
        <v>154</v>
      </c>
      <c r="I1038" s="19" t="s">
        <v>4747</v>
      </c>
      <c r="J1038" s="27">
        <v>45500</v>
      </c>
      <c r="K1038" s="27">
        <v>45509</v>
      </c>
      <c r="L1038" s="27">
        <v>45645</v>
      </c>
      <c r="M1038" s="29">
        <v>23872500</v>
      </c>
      <c r="N1038" s="36">
        <f t="shared" si="98"/>
        <v>0</v>
      </c>
      <c r="O1038" s="31">
        <f>VLOOKUP(A1038,[1]Hoja3!$A$1:$D$1647,2,0)</f>
        <v>0</v>
      </c>
      <c r="P1038" s="31">
        <f>VLOOKUP(A1038,[1]Hoja3!$A$1:$D$1647,4,0)</f>
        <v>0</v>
      </c>
      <c r="Q1038" s="31">
        <f>VLOOKUP(A1038,[1]Hoja3!$A$1:$D$1647,3,0)</f>
        <v>23872500</v>
      </c>
      <c r="R1038" s="31">
        <f t="shared" si="101"/>
        <v>23872500</v>
      </c>
      <c r="S1038" s="31">
        <f t="shared" si="99"/>
        <v>0</v>
      </c>
      <c r="T1038" s="31">
        <f t="shared" si="100"/>
        <v>0</v>
      </c>
      <c r="X1038" s="30"/>
      <c r="Y1038" s="31"/>
      <c r="Z1038" s="31"/>
      <c r="AA1038" s="28" t="s">
        <v>156</v>
      </c>
    </row>
    <row r="1039" spans="1:27" s="28" customFormat="1" ht="29" x14ac:dyDescent="0.35">
      <c r="A1039" s="19" t="str">
        <f t="shared" si="97"/>
        <v>1156-2024</v>
      </c>
      <c r="B1039" s="20">
        <v>1156</v>
      </c>
      <c r="C1039" s="28">
        <v>2024</v>
      </c>
      <c r="D1039" s="19" t="s">
        <v>3096</v>
      </c>
      <c r="E1039" s="19" t="s">
        <v>1644</v>
      </c>
      <c r="F1039" s="19">
        <v>41956199</v>
      </c>
      <c r="G1039" s="19" t="s">
        <v>3097</v>
      </c>
      <c r="H1039" s="19" t="s">
        <v>154</v>
      </c>
      <c r="I1039" s="19" t="s">
        <v>4747</v>
      </c>
      <c r="J1039" s="27">
        <v>45500</v>
      </c>
      <c r="K1039" s="27">
        <v>45509</v>
      </c>
      <c r="L1039" s="27">
        <v>45645</v>
      </c>
      <c r="M1039" s="29">
        <v>33557400</v>
      </c>
      <c r="N1039" s="36">
        <f t="shared" si="98"/>
        <v>0</v>
      </c>
      <c r="O1039" s="31">
        <f>VLOOKUP(A1039,[1]Hoja3!$A$1:$D$1647,2,0)</f>
        <v>0</v>
      </c>
      <c r="P1039" s="31">
        <f>VLOOKUP(A1039,[1]Hoja3!$A$1:$D$1647,4,0)</f>
        <v>0</v>
      </c>
      <c r="Q1039" s="31">
        <f>VLOOKUP(A1039,[1]Hoja3!$A$1:$D$1647,3,0)</f>
        <v>33557400</v>
      </c>
      <c r="R1039" s="31">
        <f t="shared" si="101"/>
        <v>33557400</v>
      </c>
      <c r="S1039" s="31">
        <f t="shared" si="99"/>
        <v>0</v>
      </c>
      <c r="T1039" s="31">
        <f t="shared" si="100"/>
        <v>0</v>
      </c>
      <c r="X1039" s="30"/>
      <c r="Y1039" s="31"/>
      <c r="Z1039" s="31"/>
      <c r="AA1039" s="28" t="s">
        <v>156</v>
      </c>
    </row>
    <row r="1040" spans="1:27" s="28" customFormat="1" ht="43.5" x14ac:dyDescent="0.35">
      <c r="A1040" s="19" t="str">
        <f t="shared" si="97"/>
        <v>1157-2024</v>
      </c>
      <c r="B1040" s="20">
        <v>1157</v>
      </c>
      <c r="C1040" s="28">
        <v>2024</v>
      </c>
      <c r="D1040" s="19" t="s">
        <v>3098</v>
      </c>
      <c r="E1040" s="19" t="s">
        <v>2347</v>
      </c>
      <c r="F1040" s="19">
        <v>1023967522</v>
      </c>
      <c r="G1040" s="19" t="s">
        <v>3099</v>
      </c>
      <c r="H1040" s="19" t="s">
        <v>262</v>
      </c>
      <c r="I1040" s="19" t="s">
        <v>4742</v>
      </c>
      <c r="J1040" s="27">
        <v>45503</v>
      </c>
      <c r="K1040" s="27">
        <v>45519</v>
      </c>
      <c r="L1040" s="27">
        <v>45657</v>
      </c>
      <c r="M1040" s="29">
        <v>22900500</v>
      </c>
      <c r="N1040" s="36">
        <f t="shared" si="98"/>
        <v>0</v>
      </c>
      <c r="O1040" s="31">
        <f>VLOOKUP(A1040,[1]Hoja3!$A$1:$D$1647,2,0)</f>
        <v>0</v>
      </c>
      <c r="P1040" s="31">
        <f>VLOOKUP(A1040,[1]Hoja3!$A$1:$D$1647,4,0)</f>
        <v>0</v>
      </c>
      <c r="Q1040" s="31">
        <f>VLOOKUP(A1040,[1]Hoja3!$A$1:$D$1647,3,0)</f>
        <v>22900500</v>
      </c>
      <c r="R1040" s="31">
        <f t="shared" si="101"/>
        <v>22900500</v>
      </c>
      <c r="S1040" s="31">
        <f t="shared" si="99"/>
        <v>0</v>
      </c>
      <c r="T1040" s="31">
        <f t="shared" si="100"/>
        <v>0</v>
      </c>
      <c r="X1040" s="30"/>
      <c r="Y1040" s="31"/>
      <c r="Z1040" s="31"/>
      <c r="AA1040" s="28" t="s">
        <v>264</v>
      </c>
    </row>
    <row r="1041" spans="1:27" s="28" customFormat="1" ht="29" x14ac:dyDescent="0.35">
      <c r="A1041" s="19" t="str">
        <f t="shared" si="97"/>
        <v>1159-2024</v>
      </c>
      <c r="B1041" s="20">
        <v>1159</v>
      </c>
      <c r="C1041" s="28">
        <v>2024</v>
      </c>
      <c r="D1041" s="19" t="s">
        <v>3100</v>
      </c>
      <c r="E1041" s="19" t="s">
        <v>2188</v>
      </c>
      <c r="F1041" s="19">
        <v>52093380</v>
      </c>
      <c r="G1041" s="19" t="s">
        <v>3101</v>
      </c>
      <c r="H1041" s="19" t="s">
        <v>154</v>
      </c>
      <c r="I1041" s="19" t="s">
        <v>4747</v>
      </c>
      <c r="J1041" s="27">
        <v>45503</v>
      </c>
      <c r="K1041" s="27">
        <v>45509</v>
      </c>
      <c r="L1041" s="27">
        <v>45645</v>
      </c>
      <c r="M1041" s="29">
        <v>30213000</v>
      </c>
      <c r="N1041" s="36">
        <f t="shared" si="98"/>
        <v>0</v>
      </c>
      <c r="O1041" s="31">
        <f>VLOOKUP(A1041,[1]Hoja3!$A$1:$D$1647,2,0)</f>
        <v>0</v>
      </c>
      <c r="P1041" s="31">
        <f>VLOOKUP(A1041,[1]Hoja3!$A$1:$D$1647,4,0)</f>
        <v>0</v>
      </c>
      <c r="Q1041" s="31">
        <f>VLOOKUP(A1041,[1]Hoja3!$A$1:$D$1647,3,0)</f>
        <v>30213000</v>
      </c>
      <c r="R1041" s="31">
        <f t="shared" si="101"/>
        <v>30213000</v>
      </c>
      <c r="S1041" s="31">
        <f t="shared" si="99"/>
        <v>0</v>
      </c>
      <c r="T1041" s="31">
        <f t="shared" si="100"/>
        <v>0</v>
      </c>
      <c r="X1041" s="30"/>
      <c r="Y1041" s="31"/>
      <c r="Z1041" s="31"/>
      <c r="AA1041" s="28" t="s">
        <v>156</v>
      </c>
    </row>
    <row r="1042" spans="1:27" s="28" customFormat="1" ht="29" x14ac:dyDescent="0.35">
      <c r="A1042" s="19" t="str">
        <f t="shared" si="97"/>
        <v>1160-2024</v>
      </c>
      <c r="B1042" s="20">
        <v>1160</v>
      </c>
      <c r="C1042" s="28">
        <v>2024</v>
      </c>
      <c r="D1042" s="19" t="s">
        <v>3102</v>
      </c>
      <c r="E1042" s="19" t="s">
        <v>1239</v>
      </c>
      <c r="F1042" s="19">
        <v>53003480</v>
      </c>
      <c r="G1042" s="19" t="s">
        <v>3103</v>
      </c>
      <c r="H1042" s="19" t="s">
        <v>5411</v>
      </c>
      <c r="I1042" s="19" t="s">
        <v>33</v>
      </c>
      <c r="J1042" s="27">
        <v>45502</v>
      </c>
      <c r="K1042" s="27">
        <v>45505</v>
      </c>
      <c r="L1042" s="27">
        <v>45657</v>
      </c>
      <c r="M1042" s="29">
        <v>36500000</v>
      </c>
      <c r="N1042" s="36">
        <f t="shared" si="98"/>
        <v>0</v>
      </c>
      <c r="O1042" s="31">
        <f>VLOOKUP(A1042,[1]Hoja3!$A$1:$D$1647,2,0)</f>
        <v>0</v>
      </c>
      <c r="P1042" s="31">
        <f>VLOOKUP(A1042,[1]Hoja3!$A$1:$D$1647,4,0)</f>
        <v>0</v>
      </c>
      <c r="Q1042" s="31">
        <f>VLOOKUP(A1042,[1]Hoja3!$A$1:$D$1647,3,0)</f>
        <v>36500000</v>
      </c>
      <c r="R1042" s="31">
        <f t="shared" si="101"/>
        <v>36500000</v>
      </c>
      <c r="S1042" s="31">
        <f t="shared" si="99"/>
        <v>0</v>
      </c>
      <c r="T1042" s="31">
        <f t="shared" si="100"/>
        <v>0</v>
      </c>
      <c r="X1042" s="30"/>
      <c r="Y1042" s="31"/>
      <c r="Z1042" s="31"/>
      <c r="AA1042" s="28" t="s">
        <v>33</v>
      </c>
    </row>
    <row r="1043" spans="1:27" s="28" customFormat="1" ht="29" x14ac:dyDescent="0.35">
      <c r="A1043" s="19" t="str">
        <f t="shared" si="97"/>
        <v>1161-2024</v>
      </c>
      <c r="B1043" s="20">
        <v>1161</v>
      </c>
      <c r="C1043" s="28">
        <v>2024</v>
      </c>
      <c r="D1043" s="19" t="s">
        <v>3104</v>
      </c>
      <c r="E1043" s="19" t="s">
        <v>503</v>
      </c>
      <c r="F1043" s="19">
        <v>53029163</v>
      </c>
      <c r="G1043" s="19" t="s">
        <v>3105</v>
      </c>
      <c r="H1043" s="19" t="s">
        <v>3106</v>
      </c>
      <c r="I1043" s="19" t="s">
        <v>464</v>
      </c>
      <c r="J1043" s="27">
        <v>45502</v>
      </c>
      <c r="K1043" s="27">
        <v>45505</v>
      </c>
      <c r="L1043" s="27">
        <v>45641</v>
      </c>
      <c r="M1043" s="29">
        <v>32116500</v>
      </c>
      <c r="N1043" s="36">
        <f t="shared" si="98"/>
        <v>0</v>
      </c>
      <c r="O1043" s="31">
        <f>VLOOKUP(A1043,[1]Hoja3!$A$1:$D$1647,2,0)</f>
        <v>0</v>
      </c>
      <c r="P1043" s="31">
        <f>VLOOKUP(A1043,[1]Hoja3!$A$1:$D$1647,4,0)</f>
        <v>0</v>
      </c>
      <c r="Q1043" s="31">
        <f>VLOOKUP(A1043,[1]Hoja3!$A$1:$D$1647,3,0)</f>
        <v>32116500</v>
      </c>
      <c r="R1043" s="31">
        <f t="shared" si="101"/>
        <v>32116500</v>
      </c>
      <c r="S1043" s="31">
        <f t="shared" si="99"/>
        <v>0</v>
      </c>
      <c r="T1043" s="31">
        <f t="shared" si="100"/>
        <v>0</v>
      </c>
      <c r="X1043" s="30"/>
      <c r="Y1043" s="31"/>
      <c r="Z1043" s="31"/>
      <c r="AA1043" s="28" t="s">
        <v>465</v>
      </c>
    </row>
    <row r="1044" spans="1:27" s="28" customFormat="1" ht="29" x14ac:dyDescent="0.35">
      <c r="A1044" s="19" t="str">
        <f t="shared" si="97"/>
        <v>1164-2024</v>
      </c>
      <c r="B1044" s="20">
        <v>1164</v>
      </c>
      <c r="C1044" s="28">
        <v>2024</v>
      </c>
      <c r="D1044" s="19" t="s">
        <v>3107</v>
      </c>
      <c r="E1044" s="19" t="s">
        <v>1443</v>
      </c>
      <c r="F1044" s="19">
        <v>1020782808</v>
      </c>
      <c r="G1044" s="19" t="s">
        <v>3108</v>
      </c>
      <c r="H1044" s="19" t="s">
        <v>4678</v>
      </c>
      <c r="I1044" s="19" t="s">
        <v>539</v>
      </c>
      <c r="J1044" s="27">
        <v>45503</v>
      </c>
      <c r="K1044" s="27">
        <v>45509</v>
      </c>
      <c r="L1044" s="27">
        <v>45657</v>
      </c>
      <c r="M1044" s="29">
        <v>26522500</v>
      </c>
      <c r="N1044" s="36">
        <f t="shared" si="98"/>
        <v>0</v>
      </c>
      <c r="O1044" s="31">
        <f>VLOOKUP(A1044,[1]Hoja3!$A$1:$D$1647,2,0)</f>
        <v>0</v>
      </c>
      <c r="P1044" s="31">
        <f>VLOOKUP(A1044,[1]Hoja3!$A$1:$D$1647,4,0)</f>
        <v>0</v>
      </c>
      <c r="Q1044" s="31">
        <f>VLOOKUP(A1044,[1]Hoja3!$A$1:$D$1647,3,0)</f>
        <v>26522500</v>
      </c>
      <c r="R1044" s="31">
        <f t="shared" si="101"/>
        <v>26522500</v>
      </c>
      <c r="S1044" s="31">
        <f t="shared" si="99"/>
        <v>0</v>
      </c>
      <c r="T1044" s="31">
        <f t="shared" si="100"/>
        <v>0</v>
      </c>
      <c r="X1044" s="30"/>
      <c r="Y1044" s="31"/>
      <c r="Z1044" s="31"/>
      <c r="AA1044" s="28" t="s">
        <v>534</v>
      </c>
    </row>
    <row r="1045" spans="1:27" s="28" customFormat="1" ht="29" x14ac:dyDescent="0.35">
      <c r="A1045" s="19" t="str">
        <f t="shared" si="97"/>
        <v>1165-2024</v>
      </c>
      <c r="B1045" s="20">
        <v>1165</v>
      </c>
      <c r="C1045" s="28">
        <v>2024</v>
      </c>
      <c r="D1045" s="19" t="s">
        <v>3109</v>
      </c>
      <c r="E1045" s="19" t="s">
        <v>1683</v>
      </c>
      <c r="F1045" s="19">
        <v>1015413127</v>
      </c>
      <c r="G1045" s="19" t="s">
        <v>3110</v>
      </c>
      <c r="H1045" s="19" t="s">
        <v>4678</v>
      </c>
      <c r="I1045" s="19" t="s">
        <v>539</v>
      </c>
      <c r="J1045" s="27">
        <v>45503</v>
      </c>
      <c r="K1045" s="27">
        <v>45509</v>
      </c>
      <c r="L1045" s="27">
        <v>45657</v>
      </c>
      <c r="M1045" s="29">
        <v>26522500</v>
      </c>
      <c r="N1045" s="36">
        <f t="shared" si="98"/>
        <v>0</v>
      </c>
      <c r="O1045" s="31">
        <f>VLOOKUP(A1045,[1]Hoja3!$A$1:$D$1647,2,0)</f>
        <v>0</v>
      </c>
      <c r="P1045" s="31">
        <f>VLOOKUP(A1045,[1]Hoja3!$A$1:$D$1647,4,0)</f>
        <v>0</v>
      </c>
      <c r="Q1045" s="31">
        <f>VLOOKUP(A1045,[1]Hoja3!$A$1:$D$1647,3,0)</f>
        <v>26522500</v>
      </c>
      <c r="R1045" s="31">
        <f t="shared" si="101"/>
        <v>26522500</v>
      </c>
      <c r="S1045" s="31">
        <f t="shared" si="99"/>
        <v>0</v>
      </c>
      <c r="T1045" s="31">
        <f t="shared" si="100"/>
        <v>0</v>
      </c>
      <c r="X1045" s="30"/>
      <c r="Y1045" s="31"/>
      <c r="Z1045" s="31"/>
      <c r="AA1045" s="28" t="s">
        <v>534</v>
      </c>
    </row>
    <row r="1046" spans="1:27" s="28" customFormat="1" ht="29" x14ac:dyDescent="0.35">
      <c r="A1046" s="19" t="str">
        <f t="shared" si="97"/>
        <v>1166-2024</v>
      </c>
      <c r="B1046" s="20">
        <v>1166</v>
      </c>
      <c r="C1046" s="28">
        <v>2024</v>
      </c>
      <c r="D1046" s="19" t="s">
        <v>3111</v>
      </c>
      <c r="E1046" s="19" t="s">
        <v>1932</v>
      </c>
      <c r="F1046" s="19">
        <v>65763442</v>
      </c>
      <c r="G1046" s="19" t="s">
        <v>3112</v>
      </c>
      <c r="H1046" s="19" t="s">
        <v>4678</v>
      </c>
      <c r="I1046" s="19" t="s">
        <v>539</v>
      </c>
      <c r="J1046" s="27">
        <v>45503</v>
      </c>
      <c r="K1046" s="27">
        <v>45512</v>
      </c>
      <c r="L1046" s="27">
        <v>45657</v>
      </c>
      <c r="M1046" s="29">
        <v>26522500</v>
      </c>
      <c r="N1046" s="36">
        <f t="shared" si="98"/>
        <v>0</v>
      </c>
      <c r="O1046" s="31">
        <f>VLOOKUP(A1046,[1]Hoja3!$A$1:$D$1647,2,0)</f>
        <v>0</v>
      </c>
      <c r="P1046" s="31">
        <f>VLOOKUP(A1046,[1]Hoja3!$A$1:$D$1647,4,0)</f>
        <v>0</v>
      </c>
      <c r="Q1046" s="31">
        <f>VLOOKUP(A1046,[1]Hoja3!$A$1:$D$1647,3,0)</f>
        <v>26522500</v>
      </c>
      <c r="R1046" s="31">
        <f t="shared" si="101"/>
        <v>26522500</v>
      </c>
      <c r="S1046" s="31">
        <f t="shared" si="99"/>
        <v>0</v>
      </c>
      <c r="T1046" s="31">
        <f t="shared" si="100"/>
        <v>0</v>
      </c>
      <c r="X1046" s="30"/>
      <c r="Y1046" s="31"/>
      <c r="Z1046" s="31"/>
      <c r="AA1046" s="28" t="s">
        <v>534</v>
      </c>
    </row>
    <row r="1047" spans="1:27" s="28" customFormat="1" ht="29" x14ac:dyDescent="0.35">
      <c r="A1047" s="19" t="str">
        <f t="shared" si="97"/>
        <v>1167-2024</v>
      </c>
      <c r="B1047" s="20">
        <v>1167</v>
      </c>
      <c r="C1047" s="28">
        <v>2024</v>
      </c>
      <c r="D1047" s="19" t="s">
        <v>3113</v>
      </c>
      <c r="E1047" s="19" t="s">
        <v>1954</v>
      </c>
      <c r="F1047" s="19">
        <v>1032356505</v>
      </c>
      <c r="G1047" s="19" t="s">
        <v>3114</v>
      </c>
      <c r="H1047" s="19" t="s">
        <v>4678</v>
      </c>
      <c r="I1047" s="19" t="s">
        <v>539</v>
      </c>
      <c r="J1047" s="27">
        <v>45503</v>
      </c>
      <c r="K1047" s="27">
        <v>45509</v>
      </c>
      <c r="L1047" s="27">
        <v>45657</v>
      </c>
      <c r="M1047" s="29">
        <v>26522500</v>
      </c>
      <c r="N1047" s="36">
        <f t="shared" si="98"/>
        <v>0</v>
      </c>
      <c r="O1047" s="31">
        <f>VLOOKUP(A1047,[1]Hoja3!$A$1:$D$1647,2,0)</f>
        <v>0</v>
      </c>
      <c r="P1047" s="31">
        <f>VLOOKUP(A1047,[1]Hoja3!$A$1:$D$1647,4,0)</f>
        <v>0</v>
      </c>
      <c r="Q1047" s="31">
        <f>VLOOKUP(A1047,[1]Hoja3!$A$1:$D$1647,3,0)</f>
        <v>26522500</v>
      </c>
      <c r="R1047" s="31">
        <f t="shared" si="101"/>
        <v>26522500</v>
      </c>
      <c r="S1047" s="31">
        <f t="shared" si="99"/>
        <v>0</v>
      </c>
      <c r="T1047" s="31">
        <f t="shared" si="100"/>
        <v>0</v>
      </c>
      <c r="X1047" s="30"/>
      <c r="Y1047" s="31"/>
      <c r="Z1047" s="31"/>
      <c r="AA1047" s="28" t="s">
        <v>534</v>
      </c>
    </row>
    <row r="1048" spans="1:27" s="28" customFormat="1" ht="29" x14ac:dyDescent="0.35">
      <c r="A1048" s="19" t="str">
        <f t="shared" si="97"/>
        <v>1168-2024</v>
      </c>
      <c r="B1048" s="20">
        <v>1168</v>
      </c>
      <c r="C1048" s="28">
        <v>2024</v>
      </c>
      <c r="D1048" s="19" t="s">
        <v>3115</v>
      </c>
      <c r="E1048" s="19" t="s">
        <v>2113</v>
      </c>
      <c r="F1048" s="19">
        <v>1026559384</v>
      </c>
      <c r="G1048" s="19" t="s">
        <v>3116</v>
      </c>
      <c r="H1048" s="19" t="s">
        <v>4678</v>
      </c>
      <c r="I1048" s="19" t="s">
        <v>539</v>
      </c>
      <c r="J1048" s="27">
        <v>45503</v>
      </c>
      <c r="K1048" s="27">
        <v>45509</v>
      </c>
      <c r="L1048" s="27">
        <v>45657</v>
      </c>
      <c r="M1048" s="29">
        <v>26522500</v>
      </c>
      <c r="N1048" s="36">
        <f t="shared" si="98"/>
        <v>0</v>
      </c>
      <c r="O1048" s="31">
        <f>VLOOKUP(A1048,[1]Hoja3!$A$1:$D$1647,2,0)</f>
        <v>0</v>
      </c>
      <c r="P1048" s="31">
        <f>VLOOKUP(A1048,[1]Hoja3!$A$1:$D$1647,4,0)</f>
        <v>0</v>
      </c>
      <c r="Q1048" s="31">
        <f>VLOOKUP(A1048,[1]Hoja3!$A$1:$D$1647,3,0)</f>
        <v>26522500</v>
      </c>
      <c r="R1048" s="31">
        <f t="shared" si="101"/>
        <v>26522500</v>
      </c>
      <c r="S1048" s="31">
        <f t="shared" si="99"/>
        <v>0</v>
      </c>
      <c r="T1048" s="31">
        <f t="shared" si="100"/>
        <v>0</v>
      </c>
      <c r="X1048" s="30"/>
      <c r="Y1048" s="31"/>
      <c r="Z1048" s="31"/>
      <c r="AA1048" s="28" t="s">
        <v>534</v>
      </c>
    </row>
    <row r="1049" spans="1:27" s="28" customFormat="1" ht="29" x14ac:dyDescent="0.35">
      <c r="A1049" s="19" t="str">
        <f t="shared" si="97"/>
        <v>1169-2024</v>
      </c>
      <c r="B1049" s="20">
        <v>1169</v>
      </c>
      <c r="C1049" s="28">
        <v>2024</v>
      </c>
      <c r="D1049" s="19" t="s">
        <v>3117</v>
      </c>
      <c r="E1049" s="19" t="s">
        <v>1248</v>
      </c>
      <c r="F1049" s="19">
        <v>53125389</v>
      </c>
      <c r="G1049" s="19" t="s">
        <v>3118</v>
      </c>
      <c r="H1049" s="19" t="s">
        <v>5411</v>
      </c>
      <c r="I1049" s="19" t="s">
        <v>33</v>
      </c>
      <c r="J1049" s="27">
        <v>45502</v>
      </c>
      <c r="K1049" s="27">
        <v>45510</v>
      </c>
      <c r="L1049" s="27">
        <v>45657</v>
      </c>
      <c r="M1049" s="29">
        <v>41990000</v>
      </c>
      <c r="N1049" s="36">
        <f t="shared" si="98"/>
        <v>0</v>
      </c>
      <c r="O1049" s="31">
        <f>VLOOKUP(A1049,[1]Hoja3!$A$1:$D$1647,2,0)</f>
        <v>0</v>
      </c>
      <c r="P1049" s="31">
        <f>VLOOKUP(A1049,[1]Hoja3!$A$1:$D$1647,4,0)</f>
        <v>0</v>
      </c>
      <c r="Q1049" s="31">
        <f>VLOOKUP(A1049,[1]Hoja3!$A$1:$D$1647,3,0)</f>
        <v>41990000</v>
      </c>
      <c r="R1049" s="31">
        <f t="shared" si="101"/>
        <v>41990000</v>
      </c>
      <c r="S1049" s="31">
        <f t="shared" si="99"/>
        <v>0</v>
      </c>
      <c r="T1049" s="31">
        <f t="shared" si="100"/>
        <v>0</v>
      </c>
      <c r="X1049" s="30"/>
      <c r="Y1049" s="31"/>
      <c r="Z1049" s="31"/>
      <c r="AA1049" s="28" t="s">
        <v>33</v>
      </c>
    </row>
    <row r="1050" spans="1:27" s="28" customFormat="1" ht="29" x14ac:dyDescent="0.35">
      <c r="A1050" s="19" t="str">
        <f t="shared" si="97"/>
        <v>1170-2024</v>
      </c>
      <c r="B1050" s="20">
        <v>1170</v>
      </c>
      <c r="C1050" s="28">
        <v>2024</v>
      </c>
      <c r="D1050" s="19" t="s">
        <v>3119</v>
      </c>
      <c r="E1050" s="19" t="s">
        <v>284</v>
      </c>
      <c r="F1050" s="19">
        <v>53161685</v>
      </c>
      <c r="G1050" s="19" t="s">
        <v>3120</v>
      </c>
      <c r="H1050" s="19" t="s">
        <v>5411</v>
      </c>
      <c r="I1050" s="19" t="s">
        <v>33</v>
      </c>
      <c r="J1050" s="27">
        <v>45502</v>
      </c>
      <c r="K1050" s="27">
        <v>45514</v>
      </c>
      <c r="L1050" s="27">
        <v>45657</v>
      </c>
      <c r="M1050" s="29">
        <v>41990000</v>
      </c>
      <c r="N1050" s="36">
        <f t="shared" si="98"/>
        <v>0</v>
      </c>
      <c r="O1050" s="31">
        <f>VLOOKUP(A1050,[1]Hoja3!$A$1:$D$1647,2,0)</f>
        <v>0</v>
      </c>
      <c r="P1050" s="31">
        <f>VLOOKUP(A1050,[1]Hoja3!$A$1:$D$1647,4,0)</f>
        <v>0</v>
      </c>
      <c r="Q1050" s="31">
        <f>VLOOKUP(A1050,[1]Hoja3!$A$1:$D$1647,3,0)</f>
        <v>41990000</v>
      </c>
      <c r="R1050" s="31">
        <f t="shared" si="101"/>
        <v>41990000</v>
      </c>
      <c r="S1050" s="31">
        <f t="shared" si="99"/>
        <v>0</v>
      </c>
      <c r="T1050" s="31">
        <f t="shared" si="100"/>
        <v>0</v>
      </c>
      <c r="X1050" s="30"/>
      <c r="Y1050" s="31"/>
      <c r="Z1050" s="31"/>
      <c r="AA1050" s="28" t="s">
        <v>33</v>
      </c>
    </row>
    <row r="1051" spans="1:27" s="28" customFormat="1" ht="29" x14ac:dyDescent="0.35">
      <c r="A1051" s="19" t="str">
        <f t="shared" si="97"/>
        <v>1171-2024</v>
      </c>
      <c r="B1051" s="20">
        <v>1171</v>
      </c>
      <c r="C1051" s="28">
        <v>2024</v>
      </c>
      <c r="D1051" s="19" t="s">
        <v>3121</v>
      </c>
      <c r="E1051" s="19" t="s">
        <v>1035</v>
      </c>
      <c r="F1051" s="19">
        <v>52083575</v>
      </c>
      <c r="G1051" s="19" t="s">
        <v>3122</v>
      </c>
      <c r="H1051" s="19" t="s">
        <v>2256</v>
      </c>
      <c r="I1051" s="19" t="s">
        <v>32</v>
      </c>
      <c r="J1051" s="27">
        <v>45502</v>
      </c>
      <c r="K1051" s="27">
        <v>45509</v>
      </c>
      <c r="L1051" s="27">
        <v>45657</v>
      </c>
      <c r="M1051" s="29">
        <v>32590000</v>
      </c>
      <c r="N1051" s="36">
        <f t="shared" si="98"/>
        <v>0</v>
      </c>
      <c r="O1051" s="31">
        <f>VLOOKUP(A1051,[1]Hoja3!$A$1:$D$1647,2,0)</f>
        <v>0</v>
      </c>
      <c r="P1051" s="31">
        <f>VLOOKUP(A1051,[1]Hoja3!$A$1:$D$1647,4,0)</f>
        <v>0</v>
      </c>
      <c r="Q1051" s="31">
        <f>VLOOKUP(A1051,[1]Hoja3!$A$1:$D$1647,3,0)</f>
        <v>32590000</v>
      </c>
      <c r="R1051" s="31">
        <f t="shared" si="101"/>
        <v>32590000</v>
      </c>
      <c r="S1051" s="31">
        <f t="shared" si="99"/>
        <v>0</v>
      </c>
      <c r="T1051" s="31">
        <f t="shared" si="100"/>
        <v>0</v>
      </c>
      <c r="X1051" s="30"/>
      <c r="Y1051" s="31"/>
      <c r="Z1051" s="31">
        <f t="shared" ref="Z1051" si="102">+Y1051+M1051</f>
        <v>32590000</v>
      </c>
      <c r="AA1051" s="28" t="s">
        <v>33</v>
      </c>
    </row>
    <row r="1052" spans="1:27" s="28" customFormat="1" ht="29" x14ac:dyDescent="0.35">
      <c r="A1052" s="19" t="str">
        <f t="shared" si="97"/>
        <v>1172-2024</v>
      </c>
      <c r="B1052" s="20">
        <v>1172</v>
      </c>
      <c r="C1052" s="28">
        <v>2024</v>
      </c>
      <c r="D1052" s="19" t="s">
        <v>3123</v>
      </c>
      <c r="E1052" s="19" t="s">
        <v>1029</v>
      </c>
      <c r="F1052" s="19">
        <v>1032457464</v>
      </c>
      <c r="G1052" s="19" t="s">
        <v>3124</v>
      </c>
      <c r="H1052" s="19" t="s">
        <v>5411</v>
      </c>
      <c r="I1052" s="19" t="s">
        <v>33</v>
      </c>
      <c r="J1052" s="27">
        <v>45502</v>
      </c>
      <c r="K1052" s="27">
        <v>45510</v>
      </c>
      <c r="L1052" s="27">
        <v>45657</v>
      </c>
      <c r="M1052" s="29">
        <v>32590000</v>
      </c>
      <c r="N1052" s="36">
        <f t="shared" si="98"/>
        <v>0</v>
      </c>
      <c r="O1052" s="31">
        <f>VLOOKUP(A1052,[1]Hoja3!$A$1:$D$1647,2,0)</f>
        <v>0</v>
      </c>
      <c r="P1052" s="31">
        <f>VLOOKUP(A1052,[1]Hoja3!$A$1:$D$1647,4,0)</f>
        <v>0</v>
      </c>
      <c r="Q1052" s="31">
        <f>VLOOKUP(A1052,[1]Hoja3!$A$1:$D$1647,3,0)</f>
        <v>32590000</v>
      </c>
      <c r="R1052" s="31">
        <f t="shared" si="101"/>
        <v>32590000</v>
      </c>
      <c r="S1052" s="31">
        <f t="shared" si="99"/>
        <v>0</v>
      </c>
      <c r="T1052" s="31">
        <f t="shared" si="100"/>
        <v>0</v>
      </c>
      <c r="X1052" s="30"/>
      <c r="Y1052" s="31"/>
      <c r="Z1052" s="31"/>
      <c r="AA1052" s="28" t="s">
        <v>33</v>
      </c>
    </row>
    <row r="1053" spans="1:27" s="28" customFormat="1" ht="29" x14ac:dyDescent="0.35">
      <c r="A1053" s="19" t="str">
        <f t="shared" si="97"/>
        <v>1173-2024</v>
      </c>
      <c r="B1053" s="20">
        <v>1173</v>
      </c>
      <c r="C1053" s="28">
        <v>2024</v>
      </c>
      <c r="D1053" s="19" t="s">
        <v>3125</v>
      </c>
      <c r="E1053" s="19" t="s">
        <v>1124</v>
      </c>
      <c r="F1053" s="19">
        <v>41777111</v>
      </c>
      <c r="G1053" s="19" t="s">
        <v>3126</v>
      </c>
      <c r="H1053" s="19" t="s">
        <v>2899</v>
      </c>
      <c r="I1053" s="19" t="s">
        <v>765</v>
      </c>
      <c r="J1053" s="27">
        <v>45503</v>
      </c>
      <c r="K1053" s="27">
        <v>45517</v>
      </c>
      <c r="L1053" s="27">
        <v>45653</v>
      </c>
      <c r="M1053" s="29">
        <v>32400000</v>
      </c>
      <c r="N1053" s="36">
        <f t="shared" si="98"/>
        <v>0</v>
      </c>
      <c r="O1053" s="31">
        <f>VLOOKUP(A1053,[1]Hoja3!$A$1:$D$1647,2,0)</f>
        <v>0</v>
      </c>
      <c r="P1053" s="31">
        <f>VLOOKUP(A1053,[1]Hoja3!$A$1:$D$1647,4,0)</f>
        <v>0</v>
      </c>
      <c r="Q1053" s="31">
        <f>VLOOKUP(A1053,[1]Hoja3!$A$1:$D$1647,3,0)</f>
        <v>32400000</v>
      </c>
      <c r="R1053" s="31">
        <f t="shared" si="101"/>
        <v>32400000</v>
      </c>
      <c r="S1053" s="31">
        <f t="shared" si="99"/>
        <v>0</v>
      </c>
      <c r="T1053" s="31">
        <f t="shared" si="100"/>
        <v>0</v>
      </c>
      <c r="X1053" s="30"/>
      <c r="Y1053" s="31"/>
      <c r="Z1053" s="31"/>
      <c r="AA1053" s="28" t="s">
        <v>556</v>
      </c>
    </row>
    <row r="1054" spans="1:27" s="28" customFormat="1" ht="29" x14ac:dyDescent="0.35">
      <c r="A1054" s="19" t="str">
        <f t="shared" si="97"/>
        <v>1174-2024</v>
      </c>
      <c r="B1054" s="20">
        <v>1174</v>
      </c>
      <c r="C1054" s="28">
        <v>2024</v>
      </c>
      <c r="D1054" s="19" t="s">
        <v>3127</v>
      </c>
      <c r="E1054" s="19" t="s">
        <v>359</v>
      </c>
      <c r="F1054" s="19">
        <v>63553019</v>
      </c>
      <c r="G1054" s="19" t="s">
        <v>3128</v>
      </c>
      <c r="H1054" s="19" t="s">
        <v>5411</v>
      </c>
      <c r="I1054" s="19" t="s">
        <v>33</v>
      </c>
      <c r="J1054" s="27">
        <v>45502</v>
      </c>
      <c r="K1054" s="27">
        <v>45510</v>
      </c>
      <c r="L1054" s="27">
        <v>45657</v>
      </c>
      <c r="M1054" s="29">
        <v>32590000</v>
      </c>
      <c r="N1054" s="36">
        <f t="shared" si="98"/>
        <v>0</v>
      </c>
      <c r="O1054" s="31">
        <f>VLOOKUP(A1054,[1]Hoja3!$A$1:$D$1647,2,0)</f>
        <v>0</v>
      </c>
      <c r="P1054" s="31">
        <f>VLOOKUP(A1054,[1]Hoja3!$A$1:$D$1647,4,0)</f>
        <v>0</v>
      </c>
      <c r="Q1054" s="31">
        <f>VLOOKUP(A1054,[1]Hoja3!$A$1:$D$1647,3,0)</f>
        <v>32590000</v>
      </c>
      <c r="R1054" s="31">
        <f t="shared" si="101"/>
        <v>32590000</v>
      </c>
      <c r="S1054" s="31">
        <f t="shared" si="99"/>
        <v>0</v>
      </c>
      <c r="T1054" s="31">
        <f t="shared" si="100"/>
        <v>0</v>
      </c>
      <c r="X1054" s="30"/>
      <c r="Y1054" s="31"/>
      <c r="Z1054" s="31"/>
      <c r="AA1054" s="28" t="s">
        <v>33</v>
      </c>
    </row>
    <row r="1055" spans="1:27" s="28" customFormat="1" ht="29" x14ac:dyDescent="0.35">
      <c r="A1055" s="19" t="str">
        <f t="shared" si="97"/>
        <v>1175-2024</v>
      </c>
      <c r="B1055" s="20">
        <v>1175</v>
      </c>
      <c r="C1055" s="28">
        <v>2024</v>
      </c>
      <c r="D1055" s="19" t="s">
        <v>3129</v>
      </c>
      <c r="E1055" s="19" t="s">
        <v>50</v>
      </c>
      <c r="F1055" s="19">
        <v>37729988</v>
      </c>
      <c r="G1055" s="19" t="s">
        <v>3130</v>
      </c>
      <c r="H1055" s="19" t="s">
        <v>2256</v>
      </c>
      <c r="I1055" s="19" t="s">
        <v>32</v>
      </c>
      <c r="J1055" s="27">
        <v>45502</v>
      </c>
      <c r="K1055" s="27">
        <v>45506</v>
      </c>
      <c r="L1055" s="27">
        <v>45657</v>
      </c>
      <c r="M1055" s="29">
        <v>32590000</v>
      </c>
      <c r="N1055" s="36">
        <f t="shared" si="98"/>
        <v>0</v>
      </c>
      <c r="O1055" s="31">
        <f>VLOOKUP(A1055,[1]Hoja3!$A$1:$D$1647,2,0)</f>
        <v>0</v>
      </c>
      <c r="P1055" s="31">
        <f>VLOOKUP(A1055,[1]Hoja3!$A$1:$D$1647,4,0)</f>
        <v>0</v>
      </c>
      <c r="Q1055" s="31">
        <f>VLOOKUP(A1055,[1]Hoja3!$A$1:$D$1647,3,0)</f>
        <v>32590000</v>
      </c>
      <c r="R1055" s="31">
        <f t="shared" si="101"/>
        <v>32590000</v>
      </c>
      <c r="S1055" s="31">
        <f t="shared" si="99"/>
        <v>0</v>
      </c>
      <c r="T1055" s="31">
        <f t="shared" si="100"/>
        <v>0</v>
      </c>
      <c r="X1055" s="30"/>
      <c r="Y1055" s="31"/>
      <c r="Z1055" s="31"/>
      <c r="AA1055" s="28" t="s">
        <v>33</v>
      </c>
    </row>
    <row r="1056" spans="1:27" s="28" customFormat="1" ht="29" x14ac:dyDescent="0.35">
      <c r="A1056" s="19" t="str">
        <f t="shared" si="97"/>
        <v>1176-2024</v>
      </c>
      <c r="B1056" s="20">
        <v>1176</v>
      </c>
      <c r="C1056" s="28">
        <v>2024</v>
      </c>
      <c r="D1056" s="19" t="s">
        <v>3131</v>
      </c>
      <c r="E1056" s="19" t="s">
        <v>251</v>
      </c>
      <c r="F1056" s="19">
        <v>52196543</v>
      </c>
      <c r="G1056" s="19" t="s">
        <v>3132</v>
      </c>
      <c r="H1056" s="19" t="s">
        <v>5411</v>
      </c>
      <c r="I1056" s="19" t="s">
        <v>33</v>
      </c>
      <c r="J1056" s="27">
        <v>45503</v>
      </c>
      <c r="K1056" s="27">
        <v>45509</v>
      </c>
      <c r="L1056" s="27">
        <v>45657</v>
      </c>
      <c r="M1056" s="29">
        <v>32590000</v>
      </c>
      <c r="N1056" s="36">
        <f t="shared" si="98"/>
        <v>0</v>
      </c>
      <c r="O1056" s="31">
        <f>VLOOKUP(A1056,[1]Hoja3!$A$1:$D$1647,2,0)</f>
        <v>0</v>
      </c>
      <c r="P1056" s="31">
        <f>VLOOKUP(A1056,[1]Hoja3!$A$1:$D$1647,4,0)</f>
        <v>0</v>
      </c>
      <c r="Q1056" s="31">
        <f>VLOOKUP(A1056,[1]Hoja3!$A$1:$D$1647,3,0)</f>
        <v>32590000</v>
      </c>
      <c r="R1056" s="31">
        <f t="shared" si="101"/>
        <v>32590000</v>
      </c>
      <c r="S1056" s="31">
        <f t="shared" si="99"/>
        <v>0</v>
      </c>
      <c r="T1056" s="31">
        <f t="shared" si="100"/>
        <v>0</v>
      </c>
      <c r="X1056" s="30"/>
      <c r="Y1056" s="31"/>
      <c r="Z1056" s="31"/>
      <c r="AA1056" s="28" t="s">
        <v>33</v>
      </c>
    </row>
    <row r="1057" spans="1:27" s="28" customFormat="1" ht="29" x14ac:dyDescent="0.35">
      <c r="A1057" s="19" t="str">
        <f t="shared" si="97"/>
        <v>1177-2024</v>
      </c>
      <c r="B1057" s="20">
        <v>1177</v>
      </c>
      <c r="C1057" s="28">
        <v>2024</v>
      </c>
      <c r="D1057" s="19" t="s">
        <v>3133</v>
      </c>
      <c r="E1057" s="19" t="s">
        <v>579</v>
      </c>
      <c r="F1057" s="19">
        <v>1057436359</v>
      </c>
      <c r="G1057" s="19" t="s">
        <v>3134</v>
      </c>
      <c r="H1057" s="19" t="s">
        <v>2256</v>
      </c>
      <c r="I1057" s="19" t="s">
        <v>32</v>
      </c>
      <c r="J1057" s="27">
        <v>45502</v>
      </c>
      <c r="K1057" s="27">
        <v>45505</v>
      </c>
      <c r="L1057" s="27">
        <v>45657</v>
      </c>
      <c r="M1057" s="29">
        <v>32590000</v>
      </c>
      <c r="N1057" s="36">
        <f t="shared" si="98"/>
        <v>0</v>
      </c>
      <c r="O1057" s="31">
        <f>VLOOKUP(A1057,[1]Hoja3!$A$1:$D$1647,2,0)</f>
        <v>0</v>
      </c>
      <c r="P1057" s="31">
        <f>VLOOKUP(A1057,[1]Hoja3!$A$1:$D$1647,4,0)</f>
        <v>0</v>
      </c>
      <c r="Q1057" s="31">
        <f>VLOOKUP(A1057,[1]Hoja3!$A$1:$D$1647,3,0)</f>
        <v>32590000</v>
      </c>
      <c r="R1057" s="31">
        <f t="shared" si="101"/>
        <v>32590000</v>
      </c>
      <c r="S1057" s="31">
        <f t="shared" si="99"/>
        <v>0</v>
      </c>
      <c r="T1057" s="31">
        <f t="shared" si="100"/>
        <v>0</v>
      </c>
      <c r="X1057" s="30"/>
      <c r="Y1057" s="31"/>
      <c r="Z1057" s="31">
        <f t="shared" ref="Z1057" si="103">+Y1057+M1057</f>
        <v>32590000</v>
      </c>
      <c r="AA1057" s="28" t="s">
        <v>33</v>
      </c>
    </row>
    <row r="1058" spans="1:27" s="28" customFormat="1" ht="29" x14ac:dyDescent="0.35">
      <c r="A1058" s="19" t="str">
        <f t="shared" si="97"/>
        <v>1178-2024</v>
      </c>
      <c r="B1058" s="20">
        <v>1178</v>
      </c>
      <c r="C1058" s="28">
        <v>2024</v>
      </c>
      <c r="D1058" s="19" t="s">
        <v>3135</v>
      </c>
      <c r="E1058" s="19" t="s">
        <v>1605</v>
      </c>
      <c r="F1058" s="19">
        <v>1030626046</v>
      </c>
      <c r="G1058" s="19" t="s">
        <v>3136</v>
      </c>
      <c r="H1058" s="19" t="s">
        <v>5411</v>
      </c>
      <c r="I1058" s="19" t="s">
        <v>33</v>
      </c>
      <c r="J1058" s="27">
        <v>45503</v>
      </c>
      <c r="K1058" s="27">
        <v>45510</v>
      </c>
      <c r="L1058" s="27">
        <v>45657</v>
      </c>
      <c r="M1058" s="29">
        <v>27160000</v>
      </c>
      <c r="N1058" s="36">
        <f t="shared" si="98"/>
        <v>0</v>
      </c>
      <c r="O1058" s="31">
        <f>VLOOKUP(A1058,[1]Hoja3!$A$1:$D$1647,2,0)</f>
        <v>0</v>
      </c>
      <c r="P1058" s="31">
        <f>VLOOKUP(A1058,[1]Hoja3!$A$1:$D$1647,4,0)</f>
        <v>0</v>
      </c>
      <c r="Q1058" s="31">
        <f>VLOOKUP(A1058,[1]Hoja3!$A$1:$D$1647,3,0)</f>
        <v>27160000</v>
      </c>
      <c r="R1058" s="31">
        <f t="shared" si="101"/>
        <v>27160000</v>
      </c>
      <c r="S1058" s="31">
        <f t="shared" si="99"/>
        <v>0</v>
      </c>
      <c r="T1058" s="31">
        <f t="shared" si="100"/>
        <v>0</v>
      </c>
      <c r="X1058" s="30"/>
      <c r="Y1058" s="31"/>
      <c r="Z1058" s="31"/>
      <c r="AA1058" s="28" t="s">
        <v>33</v>
      </c>
    </row>
    <row r="1059" spans="1:27" s="28" customFormat="1" ht="29" x14ac:dyDescent="0.35">
      <c r="A1059" s="19" t="str">
        <f t="shared" si="97"/>
        <v>1179-2024</v>
      </c>
      <c r="B1059" s="20">
        <v>1179</v>
      </c>
      <c r="C1059" s="28">
        <v>2024</v>
      </c>
      <c r="D1059" s="19" t="s">
        <v>3137</v>
      </c>
      <c r="E1059" s="19" t="s">
        <v>1032</v>
      </c>
      <c r="F1059" s="19">
        <v>1013610476</v>
      </c>
      <c r="G1059" s="19" t="s">
        <v>3138</v>
      </c>
      <c r="H1059" s="19" t="s">
        <v>2256</v>
      </c>
      <c r="I1059" s="19" t="s">
        <v>32</v>
      </c>
      <c r="J1059" s="27">
        <v>45502</v>
      </c>
      <c r="K1059" s="27">
        <v>45506</v>
      </c>
      <c r="L1059" s="27">
        <v>45657</v>
      </c>
      <c r="M1059" s="29">
        <v>32590000</v>
      </c>
      <c r="N1059" s="36">
        <f t="shared" si="98"/>
        <v>0</v>
      </c>
      <c r="O1059" s="31">
        <f>VLOOKUP(A1059,[1]Hoja3!$A$1:$D$1647,2,0)</f>
        <v>0</v>
      </c>
      <c r="P1059" s="31">
        <f>VLOOKUP(A1059,[1]Hoja3!$A$1:$D$1647,4,0)</f>
        <v>0</v>
      </c>
      <c r="Q1059" s="31">
        <f>VLOOKUP(A1059,[1]Hoja3!$A$1:$D$1647,3,0)</f>
        <v>32590000</v>
      </c>
      <c r="R1059" s="31">
        <f t="shared" si="101"/>
        <v>32590000</v>
      </c>
      <c r="S1059" s="31">
        <f t="shared" si="99"/>
        <v>0</v>
      </c>
      <c r="T1059" s="31">
        <f t="shared" si="100"/>
        <v>0</v>
      </c>
      <c r="X1059" s="30"/>
      <c r="Y1059" s="31"/>
      <c r="Z1059" s="31">
        <f t="shared" ref="Z1059:Z1060" si="104">+Y1059+M1059</f>
        <v>32590000</v>
      </c>
      <c r="AA1059" s="28" t="s">
        <v>33</v>
      </c>
    </row>
    <row r="1060" spans="1:27" s="28" customFormat="1" ht="29" x14ac:dyDescent="0.35">
      <c r="A1060" s="19" t="str">
        <f t="shared" si="97"/>
        <v>1180-2024</v>
      </c>
      <c r="B1060" s="20">
        <v>1180</v>
      </c>
      <c r="C1060" s="28">
        <v>2024</v>
      </c>
      <c r="D1060" s="19" t="s">
        <v>3139</v>
      </c>
      <c r="E1060" s="19" t="s">
        <v>146</v>
      </c>
      <c r="F1060" s="19">
        <v>1000316147</v>
      </c>
      <c r="G1060" s="19" t="s">
        <v>3140</v>
      </c>
      <c r="H1060" s="19" t="s">
        <v>2256</v>
      </c>
      <c r="I1060" s="19" t="s">
        <v>32</v>
      </c>
      <c r="J1060" s="27">
        <v>45502</v>
      </c>
      <c r="K1060" s="27">
        <v>45516</v>
      </c>
      <c r="L1060" s="27">
        <v>45657</v>
      </c>
      <c r="M1060" s="29">
        <v>32590000</v>
      </c>
      <c r="N1060" s="36">
        <f t="shared" si="98"/>
        <v>0</v>
      </c>
      <c r="O1060" s="31">
        <f>VLOOKUP(A1060,[1]Hoja3!$A$1:$D$1647,2,0)</f>
        <v>0</v>
      </c>
      <c r="P1060" s="31">
        <f>VLOOKUP(A1060,[1]Hoja3!$A$1:$D$1647,4,0)</f>
        <v>0</v>
      </c>
      <c r="Q1060" s="31">
        <f>VLOOKUP(A1060,[1]Hoja3!$A$1:$D$1647,3,0)</f>
        <v>32590000</v>
      </c>
      <c r="R1060" s="31">
        <f t="shared" si="101"/>
        <v>32590000</v>
      </c>
      <c r="S1060" s="31">
        <f t="shared" si="99"/>
        <v>0</v>
      </c>
      <c r="T1060" s="31">
        <f t="shared" si="100"/>
        <v>0</v>
      </c>
      <c r="X1060" s="30"/>
      <c r="Y1060" s="31"/>
      <c r="Z1060" s="31">
        <f t="shared" si="104"/>
        <v>32590000</v>
      </c>
      <c r="AA1060" s="28" t="s">
        <v>33</v>
      </c>
    </row>
    <row r="1061" spans="1:27" s="28" customFormat="1" ht="29" x14ac:dyDescent="0.35">
      <c r="A1061" s="19" t="str">
        <f t="shared" si="97"/>
        <v>1181-2024</v>
      </c>
      <c r="B1061" s="20">
        <v>1181</v>
      </c>
      <c r="C1061" s="28">
        <v>2024</v>
      </c>
      <c r="D1061" s="19" t="s">
        <v>3141</v>
      </c>
      <c r="E1061" s="19" t="s">
        <v>461</v>
      </c>
      <c r="F1061" s="19">
        <v>52832564</v>
      </c>
      <c r="G1061" s="19" t="s">
        <v>3142</v>
      </c>
      <c r="H1061" s="19" t="s">
        <v>3106</v>
      </c>
      <c r="I1061" s="19" t="s">
        <v>464</v>
      </c>
      <c r="J1061" s="27">
        <v>45502</v>
      </c>
      <c r="K1061" s="27">
        <v>45505</v>
      </c>
      <c r="L1061" s="27">
        <v>45641</v>
      </c>
      <c r="M1061" s="29">
        <v>40581000</v>
      </c>
      <c r="N1061" s="36">
        <f t="shared" si="98"/>
        <v>0</v>
      </c>
      <c r="O1061" s="31">
        <f>VLOOKUP(A1061,[1]Hoja3!$A$1:$D$1647,2,0)</f>
        <v>0</v>
      </c>
      <c r="P1061" s="31">
        <f>VLOOKUP(A1061,[1]Hoja3!$A$1:$D$1647,4,0)</f>
        <v>0</v>
      </c>
      <c r="Q1061" s="31">
        <f>VLOOKUP(A1061,[1]Hoja3!$A$1:$D$1647,3,0)</f>
        <v>40581000</v>
      </c>
      <c r="R1061" s="31">
        <f t="shared" si="101"/>
        <v>40581000</v>
      </c>
      <c r="S1061" s="31">
        <f t="shared" si="99"/>
        <v>0</v>
      </c>
      <c r="T1061" s="31">
        <f t="shared" si="100"/>
        <v>0</v>
      </c>
      <c r="X1061" s="30"/>
      <c r="Y1061" s="31"/>
      <c r="Z1061" s="31"/>
      <c r="AA1061" s="28" t="s">
        <v>465</v>
      </c>
    </row>
    <row r="1062" spans="1:27" s="28" customFormat="1" ht="29" x14ac:dyDescent="0.35">
      <c r="A1062" s="19" t="str">
        <f t="shared" si="97"/>
        <v>1183-2024</v>
      </c>
      <c r="B1062" s="20">
        <v>1183</v>
      </c>
      <c r="C1062" s="28">
        <v>2024</v>
      </c>
      <c r="D1062" s="19" t="s">
        <v>3143</v>
      </c>
      <c r="E1062" s="19" t="s">
        <v>2359</v>
      </c>
      <c r="F1062" s="19">
        <v>1018471121</v>
      </c>
      <c r="G1062" s="19" t="s">
        <v>3144</v>
      </c>
      <c r="H1062" s="19" t="s">
        <v>4678</v>
      </c>
      <c r="I1062" s="19" t="s">
        <v>539</v>
      </c>
      <c r="J1062" s="27">
        <v>45503</v>
      </c>
      <c r="K1062" s="27">
        <v>45509</v>
      </c>
      <c r="L1062" s="27">
        <v>45657</v>
      </c>
      <c r="M1062" s="29">
        <v>26522500</v>
      </c>
      <c r="N1062" s="36">
        <f t="shared" si="98"/>
        <v>0</v>
      </c>
      <c r="O1062" s="31">
        <f>VLOOKUP(A1062,[1]Hoja3!$A$1:$D$1647,2,0)</f>
        <v>0</v>
      </c>
      <c r="P1062" s="31">
        <f>VLOOKUP(A1062,[1]Hoja3!$A$1:$D$1647,4,0)</f>
        <v>0</v>
      </c>
      <c r="Q1062" s="31">
        <f>VLOOKUP(A1062,[1]Hoja3!$A$1:$D$1647,3,0)</f>
        <v>26522500</v>
      </c>
      <c r="R1062" s="31">
        <f t="shared" si="101"/>
        <v>26522500</v>
      </c>
      <c r="S1062" s="31">
        <f t="shared" si="99"/>
        <v>0</v>
      </c>
      <c r="T1062" s="31">
        <f t="shared" si="100"/>
        <v>0</v>
      </c>
      <c r="X1062" s="30"/>
      <c r="Y1062" s="31"/>
      <c r="Z1062" s="31"/>
      <c r="AA1062" s="28" t="s">
        <v>534</v>
      </c>
    </row>
    <row r="1063" spans="1:27" s="28" customFormat="1" ht="29" x14ac:dyDescent="0.35">
      <c r="A1063" s="19" t="str">
        <f t="shared" si="97"/>
        <v>1184-2024</v>
      </c>
      <c r="B1063" s="20">
        <v>1184</v>
      </c>
      <c r="C1063" s="28">
        <v>2024</v>
      </c>
      <c r="D1063" s="19" t="s">
        <v>3145</v>
      </c>
      <c r="E1063" s="19" t="s">
        <v>799</v>
      </c>
      <c r="F1063" s="19">
        <v>1030548052</v>
      </c>
      <c r="G1063" s="19" t="s">
        <v>3146</v>
      </c>
      <c r="H1063" s="19" t="s">
        <v>4678</v>
      </c>
      <c r="I1063" s="19" t="s">
        <v>539</v>
      </c>
      <c r="J1063" s="27">
        <v>45502</v>
      </c>
      <c r="K1063" s="27">
        <v>45505</v>
      </c>
      <c r="L1063" s="27">
        <v>45657</v>
      </c>
      <c r="M1063" s="29">
        <v>26522500</v>
      </c>
      <c r="N1063" s="36">
        <f t="shared" si="98"/>
        <v>0</v>
      </c>
      <c r="O1063" s="31">
        <f>VLOOKUP(A1063,[1]Hoja3!$A$1:$D$1647,2,0)</f>
        <v>0</v>
      </c>
      <c r="P1063" s="31">
        <f>VLOOKUP(A1063,[1]Hoja3!$A$1:$D$1647,4,0)</f>
        <v>0</v>
      </c>
      <c r="Q1063" s="31">
        <f>VLOOKUP(A1063,[1]Hoja3!$A$1:$D$1647,3,0)</f>
        <v>26522500</v>
      </c>
      <c r="R1063" s="31">
        <f t="shared" si="101"/>
        <v>26522500</v>
      </c>
      <c r="S1063" s="31">
        <f t="shared" si="99"/>
        <v>0</v>
      </c>
      <c r="T1063" s="31">
        <f t="shared" si="100"/>
        <v>0</v>
      </c>
      <c r="X1063" s="30"/>
      <c r="Y1063" s="31"/>
      <c r="Z1063" s="31"/>
      <c r="AA1063" s="28" t="s">
        <v>534</v>
      </c>
    </row>
    <row r="1064" spans="1:27" s="28" customFormat="1" ht="29" x14ac:dyDescent="0.35">
      <c r="A1064" s="19" t="str">
        <f t="shared" si="97"/>
        <v>1185-2024</v>
      </c>
      <c r="B1064" s="20">
        <v>1185</v>
      </c>
      <c r="C1064" s="28">
        <v>2024</v>
      </c>
      <c r="D1064" s="19" t="s">
        <v>3147</v>
      </c>
      <c r="E1064" s="19" t="s">
        <v>1665</v>
      </c>
      <c r="F1064" s="19">
        <v>1018497672</v>
      </c>
      <c r="G1064" s="19" t="s">
        <v>3148</v>
      </c>
      <c r="H1064" s="19" t="s">
        <v>4678</v>
      </c>
      <c r="I1064" s="19" t="s">
        <v>539</v>
      </c>
      <c r="J1064" s="27">
        <v>45503</v>
      </c>
      <c r="K1064" s="27">
        <v>45509</v>
      </c>
      <c r="L1064" s="27">
        <v>45657</v>
      </c>
      <c r="M1064" s="29">
        <v>26522500</v>
      </c>
      <c r="N1064" s="36">
        <f t="shared" si="98"/>
        <v>0</v>
      </c>
      <c r="O1064" s="31">
        <f>VLOOKUP(A1064,[1]Hoja3!$A$1:$D$1647,2,0)</f>
        <v>0</v>
      </c>
      <c r="P1064" s="31">
        <f>VLOOKUP(A1064,[1]Hoja3!$A$1:$D$1647,4,0)</f>
        <v>0</v>
      </c>
      <c r="Q1064" s="31">
        <f>VLOOKUP(A1064,[1]Hoja3!$A$1:$D$1647,3,0)</f>
        <v>26522500</v>
      </c>
      <c r="R1064" s="31">
        <f t="shared" si="101"/>
        <v>26522500</v>
      </c>
      <c r="S1064" s="31">
        <f t="shared" si="99"/>
        <v>0</v>
      </c>
      <c r="T1064" s="31">
        <f t="shared" si="100"/>
        <v>0</v>
      </c>
      <c r="X1064" s="30"/>
      <c r="Y1064" s="31"/>
      <c r="Z1064" s="31"/>
      <c r="AA1064" s="28" t="s">
        <v>534</v>
      </c>
    </row>
    <row r="1065" spans="1:27" s="28" customFormat="1" ht="29" x14ac:dyDescent="0.35">
      <c r="A1065" s="19" t="str">
        <f t="shared" si="97"/>
        <v>1186-2024</v>
      </c>
      <c r="B1065" s="20">
        <v>1186</v>
      </c>
      <c r="C1065" s="28">
        <v>2024</v>
      </c>
      <c r="D1065" s="19" t="s">
        <v>3149</v>
      </c>
      <c r="E1065" s="19" t="s">
        <v>2018</v>
      </c>
      <c r="F1065" s="19">
        <v>1026289755</v>
      </c>
      <c r="G1065" s="19" t="s">
        <v>3150</v>
      </c>
      <c r="H1065" s="19" t="s">
        <v>4678</v>
      </c>
      <c r="I1065" s="19" t="s">
        <v>539</v>
      </c>
      <c r="J1065" s="27">
        <v>45503</v>
      </c>
      <c r="K1065" s="27">
        <v>45509</v>
      </c>
      <c r="L1065" s="27">
        <v>45657</v>
      </c>
      <c r="M1065" s="29">
        <v>26522500</v>
      </c>
      <c r="N1065" s="36">
        <f t="shared" si="98"/>
        <v>0</v>
      </c>
      <c r="O1065" s="31">
        <f>VLOOKUP(A1065,[1]Hoja3!$A$1:$D$1647,2,0)</f>
        <v>0</v>
      </c>
      <c r="P1065" s="31">
        <f>VLOOKUP(A1065,[1]Hoja3!$A$1:$D$1647,4,0)</f>
        <v>0</v>
      </c>
      <c r="Q1065" s="31">
        <f>VLOOKUP(A1065,[1]Hoja3!$A$1:$D$1647,3,0)</f>
        <v>26522500</v>
      </c>
      <c r="R1065" s="31">
        <f t="shared" si="101"/>
        <v>26522500</v>
      </c>
      <c r="S1065" s="31">
        <f t="shared" si="99"/>
        <v>0</v>
      </c>
      <c r="T1065" s="31">
        <f t="shared" si="100"/>
        <v>0</v>
      </c>
      <c r="X1065" s="30"/>
      <c r="Y1065" s="31"/>
      <c r="Z1065" s="31"/>
      <c r="AA1065" s="28" t="s">
        <v>534</v>
      </c>
    </row>
    <row r="1066" spans="1:27" s="28" customFormat="1" ht="29" x14ac:dyDescent="0.35">
      <c r="A1066" s="19" t="str">
        <f t="shared" si="97"/>
        <v>1187-2024</v>
      </c>
      <c r="B1066" s="20">
        <v>1187</v>
      </c>
      <c r="C1066" s="28">
        <v>2024</v>
      </c>
      <c r="D1066" s="19" t="s">
        <v>3151</v>
      </c>
      <c r="E1066" s="19" t="s">
        <v>1002</v>
      </c>
      <c r="F1066" s="19">
        <v>1019068108</v>
      </c>
      <c r="G1066" s="19" t="s">
        <v>3152</v>
      </c>
      <c r="H1066" s="19" t="s">
        <v>5412</v>
      </c>
      <c r="I1066" s="19" t="s">
        <v>4760</v>
      </c>
      <c r="J1066" s="27">
        <v>45503</v>
      </c>
      <c r="K1066" s="27">
        <v>45506</v>
      </c>
      <c r="L1066" s="27">
        <v>45657</v>
      </c>
      <c r="M1066" s="29">
        <v>42000000</v>
      </c>
      <c r="N1066" s="36">
        <f t="shared" si="98"/>
        <v>0</v>
      </c>
      <c r="O1066" s="31">
        <f>VLOOKUP(A1066,[1]Hoja3!$A$1:$D$1647,2,0)</f>
        <v>0</v>
      </c>
      <c r="P1066" s="31">
        <f>VLOOKUP(A1066,[1]Hoja3!$A$1:$D$1647,4,0)</f>
        <v>0</v>
      </c>
      <c r="Q1066" s="31">
        <f>VLOOKUP(A1066,[1]Hoja3!$A$1:$D$1647,3,0)</f>
        <v>42000000</v>
      </c>
      <c r="R1066" s="31">
        <f t="shared" si="101"/>
        <v>42000000</v>
      </c>
      <c r="S1066" s="31">
        <f t="shared" si="99"/>
        <v>0</v>
      </c>
      <c r="T1066" s="31">
        <f t="shared" si="100"/>
        <v>0</v>
      </c>
      <c r="X1066" s="30"/>
      <c r="Y1066" s="31"/>
      <c r="Z1066" s="31"/>
      <c r="AA1066" s="28" t="s">
        <v>534</v>
      </c>
    </row>
    <row r="1067" spans="1:27" s="28" customFormat="1" ht="29" x14ac:dyDescent="0.35">
      <c r="A1067" s="19" t="str">
        <f t="shared" si="97"/>
        <v>1188-2024</v>
      </c>
      <c r="B1067" s="20">
        <v>1188</v>
      </c>
      <c r="C1067" s="28">
        <v>2024</v>
      </c>
      <c r="D1067" s="19" t="s">
        <v>3153</v>
      </c>
      <c r="E1067" s="19" t="s">
        <v>1951</v>
      </c>
      <c r="F1067" s="19">
        <v>1019045777</v>
      </c>
      <c r="G1067" s="19" t="s">
        <v>3154</v>
      </c>
      <c r="H1067" s="19" t="s">
        <v>4678</v>
      </c>
      <c r="I1067" s="19" t="s">
        <v>539</v>
      </c>
      <c r="J1067" s="27">
        <v>45504</v>
      </c>
      <c r="K1067" s="27">
        <v>45509</v>
      </c>
      <c r="L1067" s="27">
        <v>45657</v>
      </c>
      <c r="M1067" s="29">
        <v>20000000</v>
      </c>
      <c r="N1067" s="36">
        <f t="shared" si="98"/>
        <v>0</v>
      </c>
      <c r="O1067" s="31">
        <f>VLOOKUP(A1067,[1]Hoja3!$A$1:$D$1647,2,0)</f>
        <v>0</v>
      </c>
      <c r="P1067" s="31">
        <f>VLOOKUP(A1067,[1]Hoja3!$A$1:$D$1647,4,0)</f>
        <v>0</v>
      </c>
      <c r="Q1067" s="31">
        <f>VLOOKUP(A1067,[1]Hoja3!$A$1:$D$1647,3,0)</f>
        <v>20000000</v>
      </c>
      <c r="R1067" s="31">
        <f t="shared" si="101"/>
        <v>20000000</v>
      </c>
      <c r="S1067" s="31">
        <f t="shared" si="99"/>
        <v>0</v>
      </c>
      <c r="T1067" s="31">
        <f t="shared" si="100"/>
        <v>0</v>
      </c>
      <c r="X1067" s="30"/>
      <c r="Y1067" s="31"/>
      <c r="Z1067" s="31"/>
      <c r="AA1067" s="28" t="s">
        <v>534</v>
      </c>
    </row>
    <row r="1068" spans="1:27" s="28" customFormat="1" ht="29" x14ac:dyDescent="0.35">
      <c r="A1068" s="19" t="str">
        <f t="shared" si="97"/>
        <v>1189-2024</v>
      </c>
      <c r="B1068" s="20">
        <v>1189</v>
      </c>
      <c r="C1068" s="28">
        <v>2024</v>
      </c>
      <c r="D1068" s="19" t="s">
        <v>3155</v>
      </c>
      <c r="E1068" s="19" t="s">
        <v>2356</v>
      </c>
      <c r="F1068" s="19">
        <v>1098767615</v>
      </c>
      <c r="G1068" s="19" t="s">
        <v>3156</v>
      </c>
      <c r="H1068" s="19" t="s">
        <v>4678</v>
      </c>
      <c r="I1068" s="19" t="s">
        <v>539</v>
      </c>
      <c r="J1068" s="27">
        <v>45502</v>
      </c>
      <c r="K1068" s="27">
        <v>45512</v>
      </c>
      <c r="L1068" s="27">
        <v>45657</v>
      </c>
      <c r="M1068" s="29">
        <v>26522500</v>
      </c>
      <c r="N1068" s="36">
        <f t="shared" si="98"/>
        <v>0</v>
      </c>
      <c r="O1068" s="31">
        <f>VLOOKUP(A1068,[1]Hoja3!$A$1:$D$1647,2,0)</f>
        <v>0</v>
      </c>
      <c r="P1068" s="31">
        <f>VLOOKUP(A1068,[1]Hoja3!$A$1:$D$1647,4,0)</f>
        <v>0</v>
      </c>
      <c r="Q1068" s="31">
        <f>VLOOKUP(A1068,[1]Hoja3!$A$1:$D$1647,3,0)</f>
        <v>26522500</v>
      </c>
      <c r="R1068" s="31">
        <f t="shared" si="101"/>
        <v>26522500</v>
      </c>
      <c r="S1068" s="31">
        <f t="shared" si="99"/>
        <v>0</v>
      </c>
      <c r="T1068" s="31">
        <f t="shared" si="100"/>
        <v>0</v>
      </c>
      <c r="X1068" s="30"/>
      <c r="Y1068" s="31"/>
      <c r="Z1068" s="31"/>
      <c r="AA1068" s="28" t="s">
        <v>534</v>
      </c>
    </row>
    <row r="1069" spans="1:27" s="28" customFormat="1" ht="29" x14ac:dyDescent="0.35">
      <c r="A1069" s="19" t="str">
        <f t="shared" si="97"/>
        <v>1190-2024</v>
      </c>
      <c r="B1069" s="20">
        <v>1190</v>
      </c>
      <c r="C1069" s="28">
        <v>2024</v>
      </c>
      <c r="D1069" s="19" t="s">
        <v>3157</v>
      </c>
      <c r="E1069" s="19" t="s">
        <v>1629</v>
      </c>
      <c r="F1069" s="19">
        <v>1033726945</v>
      </c>
      <c r="G1069" s="19" t="s">
        <v>3158</v>
      </c>
      <c r="H1069" s="19" t="s">
        <v>154</v>
      </c>
      <c r="I1069" s="19" t="s">
        <v>4747</v>
      </c>
      <c r="J1069" s="27">
        <v>45502</v>
      </c>
      <c r="K1069" s="27">
        <v>45506</v>
      </c>
      <c r="L1069" s="27">
        <v>45642</v>
      </c>
      <c r="M1069" s="29">
        <v>30213000</v>
      </c>
      <c r="N1069" s="36">
        <f t="shared" si="98"/>
        <v>0</v>
      </c>
      <c r="O1069" s="31">
        <f>VLOOKUP(A1069,[1]Hoja3!$A$1:$D$1647,2,0)</f>
        <v>0</v>
      </c>
      <c r="P1069" s="31">
        <f>VLOOKUP(A1069,[1]Hoja3!$A$1:$D$1647,4,0)</f>
        <v>0</v>
      </c>
      <c r="Q1069" s="31">
        <f>VLOOKUP(A1069,[1]Hoja3!$A$1:$D$1647,3,0)</f>
        <v>30213000</v>
      </c>
      <c r="R1069" s="31">
        <f t="shared" si="101"/>
        <v>30213000</v>
      </c>
      <c r="S1069" s="31">
        <f t="shared" si="99"/>
        <v>0</v>
      </c>
      <c r="T1069" s="31">
        <f t="shared" si="100"/>
        <v>0</v>
      </c>
      <c r="X1069" s="30"/>
      <c r="Y1069" s="31"/>
      <c r="Z1069" s="31"/>
      <c r="AA1069" s="28" t="s">
        <v>156</v>
      </c>
    </row>
    <row r="1070" spans="1:27" s="28" customFormat="1" ht="29" x14ac:dyDescent="0.35">
      <c r="A1070" s="19" t="str">
        <f t="shared" si="97"/>
        <v>1191-2024</v>
      </c>
      <c r="B1070" s="20">
        <v>1191</v>
      </c>
      <c r="C1070" s="28">
        <v>2024</v>
      </c>
      <c r="D1070" s="19" t="s">
        <v>3159</v>
      </c>
      <c r="E1070" s="19" t="s">
        <v>1632</v>
      </c>
      <c r="F1070" s="19">
        <v>1020735588</v>
      </c>
      <c r="G1070" s="19" t="s">
        <v>3160</v>
      </c>
      <c r="H1070" s="19" t="s">
        <v>4678</v>
      </c>
      <c r="I1070" s="19" t="s">
        <v>539</v>
      </c>
      <c r="J1070" s="27">
        <v>45503</v>
      </c>
      <c r="K1070" s="27">
        <v>45509</v>
      </c>
      <c r="L1070" s="27">
        <v>45657</v>
      </c>
      <c r="M1070" s="29">
        <v>26522500</v>
      </c>
      <c r="N1070" s="36">
        <f t="shared" si="98"/>
        <v>0</v>
      </c>
      <c r="O1070" s="31">
        <f>VLOOKUP(A1070,[1]Hoja3!$A$1:$D$1647,2,0)</f>
        <v>0</v>
      </c>
      <c r="P1070" s="31">
        <f>VLOOKUP(A1070,[1]Hoja3!$A$1:$D$1647,4,0)</f>
        <v>0</v>
      </c>
      <c r="Q1070" s="31">
        <f>VLOOKUP(A1070,[1]Hoja3!$A$1:$D$1647,3,0)</f>
        <v>26522500</v>
      </c>
      <c r="R1070" s="31">
        <f t="shared" si="101"/>
        <v>26522500</v>
      </c>
      <c r="S1070" s="31">
        <f t="shared" si="99"/>
        <v>0</v>
      </c>
      <c r="T1070" s="31">
        <f t="shared" si="100"/>
        <v>0</v>
      </c>
      <c r="X1070" s="30"/>
      <c r="Y1070" s="31"/>
      <c r="Z1070" s="31"/>
      <c r="AA1070" s="28" t="s">
        <v>534</v>
      </c>
    </row>
    <row r="1071" spans="1:27" s="28" customFormat="1" ht="29" x14ac:dyDescent="0.35">
      <c r="A1071" s="19" t="str">
        <f t="shared" si="97"/>
        <v>1192-2024</v>
      </c>
      <c r="B1071" s="20">
        <v>1192</v>
      </c>
      <c r="C1071" s="28">
        <v>2024</v>
      </c>
      <c r="D1071" s="19" t="s">
        <v>3161</v>
      </c>
      <c r="E1071" s="19" t="s">
        <v>1178</v>
      </c>
      <c r="F1071" s="19">
        <v>59311442</v>
      </c>
      <c r="G1071" s="19" t="s">
        <v>3162</v>
      </c>
      <c r="H1071" s="19" t="s">
        <v>3106</v>
      </c>
      <c r="I1071" s="19" t="s">
        <v>464</v>
      </c>
      <c r="J1071" s="27">
        <v>45502</v>
      </c>
      <c r="K1071" s="27">
        <v>45505</v>
      </c>
      <c r="L1071" s="27">
        <v>45641</v>
      </c>
      <c r="M1071" s="29">
        <v>30082500</v>
      </c>
      <c r="N1071" s="36">
        <f t="shared" si="98"/>
        <v>0</v>
      </c>
      <c r="O1071" s="31">
        <f>VLOOKUP(A1071,[1]Hoja3!$A$1:$D$1647,2,0)</f>
        <v>0</v>
      </c>
      <c r="P1071" s="31">
        <f>VLOOKUP(A1071,[1]Hoja3!$A$1:$D$1647,4,0)</f>
        <v>0</v>
      </c>
      <c r="Q1071" s="31">
        <f>VLOOKUP(A1071,[1]Hoja3!$A$1:$D$1647,3,0)</f>
        <v>30082500</v>
      </c>
      <c r="R1071" s="31">
        <f t="shared" si="101"/>
        <v>30082500</v>
      </c>
      <c r="S1071" s="31">
        <f t="shared" si="99"/>
        <v>0</v>
      </c>
      <c r="T1071" s="31">
        <f t="shared" si="100"/>
        <v>0</v>
      </c>
      <c r="X1071" s="30"/>
      <c r="Y1071" s="31"/>
      <c r="Z1071" s="31"/>
      <c r="AA1071" s="28" t="s">
        <v>465</v>
      </c>
    </row>
    <row r="1072" spans="1:27" s="28" customFormat="1" ht="29" x14ac:dyDescent="0.35">
      <c r="A1072" s="19" t="str">
        <f t="shared" si="97"/>
        <v>1195-2024</v>
      </c>
      <c r="B1072" s="20">
        <v>1195</v>
      </c>
      <c r="C1072" s="28">
        <v>2024</v>
      </c>
      <c r="D1072" s="19" t="s">
        <v>3163</v>
      </c>
      <c r="E1072" s="19" t="s">
        <v>3164</v>
      </c>
      <c r="F1072" s="19">
        <v>53067261</v>
      </c>
      <c r="G1072" s="19" t="s">
        <v>3165</v>
      </c>
      <c r="H1072" s="19" t="s">
        <v>154</v>
      </c>
      <c r="I1072" s="19" t="s">
        <v>4747</v>
      </c>
      <c r="J1072" s="27">
        <v>45503</v>
      </c>
      <c r="K1072" s="27">
        <v>45509</v>
      </c>
      <c r="L1072" s="27">
        <v>45661</v>
      </c>
      <c r="M1072" s="29">
        <v>27160000</v>
      </c>
      <c r="N1072" s="36">
        <f t="shared" si="98"/>
        <v>0</v>
      </c>
      <c r="O1072" s="31">
        <f>VLOOKUP(A1072,[1]Hoja3!$A$1:$D$1647,2,0)</f>
        <v>0</v>
      </c>
      <c r="P1072" s="31">
        <f>VLOOKUP(A1072,[1]Hoja3!$A$1:$D$1647,4,0)</f>
        <v>0</v>
      </c>
      <c r="Q1072" s="31">
        <f>VLOOKUP(A1072,[1]Hoja3!$A$1:$D$1647,3,0)</f>
        <v>27160000</v>
      </c>
      <c r="R1072" s="31">
        <f t="shared" si="101"/>
        <v>27160000</v>
      </c>
      <c r="S1072" s="31">
        <f t="shared" si="99"/>
        <v>0</v>
      </c>
      <c r="T1072" s="31">
        <f t="shared" si="100"/>
        <v>0</v>
      </c>
      <c r="X1072" s="30"/>
      <c r="Y1072" s="31"/>
      <c r="Z1072" s="31"/>
      <c r="AA1072" s="28" t="s">
        <v>156</v>
      </c>
    </row>
    <row r="1073" spans="1:27" s="28" customFormat="1" ht="29" x14ac:dyDescent="0.35">
      <c r="A1073" s="19" t="str">
        <f t="shared" si="97"/>
        <v>1196-2024</v>
      </c>
      <c r="B1073" s="20">
        <v>1196</v>
      </c>
      <c r="C1073" s="28">
        <v>2024</v>
      </c>
      <c r="D1073" s="19" t="s">
        <v>3166</v>
      </c>
      <c r="E1073" s="19" t="s">
        <v>65</v>
      </c>
      <c r="F1073" s="19">
        <v>1010192442</v>
      </c>
      <c r="G1073" s="19" t="s">
        <v>3167</v>
      </c>
      <c r="H1073" s="19" t="s">
        <v>2256</v>
      </c>
      <c r="I1073" s="19" t="s">
        <v>32</v>
      </c>
      <c r="J1073" s="27">
        <v>45502</v>
      </c>
      <c r="K1073" s="27">
        <v>45505</v>
      </c>
      <c r="L1073" s="27">
        <v>45657</v>
      </c>
      <c r="M1073" s="29">
        <v>32590000</v>
      </c>
      <c r="N1073" s="36">
        <f t="shared" si="98"/>
        <v>0</v>
      </c>
      <c r="O1073" s="31">
        <f>VLOOKUP(A1073,[1]Hoja3!$A$1:$D$1647,2,0)</f>
        <v>0</v>
      </c>
      <c r="P1073" s="31">
        <f>VLOOKUP(A1073,[1]Hoja3!$A$1:$D$1647,4,0)</f>
        <v>0</v>
      </c>
      <c r="Q1073" s="31">
        <f>VLOOKUP(A1073,[1]Hoja3!$A$1:$D$1647,3,0)</f>
        <v>32590000</v>
      </c>
      <c r="R1073" s="31">
        <f t="shared" si="101"/>
        <v>32590000</v>
      </c>
      <c r="S1073" s="31">
        <f t="shared" si="99"/>
        <v>0</v>
      </c>
      <c r="T1073" s="31">
        <f t="shared" si="100"/>
        <v>0</v>
      </c>
      <c r="X1073" s="30"/>
      <c r="Y1073" s="31"/>
      <c r="Z1073" s="31"/>
      <c r="AA1073" s="28" t="s">
        <v>33</v>
      </c>
    </row>
    <row r="1074" spans="1:27" s="28" customFormat="1" ht="29" x14ac:dyDescent="0.35">
      <c r="A1074" s="19" t="str">
        <f t="shared" si="97"/>
        <v>1197-2024</v>
      </c>
      <c r="B1074" s="20">
        <v>1197</v>
      </c>
      <c r="C1074" s="28">
        <v>2024</v>
      </c>
      <c r="D1074" s="19" t="s">
        <v>3168</v>
      </c>
      <c r="E1074" s="19" t="s">
        <v>230</v>
      </c>
      <c r="F1074" s="19">
        <v>1010233479</v>
      </c>
      <c r="G1074" s="19" t="s">
        <v>3169</v>
      </c>
      <c r="H1074" s="19" t="s">
        <v>5411</v>
      </c>
      <c r="I1074" s="19" t="s">
        <v>33</v>
      </c>
      <c r="J1074" s="27">
        <v>45502</v>
      </c>
      <c r="K1074" s="27">
        <v>45505</v>
      </c>
      <c r="L1074" s="27">
        <v>45657</v>
      </c>
      <c r="M1074" s="29">
        <v>32590000</v>
      </c>
      <c r="N1074" s="36">
        <f t="shared" si="98"/>
        <v>0</v>
      </c>
      <c r="O1074" s="31">
        <f>VLOOKUP(A1074,[1]Hoja3!$A$1:$D$1647,2,0)</f>
        <v>0</v>
      </c>
      <c r="P1074" s="31">
        <f>VLOOKUP(A1074,[1]Hoja3!$A$1:$D$1647,4,0)</f>
        <v>0</v>
      </c>
      <c r="Q1074" s="31">
        <f>VLOOKUP(A1074,[1]Hoja3!$A$1:$D$1647,3,0)</f>
        <v>32590000</v>
      </c>
      <c r="R1074" s="31">
        <f t="shared" si="101"/>
        <v>32590000</v>
      </c>
      <c r="S1074" s="31">
        <f t="shared" si="99"/>
        <v>0</v>
      </c>
      <c r="T1074" s="31">
        <f t="shared" si="100"/>
        <v>0</v>
      </c>
      <c r="X1074" s="30"/>
      <c r="Y1074" s="31"/>
      <c r="Z1074" s="31"/>
      <c r="AA1074" s="28" t="s">
        <v>33</v>
      </c>
    </row>
    <row r="1075" spans="1:27" s="28" customFormat="1" ht="29" x14ac:dyDescent="0.35">
      <c r="A1075" s="19" t="str">
        <f t="shared" si="97"/>
        <v>1198-2024</v>
      </c>
      <c r="B1075" s="20">
        <v>1198</v>
      </c>
      <c r="C1075" s="28">
        <v>2024</v>
      </c>
      <c r="D1075" s="19" t="s">
        <v>3170</v>
      </c>
      <c r="E1075" s="19" t="s">
        <v>143</v>
      </c>
      <c r="F1075" s="19">
        <v>51789632</v>
      </c>
      <c r="G1075" s="19" t="s">
        <v>3171</v>
      </c>
      <c r="H1075" s="19" t="s">
        <v>5411</v>
      </c>
      <c r="I1075" s="19" t="s">
        <v>33</v>
      </c>
      <c r="J1075" s="27">
        <v>45503</v>
      </c>
      <c r="K1075" s="27">
        <v>45506</v>
      </c>
      <c r="L1075" s="27">
        <v>45657</v>
      </c>
      <c r="M1075" s="29">
        <v>32590000</v>
      </c>
      <c r="N1075" s="36">
        <f t="shared" si="98"/>
        <v>0</v>
      </c>
      <c r="O1075" s="31">
        <f>VLOOKUP(A1075,[1]Hoja3!$A$1:$D$1647,2,0)</f>
        <v>0</v>
      </c>
      <c r="P1075" s="31">
        <f>VLOOKUP(A1075,[1]Hoja3!$A$1:$D$1647,4,0)</f>
        <v>0</v>
      </c>
      <c r="Q1075" s="31">
        <f>VLOOKUP(A1075,[1]Hoja3!$A$1:$D$1647,3,0)</f>
        <v>32590000</v>
      </c>
      <c r="R1075" s="31">
        <f t="shared" si="101"/>
        <v>32590000</v>
      </c>
      <c r="S1075" s="31">
        <f t="shared" si="99"/>
        <v>0</v>
      </c>
      <c r="T1075" s="31">
        <f t="shared" si="100"/>
        <v>0</v>
      </c>
      <c r="X1075" s="30"/>
      <c r="Y1075" s="31"/>
      <c r="Z1075" s="31"/>
      <c r="AA1075" s="28" t="s">
        <v>33</v>
      </c>
    </row>
    <row r="1076" spans="1:27" s="28" customFormat="1" ht="29" x14ac:dyDescent="0.35">
      <c r="A1076" s="19" t="str">
        <f t="shared" si="97"/>
        <v>1200-2024</v>
      </c>
      <c r="B1076" s="20">
        <v>1200</v>
      </c>
      <c r="C1076" s="28">
        <v>2024</v>
      </c>
      <c r="D1076" s="19" t="s">
        <v>3172</v>
      </c>
      <c r="E1076" s="19" t="s">
        <v>29</v>
      </c>
      <c r="F1076" s="19">
        <v>1022370407</v>
      </c>
      <c r="G1076" s="19" t="s">
        <v>3173</v>
      </c>
      <c r="H1076" s="19" t="s">
        <v>5411</v>
      </c>
      <c r="I1076" s="19" t="s">
        <v>33</v>
      </c>
      <c r="J1076" s="27">
        <v>45503</v>
      </c>
      <c r="K1076" s="27">
        <v>45506</v>
      </c>
      <c r="L1076" s="27">
        <v>45657</v>
      </c>
      <c r="M1076" s="29">
        <v>32590000</v>
      </c>
      <c r="N1076" s="36">
        <f t="shared" si="98"/>
        <v>0</v>
      </c>
      <c r="O1076" s="31">
        <f>VLOOKUP(A1076,[1]Hoja3!$A$1:$D$1647,2,0)</f>
        <v>0</v>
      </c>
      <c r="P1076" s="31">
        <f>VLOOKUP(A1076,[1]Hoja3!$A$1:$D$1647,4,0)</f>
        <v>0</v>
      </c>
      <c r="Q1076" s="31">
        <f>VLOOKUP(A1076,[1]Hoja3!$A$1:$D$1647,3,0)</f>
        <v>32590000</v>
      </c>
      <c r="R1076" s="31">
        <f t="shared" si="101"/>
        <v>32590000</v>
      </c>
      <c r="S1076" s="31">
        <f t="shared" si="99"/>
        <v>0</v>
      </c>
      <c r="T1076" s="31">
        <f t="shared" si="100"/>
        <v>0</v>
      </c>
      <c r="X1076" s="30"/>
      <c r="Y1076" s="31"/>
      <c r="Z1076" s="31"/>
      <c r="AA1076" s="28" t="s">
        <v>33</v>
      </c>
    </row>
    <row r="1077" spans="1:27" s="28" customFormat="1" ht="29" x14ac:dyDescent="0.35">
      <c r="A1077" s="19" t="str">
        <f t="shared" si="97"/>
        <v>1202-2024</v>
      </c>
      <c r="B1077" s="20">
        <v>1202</v>
      </c>
      <c r="C1077" s="28">
        <v>2024</v>
      </c>
      <c r="D1077" s="19" t="s">
        <v>3174</v>
      </c>
      <c r="E1077" s="19" t="s">
        <v>966</v>
      </c>
      <c r="F1077" s="19">
        <v>1023906784</v>
      </c>
      <c r="G1077" s="19" t="s">
        <v>3175</v>
      </c>
      <c r="H1077" s="19" t="s">
        <v>854</v>
      </c>
      <c r="I1077" s="19" t="s">
        <v>4785</v>
      </c>
      <c r="J1077" s="27">
        <v>45504</v>
      </c>
      <c r="K1077" s="27">
        <v>45509</v>
      </c>
      <c r="L1077" s="27">
        <v>45645</v>
      </c>
      <c r="M1077" s="29">
        <v>36000000</v>
      </c>
      <c r="N1077" s="36">
        <f t="shared" si="98"/>
        <v>0</v>
      </c>
      <c r="O1077" s="31">
        <f>VLOOKUP(A1077,[1]Hoja3!$A$1:$D$1647,2,0)</f>
        <v>0</v>
      </c>
      <c r="P1077" s="31">
        <f>VLOOKUP(A1077,[1]Hoja3!$A$1:$D$1647,4,0)</f>
        <v>0</v>
      </c>
      <c r="Q1077" s="31">
        <f>VLOOKUP(A1077,[1]Hoja3!$A$1:$D$1647,3,0)</f>
        <v>36000000</v>
      </c>
      <c r="R1077" s="31">
        <f t="shared" si="101"/>
        <v>36000000</v>
      </c>
      <c r="S1077" s="31">
        <f t="shared" si="99"/>
        <v>0</v>
      </c>
      <c r="T1077" s="31">
        <f t="shared" si="100"/>
        <v>0</v>
      </c>
      <c r="X1077" s="30"/>
      <c r="Y1077" s="31"/>
      <c r="Z1077" s="31"/>
      <c r="AA1077" s="28" t="s">
        <v>306</v>
      </c>
    </row>
    <row r="1078" spans="1:27" s="28" customFormat="1" ht="43.5" x14ac:dyDescent="0.35">
      <c r="A1078" s="19" t="str">
        <f t="shared" si="97"/>
        <v>1203-2024</v>
      </c>
      <c r="B1078" s="20">
        <v>1203</v>
      </c>
      <c r="C1078" s="28">
        <v>2024</v>
      </c>
      <c r="D1078" s="19" t="s">
        <v>3176</v>
      </c>
      <c r="E1078" s="19" t="s">
        <v>2015</v>
      </c>
      <c r="F1078" s="19">
        <v>1013635530</v>
      </c>
      <c r="G1078" s="19" t="s">
        <v>3177</v>
      </c>
      <c r="H1078" s="19" t="s">
        <v>154</v>
      </c>
      <c r="I1078" s="19" t="s">
        <v>155</v>
      </c>
      <c r="J1078" s="27">
        <v>45503</v>
      </c>
      <c r="K1078" s="27">
        <v>45505</v>
      </c>
      <c r="L1078" s="27">
        <v>45641</v>
      </c>
      <c r="M1078" s="29">
        <v>33513831</v>
      </c>
      <c r="N1078" s="36">
        <f t="shared" si="98"/>
        <v>0</v>
      </c>
      <c r="O1078" s="31">
        <f>VLOOKUP(A1078,[1]Hoja3!$A$1:$D$1647,2,0)</f>
        <v>0</v>
      </c>
      <c r="P1078" s="31">
        <f>VLOOKUP(A1078,[1]Hoja3!$A$1:$D$1647,4,0)</f>
        <v>0</v>
      </c>
      <c r="Q1078" s="31">
        <f>VLOOKUP(A1078,[1]Hoja3!$A$1:$D$1647,3,0)</f>
        <v>33513831</v>
      </c>
      <c r="R1078" s="31">
        <f t="shared" si="101"/>
        <v>33513831</v>
      </c>
      <c r="S1078" s="31">
        <f t="shared" si="99"/>
        <v>0</v>
      </c>
      <c r="T1078" s="31">
        <f t="shared" si="100"/>
        <v>0</v>
      </c>
      <c r="X1078" s="30"/>
      <c r="Y1078" s="31"/>
      <c r="Z1078" s="31"/>
      <c r="AA1078" s="28" t="s">
        <v>156</v>
      </c>
    </row>
    <row r="1079" spans="1:27" s="28" customFormat="1" ht="43.5" x14ac:dyDescent="0.35">
      <c r="A1079" s="19" t="str">
        <f t="shared" ref="A1079:A1142" si="105">CONCATENATE(B1079,"-",C1079)</f>
        <v>1204-2024</v>
      </c>
      <c r="B1079" s="20">
        <v>1204</v>
      </c>
      <c r="C1079" s="28">
        <v>2024</v>
      </c>
      <c r="D1079" s="19" t="s">
        <v>3178</v>
      </c>
      <c r="E1079" s="19" t="s">
        <v>2042</v>
      </c>
      <c r="F1079" s="19">
        <v>1116242164</v>
      </c>
      <c r="G1079" s="19" t="s">
        <v>3179</v>
      </c>
      <c r="H1079" s="19" t="s">
        <v>154</v>
      </c>
      <c r="I1079" s="19" t="s">
        <v>155</v>
      </c>
      <c r="J1079" s="27">
        <v>45503</v>
      </c>
      <c r="K1079" s="27">
        <v>45505</v>
      </c>
      <c r="L1079" s="27">
        <v>45641</v>
      </c>
      <c r="M1079" s="29">
        <v>33513831</v>
      </c>
      <c r="N1079" s="36">
        <f t="shared" si="98"/>
        <v>0</v>
      </c>
      <c r="O1079" s="31">
        <f>VLOOKUP(A1079,[1]Hoja3!$A$1:$D$1647,2,0)</f>
        <v>0</v>
      </c>
      <c r="P1079" s="31">
        <f>VLOOKUP(A1079,[1]Hoja3!$A$1:$D$1647,4,0)</f>
        <v>0</v>
      </c>
      <c r="Q1079" s="31">
        <f>VLOOKUP(A1079,[1]Hoja3!$A$1:$D$1647,3,0)</f>
        <v>33513831</v>
      </c>
      <c r="R1079" s="31">
        <f t="shared" si="101"/>
        <v>33513831</v>
      </c>
      <c r="S1079" s="31">
        <f t="shared" si="99"/>
        <v>0</v>
      </c>
      <c r="T1079" s="31">
        <f t="shared" si="100"/>
        <v>0</v>
      </c>
      <c r="X1079" s="30"/>
      <c r="Y1079" s="31"/>
      <c r="Z1079" s="31"/>
      <c r="AA1079" s="28" t="s">
        <v>156</v>
      </c>
    </row>
    <row r="1080" spans="1:27" s="28" customFormat="1" ht="29" x14ac:dyDescent="0.35">
      <c r="A1080" s="19" t="str">
        <f t="shared" si="105"/>
        <v>1205-2024</v>
      </c>
      <c r="B1080" s="20">
        <v>1205</v>
      </c>
      <c r="C1080" s="28">
        <v>2024</v>
      </c>
      <c r="D1080" s="19" t="s">
        <v>3180</v>
      </c>
      <c r="E1080" s="19" t="s">
        <v>1827</v>
      </c>
      <c r="F1080" s="19">
        <v>1018402938</v>
      </c>
      <c r="G1080" s="19" t="s">
        <v>3181</v>
      </c>
      <c r="H1080" s="19" t="s">
        <v>154</v>
      </c>
      <c r="I1080" s="19" t="s">
        <v>4747</v>
      </c>
      <c r="J1080" s="27">
        <v>45503</v>
      </c>
      <c r="K1080" s="27">
        <v>45516</v>
      </c>
      <c r="L1080" s="27">
        <v>45652</v>
      </c>
      <c r="M1080" s="29">
        <v>33513831</v>
      </c>
      <c r="N1080" s="36">
        <f t="shared" si="98"/>
        <v>0</v>
      </c>
      <c r="O1080" s="31">
        <f>VLOOKUP(A1080,[1]Hoja3!$A$1:$D$1647,2,0)</f>
        <v>0</v>
      </c>
      <c r="P1080" s="31">
        <f>VLOOKUP(A1080,[1]Hoja3!$A$1:$D$1647,4,0)</f>
        <v>0</v>
      </c>
      <c r="Q1080" s="31">
        <f>VLOOKUP(A1080,[1]Hoja3!$A$1:$D$1647,3,0)</f>
        <v>33513831</v>
      </c>
      <c r="R1080" s="31">
        <f t="shared" si="101"/>
        <v>33513831</v>
      </c>
      <c r="S1080" s="31">
        <f t="shared" si="99"/>
        <v>0</v>
      </c>
      <c r="T1080" s="31">
        <f t="shared" si="100"/>
        <v>0</v>
      </c>
      <c r="X1080" s="30"/>
      <c r="Y1080" s="31"/>
      <c r="Z1080" s="31"/>
      <c r="AA1080" s="28" t="s">
        <v>156</v>
      </c>
    </row>
    <row r="1081" spans="1:27" s="28" customFormat="1" ht="43.5" x14ac:dyDescent="0.35">
      <c r="A1081" s="19" t="str">
        <f t="shared" si="105"/>
        <v>1206-2024</v>
      </c>
      <c r="B1081" s="20">
        <v>1206</v>
      </c>
      <c r="C1081" s="28">
        <v>2024</v>
      </c>
      <c r="D1081" s="19" t="s">
        <v>3182</v>
      </c>
      <c r="E1081" s="19" t="s">
        <v>597</v>
      </c>
      <c r="F1081" s="19">
        <v>1101202675</v>
      </c>
      <c r="G1081" s="19" t="s">
        <v>3183</v>
      </c>
      <c r="H1081" s="19" t="s">
        <v>262</v>
      </c>
      <c r="I1081" s="19" t="s">
        <v>4742</v>
      </c>
      <c r="J1081" s="27">
        <v>45503</v>
      </c>
      <c r="K1081" s="27">
        <v>45506</v>
      </c>
      <c r="L1081" s="27">
        <v>45657</v>
      </c>
      <c r="M1081" s="29">
        <v>25460000</v>
      </c>
      <c r="N1081" s="36">
        <f t="shared" si="98"/>
        <v>0</v>
      </c>
      <c r="O1081" s="31">
        <f>VLOOKUP(A1081,[1]Hoja3!$A$1:$D$1647,2,0)</f>
        <v>0</v>
      </c>
      <c r="P1081" s="31">
        <f>VLOOKUP(A1081,[1]Hoja3!$A$1:$D$1647,4,0)</f>
        <v>0</v>
      </c>
      <c r="Q1081" s="31">
        <f>VLOOKUP(A1081,[1]Hoja3!$A$1:$D$1647,3,0)</f>
        <v>25460000</v>
      </c>
      <c r="R1081" s="31">
        <f t="shared" si="101"/>
        <v>25460000</v>
      </c>
      <c r="S1081" s="31">
        <f t="shared" si="99"/>
        <v>0</v>
      </c>
      <c r="T1081" s="31">
        <f t="shared" si="100"/>
        <v>0</v>
      </c>
      <c r="X1081" s="30"/>
      <c r="Y1081" s="31"/>
      <c r="Z1081" s="31"/>
      <c r="AA1081" s="28" t="s">
        <v>264</v>
      </c>
    </row>
    <row r="1082" spans="1:27" s="28" customFormat="1" ht="29" x14ac:dyDescent="0.35">
      <c r="A1082" s="19" t="str">
        <f t="shared" si="105"/>
        <v>1207-2024</v>
      </c>
      <c r="B1082" s="20">
        <v>1207</v>
      </c>
      <c r="C1082" s="28">
        <v>2024</v>
      </c>
      <c r="D1082" s="19" t="s">
        <v>3184</v>
      </c>
      <c r="E1082" s="19" t="s">
        <v>1088</v>
      </c>
      <c r="F1082" s="19">
        <v>1005734739</v>
      </c>
      <c r="G1082" s="19" t="s">
        <v>3185</v>
      </c>
      <c r="H1082" s="19" t="s">
        <v>154</v>
      </c>
      <c r="I1082" s="19" t="s">
        <v>4747</v>
      </c>
      <c r="J1082" s="27">
        <v>45503</v>
      </c>
      <c r="K1082" s="27">
        <v>45506</v>
      </c>
      <c r="L1082" s="27">
        <v>45642</v>
      </c>
      <c r="M1082" s="29">
        <v>23872500</v>
      </c>
      <c r="N1082" s="36">
        <f t="shared" si="98"/>
        <v>0</v>
      </c>
      <c r="O1082" s="31">
        <f>VLOOKUP(A1082,[1]Hoja3!$A$1:$D$1647,2,0)</f>
        <v>0</v>
      </c>
      <c r="P1082" s="31">
        <f>VLOOKUP(A1082,[1]Hoja3!$A$1:$D$1647,4,0)</f>
        <v>0</v>
      </c>
      <c r="Q1082" s="31">
        <f>VLOOKUP(A1082,[1]Hoja3!$A$1:$D$1647,3,0)</f>
        <v>23872500</v>
      </c>
      <c r="R1082" s="31">
        <f t="shared" si="101"/>
        <v>23872500</v>
      </c>
      <c r="S1082" s="31">
        <f t="shared" si="99"/>
        <v>0</v>
      </c>
      <c r="T1082" s="31">
        <f t="shared" si="100"/>
        <v>0</v>
      </c>
      <c r="X1082" s="30"/>
      <c r="Y1082" s="31"/>
      <c r="Z1082" s="31"/>
      <c r="AA1082" s="28" t="s">
        <v>156</v>
      </c>
    </row>
    <row r="1083" spans="1:27" s="28" customFormat="1" ht="29" x14ac:dyDescent="0.35">
      <c r="A1083" s="19" t="str">
        <f t="shared" si="105"/>
        <v>1208-2024</v>
      </c>
      <c r="B1083" s="20">
        <v>1208</v>
      </c>
      <c r="C1083" s="28">
        <v>2024</v>
      </c>
      <c r="D1083" s="19" t="s">
        <v>3186</v>
      </c>
      <c r="E1083" s="19" t="s">
        <v>672</v>
      </c>
      <c r="F1083" s="19">
        <v>79796051</v>
      </c>
      <c r="G1083" s="19" t="s">
        <v>3187</v>
      </c>
      <c r="H1083" s="19" t="s">
        <v>2899</v>
      </c>
      <c r="I1083" s="19" t="s">
        <v>765</v>
      </c>
      <c r="J1083" s="27">
        <v>45503</v>
      </c>
      <c r="K1083" s="27">
        <v>45506</v>
      </c>
      <c r="L1083" s="27">
        <v>45657</v>
      </c>
      <c r="M1083" s="29">
        <v>36050000</v>
      </c>
      <c r="N1083" s="36">
        <f t="shared" si="98"/>
        <v>0</v>
      </c>
      <c r="O1083" s="31">
        <f>VLOOKUP(A1083,[1]Hoja3!$A$1:$D$1647,2,0)</f>
        <v>0</v>
      </c>
      <c r="P1083" s="31">
        <f>VLOOKUP(A1083,[1]Hoja3!$A$1:$D$1647,4,0)</f>
        <v>0</v>
      </c>
      <c r="Q1083" s="31">
        <f>VLOOKUP(A1083,[1]Hoja3!$A$1:$D$1647,3,0)</f>
        <v>36050000</v>
      </c>
      <c r="R1083" s="31">
        <f t="shared" si="101"/>
        <v>36050000</v>
      </c>
      <c r="S1083" s="31">
        <f t="shared" si="99"/>
        <v>0</v>
      </c>
      <c r="T1083" s="31">
        <f t="shared" si="100"/>
        <v>0</v>
      </c>
      <c r="X1083" s="30"/>
      <c r="Y1083" s="31"/>
      <c r="Z1083" s="31"/>
      <c r="AA1083" s="28" t="s">
        <v>556</v>
      </c>
    </row>
    <row r="1084" spans="1:27" s="28" customFormat="1" ht="29" x14ac:dyDescent="0.35">
      <c r="A1084" s="19" t="str">
        <f t="shared" si="105"/>
        <v>1209-2024</v>
      </c>
      <c r="B1084" s="20">
        <v>1209</v>
      </c>
      <c r="C1084" s="28">
        <v>2024</v>
      </c>
      <c r="D1084" s="19" t="s">
        <v>3188</v>
      </c>
      <c r="E1084" s="19" t="s">
        <v>1917</v>
      </c>
      <c r="F1084" s="19">
        <v>1018488404</v>
      </c>
      <c r="G1084" s="19" t="s">
        <v>3189</v>
      </c>
      <c r="H1084" s="19" t="s">
        <v>2899</v>
      </c>
      <c r="I1084" s="19" t="s">
        <v>765</v>
      </c>
      <c r="J1084" s="27">
        <v>45503</v>
      </c>
      <c r="K1084" s="27">
        <v>45505</v>
      </c>
      <c r="L1084" s="27">
        <v>45657</v>
      </c>
      <c r="M1084" s="29">
        <v>21000000</v>
      </c>
      <c r="N1084" s="36">
        <f t="shared" si="98"/>
        <v>0</v>
      </c>
      <c r="O1084" s="31">
        <f>VLOOKUP(A1084,[1]Hoja3!$A$1:$D$1647,2,0)</f>
        <v>0</v>
      </c>
      <c r="P1084" s="31">
        <f>VLOOKUP(A1084,[1]Hoja3!$A$1:$D$1647,4,0)</f>
        <v>0</v>
      </c>
      <c r="Q1084" s="31">
        <f>VLOOKUP(A1084,[1]Hoja3!$A$1:$D$1647,3,0)</f>
        <v>21000000</v>
      </c>
      <c r="R1084" s="31">
        <f t="shared" si="101"/>
        <v>21000000</v>
      </c>
      <c r="S1084" s="31">
        <f t="shared" si="99"/>
        <v>0</v>
      </c>
      <c r="T1084" s="31">
        <f t="shared" si="100"/>
        <v>0</v>
      </c>
      <c r="X1084" s="30"/>
      <c r="Y1084" s="31"/>
      <c r="Z1084" s="31"/>
      <c r="AA1084" s="28" t="s">
        <v>556</v>
      </c>
    </row>
    <row r="1085" spans="1:27" s="28" customFormat="1" ht="29" x14ac:dyDescent="0.35">
      <c r="A1085" s="19" t="str">
        <f t="shared" si="105"/>
        <v>1210-2024</v>
      </c>
      <c r="B1085" s="20">
        <v>1210</v>
      </c>
      <c r="C1085" s="28">
        <v>2024</v>
      </c>
      <c r="D1085" s="19" t="s">
        <v>3190</v>
      </c>
      <c r="E1085" s="19" t="s">
        <v>773</v>
      </c>
      <c r="F1085" s="19">
        <v>1024598906</v>
      </c>
      <c r="G1085" s="19" t="s">
        <v>3191</v>
      </c>
      <c r="H1085" s="19" t="s">
        <v>2899</v>
      </c>
      <c r="I1085" s="19" t="s">
        <v>765</v>
      </c>
      <c r="J1085" s="27">
        <v>45503</v>
      </c>
      <c r="K1085" s="27">
        <v>45505</v>
      </c>
      <c r="L1085" s="27">
        <v>45657</v>
      </c>
      <c r="M1085" s="29">
        <v>21000000</v>
      </c>
      <c r="N1085" s="36">
        <f t="shared" si="98"/>
        <v>0</v>
      </c>
      <c r="O1085" s="31">
        <f>VLOOKUP(A1085,[1]Hoja3!$A$1:$D$1647,2,0)</f>
        <v>0</v>
      </c>
      <c r="P1085" s="31">
        <f>VLOOKUP(A1085,[1]Hoja3!$A$1:$D$1647,4,0)</f>
        <v>0</v>
      </c>
      <c r="Q1085" s="31">
        <f>VLOOKUP(A1085,[1]Hoja3!$A$1:$D$1647,3,0)</f>
        <v>21000000</v>
      </c>
      <c r="R1085" s="31">
        <f t="shared" si="101"/>
        <v>21000000</v>
      </c>
      <c r="S1085" s="31">
        <f t="shared" si="99"/>
        <v>0</v>
      </c>
      <c r="T1085" s="31">
        <f t="shared" si="100"/>
        <v>0</v>
      </c>
      <c r="X1085" s="30"/>
      <c r="Y1085" s="31"/>
      <c r="Z1085" s="31"/>
      <c r="AA1085" s="28" t="s">
        <v>556</v>
      </c>
    </row>
    <row r="1086" spans="1:27" s="28" customFormat="1" ht="29" x14ac:dyDescent="0.35">
      <c r="A1086" s="19" t="str">
        <f t="shared" si="105"/>
        <v>1211-2024</v>
      </c>
      <c r="B1086" s="20">
        <v>1211</v>
      </c>
      <c r="C1086" s="28">
        <v>2024</v>
      </c>
      <c r="D1086" s="19" t="s">
        <v>3192</v>
      </c>
      <c r="E1086" s="19" t="s">
        <v>767</v>
      </c>
      <c r="F1086" s="19">
        <v>1121858969</v>
      </c>
      <c r="G1086" s="19" t="s">
        <v>3193</v>
      </c>
      <c r="H1086" s="19" t="s">
        <v>2899</v>
      </c>
      <c r="I1086" s="19" t="s">
        <v>765</v>
      </c>
      <c r="J1086" s="27">
        <v>45504</v>
      </c>
      <c r="K1086" s="27">
        <v>45506</v>
      </c>
      <c r="L1086" s="27">
        <v>45657</v>
      </c>
      <c r="M1086" s="29">
        <v>39500000</v>
      </c>
      <c r="N1086" s="36">
        <f t="shared" si="98"/>
        <v>0</v>
      </c>
      <c r="O1086" s="31">
        <f>VLOOKUP(A1086,[1]Hoja3!$A$1:$D$1647,2,0)</f>
        <v>0</v>
      </c>
      <c r="P1086" s="31">
        <f>VLOOKUP(A1086,[1]Hoja3!$A$1:$D$1647,4,0)</f>
        <v>0</v>
      </c>
      <c r="Q1086" s="31">
        <f>VLOOKUP(A1086,[1]Hoja3!$A$1:$D$1647,3,0)</f>
        <v>39500000</v>
      </c>
      <c r="R1086" s="31">
        <f t="shared" si="101"/>
        <v>39500000</v>
      </c>
      <c r="S1086" s="31">
        <f t="shared" si="99"/>
        <v>0</v>
      </c>
      <c r="T1086" s="31">
        <f t="shared" si="100"/>
        <v>0</v>
      </c>
      <c r="X1086" s="30"/>
      <c r="Y1086" s="31"/>
      <c r="Z1086" s="31"/>
      <c r="AA1086" s="28" t="s">
        <v>556</v>
      </c>
    </row>
    <row r="1087" spans="1:27" s="28" customFormat="1" ht="29" x14ac:dyDescent="0.35">
      <c r="A1087" s="19" t="str">
        <f t="shared" si="105"/>
        <v>1212-2024</v>
      </c>
      <c r="B1087" s="20">
        <v>1212</v>
      </c>
      <c r="C1087" s="28">
        <v>2024</v>
      </c>
      <c r="D1087" s="19" t="s">
        <v>3194</v>
      </c>
      <c r="E1087" s="19" t="s">
        <v>56</v>
      </c>
      <c r="F1087" s="19">
        <v>1094267829</v>
      </c>
      <c r="G1087" s="19" t="s">
        <v>3195</v>
      </c>
      <c r="H1087" s="19" t="s">
        <v>5411</v>
      </c>
      <c r="I1087" s="19" t="s">
        <v>33</v>
      </c>
      <c r="J1087" s="27">
        <v>45503</v>
      </c>
      <c r="K1087" s="27">
        <v>45505</v>
      </c>
      <c r="L1087" s="27">
        <v>45657</v>
      </c>
      <c r="M1087" s="29">
        <v>32590000</v>
      </c>
      <c r="N1087" s="36">
        <f t="shared" si="98"/>
        <v>0</v>
      </c>
      <c r="O1087" s="31">
        <f>VLOOKUP(A1087,[1]Hoja3!$A$1:$D$1647,2,0)</f>
        <v>0</v>
      </c>
      <c r="P1087" s="31">
        <f>VLOOKUP(A1087,[1]Hoja3!$A$1:$D$1647,4,0)</f>
        <v>0</v>
      </c>
      <c r="Q1087" s="31">
        <f>VLOOKUP(A1087,[1]Hoja3!$A$1:$D$1647,3,0)</f>
        <v>32590000</v>
      </c>
      <c r="R1087" s="31">
        <f t="shared" si="101"/>
        <v>32590000</v>
      </c>
      <c r="S1087" s="31">
        <f t="shared" si="99"/>
        <v>0</v>
      </c>
      <c r="T1087" s="31">
        <f t="shared" si="100"/>
        <v>0</v>
      </c>
      <c r="X1087" s="30"/>
      <c r="Y1087" s="31"/>
      <c r="Z1087" s="31"/>
      <c r="AA1087" s="28" t="s">
        <v>33</v>
      </c>
    </row>
    <row r="1088" spans="1:27" s="28" customFormat="1" ht="29" x14ac:dyDescent="0.35">
      <c r="A1088" s="19" t="str">
        <f t="shared" si="105"/>
        <v>1213-2024</v>
      </c>
      <c r="B1088" s="20">
        <v>1213</v>
      </c>
      <c r="C1088" s="28">
        <v>2024</v>
      </c>
      <c r="D1088" s="19" t="s">
        <v>3196</v>
      </c>
      <c r="E1088" s="19" t="s">
        <v>110</v>
      </c>
      <c r="F1088" s="19">
        <v>1010221484</v>
      </c>
      <c r="G1088" s="19" t="s">
        <v>3197</v>
      </c>
      <c r="H1088" s="19" t="s">
        <v>5411</v>
      </c>
      <c r="I1088" s="19" t="s">
        <v>33</v>
      </c>
      <c r="J1088" s="27">
        <v>45503</v>
      </c>
      <c r="K1088" s="27">
        <v>45505</v>
      </c>
      <c r="L1088" s="27">
        <v>45657</v>
      </c>
      <c r="M1088" s="29">
        <v>32590000</v>
      </c>
      <c r="N1088" s="36">
        <f t="shared" si="98"/>
        <v>0</v>
      </c>
      <c r="O1088" s="31">
        <f>VLOOKUP(A1088,[1]Hoja3!$A$1:$D$1647,2,0)</f>
        <v>0</v>
      </c>
      <c r="P1088" s="31">
        <f>VLOOKUP(A1088,[1]Hoja3!$A$1:$D$1647,4,0)</f>
        <v>0</v>
      </c>
      <c r="Q1088" s="31">
        <f>VLOOKUP(A1088,[1]Hoja3!$A$1:$D$1647,3,0)</f>
        <v>32590000</v>
      </c>
      <c r="R1088" s="31">
        <f t="shared" si="101"/>
        <v>32590000</v>
      </c>
      <c r="S1088" s="31">
        <f t="shared" si="99"/>
        <v>0</v>
      </c>
      <c r="T1088" s="31">
        <f t="shared" si="100"/>
        <v>0</v>
      </c>
      <c r="X1088" s="30"/>
      <c r="Y1088" s="31"/>
      <c r="Z1088" s="31"/>
      <c r="AA1088" s="28" t="s">
        <v>33</v>
      </c>
    </row>
    <row r="1089" spans="1:27" s="28" customFormat="1" ht="29" x14ac:dyDescent="0.35">
      <c r="A1089" s="19" t="str">
        <f t="shared" si="105"/>
        <v>1214-2024</v>
      </c>
      <c r="B1089" s="20">
        <v>1214</v>
      </c>
      <c r="C1089" s="28">
        <v>2024</v>
      </c>
      <c r="D1089" s="19" t="s">
        <v>3198</v>
      </c>
      <c r="E1089" s="19" t="s">
        <v>134</v>
      </c>
      <c r="F1089" s="19">
        <v>67026914</v>
      </c>
      <c r="G1089" s="19" t="s">
        <v>3199</v>
      </c>
      <c r="H1089" s="19" t="s">
        <v>5411</v>
      </c>
      <c r="I1089" s="19" t="s">
        <v>33</v>
      </c>
      <c r="J1089" s="27">
        <v>45503</v>
      </c>
      <c r="K1089" s="27">
        <v>45506</v>
      </c>
      <c r="L1089" s="27">
        <v>45657</v>
      </c>
      <c r="M1089" s="29">
        <v>32590000</v>
      </c>
      <c r="N1089" s="36">
        <f t="shared" si="98"/>
        <v>0</v>
      </c>
      <c r="O1089" s="31">
        <f>VLOOKUP(A1089,[1]Hoja3!$A$1:$D$1647,2,0)</f>
        <v>0</v>
      </c>
      <c r="P1089" s="31">
        <f>VLOOKUP(A1089,[1]Hoja3!$A$1:$D$1647,4,0)</f>
        <v>0</v>
      </c>
      <c r="Q1089" s="31">
        <f>VLOOKUP(A1089,[1]Hoja3!$A$1:$D$1647,3,0)</f>
        <v>32590000</v>
      </c>
      <c r="R1089" s="31">
        <f t="shared" si="101"/>
        <v>32590000</v>
      </c>
      <c r="S1089" s="31">
        <f t="shared" si="99"/>
        <v>0</v>
      </c>
      <c r="T1089" s="31">
        <f t="shared" si="100"/>
        <v>0</v>
      </c>
      <c r="X1089" s="30"/>
      <c r="Y1089" s="31"/>
      <c r="Z1089" s="31"/>
      <c r="AA1089" s="28" t="s">
        <v>33</v>
      </c>
    </row>
    <row r="1090" spans="1:27" s="28" customFormat="1" ht="29" x14ac:dyDescent="0.35">
      <c r="A1090" s="19" t="str">
        <f t="shared" si="105"/>
        <v>1215-2024</v>
      </c>
      <c r="B1090" s="20">
        <v>1215</v>
      </c>
      <c r="C1090" s="28">
        <v>2024</v>
      </c>
      <c r="D1090" s="19" t="s">
        <v>3200</v>
      </c>
      <c r="E1090" s="19" t="s">
        <v>2344</v>
      </c>
      <c r="F1090" s="19">
        <v>52195275</v>
      </c>
      <c r="G1090" s="19" t="s">
        <v>3201</v>
      </c>
      <c r="H1090" s="19" t="s">
        <v>2899</v>
      </c>
      <c r="I1090" s="19" t="s">
        <v>765</v>
      </c>
      <c r="J1090" s="27">
        <v>45503</v>
      </c>
      <c r="K1090" s="27">
        <v>45509</v>
      </c>
      <c r="L1090" s="27">
        <v>45657</v>
      </c>
      <c r="M1090" s="29">
        <v>21000000</v>
      </c>
      <c r="N1090" s="36">
        <f t="shared" si="98"/>
        <v>0</v>
      </c>
      <c r="O1090" s="31">
        <f>VLOOKUP(A1090,[1]Hoja3!$A$1:$D$1647,2,0)</f>
        <v>0</v>
      </c>
      <c r="P1090" s="31">
        <f>VLOOKUP(A1090,[1]Hoja3!$A$1:$D$1647,4,0)</f>
        <v>0</v>
      </c>
      <c r="Q1090" s="31">
        <f>VLOOKUP(A1090,[1]Hoja3!$A$1:$D$1647,3,0)</f>
        <v>21000000</v>
      </c>
      <c r="R1090" s="31">
        <f t="shared" si="101"/>
        <v>21000000</v>
      </c>
      <c r="S1090" s="31">
        <f t="shared" si="99"/>
        <v>0</v>
      </c>
      <c r="T1090" s="31">
        <f t="shared" si="100"/>
        <v>0</v>
      </c>
      <c r="X1090" s="30"/>
      <c r="Y1090" s="31"/>
      <c r="Z1090" s="31"/>
      <c r="AA1090" s="28" t="s">
        <v>556</v>
      </c>
    </row>
    <row r="1091" spans="1:27" s="28" customFormat="1" ht="29" x14ac:dyDescent="0.35">
      <c r="A1091" s="19" t="str">
        <f t="shared" si="105"/>
        <v>1218-2024</v>
      </c>
      <c r="B1091" s="20">
        <v>1218</v>
      </c>
      <c r="C1091" s="28">
        <v>2024</v>
      </c>
      <c r="D1091" s="19" t="s">
        <v>3202</v>
      </c>
      <c r="E1091" s="19" t="s">
        <v>3203</v>
      </c>
      <c r="F1091" s="19">
        <v>1032467630</v>
      </c>
      <c r="G1091" s="19" t="s">
        <v>3204</v>
      </c>
      <c r="H1091" s="19" t="s">
        <v>304</v>
      </c>
      <c r="I1091" s="19" t="s">
        <v>3205</v>
      </c>
      <c r="J1091" s="27">
        <v>45503</v>
      </c>
      <c r="K1091" s="27">
        <v>45517</v>
      </c>
      <c r="L1091" s="27">
        <v>45638</v>
      </c>
      <c r="M1091" s="29">
        <v>30000000</v>
      </c>
      <c r="N1091" s="36">
        <f t="shared" si="98"/>
        <v>0</v>
      </c>
      <c r="O1091" s="31">
        <f>VLOOKUP(A1091,[1]Hoja3!$A$1:$D$1647,2,0)</f>
        <v>0</v>
      </c>
      <c r="P1091" s="31">
        <f>VLOOKUP(A1091,[1]Hoja3!$A$1:$D$1647,4,0)</f>
        <v>0</v>
      </c>
      <c r="Q1091" s="31">
        <f>VLOOKUP(A1091,[1]Hoja3!$A$1:$D$1647,3,0)</f>
        <v>30000000</v>
      </c>
      <c r="R1091" s="31">
        <f t="shared" si="101"/>
        <v>30000000</v>
      </c>
      <c r="S1091" s="31">
        <f t="shared" si="99"/>
        <v>0</v>
      </c>
      <c r="T1091" s="31">
        <f t="shared" si="100"/>
        <v>0</v>
      </c>
      <c r="X1091" s="30"/>
      <c r="Y1091" s="31"/>
      <c r="Z1091" s="31"/>
      <c r="AA1091" s="28" t="s">
        <v>306</v>
      </c>
    </row>
    <row r="1092" spans="1:27" s="28" customFormat="1" ht="29" x14ac:dyDescent="0.35">
      <c r="A1092" s="19" t="str">
        <f t="shared" si="105"/>
        <v>1220-2024</v>
      </c>
      <c r="B1092" s="20">
        <v>1220</v>
      </c>
      <c r="C1092" s="28">
        <v>2024</v>
      </c>
      <c r="D1092" s="19" t="s">
        <v>3206</v>
      </c>
      <c r="E1092" s="19" t="s">
        <v>1761</v>
      </c>
      <c r="F1092" s="19">
        <v>52819901</v>
      </c>
      <c r="G1092" s="19" t="s">
        <v>3207</v>
      </c>
      <c r="H1092" s="19" t="s">
        <v>154</v>
      </c>
      <c r="I1092" s="19" t="s">
        <v>4747</v>
      </c>
      <c r="J1092" s="27">
        <v>45503</v>
      </c>
      <c r="K1092" s="27">
        <v>45509</v>
      </c>
      <c r="L1092" s="27">
        <v>45645</v>
      </c>
      <c r="M1092" s="29">
        <v>30213000</v>
      </c>
      <c r="N1092" s="36">
        <f t="shared" si="98"/>
        <v>0</v>
      </c>
      <c r="O1092" s="31">
        <f>VLOOKUP(A1092,[1]Hoja3!$A$1:$D$1647,2,0)</f>
        <v>0</v>
      </c>
      <c r="P1092" s="31">
        <f>VLOOKUP(A1092,[1]Hoja3!$A$1:$D$1647,4,0)</f>
        <v>0</v>
      </c>
      <c r="Q1092" s="31">
        <f>VLOOKUP(A1092,[1]Hoja3!$A$1:$D$1647,3,0)</f>
        <v>30213000</v>
      </c>
      <c r="R1092" s="31">
        <f t="shared" si="101"/>
        <v>30213000</v>
      </c>
      <c r="S1092" s="31">
        <f t="shared" si="99"/>
        <v>0</v>
      </c>
      <c r="T1092" s="31">
        <f t="shared" si="100"/>
        <v>0</v>
      </c>
      <c r="X1092" s="30"/>
      <c r="Y1092" s="31"/>
      <c r="Z1092" s="31"/>
      <c r="AA1092" s="28" t="s">
        <v>156</v>
      </c>
    </row>
    <row r="1093" spans="1:27" s="28" customFormat="1" ht="29" x14ac:dyDescent="0.35">
      <c r="A1093" s="19" t="str">
        <f t="shared" si="105"/>
        <v>1221-2024</v>
      </c>
      <c r="B1093" s="20">
        <v>1221</v>
      </c>
      <c r="C1093" s="28">
        <v>2024</v>
      </c>
      <c r="D1093" s="19" t="s">
        <v>3208</v>
      </c>
      <c r="E1093" s="19" t="s">
        <v>1845</v>
      </c>
      <c r="F1093" s="19">
        <v>1094940032</v>
      </c>
      <c r="G1093" s="19" t="s">
        <v>3209</v>
      </c>
      <c r="H1093" s="19" t="s">
        <v>154</v>
      </c>
      <c r="I1093" s="19" t="s">
        <v>4747</v>
      </c>
      <c r="J1093" s="27">
        <v>45503</v>
      </c>
      <c r="K1093" s="27">
        <v>45512</v>
      </c>
      <c r="L1093" s="27">
        <v>45648</v>
      </c>
      <c r="M1093" s="29">
        <v>29848500</v>
      </c>
      <c r="N1093" s="36">
        <f t="shared" si="98"/>
        <v>0</v>
      </c>
      <c r="O1093" s="31">
        <f>VLOOKUP(A1093,[1]Hoja3!$A$1:$D$1647,2,0)</f>
        <v>0</v>
      </c>
      <c r="P1093" s="31">
        <f>VLOOKUP(A1093,[1]Hoja3!$A$1:$D$1647,4,0)</f>
        <v>0</v>
      </c>
      <c r="Q1093" s="31">
        <f>VLOOKUP(A1093,[1]Hoja3!$A$1:$D$1647,3,0)</f>
        <v>29848500</v>
      </c>
      <c r="R1093" s="31">
        <f t="shared" si="101"/>
        <v>29848500</v>
      </c>
      <c r="S1093" s="31">
        <f t="shared" si="99"/>
        <v>0</v>
      </c>
      <c r="T1093" s="31">
        <f t="shared" si="100"/>
        <v>0</v>
      </c>
      <c r="X1093" s="30"/>
      <c r="Y1093" s="31"/>
      <c r="Z1093" s="31"/>
      <c r="AA1093" s="28" t="s">
        <v>156</v>
      </c>
    </row>
    <row r="1094" spans="1:27" s="28" customFormat="1" ht="29" x14ac:dyDescent="0.35">
      <c r="A1094" s="19" t="str">
        <f t="shared" si="105"/>
        <v>1222-2024</v>
      </c>
      <c r="B1094" s="20">
        <v>1222</v>
      </c>
      <c r="C1094" s="28">
        <v>2024</v>
      </c>
      <c r="D1094" s="19" t="s">
        <v>3210</v>
      </c>
      <c r="E1094" s="19" t="s">
        <v>1341</v>
      </c>
      <c r="F1094" s="19">
        <v>1143388960</v>
      </c>
      <c r="G1094" s="19" t="s">
        <v>3211</v>
      </c>
      <c r="H1094" s="19" t="s">
        <v>154</v>
      </c>
      <c r="I1094" s="19" t="s">
        <v>4747</v>
      </c>
      <c r="J1094" s="27">
        <v>45503</v>
      </c>
      <c r="K1094" s="27">
        <v>45506</v>
      </c>
      <c r="L1094" s="27">
        <v>45642</v>
      </c>
      <c r="M1094" s="29">
        <v>29848500</v>
      </c>
      <c r="N1094" s="36">
        <f t="shared" si="98"/>
        <v>0</v>
      </c>
      <c r="O1094" s="31">
        <f>VLOOKUP(A1094,[1]Hoja3!$A$1:$D$1647,2,0)</f>
        <v>0</v>
      </c>
      <c r="P1094" s="31">
        <f>VLOOKUP(A1094,[1]Hoja3!$A$1:$D$1647,4,0)</f>
        <v>0</v>
      </c>
      <c r="Q1094" s="31">
        <f>VLOOKUP(A1094,[1]Hoja3!$A$1:$D$1647,3,0)</f>
        <v>29848500</v>
      </c>
      <c r="R1094" s="31">
        <f t="shared" si="101"/>
        <v>29848500</v>
      </c>
      <c r="S1094" s="31">
        <f t="shared" si="99"/>
        <v>0</v>
      </c>
      <c r="T1094" s="31">
        <f t="shared" si="100"/>
        <v>0</v>
      </c>
      <c r="X1094" s="30"/>
      <c r="Y1094" s="31"/>
      <c r="Z1094" s="31"/>
      <c r="AA1094" s="28" t="s">
        <v>156</v>
      </c>
    </row>
    <row r="1095" spans="1:27" s="28" customFormat="1" ht="29" x14ac:dyDescent="0.35">
      <c r="A1095" s="19" t="str">
        <f t="shared" si="105"/>
        <v>1223-2024</v>
      </c>
      <c r="B1095" s="20">
        <v>1223</v>
      </c>
      <c r="C1095" s="28">
        <v>2024</v>
      </c>
      <c r="D1095" s="19" t="s">
        <v>3212</v>
      </c>
      <c r="E1095" s="19" t="s">
        <v>2341</v>
      </c>
      <c r="F1095" s="19">
        <v>1015439874</v>
      </c>
      <c r="G1095" s="19" t="s">
        <v>3213</v>
      </c>
      <c r="H1095" s="19" t="s">
        <v>2071</v>
      </c>
      <c r="I1095" s="19" t="s">
        <v>1976</v>
      </c>
      <c r="J1095" s="27">
        <v>45503</v>
      </c>
      <c r="K1095" s="27">
        <v>45505</v>
      </c>
      <c r="L1095" s="27">
        <v>45657</v>
      </c>
      <c r="M1095" s="29">
        <v>35038660</v>
      </c>
      <c r="N1095" s="36">
        <f t="shared" si="98"/>
        <v>0</v>
      </c>
      <c r="O1095" s="31">
        <f>VLOOKUP(A1095,[1]Hoja3!$A$1:$D$1647,2,0)</f>
        <v>0</v>
      </c>
      <c r="P1095" s="31">
        <f>VLOOKUP(A1095,[1]Hoja3!$A$1:$D$1647,4,0)</f>
        <v>0</v>
      </c>
      <c r="Q1095" s="31">
        <f>VLOOKUP(A1095,[1]Hoja3!$A$1:$D$1647,3,0)</f>
        <v>35038660</v>
      </c>
      <c r="R1095" s="31">
        <f t="shared" si="101"/>
        <v>35038660</v>
      </c>
      <c r="S1095" s="31">
        <f t="shared" si="99"/>
        <v>0</v>
      </c>
      <c r="T1095" s="31">
        <f t="shared" si="100"/>
        <v>0</v>
      </c>
      <c r="X1095" s="30"/>
      <c r="Y1095" s="31"/>
      <c r="Z1095" s="31"/>
      <c r="AA1095" s="28" t="s">
        <v>2072</v>
      </c>
    </row>
    <row r="1096" spans="1:27" s="28" customFormat="1" ht="29" x14ac:dyDescent="0.35">
      <c r="A1096" s="19" t="str">
        <f t="shared" si="105"/>
        <v>1224-2024</v>
      </c>
      <c r="B1096" s="20">
        <v>1224</v>
      </c>
      <c r="C1096" s="28">
        <v>2024</v>
      </c>
      <c r="D1096" s="19" t="s">
        <v>3214</v>
      </c>
      <c r="E1096" s="19" t="s">
        <v>2089</v>
      </c>
      <c r="F1096" s="19">
        <v>52153225</v>
      </c>
      <c r="G1096" s="19" t="s">
        <v>3215</v>
      </c>
      <c r="H1096" s="19" t="s">
        <v>2071</v>
      </c>
      <c r="I1096" s="19" t="s">
        <v>1976</v>
      </c>
      <c r="J1096" s="27">
        <v>45503</v>
      </c>
      <c r="K1096" s="27">
        <v>45506</v>
      </c>
      <c r="L1096" s="27">
        <v>45657</v>
      </c>
      <c r="M1096" s="29">
        <v>50000000</v>
      </c>
      <c r="N1096" s="36">
        <f t="shared" ref="N1096:N1159" si="106">O1096/(M1096-P1096)</f>
        <v>0</v>
      </c>
      <c r="O1096" s="31">
        <f>VLOOKUP(A1096,[1]Hoja3!$A$1:$D$1647,2,0)</f>
        <v>0</v>
      </c>
      <c r="P1096" s="31">
        <f>VLOOKUP(A1096,[1]Hoja3!$A$1:$D$1647,4,0)</f>
        <v>0</v>
      </c>
      <c r="Q1096" s="31">
        <f>VLOOKUP(A1096,[1]Hoja3!$A$1:$D$1647,3,0)</f>
        <v>50000000</v>
      </c>
      <c r="R1096" s="31">
        <f t="shared" si="101"/>
        <v>50000000</v>
      </c>
      <c r="S1096" s="31">
        <f t="shared" ref="S1096:S1159" si="107">+O1096-P1096</f>
        <v>0</v>
      </c>
      <c r="T1096" s="31">
        <f t="shared" ref="T1096:T1159" si="108">+O1096+P1096</f>
        <v>0</v>
      </c>
      <c r="X1096" s="30"/>
      <c r="Y1096" s="31"/>
      <c r="Z1096" s="31"/>
      <c r="AA1096" s="28" t="s">
        <v>2072</v>
      </c>
    </row>
    <row r="1097" spans="1:27" s="28" customFormat="1" ht="29" x14ac:dyDescent="0.35">
      <c r="A1097" s="19" t="str">
        <f t="shared" si="105"/>
        <v>1226-2024</v>
      </c>
      <c r="B1097" s="20">
        <v>1226</v>
      </c>
      <c r="C1097" s="28">
        <v>2024</v>
      </c>
      <c r="D1097" s="19" t="s">
        <v>3216</v>
      </c>
      <c r="E1097" s="19" t="s">
        <v>933</v>
      </c>
      <c r="F1097" s="19">
        <v>1010193782</v>
      </c>
      <c r="G1097" s="19" t="s">
        <v>3217</v>
      </c>
      <c r="H1097" s="19" t="s">
        <v>154</v>
      </c>
      <c r="I1097" s="19" t="s">
        <v>4747</v>
      </c>
      <c r="J1097" s="27">
        <v>45503</v>
      </c>
      <c r="K1097" s="27">
        <v>45519</v>
      </c>
      <c r="L1097" s="27">
        <v>45655</v>
      </c>
      <c r="M1097" s="29">
        <v>23872500</v>
      </c>
      <c r="N1097" s="36">
        <f t="shared" si="106"/>
        <v>0</v>
      </c>
      <c r="O1097" s="31">
        <f>VLOOKUP(A1097,[1]Hoja3!$A$1:$D$1647,2,0)</f>
        <v>0</v>
      </c>
      <c r="P1097" s="31">
        <f>VLOOKUP(A1097,[1]Hoja3!$A$1:$D$1647,4,0)</f>
        <v>0</v>
      </c>
      <c r="Q1097" s="31">
        <f>VLOOKUP(A1097,[1]Hoja3!$A$1:$D$1647,3,0)</f>
        <v>23872500</v>
      </c>
      <c r="R1097" s="31">
        <f t="shared" ref="R1097:R1160" si="109">+O1097+P1097+Q1097</f>
        <v>23872500</v>
      </c>
      <c r="S1097" s="31">
        <f t="shared" si="107"/>
        <v>0</v>
      </c>
      <c r="T1097" s="31">
        <f t="shared" si="108"/>
        <v>0</v>
      </c>
      <c r="X1097" s="30"/>
      <c r="Y1097" s="31"/>
      <c r="Z1097" s="31"/>
      <c r="AA1097" s="28" t="s">
        <v>156</v>
      </c>
    </row>
    <row r="1098" spans="1:27" s="28" customFormat="1" ht="29" x14ac:dyDescent="0.35">
      <c r="A1098" s="19" t="str">
        <f t="shared" si="105"/>
        <v>1231-2024</v>
      </c>
      <c r="B1098" s="20">
        <v>1231</v>
      </c>
      <c r="C1098" s="28">
        <v>2024</v>
      </c>
      <c r="D1098" s="19" t="s">
        <v>3218</v>
      </c>
      <c r="E1098" s="19" t="s">
        <v>1818</v>
      </c>
      <c r="F1098" s="19">
        <v>52739383</v>
      </c>
      <c r="G1098" s="19" t="s">
        <v>3219</v>
      </c>
      <c r="H1098" s="19" t="s">
        <v>4678</v>
      </c>
      <c r="I1098" s="19" t="s">
        <v>539</v>
      </c>
      <c r="J1098" s="27">
        <v>45503</v>
      </c>
      <c r="K1098" s="27">
        <v>45509</v>
      </c>
      <c r="L1098" s="27">
        <v>45657</v>
      </c>
      <c r="M1098" s="29">
        <v>26522500</v>
      </c>
      <c r="N1098" s="36">
        <f t="shared" si="106"/>
        <v>0</v>
      </c>
      <c r="O1098" s="31">
        <f>VLOOKUP(A1098,[1]Hoja3!$A$1:$D$1647,2,0)</f>
        <v>0</v>
      </c>
      <c r="P1098" s="31">
        <f>VLOOKUP(A1098,[1]Hoja3!$A$1:$D$1647,4,0)</f>
        <v>0</v>
      </c>
      <c r="Q1098" s="31">
        <f>VLOOKUP(A1098,[1]Hoja3!$A$1:$D$1647,3,0)</f>
        <v>26522500</v>
      </c>
      <c r="R1098" s="31">
        <f t="shared" si="109"/>
        <v>26522500</v>
      </c>
      <c r="S1098" s="31">
        <f t="shared" si="107"/>
        <v>0</v>
      </c>
      <c r="T1098" s="31">
        <f t="shared" si="108"/>
        <v>0</v>
      </c>
      <c r="X1098" s="30"/>
      <c r="Y1098" s="31"/>
      <c r="Z1098" s="31"/>
      <c r="AA1098" s="28" t="s">
        <v>534</v>
      </c>
    </row>
    <row r="1099" spans="1:27" s="28" customFormat="1" ht="29" x14ac:dyDescent="0.35">
      <c r="A1099" s="19" t="str">
        <f t="shared" si="105"/>
        <v>1232-2024</v>
      </c>
      <c r="B1099" s="20">
        <v>1232</v>
      </c>
      <c r="C1099" s="28">
        <v>2024</v>
      </c>
      <c r="D1099" s="19" t="s">
        <v>3220</v>
      </c>
      <c r="E1099" s="19" t="s">
        <v>678</v>
      </c>
      <c r="F1099" s="19">
        <v>52986787</v>
      </c>
      <c r="G1099" s="19" t="s">
        <v>3221</v>
      </c>
      <c r="H1099" s="19" t="s">
        <v>2899</v>
      </c>
      <c r="I1099" s="19" t="s">
        <v>765</v>
      </c>
      <c r="J1099" s="27">
        <v>45503</v>
      </c>
      <c r="K1099" s="27">
        <v>45506</v>
      </c>
      <c r="L1099" s="27">
        <v>45657</v>
      </c>
      <c r="M1099" s="29">
        <v>18490000</v>
      </c>
      <c r="N1099" s="36">
        <f t="shared" si="106"/>
        <v>0</v>
      </c>
      <c r="O1099" s="31">
        <f>VLOOKUP(A1099,[1]Hoja3!$A$1:$D$1647,2,0)</f>
        <v>0</v>
      </c>
      <c r="P1099" s="31">
        <f>VLOOKUP(A1099,[1]Hoja3!$A$1:$D$1647,4,0)</f>
        <v>0</v>
      </c>
      <c r="Q1099" s="31">
        <f>VLOOKUP(A1099,[1]Hoja3!$A$1:$D$1647,3,0)</f>
        <v>18490000</v>
      </c>
      <c r="R1099" s="31">
        <f t="shared" si="109"/>
        <v>18490000</v>
      </c>
      <c r="S1099" s="31">
        <f t="shared" si="107"/>
        <v>0</v>
      </c>
      <c r="T1099" s="31">
        <f t="shared" si="108"/>
        <v>0</v>
      </c>
      <c r="X1099" s="30"/>
      <c r="Y1099" s="31"/>
      <c r="Z1099" s="31"/>
      <c r="AA1099" s="28" t="s">
        <v>556</v>
      </c>
    </row>
    <row r="1100" spans="1:27" s="28" customFormat="1" ht="29" x14ac:dyDescent="0.35">
      <c r="A1100" s="19" t="str">
        <f t="shared" si="105"/>
        <v>1233-2024</v>
      </c>
      <c r="B1100" s="20">
        <v>1233</v>
      </c>
      <c r="C1100" s="28">
        <v>2024</v>
      </c>
      <c r="D1100" s="19" t="s">
        <v>3222</v>
      </c>
      <c r="E1100" s="19" t="s">
        <v>449</v>
      </c>
      <c r="F1100" s="19">
        <v>1110539894</v>
      </c>
      <c r="G1100" s="19" t="s">
        <v>3223</v>
      </c>
      <c r="H1100" s="19" t="s">
        <v>426</v>
      </c>
      <c r="I1100" s="19" t="s">
        <v>820</v>
      </c>
      <c r="J1100" s="27">
        <v>45503</v>
      </c>
      <c r="K1100" s="27">
        <v>45505</v>
      </c>
      <c r="L1100" s="27">
        <v>45641</v>
      </c>
      <c r="M1100" s="29">
        <v>29250000</v>
      </c>
      <c r="N1100" s="36">
        <f t="shared" si="106"/>
        <v>0</v>
      </c>
      <c r="O1100" s="31">
        <f>VLOOKUP(A1100,[1]Hoja3!$A$1:$D$1647,2,0)</f>
        <v>0</v>
      </c>
      <c r="P1100" s="31">
        <f>VLOOKUP(A1100,[1]Hoja3!$A$1:$D$1647,4,0)</f>
        <v>0</v>
      </c>
      <c r="Q1100" s="31">
        <f>VLOOKUP(A1100,[1]Hoja3!$A$1:$D$1647,3,0)</f>
        <v>29250000</v>
      </c>
      <c r="R1100" s="31">
        <f t="shared" si="109"/>
        <v>29250000</v>
      </c>
      <c r="S1100" s="31">
        <f t="shared" si="107"/>
        <v>0</v>
      </c>
      <c r="T1100" s="31">
        <f t="shared" si="108"/>
        <v>0</v>
      </c>
      <c r="X1100" s="30"/>
      <c r="Y1100" s="31"/>
      <c r="Z1100" s="31"/>
      <c r="AA1100" s="28" t="s">
        <v>428</v>
      </c>
    </row>
    <row r="1101" spans="1:27" s="28" customFormat="1" ht="29" x14ac:dyDescent="0.35">
      <c r="A1101" s="19" t="str">
        <f t="shared" si="105"/>
        <v>1236-2024</v>
      </c>
      <c r="B1101" s="20">
        <v>1236</v>
      </c>
      <c r="C1101" s="28">
        <v>2024</v>
      </c>
      <c r="D1101" s="19" t="s">
        <v>3224</v>
      </c>
      <c r="E1101" s="19" t="s">
        <v>1824</v>
      </c>
      <c r="F1101" s="19">
        <v>52907949</v>
      </c>
      <c r="G1101" s="19" t="s">
        <v>3225</v>
      </c>
      <c r="H1101" s="19" t="s">
        <v>3046</v>
      </c>
      <c r="I1101" s="19" t="s">
        <v>476</v>
      </c>
      <c r="J1101" s="27">
        <v>45503</v>
      </c>
      <c r="K1101" s="27">
        <v>45509</v>
      </c>
      <c r="L1101" s="27">
        <v>45646</v>
      </c>
      <c r="M1101" s="29">
        <v>23870251</v>
      </c>
      <c r="N1101" s="36">
        <f t="shared" si="106"/>
        <v>0</v>
      </c>
      <c r="O1101" s="31">
        <f>VLOOKUP(A1101,[1]Hoja3!$A$1:$D$1647,2,0)</f>
        <v>0</v>
      </c>
      <c r="P1101" s="31">
        <f>VLOOKUP(A1101,[1]Hoja3!$A$1:$D$1647,4,0)</f>
        <v>0</v>
      </c>
      <c r="Q1101" s="31">
        <f>VLOOKUP(A1101,[1]Hoja3!$A$1:$D$1647,3,0)</f>
        <v>23870251</v>
      </c>
      <c r="R1101" s="31">
        <f t="shared" si="109"/>
        <v>23870251</v>
      </c>
      <c r="S1101" s="31">
        <f t="shared" si="107"/>
        <v>0</v>
      </c>
      <c r="T1101" s="31">
        <f t="shared" si="108"/>
        <v>0</v>
      </c>
      <c r="X1101" s="30"/>
      <c r="Y1101" s="31"/>
      <c r="Z1101" s="31"/>
      <c r="AA1101" s="28" t="s">
        <v>477</v>
      </c>
    </row>
    <row r="1102" spans="1:27" s="28" customFormat="1" ht="29" x14ac:dyDescent="0.35">
      <c r="A1102" s="19" t="str">
        <f t="shared" si="105"/>
        <v>1237-2024</v>
      </c>
      <c r="B1102" s="20">
        <v>1237</v>
      </c>
      <c r="C1102" s="28">
        <v>2024</v>
      </c>
      <c r="D1102" s="19" t="s">
        <v>3226</v>
      </c>
      <c r="E1102" s="19" t="s">
        <v>802</v>
      </c>
      <c r="F1102" s="19">
        <v>1024518426</v>
      </c>
      <c r="G1102" s="19" t="s">
        <v>3227</v>
      </c>
      <c r="H1102" s="19" t="s">
        <v>3046</v>
      </c>
      <c r="I1102" s="19" t="s">
        <v>476</v>
      </c>
      <c r="J1102" s="27">
        <v>45503</v>
      </c>
      <c r="K1102" s="27">
        <v>45512</v>
      </c>
      <c r="L1102" s="27">
        <v>45649</v>
      </c>
      <c r="M1102" s="29">
        <v>23870250</v>
      </c>
      <c r="N1102" s="36">
        <f t="shared" si="106"/>
        <v>0</v>
      </c>
      <c r="O1102" s="31">
        <f>VLOOKUP(A1102,[1]Hoja3!$A$1:$D$1647,2,0)</f>
        <v>0</v>
      </c>
      <c r="P1102" s="31">
        <f>VLOOKUP(A1102,[1]Hoja3!$A$1:$D$1647,4,0)</f>
        <v>0</v>
      </c>
      <c r="Q1102" s="31">
        <f>VLOOKUP(A1102,[1]Hoja3!$A$1:$D$1647,3,0)</f>
        <v>23870250</v>
      </c>
      <c r="R1102" s="31">
        <f t="shared" si="109"/>
        <v>23870250</v>
      </c>
      <c r="S1102" s="31">
        <f t="shared" si="107"/>
        <v>0</v>
      </c>
      <c r="T1102" s="31">
        <f t="shared" si="108"/>
        <v>0</v>
      </c>
      <c r="X1102" s="30"/>
      <c r="Y1102" s="31"/>
      <c r="Z1102" s="31"/>
      <c r="AA1102" s="28" t="s">
        <v>477</v>
      </c>
    </row>
    <row r="1103" spans="1:27" s="28" customFormat="1" ht="29" x14ac:dyDescent="0.35">
      <c r="A1103" s="19" t="str">
        <f t="shared" si="105"/>
        <v>1238-2024</v>
      </c>
      <c r="B1103" s="20">
        <v>1238</v>
      </c>
      <c r="C1103" s="28">
        <v>2024</v>
      </c>
      <c r="D1103" s="19" t="s">
        <v>3228</v>
      </c>
      <c r="E1103" s="19" t="s">
        <v>1713</v>
      </c>
      <c r="F1103" s="19">
        <v>52507586</v>
      </c>
      <c r="G1103" s="19" t="s">
        <v>3229</v>
      </c>
      <c r="H1103" s="19" t="s">
        <v>3046</v>
      </c>
      <c r="I1103" s="19" t="s">
        <v>476</v>
      </c>
      <c r="J1103" s="27">
        <v>45503</v>
      </c>
      <c r="K1103" s="27">
        <v>45512</v>
      </c>
      <c r="L1103" s="27">
        <v>45649</v>
      </c>
      <c r="M1103" s="29">
        <v>23870250</v>
      </c>
      <c r="N1103" s="36">
        <f t="shared" si="106"/>
        <v>0</v>
      </c>
      <c r="O1103" s="31">
        <f>VLOOKUP(A1103,[1]Hoja3!$A$1:$D$1647,2,0)</f>
        <v>0</v>
      </c>
      <c r="P1103" s="31">
        <f>VLOOKUP(A1103,[1]Hoja3!$A$1:$D$1647,4,0)</f>
        <v>0</v>
      </c>
      <c r="Q1103" s="31">
        <f>VLOOKUP(A1103,[1]Hoja3!$A$1:$D$1647,3,0)</f>
        <v>23870250</v>
      </c>
      <c r="R1103" s="31">
        <f t="shared" si="109"/>
        <v>23870250</v>
      </c>
      <c r="S1103" s="31">
        <f t="shared" si="107"/>
        <v>0</v>
      </c>
      <c r="T1103" s="31">
        <f t="shared" si="108"/>
        <v>0</v>
      </c>
      <c r="X1103" s="30"/>
      <c r="Y1103" s="31"/>
      <c r="Z1103" s="31"/>
      <c r="AA1103" s="28" t="s">
        <v>477</v>
      </c>
    </row>
    <row r="1104" spans="1:27" s="28" customFormat="1" ht="29" x14ac:dyDescent="0.35">
      <c r="A1104" s="19" t="str">
        <f t="shared" si="105"/>
        <v>1239-2024</v>
      </c>
      <c r="B1104" s="20">
        <v>1239</v>
      </c>
      <c r="C1104" s="28">
        <v>2024</v>
      </c>
      <c r="D1104" s="19" t="s">
        <v>3230</v>
      </c>
      <c r="E1104" s="19" t="s">
        <v>564</v>
      </c>
      <c r="F1104" s="19">
        <v>37626021</v>
      </c>
      <c r="G1104" s="19" t="s">
        <v>3231</v>
      </c>
      <c r="H1104" s="19" t="s">
        <v>3046</v>
      </c>
      <c r="I1104" s="19" t="s">
        <v>476</v>
      </c>
      <c r="J1104" s="27">
        <v>45503</v>
      </c>
      <c r="K1104" s="27">
        <v>45512</v>
      </c>
      <c r="L1104" s="27">
        <v>45649</v>
      </c>
      <c r="M1104" s="29">
        <v>23870250</v>
      </c>
      <c r="N1104" s="36">
        <f t="shared" si="106"/>
        <v>0</v>
      </c>
      <c r="O1104" s="31">
        <f>VLOOKUP(A1104,[1]Hoja3!$A$1:$D$1647,2,0)</f>
        <v>0</v>
      </c>
      <c r="P1104" s="31">
        <f>VLOOKUP(A1104,[1]Hoja3!$A$1:$D$1647,4,0)</f>
        <v>0</v>
      </c>
      <c r="Q1104" s="31">
        <f>VLOOKUP(A1104,[1]Hoja3!$A$1:$D$1647,3,0)</f>
        <v>23870250</v>
      </c>
      <c r="R1104" s="31">
        <f t="shared" si="109"/>
        <v>23870250</v>
      </c>
      <c r="S1104" s="31">
        <f t="shared" si="107"/>
        <v>0</v>
      </c>
      <c r="T1104" s="31">
        <f t="shared" si="108"/>
        <v>0</v>
      </c>
      <c r="X1104" s="30"/>
      <c r="Y1104" s="31"/>
      <c r="Z1104" s="31"/>
      <c r="AA1104" s="28" t="s">
        <v>477</v>
      </c>
    </row>
    <row r="1105" spans="1:27" s="28" customFormat="1" ht="29" x14ac:dyDescent="0.35">
      <c r="A1105" s="19" t="str">
        <f t="shared" si="105"/>
        <v>1240-2024</v>
      </c>
      <c r="B1105" s="20">
        <v>1240</v>
      </c>
      <c r="C1105" s="28">
        <v>2024</v>
      </c>
      <c r="D1105" s="19" t="s">
        <v>3232</v>
      </c>
      <c r="E1105" s="19" t="s">
        <v>2293</v>
      </c>
      <c r="F1105" s="19">
        <v>52834726</v>
      </c>
      <c r="G1105" s="19" t="s">
        <v>3233</v>
      </c>
      <c r="H1105" s="19" t="s">
        <v>854</v>
      </c>
      <c r="I1105" s="19" t="s">
        <v>4785</v>
      </c>
      <c r="J1105" s="27">
        <v>45503</v>
      </c>
      <c r="K1105" s="27">
        <v>45512</v>
      </c>
      <c r="L1105" s="27">
        <v>45648</v>
      </c>
      <c r="M1105" s="29">
        <v>39360000</v>
      </c>
      <c r="N1105" s="36">
        <f t="shared" si="106"/>
        <v>0</v>
      </c>
      <c r="O1105" s="31">
        <f>VLOOKUP(A1105,[1]Hoja3!$A$1:$D$1647,2,0)</f>
        <v>0</v>
      </c>
      <c r="P1105" s="31">
        <f>VLOOKUP(A1105,[1]Hoja3!$A$1:$D$1647,4,0)</f>
        <v>0</v>
      </c>
      <c r="Q1105" s="31">
        <f>VLOOKUP(A1105,[1]Hoja3!$A$1:$D$1647,3,0)</f>
        <v>39360000</v>
      </c>
      <c r="R1105" s="31">
        <f t="shared" si="109"/>
        <v>39360000</v>
      </c>
      <c r="S1105" s="31">
        <f t="shared" si="107"/>
        <v>0</v>
      </c>
      <c r="T1105" s="31">
        <f t="shared" si="108"/>
        <v>0</v>
      </c>
      <c r="X1105" s="30"/>
      <c r="Y1105" s="31"/>
      <c r="Z1105" s="31"/>
      <c r="AA1105" s="28" t="s">
        <v>306</v>
      </c>
    </row>
    <row r="1106" spans="1:27" s="28" customFormat="1" ht="29" x14ac:dyDescent="0.35">
      <c r="A1106" s="19" t="str">
        <f t="shared" si="105"/>
        <v>1241-2024</v>
      </c>
      <c r="B1106" s="20">
        <v>1241</v>
      </c>
      <c r="C1106" s="28">
        <v>2024</v>
      </c>
      <c r="D1106" s="19" t="s">
        <v>3234</v>
      </c>
      <c r="E1106" s="19" t="s">
        <v>382</v>
      </c>
      <c r="F1106" s="19">
        <v>1020742036</v>
      </c>
      <c r="G1106" s="19" t="s">
        <v>3235</v>
      </c>
      <c r="H1106" s="19" t="s">
        <v>304</v>
      </c>
      <c r="I1106" s="19" t="s">
        <v>305</v>
      </c>
      <c r="J1106" s="27">
        <v>45504</v>
      </c>
      <c r="K1106" s="27">
        <v>45509</v>
      </c>
      <c r="L1106" s="27">
        <v>45630</v>
      </c>
      <c r="M1106" s="29">
        <v>30000000</v>
      </c>
      <c r="N1106" s="36">
        <f t="shared" si="106"/>
        <v>0</v>
      </c>
      <c r="O1106" s="31">
        <f>VLOOKUP(A1106,[1]Hoja3!$A$1:$D$1647,2,0)</f>
        <v>0</v>
      </c>
      <c r="P1106" s="31">
        <f>VLOOKUP(A1106,[1]Hoja3!$A$1:$D$1647,4,0)</f>
        <v>0</v>
      </c>
      <c r="Q1106" s="31">
        <f>VLOOKUP(A1106,[1]Hoja3!$A$1:$D$1647,3,0)</f>
        <v>30000000</v>
      </c>
      <c r="R1106" s="31">
        <f t="shared" si="109"/>
        <v>30000000</v>
      </c>
      <c r="S1106" s="31">
        <f t="shared" si="107"/>
        <v>0</v>
      </c>
      <c r="T1106" s="31">
        <f t="shared" si="108"/>
        <v>0</v>
      </c>
      <c r="X1106" s="30"/>
      <c r="Y1106" s="31"/>
      <c r="Z1106" s="31"/>
      <c r="AA1106" s="28" t="s">
        <v>306</v>
      </c>
    </row>
    <row r="1107" spans="1:27" s="28" customFormat="1" ht="29" x14ac:dyDescent="0.35">
      <c r="A1107" s="19" t="str">
        <f t="shared" si="105"/>
        <v>1243-2024</v>
      </c>
      <c r="B1107" s="20">
        <v>1243</v>
      </c>
      <c r="C1107" s="28">
        <v>2024</v>
      </c>
      <c r="D1107" s="19" t="s">
        <v>3236</v>
      </c>
      <c r="E1107" s="19" t="s">
        <v>1488</v>
      </c>
      <c r="F1107" s="19">
        <v>1053853581</v>
      </c>
      <c r="G1107" s="19" t="s">
        <v>3237</v>
      </c>
      <c r="H1107" s="19" t="s">
        <v>854</v>
      </c>
      <c r="I1107" s="19" t="s">
        <v>4785</v>
      </c>
      <c r="J1107" s="27">
        <v>45504</v>
      </c>
      <c r="K1107" s="27">
        <v>45512</v>
      </c>
      <c r="L1107" s="27">
        <v>45648</v>
      </c>
      <c r="M1107" s="29">
        <v>27000000</v>
      </c>
      <c r="N1107" s="36">
        <f t="shared" si="106"/>
        <v>0</v>
      </c>
      <c r="O1107" s="31">
        <f>VLOOKUP(A1107,[1]Hoja3!$A$1:$D$1647,2,0)</f>
        <v>0</v>
      </c>
      <c r="P1107" s="31">
        <f>VLOOKUP(A1107,[1]Hoja3!$A$1:$D$1647,4,0)</f>
        <v>0</v>
      </c>
      <c r="Q1107" s="31">
        <f>VLOOKUP(A1107,[1]Hoja3!$A$1:$D$1647,3,0)</f>
        <v>27000000</v>
      </c>
      <c r="R1107" s="31">
        <f t="shared" si="109"/>
        <v>27000000</v>
      </c>
      <c r="S1107" s="31">
        <f t="shared" si="107"/>
        <v>0</v>
      </c>
      <c r="T1107" s="31">
        <f t="shared" si="108"/>
        <v>0</v>
      </c>
      <c r="X1107" s="30"/>
      <c r="Y1107" s="31"/>
      <c r="Z1107" s="31"/>
      <c r="AA1107" s="28" t="s">
        <v>306</v>
      </c>
    </row>
    <row r="1108" spans="1:27" s="28" customFormat="1" ht="29" x14ac:dyDescent="0.35">
      <c r="A1108" s="19" t="str">
        <f t="shared" si="105"/>
        <v>1246-2024</v>
      </c>
      <c r="B1108" s="20">
        <v>1246</v>
      </c>
      <c r="C1108" s="28">
        <v>2024</v>
      </c>
      <c r="D1108" s="19" t="s">
        <v>3238</v>
      </c>
      <c r="E1108" s="19" t="s">
        <v>1215</v>
      </c>
      <c r="F1108" s="19">
        <v>1020715966</v>
      </c>
      <c r="G1108" s="19" t="s">
        <v>3239</v>
      </c>
      <c r="H1108" s="19" t="s">
        <v>444</v>
      </c>
      <c r="I1108" s="19" t="s">
        <v>305</v>
      </c>
      <c r="J1108" s="27">
        <v>45504</v>
      </c>
      <c r="K1108" s="27">
        <v>45509</v>
      </c>
      <c r="L1108" s="27">
        <v>45645</v>
      </c>
      <c r="M1108" s="29">
        <v>27000000</v>
      </c>
      <c r="N1108" s="36">
        <f t="shared" si="106"/>
        <v>0</v>
      </c>
      <c r="O1108" s="31">
        <f>VLOOKUP(A1108,[1]Hoja3!$A$1:$D$1647,2,0)</f>
        <v>0</v>
      </c>
      <c r="P1108" s="31">
        <f>VLOOKUP(A1108,[1]Hoja3!$A$1:$D$1647,4,0)</f>
        <v>0</v>
      </c>
      <c r="Q1108" s="31">
        <f>VLOOKUP(A1108,[1]Hoja3!$A$1:$D$1647,3,0)</f>
        <v>27000000</v>
      </c>
      <c r="R1108" s="31">
        <f t="shared" si="109"/>
        <v>27000000</v>
      </c>
      <c r="S1108" s="31">
        <f t="shared" si="107"/>
        <v>0</v>
      </c>
      <c r="T1108" s="31">
        <f t="shared" si="108"/>
        <v>0</v>
      </c>
      <c r="X1108" s="30"/>
      <c r="Y1108" s="31"/>
      <c r="Z1108" s="31"/>
      <c r="AA1108" s="28" t="s">
        <v>306</v>
      </c>
    </row>
    <row r="1109" spans="1:27" s="28" customFormat="1" ht="29" x14ac:dyDescent="0.35">
      <c r="A1109" s="19" t="str">
        <f t="shared" si="105"/>
        <v>1248-2024</v>
      </c>
      <c r="B1109" s="20">
        <v>1248</v>
      </c>
      <c r="C1109" s="28">
        <v>2024</v>
      </c>
      <c r="D1109" s="19" t="s">
        <v>3240</v>
      </c>
      <c r="E1109" s="19" t="s">
        <v>1287</v>
      </c>
      <c r="F1109" s="19">
        <v>1090380491</v>
      </c>
      <c r="G1109" s="19" t="s">
        <v>3241</v>
      </c>
      <c r="H1109" s="19" t="s">
        <v>4678</v>
      </c>
      <c r="I1109" s="19" t="s">
        <v>539</v>
      </c>
      <c r="J1109" s="27">
        <v>45504</v>
      </c>
      <c r="K1109" s="27">
        <v>45509</v>
      </c>
      <c r="L1109" s="27">
        <v>45657</v>
      </c>
      <c r="M1109" s="29">
        <v>26522500</v>
      </c>
      <c r="N1109" s="36">
        <f t="shared" si="106"/>
        <v>0</v>
      </c>
      <c r="O1109" s="31">
        <f>VLOOKUP(A1109,[1]Hoja3!$A$1:$D$1647,2,0)</f>
        <v>0</v>
      </c>
      <c r="P1109" s="31">
        <f>VLOOKUP(A1109,[1]Hoja3!$A$1:$D$1647,4,0)</f>
        <v>0</v>
      </c>
      <c r="Q1109" s="31">
        <f>VLOOKUP(A1109,[1]Hoja3!$A$1:$D$1647,3,0)</f>
        <v>26522500</v>
      </c>
      <c r="R1109" s="31">
        <f t="shared" si="109"/>
        <v>26522500</v>
      </c>
      <c r="S1109" s="31">
        <f t="shared" si="107"/>
        <v>0</v>
      </c>
      <c r="T1109" s="31">
        <f t="shared" si="108"/>
        <v>0</v>
      </c>
      <c r="X1109" s="30"/>
      <c r="Y1109" s="31"/>
      <c r="Z1109" s="31"/>
      <c r="AA1109" s="28" t="s">
        <v>534</v>
      </c>
    </row>
    <row r="1110" spans="1:27" s="28" customFormat="1" ht="29" x14ac:dyDescent="0.35">
      <c r="A1110" s="19" t="str">
        <f t="shared" si="105"/>
        <v>1249-2024</v>
      </c>
      <c r="B1110" s="20">
        <v>1249</v>
      </c>
      <c r="C1110" s="28">
        <v>2024</v>
      </c>
      <c r="D1110" s="19" t="s">
        <v>3242</v>
      </c>
      <c r="E1110" s="19" t="s">
        <v>1758</v>
      </c>
      <c r="F1110" s="19">
        <v>1085942790</v>
      </c>
      <c r="G1110" s="19" t="s">
        <v>3243</v>
      </c>
      <c r="H1110" s="19" t="s">
        <v>4678</v>
      </c>
      <c r="I1110" s="19" t="s">
        <v>539</v>
      </c>
      <c r="J1110" s="27">
        <v>45504</v>
      </c>
      <c r="K1110" s="27">
        <v>45509</v>
      </c>
      <c r="L1110" s="27">
        <v>45657</v>
      </c>
      <c r="M1110" s="29">
        <v>26522500</v>
      </c>
      <c r="N1110" s="36">
        <f t="shared" si="106"/>
        <v>0</v>
      </c>
      <c r="O1110" s="31">
        <f>VLOOKUP(A1110,[1]Hoja3!$A$1:$D$1647,2,0)</f>
        <v>0</v>
      </c>
      <c r="P1110" s="31">
        <f>VLOOKUP(A1110,[1]Hoja3!$A$1:$D$1647,4,0)</f>
        <v>0</v>
      </c>
      <c r="Q1110" s="31">
        <f>VLOOKUP(A1110,[1]Hoja3!$A$1:$D$1647,3,0)</f>
        <v>26522500</v>
      </c>
      <c r="R1110" s="31">
        <f t="shared" si="109"/>
        <v>26522500</v>
      </c>
      <c r="S1110" s="31">
        <f t="shared" si="107"/>
        <v>0</v>
      </c>
      <c r="T1110" s="31">
        <f t="shared" si="108"/>
        <v>0</v>
      </c>
      <c r="X1110" s="30"/>
      <c r="Y1110" s="31"/>
      <c r="Z1110" s="31"/>
      <c r="AA1110" s="28" t="s">
        <v>534</v>
      </c>
    </row>
    <row r="1111" spans="1:27" s="28" customFormat="1" ht="29" x14ac:dyDescent="0.35">
      <c r="A1111" s="19" t="str">
        <f t="shared" si="105"/>
        <v>1250-2024</v>
      </c>
      <c r="B1111" s="20">
        <v>1250</v>
      </c>
      <c r="C1111" s="28">
        <v>2024</v>
      </c>
      <c r="D1111" s="19" t="s">
        <v>3244</v>
      </c>
      <c r="E1111" s="19" t="s">
        <v>1743</v>
      </c>
      <c r="F1111" s="19">
        <v>1030655379</v>
      </c>
      <c r="G1111" s="19" t="s">
        <v>3245</v>
      </c>
      <c r="H1111" s="19" t="s">
        <v>4678</v>
      </c>
      <c r="I1111" s="19" t="s">
        <v>539</v>
      </c>
      <c r="J1111" s="27">
        <v>45504</v>
      </c>
      <c r="K1111" s="27">
        <v>45513</v>
      </c>
      <c r="L1111" s="27">
        <v>45657</v>
      </c>
      <c r="M1111" s="29">
        <v>26522500</v>
      </c>
      <c r="N1111" s="36">
        <f t="shared" si="106"/>
        <v>0</v>
      </c>
      <c r="O1111" s="31">
        <f>VLOOKUP(A1111,[1]Hoja3!$A$1:$D$1647,2,0)</f>
        <v>0</v>
      </c>
      <c r="P1111" s="31">
        <f>VLOOKUP(A1111,[1]Hoja3!$A$1:$D$1647,4,0)</f>
        <v>0</v>
      </c>
      <c r="Q1111" s="31">
        <f>VLOOKUP(A1111,[1]Hoja3!$A$1:$D$1647,3,0)</f>
        <v>26522500</v>
      </c>
      <c r="R1111" s="31">
        <f t="shared" si="109"/>
        <v>26522500</v>
      </c>
      <c r="S1111" s="31">
        <f t="shared" si="107"/>
        <v>0</v>
      </c>
      <c r="T1111" s="31">
        <f t="shared" si="108"/>
        <v>0</v>
      </c>
      <c r="X1111" s="30"/>
      <c r="Y1111" s="31"/>
      <c r="Z1111" s="31"/>
      <c r="AA1111" s="28" t="s">
        <v>534</v>
      </c>
    </row>
    <row r="1112" spans="1:27" s="28" customFormat="1" ht="29" x14ac:dyDescent="0.35">
      <c r="A1112" s="19" t="str">
        <f t="shared" si="105"/>
        <v>1251-2024</v>
      </c>
      <c r="B1112" s="20">
        <v>1251</v>
      </c>
      <c r="C1112" s="28">
        <v>2024</v>
      </c>
      <c r="D1112" s="19" t="s">
        <v>3246</v>
      </c>
      <c r="E1112" s="19" t="s">
        <v>2024</v>
      </c>
      <c r="F1112" s="19">
        <v>1052385886</v>
      </c>
      <c r="G1112" s="19" t="s">
        <v>3247</v>
      </c>
      <c r="H1112" s="19" t="s">
        <v>4678</v>
      </c>
      <c r="I1112" s="19" t="s">
        <v>539</v>
      </c>
      <c r="J1112" s="27">
        <v>45504</v>
      </c>
      <c r="K1112" s="27">
        <v>45509</v>
      </c>
      <c r="L1112" s="27">
        <v>45657</v>
      </c>
      <c r="M1112" s="29">
        <v>26522500</v>
      </c>
      <c r="N1112" s="36">
        <f t="shared" si="106"/>
        <v>0</v>
      </c>
      <c r="O1112" s="31">
        <f>VLOOKUP(A1112,[1]Hoja3!$A$1:$D$1647,2,0)</f>
        <v>0</v>
      </c>
      <c r="P1112" s="31">
        <f>VLOOKUP(A1112,[1]Hoja3!$A$1:$D$1647,4,0)</f>
        <v>0</v>
      </c>
      <c r="Q1112" s="31">
        <f>VLOOKUP(A1112,[1]Hoja3!$A$1:$D$1647,3,0)</f>
        <v>26522500</v>
      </c>
      <c r="R1112" s="31">
        <f t="shared" si="109"/>
        <v>26522500</v>
      </c>
      <c r="S1112" s="31">
        <f t="shared" si="107"/>
        <v>0</v>
      </c>
      <c r="T1112" s="31">
        <f t="shared" si="108"/>
        <v>0</v>
      </c>
      <c r="X1112" s="30"/>
      <c r="Y1112" s="31"/>
      <c r="Z1112" s="31"/>
      <c r="AA1112" s="28" t="s">
        <v>534</v>
      </c>
    </row>
    <row r="1113" spans="1:27" s="28" customFormat="1" ht="29" x14ac:dyDescent="0.35">
      <c r="A1113" s="19" t="str">
        <f t="shared" si="105"/>
        <v>1252-2024</v>
      </c>
      <c r="B1113" s="20">
        <v>1252</v>
      </c>
      <c r="C1113" s="28">
        <v>2024</v>
      </c>
      <c r="D1113" s="19" t="s">
        <v>3248</v>
      </c>
      <c r="E1113" s="19" t="s">
        <v>1047</v>
      </c>
      <c r="F1113" s="19">
        <v>1014274837</v>
      </c>
      <c r="G1113" s="19" t="s">
        <v>3249</v>
      </c>
      <c r="H1113" s="19" t="s">
        <v>5412</v>
      </c>
      <c r="I1113" s="19" t="s">
        <v>4760</v>
      </c>
      <c r="J1113" s="27">
        <v>45504</v>
      </c>
      <c r="K1113" s="27">
        <v>45509</v>
      </c>
      <c r="L1113" s="27">
        <v>45657</v>
      </c>
      <c r="M1113" s="29">
        <v>42500000</v>
      </c>
      <c r="N1113" s="36">
        <f t="shared" si="106"/>
        <v>0</v>
      </c>
      <c r="O1113" s="31">
        <f>VLOOKUP(A1113,[1]Hoja3!$A$1:$D$1647,2,0)</f>
        <v>0</v>
      </c>
      <c r="P1113" s="31">
        <f>VLOOKUP(A1113,[1]Hoja3!$A$1:$D$1647,4,0)</f>
        <v>0</v>
      </c>
      <c r="Q1113" s="31">
        <f>VLOOKUP(A1113,[1]Hoja3!$A$1:$D$1647,3,0)</f>
        <v>42500000</v>
      </c>
      <c r="R1113" s="31">
        <f t="shared" si="109"/>
        <v>42500000</v>
      </c>
      <c r="S1113" s="31">
        <f t="shared" si="107"/>
        <v>0</v>
      </c>
      <c r="T1113" s="31">
        <f t="shared" si="108"/>
        <v>0</v>
      </c>
      <c r="X1113" s="30"/>
      <c r="Y1113" s="31"/>
      <c r="Z1113" s="31"/>
      <c r="AA1113" s="28" t="s">
        <v>534</v>
      </c>
    </row>
    <row r="1114" spans="1:27" s="28" customFormat="1" ht="29" x14ac:dyDescent="0.35">
      <c r="A1114" s="19" t="str">
        <f t="shared" si="105"/>
        <v>1253-2024</v>
      </c>
      <c r="B1114" s="20">
        <v>1253</v>
      </c>
      <c r="C1114" s="28">
        <v>2024</v>
      </c>
      <c r="D1114" s="19" t="s">
        <v>3250</v>
      </c>
      <c r="E1114" s="19" t="s">
        <v>536</v>
      </c>
      <c r="F1114" s="19">
        <v>1026295300</v>
      </c>
      <c r="G1114" s="19" t="s">
        <v>3251</v>
      </c>
      <c r="H1114" s="19" t="s">
        <v>4678</v>
      </c>
      <c r="I1114" s="19" t="s">
        <v>539</v>
      </c>
      <c r="J1114" s="27">
        <v>45504</v>
      </c>
      <c r="K1114" s="27">
        <v>45509</v>
      </c>
      <c r="L1114" s="27">
        <v>45657</v>
      </c>
      <c r="M1114" s="29">
        <v>28325000</v>
      </c>
      <c r="N1114" s="36">
        <f t="shared" si="106"/>
        <v>0</v>
      </c>
      <c r="O1114" s="31">
        <f>VLOOKUP(A1114,[1]Hoja3!$A$1:$D$1647,2,0)</f>
        <v>0</v>
      </c>
      <c r="P1114" s="31">
        <f>VLOOKUP(A1114,[1]Hoja3!$A$1:$D$1647,4,0)</f>
        <v>0</v>
      </c>
      <c r="Q1114" s="31">
        <f>VLOOKUP(A1114,[1]Hoja3!$A$1:$D$1647,3,0)</f>
        <v>28325000</v>
      </c>
      <c r="R1114" s="31">
        <f t="shared" si="109"/>
        <v>28325000</v>
      </c>
      <c r="S1114" s="31">
        <f t="shared" si="107"/>
        <v>0</v>
      </c>
      <c r="T1114" s="31">
        <f t="shared" si="108"/>
        <v>0</v>
      </c>
      <c r="X1114" s="30"/>
      <c r="Y1114" s="31"/>
      <c r="Z1114" s="31"/>
      <c r="AA1114" s="28" t="s">
        <v>534</v>
      </c>
    </row>
    <row r="1115" spans="1:27" s="28" customFormat="1" ht="29" x14ac:dyDescent="0.35">
      <c r="A1115" s="19" t="str">
        <f t="shared" si="105"/>
        <v>1254-2024</v>
      </c>
      <c r="B1115" s="20">
        <v>1254</v>
      </c>
      <c r="C1115" s="28">
        <v>2024</v>
      </c>
      <c r="D1115" s="19" t="s">
        <v>3252</v>
      </c>
      <c r="E1115" s="19" t="s">
        <v>2767</v>
      </c>
      <c r="F1115" s="19">
        <v>52695365</v>
      </c>
      <c r="G1115" s="19" t="s">
        <v>3253</v>
      </c>
      <c r="H1115" s="19" t="s">
        <v>5411</v>
      </c>
      <c r="I1115" s="19" t="s">
        <v>33</v>
      </c>
      <c r="J1115" s="27">
        <v>45504</v>
      </c>
      <c r="K1115" s="27">
        <v>45509</v>
      </c>
      <c r="L1115" s="27">
        <v>45657</v>
      </c>
      <c r="M1115" s="29">
        <v>32590000</v>
      </c>
      <c r="N1115" s="36">
        <f t="shared" si="106"/>
        <v>0</v>
      </c>
      <c r="O1115" s="31">
        <f>VLOOKUP(A1115,[1]Hoja3!$A$1:$D$1647,2,0)</f>
        <v>0</v>
      </c>
      <c r="P1115" s="31">
        <f>VLOOKUP(A1115,[1]Hoja3!$A$1:$D$1647,4,0)</f>
        <v>0</v>
      </c>
      <c r="Q1115" s="31">
        <f>VLOOKUP(A1115,[1]Hoja3!$A$1:$D$1647,3,0)</f>
        <v>32590000</v>
      </c>
      <c r="R1115" s="31">
        <f t="shared" si="109"/>
        <v>32590000</v>
      </c>
      <c r="S1115" s="31">
        <f t="shared" si="107"/>
        <v>0</v>
      </c>
      <c r="T1115" s="31">
        <f t="shared" si="108"/>
        <v>0</v>
      </c>
      <c r="X1115" s="30"/>
      <c r="Y1115" s="31"/>
      <c r="Z1115" s="31"/>
      <c r="AA1115" s="28" t="s">
        <v>33</v>
      </c>
    </row>
    <row r="1116" spans="1:27" s="28" customFormat="1" ht="29" x14ac:dyDescent="0.35">
      <c r="A1116" s="19" t="str">
        <f t="shared" si="105"/>
        <v>1255-2024</v>
      </c>
      <c r="B1116" s="20">
        <v>1255</v>
      </c>
      <c r="C1116" s="28">
        <v>2024</v>
      </c>
      <c r="D1116" s="19" t="s">
        <v>3254</v>
      </c>
      <c r="E1116" s="19" t="s">
        <v>224</v>
      </c>
      <c r="F1116" s="19">
        <v>52953322</v>
      </c>
      <c r="G1116" s="19" t="s">
        <v>3255</v>
      </c>
      <c r="H1116" s="19" t="s">
        <v>5411</v>
      </c>
      <c r="I1116" s="19" t="s">
        <v>33</v>
      </c>
      <c r="J1116" s="27">
        <v>45503</v>
      </c>
      <c r="K1116" s="27">
        <v>45509</v>
      </c>
      <c r="L1116" s="27">
        <v>45657</v>
      </c>
      <c r="M1116" s="29">
        <v>32590000</v>
      </c>
      <c r="N1116" s="36">
        <f t="shared" si="106"/>
        <v>0</v>
      </c>
      <c r="O1116" s="31">
        <f>VLOOKUP(A1116,[1]Hoja3!$A$1:$D$1647,2,0)</f>
        <v>0</v>
      </c>
      <c r="P1116" s="31">
        <f>VLOOKUP(A1116,[1]Hoja3!$A$1:$D$1647,4,0)</f>
        <v>0</v>
      </c>
      <c r="Q1116" s="31">
        <f>VLOOKUP(A1116,[1]Hoja3!$A$1:$D$1647,3,0)</f>
        <v>32590000</v>
      </c>
      <c r="R1116" s="31">
        <f t="shared" si="109"/>
        <v>32590000</v>
      </c>
      <c r="S1116" s="31">
        <f t="shared" si="107"/>
        <v>0</v>
      </c>
      <c r="T1116" s="31">
        <f t="shared" si="108"/>
        <v>0</v>
      </c>
      <c r="X1116" s="30"/>
      <c r="Y1116" s="31"/>
      <c r="Z1116" s="31"/>
      <c r="AA1116" s="28" t="s">
        <v>33</v>
      </c>
    </row>
    <row r="1117" spans="1:27" s="28" customFormat="1" ht="29" x14ac:dyDescent="0.35">
      <c r="A1117" s="19" t="str">
        <f t="shared" si="105"/>
        <v>1256-2024</v>
      </c>
      <c r="B1117" s="20">
        <v>1256</v>
      </c>
      <c r="C1117" s="28">
        <v>2024</v>
      </c>
      <c r="D1117" s="19" t="s">
        <v>3256</v>
      </c>
      <c r="E1117" s="19" t="s">
        <v>3257</v>
      </c>
      <c r="F1117" s="19">
        <v>1072710051</v>
      </c>
      <c r="G1117" s="19" t="s">
        <v>3258</v>
      </c>
      <c r="H1117" s="19" t="s">
        <v>2899</v>
      </c>
      <c r="I1117" s="19" t="s">
        <v>765</v>
      </c>
      <c r="J1117" s="27">
        <v>45504</v>
      </c>
      <c r="K1117" s="27">
        <v>45517</v>
      </c>
      <c r="L1117" s="27">
        <v>45653</v>
      </c>
      <c r="M1117" s="29">
        <v>32400000</v>
      </c>
      <c r="N1117" s="36">
        <f t="shared" si="106"/>
        <v>0</v>
      </c>
      <c r="O1117" s="31">
        <f>VLOOKUP(A1117,[1]Hoja3!$A$1:$D$1647,2,0)</f>
        <v>0</v>
      </c>
      <c r="P1117" s="31">
        <f>VLOOKUP(A1117,[1]Hoja3!$A$1:$D$1647,4,0)</f>
        <v>0</v>
      </c>
      <c r="Q1117" s="31">
        <f>VLOOKUP(A1117,[1]Hoja3!$A$1:$D$1647,3,0)</f>
        <v>32400000</v>
      </c>
      <c r="R1117" s="31">
        <f t="shared" si="109"/>
        <v>32400000</v>
      </c>
      <c r="S1117" s="31">
        <f t="shared" si="107"/>
        <v>0</v>
      </c>
      <c r="T1117" s="31">
        <f t="shared" si="108"/>
        <v>0</v>
      </c>
      <c r="X1117" s="30"/>
      <c r="Y1117" s="31"/>
      <c r="Z1117" s="31"/>
      <c r="AA1117" s="28" t="s">
        <v>556</v>
      </c>
    </row>
    <row r="1118" spans="1:27" s="28" customFormat="1" ht="29" x14ac:dyDescent="0.35">
      <c r="A1118" s="19" t="str">
        <f t="shared" si="105"/>
        <v>1257-2024</v>
      </c>
      <c r="B1118" s="20">
        <v>1257</v>
      </c>
      <c r="C1118" s="28">
        <v>2024</v>
      </c>
      <c r="D1118" s="19" t="s">
        <v>3259</v>
      </c>
      <c r="E1118" s="19" t="s">
        <v>2248</v>
      </c>
      <c r="F1118" s="19">
        <v>1010231425</v>
      </c>
      <c r="G1118" s="19" t="s">
        <v>3260</v>
      </c>
      <c r="H1118" s="19" t="s">
        <v>4678</v>
      </c>
      <c r="I1118" s="19" t="s">
        <v>539</v>
      </c>
      <c r="J1118" s="27">
        <v>45504</v>
      </c>
      <c r="K1118" s="27">
        <v>45509</v>
      </c>
      <c r="L1118" s="27">
        <v>45657</v>
      </c>
      <c r="M1118" s="29">
        <v>26522500</v>
      </c>
      <c r="N1118" s="36">
        <f t="shared" si="106"/>
        <v>0</v>
      </c>
      <c r="O1118" s="31">
        <f>VLOOKUP(A1118,[1]Hoja3!$A$1:$D$1647,2,0)</f>
        <v>0</v>
      </c>
      <c r="P1118" s="31">
        <f>VLOOKUP(A1118,[1]Hoja3!$A$1:$D$1647,4,0)</f>
        <v>0</v>
      </c>
      <c r="Q1118" s="31">
        <f>VLOOKUP(A1118,[1]Hoja3!$A$1:$D$1647,3,0)</f>
        <v>26522500</v>
      </c>
      <c r="R1118" s="31">
        <f t="shared" si="109"/>
        <v>26522500</v>
      </c>
      <c r="S1118" s="31">
        <f t="shared" si="107"/>
        <v>0</v>
      </c>
      <c r="T1118" s="31">
        <f t="shared" si="108"/>
        <v>0</v>
      </c>
      <c r="X1118" s="30"/>
      <c r="Y1118" s="31"/>
      <c r="Z1118" s="31"/>
      <c r="AA1118" s="28" t="s">
        <v>534</v>
      </c>
    </row>
    <row r="1119" spans="1:27" s="28" customFormat="1" ht="29" x14ac:dyDescent="0.35">
      <c r="A1119" s="19" t="str">
        <f t="shared" si="105"/>
        <v>1259-2024</v>
      </c>
      <c r="B1119" s="20">
        <v>1259</v>
      </c>
      <c r="C1119" s="28">
        <v>2024</v>
      </c>
      <c r="D1119" s="19" t="s">
        <v>3261</v>
      </c>
      <c r="E1119" s="19" t="s">
        <v>3262</v>
      </c>
      <c r="F1119" s="19">
        <v>1066744422</v>
      </c>
      <c r="G1119" s="19" t="s">
        <v>3263</v>
      </c>
      <c r="H1119" s="19" t="s">
        <v>426</v>
      </c>
      <c r="I1119" s="19" t="s">
        <v>820</v>
      </c>
      <c r="J1119" s="27">
        <v>45504</v>
      </c>
      <c r="K1119" s="27">
        <v>45509</v>
      </c>
      <c r="L1119" s="27">
        <v>45630</v>
      </c>
      <c r="M1119" s="29">
        <v>24000000</v>
      </c>
      <c r="N1119" s="36">
        <f t="shared" si="106"/>
        <v>0</v>
      </c>
      <c r="O1119" s="31">
        <f>VLOOKUP(A1119,[1]Hoja3!$A$1:$D$1647,2,0)</f>
        <v>0</v>
      </c>
      <c r="P1119" s="31">
        <f>VLOOKUP(A1119,[1]Hoja3!$A$1:$D$1647,4,0)</f>
        <v>0</v>
      </c>
      <c r="Q1119" s="31">
        <f>VLOOKUP(A1119,[1]Hoja3!$A$1:$D$1647,3,0)</f>
        <v>24000000</v>
      </c>
      <c r="R1119" s="31">
        <f t="shared" si="109"/>
        <v>24000000</v>
      </c>
      <c r="S1119" s="31">
        <f t="shared" si="107"/>
        <v>0</v>
      </c>
      <c r="T1119" s="31">
        <f t="shared" si="108"/>
        <v>0</v>
      </c>
      <c r="X1119" s="30"/>
      <c r="Y1119" s="31"/>
      <c r="Z1119" s="31"/>
      <c r="AA1119" s="28" t="s">
        <v>428</v>
      </c>
    </row>
    <row r="1120" spans="1:27" s="28" customFormat="1" ht="29" x14ac:dyDescent="0.35">
      <c r="A1120" s="19" t="str">
        <f t="shared" si="105"/>
        <v>1260-2024</v>
      </c>
      <c r="B1120" s="20">
        <v>1260</v>
      </c>
      <c r="C1120" s="28">
        <v>2024</v>
      </c>
      <c r="D1120" s="19" t="s">
        <v>3264</v>
      </c>
      <c r="E1120" s="19" t="s">
        <v>2372</v>
      </c>
      <c r="F1120" s="19">
        <v>1020773125</v>
      </c>
      <c r="G1120" s="19" t="s">
        <v>3265</v>
      </c>
      <c r="H1120" s="19" t="s">
        <v>2071</v>
      </c>
      <c r="I1120" s="19" t="s">
        <v>1976</v>
      </c>
      <c r="J1120" s="27">
        <v>45503</v>
      </c>
      <c r="K1120" s="27">
        <v>45505</v>
      </c>
      <c r="L1120" s="27">
        <v>45657</v>
      </c>
      <c r="M1120" s="29">
        <v>35038660</v>
      </c>
      <c r="N1120" s="36">
        <f t="shared" si="106"/>
        <v>0</v>
      </c>
      <c r="O1120" s="31">
        <f>VLOOKUP(A1120,[1]Hoja3!$A$1:$D$1647,2,0)</f>
        <v>0</v>
      </c>
      <c r="P1120" s="31">
        <f>VLOOKUP(A1120,[1]Hoja3!$A$1:$D$1647,4,0)</f>
        <v>0</v>
      </c>
      <c r="Q1120" s="31">
        <f>VLOOKUP(A1120,[1]Hoja3!$A$1:$D$1647,3,0)</f>
        <v>35038660</v>
      </c>
      <c r="R1120" s="31">
        <f t="shared" si="109"/>
        <v>35038660</v>
      </c>
      <c r="S1120" s="31">
        <f t="shared" si="107"/>
        <v>0</v>
      </c>
      <c r="T1120" s="31">
        <f t="shared" si="108"/>
        <v>0</v>
      </c>
      <c r="X1120" s="30"/>
      <c r="Y1120" s="31"/>
      <c r="Z1120" s="31"/>
      <c r="AA1120" s="28" t="s">
        <v>2072</v>
      </c>
    </row>
    <row r="1121" spans="1:27" s="28" customFormat="1" ht="29" x14ac:dyDescent="0.35">
      <c r="A1121" s="19" t="str">
        <f t="shared" si="105"/>
        <v>1261-2024</v>
      </c>
      <c r="B1121" s="20">
        <v>1261</v>
      </c>
      <c r="C1121" s="28">
        <v>2024</v>
      </c>
      <c r="D1121" s="19" t="s">
        <v>3266</v>
      </c>
      <c r="E1121" s="19" t="s">
        <v>1446</v>
      </c>
      <c r="F1121" s="19">
        <v>1032463427</v>
      </c>
      <c r="G1121" s="19" t="s">
        <v>3267</v>
      </c>
      <c r="H1121" s="19" t="s">
        <v>154</v>
      </c>
      <c r="I1121" s="19" t="s">
        <v>4747</v>
      </c>
      <c r="J1121" s="27">
        <v>45504</v>
      </c>
      <c r="K1121" s="27">
        <v>45519</v>
      </c>
      <c r="L1121" s="27">
        <v>45655</v>
      </c>
      <c r="M1121" s="29">
        <v>30213000</v>
      </c>
      <c r="N1121" s="36">
        <f t="shared" si="106"/>
        <v>0</v>
      </c>
      <c r="O1121" s="31">
        <f>VLOOKUP(A1121,[1]Hoja3!$A$1:$D$1647,2,0)</f>
        <v>0</v>
      </c>
      <c r="P1121" s="31">
        <f>VLOOKUP(A1121,[1]Hoja3!$A$1:$D$1647,4,0)</f>
        <v>0</v>
      </c>
      <c r="Q1121" s="31">
        <f>VLOOKUP(A1121,[1]Hoja3!$A$1:$D$1647,3,0)</f>
        <v>30213000</v>
      </c>
      <c r="R1121" s="31">
        <f t="shared" si="109"/>
        <v>30213000</v>
      </c>
      <c r="S1121" s="31">
        <f t="shared" si="107"/>
        <v>0</v>
      </c>
      <c r="T1121" s="31">
        <f t="shared" si="108"/>
        <v>0</v>
      </c>
      <c r="X1121" s="30"/>
      <c r="Y1121" s="31"/>
      <c r="Z1121" s="31"/>
      <c r="AA1121" s="28" t="s">
        <v>156</v>
      </c>
    </row>
    <row r="1122" spans="1:27" s="28" customFormat="1" ht="29" x14ac:dyDescent="0.35">
      <c r="A1122" s="19" t="str">
        <f t="shared" si="105"/>
        <v>1262-2024</v>
      </c>
      <c r="B1122" s="20">
        <v>1262</v>
      </c>
      <c r="C1122" s="28">
        <v>2024</v>
      </c>
      <c r="D1122" s="19" t="s">
        <v>3268</v>
      </c>
      <c r="E1122" s="19" t="s">
        <v>918</v>
      </c>
      <c r="F1122" s="19">
        <v>1019051488</v>
      </c>
      <c r="G1122" s="19" t="s">
        <v>3269</v>
      </c>
      <c r="H1122" s="19" t="s">
        <v>154</v>
      </c>
      <c r="I1122" s="19" t="s">
        <v>4747</v>
      </c>
      <c r="J1122" s="27">
        <v>45504</v>
      </c>
      <c r="K1122" s="27">
        <v>45509</v>
      </c>
      <c r="L1122" s="27">
        <v>45645</v>
      </c>
      <c r="M1122" s="29">
        <v>30213000</v>
      </c>
      <c r="N1122" s="36">
        <f t="shared" si="106"/>
        <v>0</v>
      </c>
      <c r="O1122" s="31">
        <f>VLOOKUP(A1122,[1]Hoja3!$A$1:$D$1647,2,0)</f>
        <v>0</v>
      </c>
      <c r="P1122" s="31">
        <f>VLOOKUP(A1122,[1]Hoja3!$A$1:$D$1647,4,0)</f>
        <v>0</v>
      </c>
      <c r="Q1122" s="31">
        <f>VLOOKUP(A1122,[1]Hoja3!$A$1:$D$1647,3,0)</f>
        <v>30213000</v>
      </c>
      <c r="R1122" s="31">
        <f t="shared" si="109"/>
        <v>30213000</v>
      </c>
      <c r="S1122" s="31">
        <f t="shared" si="107"/>
        <v>0</v>
      </c>
      <c r="T1122" s="31">
        <f t="shared" si="108"/>
        <v>0</v>
      </c>
      <c r="X1122" s="30"/>
      <c r="Y1122" s="31"/>
      <c r="Z1122" s="31"/>
      <c r="AA1122" s="28" t="s">
        <v>156</v>
      </c>
    </row>
    <row r="1123" spans="1:27" s="28" customFormat="1" ht="29" x14ac:dyDescent="0.35">
      <c r="A1123" s="19" t="str">
        <f t="shared" si="105"/>
        <v>1263-2024</v>
      </c>
      <c r="B1123" s="20">
        <v>1263</v>
      </c>
      <c r="C1123" s="28">
        <v>2024</v>
      </c>
      <c r="D1123" s="19" t="s">
        <v>3270</v>
      </c>
      <c r="E1123" s="19" t="s">
        <v>2197</v>
      </c>
      <c r="F1123" s="19">
        <v>1098736381</v>
      </c>
      <c r="G1123" s="19" t="s">
        <v>3271</v>
      </c>
      <c r="H1123" s="19" t="s">
        <v>2071</v>
      </c>
      <c r="I1123" s="19" t="s">
        <v>1976</v>
      </c>
      <c r="J1123" s="27">
        <v>45503</v>
      </c>
      <c r="K1123" s="27">
        <v>45505</v>
      </c>
      <c r="L1123" s="27">
        <v>45657</v>
      </c>
      <c r="M1123" s="29">
        <v>35038660</v>
      </c>
      <c r="N1123" s="36">
        <f t="shared" si="106"/>
        <v>0</v>
      </c>
      <c r="O1123" s="31">
        <f>VLOOKUP(A1123,[1]Hoja3!$A$1:$D$1647,2,0)</f>
        <v>0</v>
      </c>
      <c r="P1123" s="31">
        <f>VLOOKUP(A1123,[1]Hoja3!$A$1:$D$1647,4,0)</f>
        <v>0</v>
      </c>
      <c r="Q1123" s="31">
        <f>VLOOKUP(A1123,[1]Hoja3!$A$1:$D$1647,3,0)</f>
        <v>35038660</v>
      </c>
      <c r="R1123" s="31">
        <f t="shared" si="109"/>
        <v>35038660</v>
      </c>
      <c r="S1123" s="31">
        <f t="shared" si="107"/>
        <v>0</v>
      </c>
      <c r="T1123" s="31">
        <f t="shared" si="108"/>
        <v>0</v>
      </c>
      <c r="X1123" s="30"/>
      <c r="Y1123" s="31"/>
      <c r="Z1123" s="31"/>
      <c r="AA1123" s="28" t="s">
        <v>2072</v>
      </c>
    </row>
    <row r="1124" spans="1:27" s="28" customFormat="1" ht="29" x14ac:dyDescent="0.35">
      <c r="A1124" s="19" t="str">
        <f t="shared" si="105"/>
        <v>1265-2024</v>
      </c>
      <c r="B1124" s="20">
        <v>1265</v>
      </c>
      <c r="C1124" s="28">
        <v>2024</v>
      </c>
      <c r="D1124" s="19" t="s">
        <v>3272</v>
      </c>
      <c r="E1124" s="19" t="s">
        <v>209</v>
      </c>
      <c r="F1124" s="19">
        <v>52045284</v>
      </c>
      <c r="G1124" s="19" t="s">
        <v>3273</v>
      </c>
      <c r="H1124" s="19" t="s">
        <v>797</v>
      </c>
      <c r="I1124" s="19" t="s">
        <v>125</v>
      </c>
      <c r="J1124" s="27">
        <v>45504</v>
      </c>
      <c r="K1124" s="27">
        <v>45506</v>
      </c>
      <c r="L1124" s="27">
        <v>45642</v>
      </c>
      <c r="M1124" s="29">
        <v>41715000</v>
      </c>
      <c r="N1124" s="36">
        <f t="shared" si="106"/>
        <v>0</v>
      </c>
      <c r="O1124" s="31">
        <f>VLOOKUP(A1124,[1]Hoja3!$A$1:$D$1647,2,0)</f>
        <v>0</v>
      </c>
      <c r="P1124" s="31">
        <f>VLOOKUP(A1124,[1]Hoja3!$A$1:$D$1647,4,0)</f>
        <v>0</v>
      </c>
      <c r="Q1124" s="31">
        <f>VLOOKUP(A1124,[1]Hoja3!$A$1:$D$1647,3,0)</f>
        <v>41715000</v>
      </c>
      <c r="R1124" s="31">
        <f t="shared" si="109"/>
        <v>41715000</v>
      </c>
      <c r="S1124" s="31">
        <f t="shared" si="107"/>
        <v>0</v>
      </c>
      <c r="T1124" s="31">
        <f t="shared" si="108"/>
        <v>0</v>
      </c>
      <c r="X1124" s="30"/>
      <c r="Y1124" s="31"/>
      <c r="Z1124" s="31"/>
      <c r="AA1124" s="28" t="s">
        <v>126</v>
      </c>
    </row>
    <row r="1125" spans="1:27" s="28" customFormat="1" ht="29" x14ac:dyDescent="0.35">
      <c r="A1125" s="19" t="str">
        <f t="shared" si="105"/>
        <v>1266-2024</v>
      </c>
      <c r="B1125" s="20">
        <v>1266</v>
      </c>
      <c r="C1125" s="28">
        <v>2024</v>
      </c>
      <c r="D1125" s="19" t="s">
        <v>3274</v>
      </c>
      <c r="E1125" s="19" t="s">
        <v>173</v>
      </c>
      <c r="F1125" s="19">
        <v>53064906</v>
      </c>
      <c r="G1125" s="19" t="s">
        <v>3275</v>
      </c>
      <c r="H1125" s="19" t="s">
        <v>797</v>
      </c>
      <c r="I1125" s="19" t="s">
        <v>125</v>
      </c>
      <c r="J1125" s="27">
        <v>45504</v>
      </c>
      <c r="K1125" s="27">
        <v>45506</v>
      </c>
      <c r="L1125" s="27">
        <v>45642</v>
      </c>
      <c r="M1125" s="29">
        <v>41715000</v>
      </c>
      <c r="N1125" s="36">
        <f t="shared" si="106"/>
        <v>0</v>
      </c>
      <c r="O1125" s="31">
        <f>VLOOKUP(A1125,[1]Hoja3!$A$1:$D$1647,2,0)</f>
        <v>0</v>
      </c>
      <c r="P1125" s="31">
        <f>VLOOKUP(A1125,[1]Hoja3!$A$1:$D$1647,4,0)</f>
        <v>0</v>
      </c>
      <c r="Q1125" s="31">
        <f>VLOOKUP(A1125,[1]Hoja3!$A$1:$D$1647,3,0)</f>
        <v>41715000</v>
      </c>
      <c r="R1125" s="31">
        <f t="shared" si="109"/>
        <v>41715000</v>
      </c>
      <c r="S1125" s="31">
        <f t="shared" si="107"/>
        <v>0</v>
      </c>
      <c r="T1125" s="31">
        <f t="shared" si="108"/>
        <v>0</v>
      </c>
      <c r="X1125" s="30"/>
      <c r="Y1125" s="31"/>
      <c r="Z1125" s="31"/>
      <c r="AA1125" s="28" t="s">
        <v>126</v>
      </c>
    </row>
    <row r="1126" spans="1:27" s="28" customFormat="1" ht="29" x14ac:dyDescent="0.35">
      <c r="A1126" s="19" t="str">
        <f t="shared" si="105"/>
        <v>1267-2024</v>
      </c>
      <c r="B1126" s="20">
        <v>1267</v>
      </c>
      <c r="C1126" s="28">
        <v>2024</v>
      </c>
      <c r="D1126" s="19" t="s">
        <v>3276</v>
      </c>
      <c r="E1126" s="19" t="s">
        <v>1452</v>
      </c>
      <c r="F1126" s="19">
        <v>1067948121</v>
      </c>
      <c r="G1126" s="19" t="s">
        <v>3277</v>
      </c>
      <c r="H1126" s="19" t="s">
        <v>154</v>
      </c>
      <c r="I1126" s="19" t="s">
        <v>4747</v>
      </c>
      <c r="J1126" s="27">
        <v>45504</v>
      </c>
      <c r="K1126" s="27">
        <v>45516</v>
      </c>
      <c r="L1126" s="27">
        <v>45516</v>
      </c>
      <c r="M1126" s="29">
        <v>27160000</v>
      </c>
      <c r="N1126" s="36">
        <f t="shared" si="106"/>
        <v>0</v>
      </c>
      <c r="O1126" s="31">
        <f>VLOOKUP(A1126,[1]Hoja3!$A$1:$D$1647,2,0)</f>
        <v>0</v>
      </c>
      <c r="P1126" s="31">
        <f>VLOOKUP(A1126,[1]Hoja3!$A$1:$D$1647,4,0)</f>
        <v>0</v>
      </c>
      <c r="Q1126" s="31">
        <f>VLOOKUP(A1126,[1]Hoja3!$A$1:$D$1647,3,0)</f>
        <v>27160000</v>
      </c>
      <c r="R1126" s="31">
        <f t="shared" si="109"/>
        <v>27160000</v>
      </c>
      <c r="S1126" s="31">
        <f t="shared" si="107"/>
        <v>0</v>
      </c>
      <c r="T1126" s="31">
        <f t="shared" si="108"/>
        <v>0</v>
      </c>
      <c r="X1126" s="30"/>
      <c r="Y1126" s="31"/>
      <c r="Z1126" s="31"/>
      <c r="AA1126" s="28" t="s">
        <v>156</v>
      </c>
    </row>
    <row r="1127" spans="1:27" s="28" customFormat="1" ht="29" x14ac:dyDescent="0.35">
      <c r="A1127" s="19" t="str">
        <f t="shared" si="105"/>
        <v>1268-2024</v>
      </c>
      <c r="B1127" s="20">
        <v>1268</v>
      </c>
      <c r="C1127" s="28">
        <v>2024</v>
      </c>
      <c r="D1127" s="19" t="s">
        <v>3278</v>
      </c>
      <c r="E1127" s="19" t="s">
        <v>1290</v>
      </c>
      <c r="F1127" s="19">
        <v>1019055961</v>
      </c>
      <c r="G1127" s="19" t="s">
        <v>3279</v>
      </c>
      <c r="H1127" s="19" t="s">
        <v>5412</v>
      </c>
      <c r="I1127" s="19" t="s">
        <v>4760</v>
      </c>
      <c r="J1127" s="27">
        <v>45504</v>
      </c>
      <c r="K1127" s="27">
        <v>45509</v>
      </c>
      <c r="L1127" s="27">
        <v>45657</v>
      </c>
      <c r="M1127" s="29">
        <v>26522500</v>
      </c>
      <c r="N1127" s="36">
        <f t="shared" si="106"/>
        <v>0</v>
      </c>
      <c r="O1127" s="31">
        <f>VLOOKUP(A1127,[1]Hoja3!$A$1:$D$1647,2,0)</f>
        <v>0</v>
      </c>
      <c r="P1127" s="31">
        <f>VLOOKUP(A1127,[1]Hoja3!$A$1:$D$1647,4,0)</f>
        <v>0</v>
      </c>
      <c r="Q1127" s="31">
        <f>VLOOKUP(A1127,[1]Hoja3!$A$1:$D$1647,3,0)</f>
        <v>26522500</v>
      </c>
      <c r="R1127" s="31">
        <f t="shared" si="109"/>
        <v>26522500</v>
      </c>
      <c r="S1127" s="31">
        <f t="shared" si="107"/>
        <v>0</v>
      </c>
      <c r="T1127" s="31">
        <f t="shared" si="108"/>
        <v>0</v>
      </c>
      <c r="X1127" s="30"/>
      <c r="Y1127" s="31"/>
      <c r="Z1127" s="31"/>
      <c r="AA1127" s="28" t="s">
        <v>534</v>
      </c>
    </row>
    <row r="1128" spans="1:27" s="28" customFormat="1" ht="29" x14ac:dyDescent="0.35">
      <c r="A1128" s="19" t="str">
        <f t="shared" si="105"/>
        <v>1269-2024</v>
      </c>
      <c r="B1128" s="20">
        <v>1269</v>
      </c>
      <c r="C1128" s="28">
        <v>2024</v>
      </c>
      <c r="D1128" s="19" t="s">
        <v>3280</v>
      </c>
      <c r="E1128" s="19" t="s">
        <v>1077</v>
      </c>
      <c r="F1128" s="19">
        <v>1087408305</v>
      </c>
      <c r="G1128" s="19" t="s">
        <v>3281</v>
      </c>
      <c r="H1128" s="19" t="s">
        <v>5412</v>
      </c>
      <c r="I1128" s="19" t="s">
        <v>5413</v>
      </c>
      <c r="J1128" s="27">
        <v>45504</v>
      </c>
      <c r="K1128" s="27">
        <v>45512</v>
      </c>
      <c r="L1128" s="27">
        <v>45657</v>
      </c>
      <c r="M1128" s="29">
        <v>26522500</v>
      </c>
      <c r="N1128" s="36">
        <f t="shared" si="106"/>
        <v>0</v>
      </c>
      <c r="O1128" s="31">
        <f>VLOOKUP(A1128,[1]Hoja3!$A$1:$D$1647,2,0)</f>
        <v>0</v>
      </c>
      <c r="P1128" s="31">
        <f>VLOOKUP(A1128,[1]Hoja3!$A$1:$D$1647,4,0)</f>
        <v>0</v>
      </c>
      <c r="Q1128" s="31">
        <f>VLOOKUP(A1128,[1]Hoja3!$A$1:$D$1647,3,0)</f>
        <v>26522500</v>
      </c>
      <c r="R1128" s="31">
        <f t="shared" si="109"/>
        <v>26522500</v>
      </c>
      <c r="S1128" s="31">
        <f t="shared" si="107"/>
        <v>0</v>
      </c>
      <c r="T1128" s="31">
        <f t="shared" si="108"/>
        <v>0</v>
      </c>
      <c r="X1128" s="30"/>
      <c r="Y1128" s="31"/>
      <c r="Z1128" s="31"/>
      <c r="AA1128" s="28" t="s">
        <v>534</v>
      </c>
    </row>
    <row r="1129" spans="1:27" s="28" customFormat="1" ht="29" x14ac:dyDescent="0.35">
      <c r="A1129" s="19" t="str">
        <f t="shared" si="105"/>
        <v>1271-2024</v>
      </c>
      <c r="B1129" s="20">
        <v>1271</v>
      </c>
      <c r="C1129" s="28">
        <v>2024</v>
      </c>
      <c r="D1129" s="19" t="s">
        <v>3282</v>
      </c>
      <c r="E1129" s="19" t="s">
        <v>1097</v>
      </c>
      <c r="F1129" s="19">
        <v>52103500</v>
      </c>
      <c r="G1129" s="19" t="s">
        <v>3283</v>
      </c>
      <c r="H1129" s="19" t="s">
        <v>5412</v>
      </c>
      <c r="I1129" s="19" t="s">
        <v>4760</v>
      </c>
      <c r="J1129" s="27">
        <v>45504</v>
      </c>
      <c r="K1129" s="27">
        <v>45509</v>
      </c>
      <c r="L1129" s="27">
        <v>45657</v>
      </c>
      <c r="M1129" s="29">
        <v>26522500</v>
      </c>
      <c r="N1129" s="36">
        <f t="shared" si="106"/>
        <v>0</v>
      </c>
      <c r="O1129" s="31">
        <f>VLOOKUP(A1129,[1]Hoja3!$A$1:$D$1647,2,0)</f>
        <v>0</v>
      </c>
      <c r="P1129" s="31">
        <f>VLOOKUP(A1129,[1]Hoja3!$A$1:$D$1647,4,0)</f>
        <v>0</v>
      </c>
      <c r="Q1129" s="31">
        <f>VLOOKUP(A1129,[1]Hoja3!$A$1:$D$1647,3,0)</f>
        <v>26522500</v>
      </c>
      <c r="R1129" s="31">
        <f t="shared" si="109"/>
        <v>26522500</v>
      </c>
      <c r="S1129" s="31">
        <f t="shared" si="107"/>
        <v>0</v>
      </c>
      <c r="T1129" s="31">
        <f t="shared" si="108"/>
        <v>0</v>
      </c>
      <c r="X1129" s="30"/>
      <c r="Y1129" s="31"/>
      <c r="Z1129" s="31"/>
      <c r="AA1129" s="28" t="s">
        <v>534</v>
      </c>
    </row>
    <row r="1130" spans="1:27" s="28" customFormat="1" ht="29" x14ac:dyDescent="0.35">
      <c r="A1130" s="19" t="str">
        <f t="shared" si="105"/>
        <v>1272-2024</v>
      </c>
      <c r="B1130" s="20">
        <v>1272</v>
      </c>
      <c r="C1130" s="28">
        <v>2024</v>
      </c>
      <c r="D1130" s="19" t="s">
        <v>3284</v>
      </c>
      <c r="E1130" s="19" t="s">
        <v>897</v>
      </c>
      <c r="F1130" s="19">
        <v>1016019607</v>
      </c>
      <c r="G1130" s="19" t="s">
        <v>3285</v>
      </c>
      <c r="H1130" s="19" t="s">
        <v>5412</v>
      </c>
      <c r="I1130" s="19" t="s">
        <v>4760</v>
      </c>
      <c r="J1130" s="27">
        <v>45504</v>
      </c>
      <c r="K1130" s="27">
        <v>45509</v>
      </c>
      <c r="L1130" s="27">
        <v>45657</v>
      </c>
      <c r="M1130" s="29">
        <v>6522500</v>
      </c>
      <c r="N1130" s="36">
        <f t="shared" si="106"/>
        <v>0</v>
      </c>
      <c r="O1130" s="31">
        <f>VLOOKUP(A1130,[1]Hoja3!$A$1:$D$1647,2,0)</f>
        <v>0</v>
      </c>
      <c r="P1130" s="31">
        <f>VLOOKUP(A1130,[1]Hoja3!$A$1:$D$1647,4,0)</f>
        <v>0</v>
      </c>
      <c r="Q1130" s="31">
        <f>VLOOKUP(A1130,[1]Hoja3!$A$1:$D$1647,3,0)</f>
        <v>6522500</v>
      </c>
      <c r="R1130" s="31">
        <f t="shared" si="109"/>
        <v>6522500</v>
      </c>
      <c r="S1130" s="31">
        <f t="shared" si="107"/>
        <v>0</v>
      </c>
      <c r="T1130" s="31">
        <f t="shared" si="108"/>
        <v>0</v>
      </c>
      <c r="X1130" s="30"/>
      <c r="Y1130" s="31"/>
      <c r="Z1130" s="31"/>
      <c r="AA1130" s="28" t="s">
        <v>534</v>
      </c>
    </row>
    <row r="1131" spans="1:27" s="28" customFormat="1" ht="29" x14ac:dyDescent="0.35">
      <c r="A1131" s="19" t="str">
        <f t="shared" si="105"/>
        <v>1273-2024</v>
      </c>
      <c r="B1131" s="20">
        <v>1273</v>
      </c>
      <c r="C1131" s="28">
        <v>2024</v>
      </c>
      <c r="D1131" s="19" t="s">
        <v>3286</v>
      </c>
      <c r="E1131" s="19" t="s">
        <v>1926</v>
      </c>
      <c r="F1131" s="19">
        <v>39767738</v>
      </c>
      <c r="G1131" s="19" t="s">
        <v>3287</v>
      </c>
      <c r="H1131" s="19" t="s">
        <v>154</v>
      </c>
      <c r="I1131" s="19" t="s">
        <v>4747</v>
      </c>
      <c r="J1131" s="27">
        <v>45504</v>
      </c>
      <c r="K1131" s="27">
        <v>45509</v>
      </c>
      <c r="L1131" s="27">
        <v>45645</v>
      </c>
      <c r="M1131" s="29">
        <v>13689000</v>
      </c>
      <c r="N1131" s="36">
        <f t="shared" si="106"/>
        <v>0</v>
      </c>
      <c r="O1131" s="31">
        <f>VLOOKUP(A1131,[1]Hoja3!$A$1:$D$1647,2,0)</f>
        <v>0</v>
      </c>
      <c r="P1131" s="31">
        <f>VLOOKUP(A1131,[1]Hoja3!$A$1:$D$1647,4,0)</f>
        <v>0</v>
      </c>
      <c r="Q1131" s="31">
        <f>VLOOKUP(A1131,[1]Hoja3!$A$1:$D$1647,3,0)</f>
        <v>13689000</v>
      </c>
      <c r="R1131" s="31">
        <f t="shared" si="109"/>
        <v>13689000</v>
      </c>
      <c r="S1131" s="31">
        <f t="shared" si="107"/>
        <v>0</v>
      </c>
      <c r="T1131" s="31">
        <f t="shared" si="108"/>
        <v>0</v>
      </c>
      <c r="X1131" s="30"/>
      <c r="Y1131" s="31"/>
      <c r="Z1131" s="31"/>
      <c r="AA1131" s="28" t="s">
        <v>156</v>
      </c>
    </row>
    <row r="1132" spans="1:27" s="28" customFormat="1" ht="43.5" x14ac:dyDescent="0.35">
      <c r="A1132" s="19" t="str">
        <f t="shared" si="105"/>
        <v>1274-2024</v>
      </c>
      <c r="B1132" s="20">
        <v>1274</v>
      </c>
      <c r="C1132" s="28">
        <v>2024</v>
      </c>
      <c r="D1132" s="19" t="s">
        <v>3288</v>
      </c>
      <c r="E1132" s="19" t="s">
        <v>2452</v>
      </c>
      <c r="F1132" s="19">
        <v>1014207629</v>
      </c>
      <c r="G1132" s="19" t="s">
        <v>3289</v>
      </c>
      <c r="H1132" s="19" t="s">
        <v>262</v>
      </c>
      <c r="I1132" s="19" t="s">
        <v>4742</v>
      </c>
      <c r="J1132" s="27">
        <v>45503</v>
      </c>
      <c r="K1132" s="27">
        <v>45519</v>
      </c>
      <c r="L1132" s="27">
        <v>45657</v>
      </c>
      <c r="M1132" s="29">
        <v>22900500</v>
      </c>
      <c r="N1132" s="36">
        <f t="shared" si="106"/>
        <v>0</v>
      </c>
      <c r="O1132" s="31">
        <f>VLOOKUP(A1132,[1]Hoja3!$A$1:$D$1647,2,0)</f>
        <v>0</v>
      </c>
      <c r="P1132" s="31">
        <f>VLOOKUP(A1132,[1]Hoja3!$A$1:$D$1647,4,0)</f>
        <v>0</v>
      </c>
      <c r="Q1132" s="31">
        <f>VLOOKUP(A1132,[1]Hoja3!$A$1:$D$1647,3,0)</f>
        <v>22900500</v>
      </c>
      <c r="R1132" s="31">
        <f t="shared" si="109"/>
        <v>22900500</v>
      </c>
      <c r="S1132" s="31">
        <f t="shared" si="107"/>
        <v>0</v>
      </c>
      <c r="T1132" s="31">
        <f t="shared" si="108"/>
        <v>0</v>
      </c>
      <c r="X1132" s="30"/>
      <c r="Y1132" s="31"/>
      <c r="Z1132" s="31"/>
      <c r="AA1132" s="28" t="s">
        <v>264</v>
      </c>
    </row>
    <row r="1133" spans="1:27" s="28" customFormat="1" ht="29" x14ac:dyDescent="0.35">
      <c r="A1133" s="19" t="str">
        <f t="shared" si="105"/>
        <v>1275-2024</v>
      </c>
      <c r="B1133" s="20">
        <v>1275</v>
      </c>
      <c r="C1133" s="28">
        <v>2024</v>
      </c>
      <c r="D1133" s="19" t="s">
        <v>3290</v>
      </c>
      <c r="E1133" s="19" t="s">
        <v>2610</v>
      </c>
      <c r="F1133" s="19">
        <v>80283677</v>
      </c>
      <c r="G1133" s="19" t="s">
        <v>3291</v>
      </c>
      <c r="H1133" s="19" t="s">
        <v>3292</v>
      </c>
      <c r="I1133" s="19" t="s">
        <v>895</v>
      </c>
      <c r="J1133" s="27">
        <v>45504</v>
      </c>
      <c r="K1133" s="27">
        <v>45509</v>
      </c>
      <c r="L1133" s="27">
        <v>45657</v>
      </c>
      <c r="M1133" s="29">
        <v>55697250</v>
      </c>
      <c r="N1133" s="36">
        <f t="shared" si="106"/>
        <v>0</v>
      </c>
      <c r="O1133" s="31">
        <f>VLOOKUP(A1133,[1]Hoja3!$A$1:$D$1647,2,0)</f>
        <v>0</v>
      </c>
      <c r="P1133" s="31">
        <f>VLOOKUP(A1133,[1]Hoja3!$A$1:$D$1647,4,0)</f>
        <v>0</v>
      </c>
      <c r="Q1133" s="31">
        <f>VLOOKUP(A1133,[1]Hoja3!$A$1:$D$1647,3,0)</f>
        <v>55697250</v>
      </c>
      <c r="R1133" s="31">
        <f t="shared" si="109"/>
        <v>55697250</v>
      </c>
      <c r="S1133" s="31">
        <f t="shared" si="107"/>
        <v>0</v>
      </c>
      <c r="T1133" s="31">
        <f t="shared" si="108"/>
        <v>0</v>
      </c>
      <c r="X1133" s="30"/>
      <c r="Y1133" s="31"/>
      <c r="Z1133" s="31"/>
      <c r="AA1133" s="28" t="s">
        <v>895</v>
      </c>
    </row>
    <row r="1134" spans="1:27" s="28" customFormat="1" ht="29" x14ac:dyDescent="0.35">
      <c r="A1134" s="19" t="str">
        <f t="shared" si="105"/>
        <v>1276-2024</v>
      </c>
      <c r="B1134" s="20">
        <v>1276</v>
      </c>
      <c r="C1134" s="28">
        <v>2024</v>
      </c>
      <c r="D1134" s="19" t="s">
        <v>3293</v>
      </c>
      <c r="E1134" s="19" t="s">
        <v>1323</v>
      </c>
      <c r="F1134" s="19">
        <v>1020740687</v>
      </c>
      <c r="G1134" s="19" t="s">
        <v>3294</v>
      </c>
      <c r="H1134" s="19" t="s">
        <v>3292</v>
      </c>
      <c r="I1134" s="19" t="s">
        <v>895</v>
      </c>
      <c r="J1134" s="27">
        <v>45504</v>
      </c>
      <c r="K1134" s="27">
        <v>45509</v>
      </c>
      <c r="L1134" s="27">
        <v>45657</v>
      </c>
      <c r="M1134" s="29">
        <v>41000000</v>
      </c>
      <c r="N1134" s="36">
        <f t="shared" si="106"/>
        <v>0</v>
      </c>
      <c r="O1134" s="31">
        <f>VLOOKUP(A1134,[1]Hoja3!$A$1:$D$1647,2,0)</f>
        <v>0</v>
      </c>
      <c r="P1134" s="31">
        <f>VLOOKUP(A1134,[1]Hoja3!$A$1:$D$1647,4,0)</f>
        <v>0</v>
      </c>
      <c r="Q1134" s="31">
        <f>VLOOKUP(A1134,[1]Hoja3!$A$1:$D$1647,3,0)</f>
        <v>41000000</v>
      </c>
      <c r="R1134" s="31">
        <f t="shared" si="109"/>
        <v>41000000</v>
      </c>
      <c r="S1134" s="31">
        <f t="shared" si="107"/>
        <v>0</v>
      </c>
      <c r="T1134" s="31">
        <f t="shared" si="108"/>
        <v>0</v>
      </c>
      <c r="X1134" s="30"/>
      <c r="Y1134" s="31"/>
      <c r="Z1134" s="31"/>
      <c r="AA1134" s="28" t="s">
        <v>895</v>
      </c>
    </row>
    <row r="1135" spans="1:27" s="28" customFormat="1" ht="29" x14ac:dyDescent="0.35">
      <c r="A1135" s="19" t="str">
        <f t="shared" si="105"/>
        <v>1277-2024</v>
      </c>
      <c r="B1135" s="20">
        <v>1277</v>
      </c>
      <c r="C1135" s="28">
        <v>2024</v>
      </c>
      <c r="D1135" s="19" t="s">
        <v>3295</v>
      </c>
      <c r="E1135" s="19" t="s">
        <v>1338</v>
      </c>
      <c r="F1135" s="19">
        <v>52737116</v>
      </c>
      <c r="G1135" s="19" t="s">
        <v>3296</v>
      </c>
      <c r="H1135" s="19" t="s">
        <v>3292</v>
      </c>
      <c r="I1135" s="19" t="s">
        <v>895</v>
      </c>
      <c r="J1135" s="27">
        <v>45504</v>
      </c>
      <c r="K1135" s="27">
        <v>45509</v>
      </c>
      <c r="L1135" s="27">
        <v>45657</v>
      </c>
      <c r="M1135" s="29">
        <v>48925000</v>
      </c>
      <c r="N1135" s="36">
        <f t="shared" si="106"/>
        <v>0</v>
      </c>
      <c r="O1135" s="31">
        <f>VLOOKUP(A1135,[1]Hoja3!$A$1:$D$1647,2,0)</f>
        <v>0</v>
      </c>
      <c r="P1135" s="31">
        <f>VLOOKUP(A1135,[1]Hoja3!$A$1:$D$1647,4,0)</f>
        <v>0</v>
      </c>
      <c r="Q1135" s="31">
        <f>VLOOKUP(A1135,[1]Hoja3!$A$1:$D$1647,3,0)</f>
        <v>48925000</v>
      </c>
      <c r="R1135" s="31">
        <f t="shared" si="109"/>
        <v>48925000</v>
      </c>
      <c r="S1135" s="31">
        <f t="shared" si="107"/>
        <v>0</v>
      </c>
      <c r="T1135" s="31">
        <f t="shared" si="108"/>
        <v>0</v>
      </c>
      <c r="X1135" s="30"/>
      <c r="Y1135" s="31"/>
      <c r="Z1135" s="31"/>
      <c r="AA1135" s="28" t="s">
        <v>895</v>
      </c>
    </row>
    <row r="1136" spans="1:27" s="28" customFormat="1" ht="29" x14ac:dyDescent="0.35">
      <c r="A1136" s="19" t="str">
        <f t="shared" si="105"/>
        <v>1278-2024</v>
      </c>
      <c r="B1136" s="20">
        <v>1278</v>
      </c>
      <c r="C1136" s="28">
        <v>2024</v>
      </c>
      <c r="D1136" s="19" t="s">
        <v>3297</v>
      </c>
      <c r="E1136" s="19" t="s">
        <v>388</v>
      </c>
      <c r="F1136" s="19">
        <v>1077871555</v>
      </c>
      <c r="G1136" s="19" t="s">
        <v>3298</v>
      </c>
      <c r="H1136" s="19" t="s">
        <v>2256</v>
      </c>
      <c r="I1136" s="19" t="s">
        <v>32</v>
      </c>
      <c r="J1136" s="27">
        <v>45503</v>
      </c>
      <c r="K1136" s="27">
        <v>45509</v>
      </c>
      <c r="L1136" s="27">
        <v>45657</v>
      </c>
      <c r="M1136" s="29">
        <v>34000000</v>
      </c>
      <c r="N1136" s="36">
        <f t="shared" si="106"/>
        <v>0</v>
      </c>
      <c r="O1136" s="31">
        <f>VLOOKUP(A1136,[1]Hoja3!$A$1:$D$1647,2,0)</f>
        <v>0</v>
      </c>
      <c r="P1136" s="31">
        <f>VLOOKUP(A1136,[1]Hoja3!$A$1:$D$1647,4,0)</f>
        <v>0</v>
      </c>
      <c r="Q1136" s="31">
        <f>VLOOKUP(A1136,[1]Hoja3!$A$1:$D$1647,3,0)</f>
        <v>34000000</v>
      </c>
      <c r="R1136" s="31">
        <f t="shared" si="109"/>
        <v>34000000</v>
      </c>
      <c r="S1136" s="31">
        <f t="shared" si="107"/>
        <v>0</v>
      </c>
      <c r="T1136" s="31">
        <f t="shared" si="108"/>
        <v>0</v>
      </c>
      <c r="X1136" s="30"/>
      <c r="Y1136" s="31"/>
      <c r="Z1136" s="31"/>
      <c r="AA1136" s="28" t="s">
        <v>33</v>
      </c>
    </row>
    <row r="1137" spans="1:27" s="28" customFormat="1" ht="29" x14ac:dyDescent="0.35">
      <c r="A1137" s="19" t="str">
        <f t="shared" si="105"/>
        <v>1279-2024</v>
      </c>
      <c r="B1137" s="20">
        <v>1279</v>
      </c>
      <c r="C1137" s="28">
        <v>2024</v>
      </c>
      <c r="D1137" s="19" t="s">
        <v>3299</v>
      </c>
      <c r="E1137" s="19" t="s">
        <v>353</v>
      </c>
      <c r="F1137" s="19">
        <v>39573189</v>
      </c>
      <c r="G1137" s="19" t="s">
        <v>3300</v>
      </c>
      <c r="H1137" s="19" t="s">
        <v>2256</v>
      </c>
      <c r="I1137" s="19" t="s">
        <v>32</v>
      </c>
      <c r="J1137" s="27">
        <v>45504</v>
      </c>
      <c r="K1137" s="27">
        <v>45509</v>
      </c>
      <c r="L1137" s="27">
        <v>45657</v>
      </c>
      <c r="M1137" s="29">
        <v>34000000</v>
      </c>
      <c r="N1137" s="36">
        <f t="shared" si="106"/>
        <v>0</v>
      </c>
      <c r="O1137" s="31">
        <f>VLOOKUP(A1137,[1]Hoja3!$A$1:$D$1647,2,0)</f>
        <v>0</v>
      </c>
      <c r="P1137" s="31">
        <f>VLOOKUP(A1137,[1]Hoja3!$A$1:$D$1647,4,0)</f>
        <v>0</v>
      </c>
      <c r="Q1137" s="31">
        <f>VLOOKUP(A1137,[1]Hoja3!$A$1:$D$1647,3,0)</f>
        <v>34000000</v>
      </c>
      <c r="R1137" s="31">
        <f t="shared" si="109"/>
        <v>34000000</v>
      </c>
      <c r="S1137" s="31">
        <f t="shared" si="107"/>
        <v>0</v>
      </c>
      <c r="T1137" s="31">
        <f t="shared" si="108"/>
        <v>0</v>
      </c>
      <c r="X1137" s="30"/>
      <c r="Y1137" s="31"/>
      <c r="Z1137" s="31"/>
      <c r="AA1137" s="28" t="s">
        <v>33</v>
      </c>
    </row>
    <row r="1138" spans="1:27" s="28" customFormat="1" ht="29" x14ac:dyDescent="0.35">
      <c r="A1138" s="19" t="str">
        <f t="shared" si="105"/>
        <v>1280-2024</v>
      </c>
      <c r="B1138" s="20">
        <v>1280</v>
      </c>
      <c r="C1138" s="28">
        <v>2024</v>
      </c>
      <c r="D1138" s="19" t="s">
        <v>3301</v>
      </c>
      <c r="E1138" s="19" t="s">
        <v>218</v>
      </c>
      <c r="F1138" s="19">
        <v>52229317</v>
      </c>
      <c r="G1138" s="19" t="s">
        <v>3302</v>
      </c>
      <c r="H1138" s="19" t="s">
        <v>154</v>
      </c>
      <c r="I1138" s="19" t="s">
        <v>4747</v>
      </c>
      <c r="J1138" s="27">
        <v>45504</v>
      </c>
      <c r="K1138" s="27">
        <v>45509</v>
      </c>
      <c r="L1138" s="27">
        <v>45657</v>
      </c>
      <c r="M1138" s="29">
        <v>33570000</v>
      </c>
      <c r="N1138" s="36">
        <f t="shared" si="106"/>
        <v>0</v>
      </c>
      <c r="O1138" s="31">
        <f>VLOOKUP(A1138,[1]Hoja3!$A$1:$D$1647,2,0)</f>
        <v>0</v>
      </c>
      <c r="P1138" s="31">
        <f>VLOOKUP(A1138,[1]Hoja3!$A$1:$D$1647,4,0)</f>
        <v>0</v>
      </c>
      <c r="Q1138" s="31">
        <f>VLOOKUP(A1138,[1]Hoja3!$A$1:$D$1647,3,0)</f>
        <v>33570000</v>
      </c>
      <c r="R1138" s="31">
        <f t="shared" si="109"/>
        <v>33570000</v>
      </c>
      <c r="S1138" s="31">
        <f t="shared" si="107"/>
        <v>0</v>
      </c>
      <c r="T1138" s="31">
        <f t="shared" si="108"/>
        <v>0</v>
      </c>
      <c r="X1138" s="30"/>
      <c r="Y1138" s="31"/>
      <c r="Z1138" s="31"/>
      <c r="AA1138" s="28" t="s">
        <v>156</v>
      </c>
    </row>
    <row r="1139" spans="1:27" s="28" customFormat="1" ht="43.5" x14ac:dyDescent="0.35">
      <c r="A1139" s="19" t="str">
        <f t="shared" si="105"/>
        <v>1282-2024</v>
      </c>
      <c r="B1139" s="20">
        <v>1282</v>
      </c>
      <c r="C1139" s="28">
        <v>2024</v>
      </c>
      <c r="D1139" s="19" t="s">
        <v>3303</v>
      </c>
      <c r="E1139" s="19" t="s">
        <v>3304</v>
      </c>
      <c r="F1139" s="19">
        <v>1032437124</v>
      </c>
      <c r="G1139" s="19" t="s">
        <v>3305</v>
      </c>
      <c r="H1139" s="19" t="s">
        <v>262</v>
      </c>
      <c r="I1139" s="19" t="s">
        <v>4742</v>
      </c>
      <c r="J1139" s="27">
        <v>45504</v>
      </c>
      <c r="K1139" s="27">
        <v>45509</v>
      </c>
      <c r="L1139" s="27">
        <v>45657</v>
      </c>
      <c r="M1139" s="29">
        <v>48270000</v>
      </c>
      <c r="N1139" s="36">
        <f t="shared" si="106"/>
        <v>0</v>
      </c>
      <c r="O1139" s="31">
        <f>VLOOKUP(A1139,[1]Hoja3!$A$1:$D$1647,2,0)</f>
        <v>0</v>
      </c>
      <c r="P1139" s="31">
        <f>VLOOKUP(A1139,[1]Hoja3!$A$1:$D$1647,4,0)</f>
        <v>0</v>
      </c>
      <c r="Q1139" s="31">
        <f>VLOOKUP(A1139,[1]Hoja3!$A$1:$D$1647,3,0)</f>
        <v>48270000</v>
      </c>
      <c r="R1139" s="31">
        <f t="shared" si="109"/>
        <v>48270000</v>
      </c>
      <c r="S1139" s="31">
        <f t="shared" si="107"/>
        <v>0</v>
      </c>
      <c r="T1139" s="31">
        <f t="shared" si="108"/>
        <v>0</v>
      </c>
      <c r="X1139" s="30"/>
      <c r="Y1139" s="31"/>
      <c r="Z1139" s="31"/>
      <c r="AA1139" s="28" t="s">
        <v>264</v>
      </c>
    </row>
    <row r="1140" spans="1:27" s="28" customFormat="1" ht="43.5" x14ac:dyDescent="0.35">
      <c r="A1140" s="19" t="str">
        <f t="shared" si="105"/>
        <v>1283-2024</v>
      </c>
      <c r="B1140" s="20">
        <v>1283</v>
      </c>
      <c r="C1140" s="28">
        <v>2024</v>
      </c>
      <c r="D1140" s="19" t="s">
        <v>3306</v>
      </c>
      <c r="E1140" s="19" t="s">
        <v>2407</v>
      </c>
      <c r="F1140" s="19">
        <v>1049633655</v>
      </c>
      <c r="G1140" s="19" t="s">
        <v>3307</v>
      </c>
      <c r="H1140" s="19" t="s">
        <v>262</v>
      </c>
      <c r="I1140" s="19" t="s">
        <v>4742</v>
      </c>
      <c r="J1140" s="27">
        <v>45504</v>
      </c>
      <c r="K1140" s="27">
        <v>45520</v>
      </c>
      <c r="L1140" s="27">
        <v>45657</v>
      </c>
      <c r="M1140" s="29">
        <v>22900500</v>
      </c>
      <c r="N1140" s="36">
        <f t="shared" si="106"/>
        <v>0</v>
      </c>
      <c r="O1140" s="31">
        <f>VLOOKUP(A1140,[1]Hoja3!$A$1:$D$1647,2,0)</f>
        <v>0</v>
      </c>
      <c r="P1140" s="31">
        <f>VLOOKUP(A1140,[1]Hoja3!$A$1:$D$1647,4,0)</f>
        <v>0</v>
      </c>
      <c r="Q1140" s="31">
        <f>VLOOKUP(A1140,[1]Hoja3!$A$1:$D$1647,3,0)</f>
        <v>22900500</v>
      </c>
      <c r="R1140" s="31">
        <f t="shared" si="109"/>
        <v>22900500</v>
      </c>
      <c r="S1140" s="31">
        <f t="shared" si="107"/>
        <v>0</v>
      </c>
      <c r="T1140" s="31">
        <f t="shared" si="108"/>
        <v>0</v>
      </c>
      <c r="X1140" s="30"/>
      <c r="Y1140" s="31"/>
      <c r="Z1140" s="31"/>
      <c r="AA1140" s="28" t="s">
        <v>264</v>
      </c>
    </row>
    <row r="1141" spans="1:27" s="28" customFormat="1" ht="29" x14ac:dyDescent="0.35">
      <c r="A1141" s="19" t="str">
        <f t="shared" si="105"/>
        <v>1284-2024</v>
      </c>
      <c r="B1141" s="20">
        <v>1284</v>
      </c>
      <c r="C1141" s="28">
        <v>2024</v>
      </c>
      <c r="D1141" s="19" t="s">
        <v>3308</v>
      </c>
      <c r="E1141" s="19" t="s">
        <v>2000</v>
      </c>
      <c r="F1141" s="19">
        <v>1013652261</v>
      </c>
      <c r="G1141" s="19" t="s">
        <v>3309</v>
      </c>
      <c r="H1141" s="19" t="s">
        <v>4678</v>
      </c>
      <c r="I1141" s="19" t="s">
        <v>539</v>
      </c>
      <c r="J1141" s="27">
        <v>45504</v>
      </c>
      <c r="K1141" s="27">
        <v>45512</v>
      </c>
      <c r="L1141" s="27">
        <v>45657</v>
      </c>
      <c r="M1141" s="29">
        <v>26522500</v>
      </c>
      <c r="N1141" s="36">
        <f t="shared" si="106"/>
        <v>0</v>
      </c>
      <c r="O1141" s="31">
        <f>VLOOKUP(A1141,[1]Hoja3!$A$1:$D$1647,2,0)</f>
        <v>0</v>
      </c>
      <c r="P1141" s="31">
        <f>VLOOKUP(A1141,[1]Hoja3!$A$1:$D$1647,4,0)</f>
        <v>0</v>
      </c>
      <c r="Q1141" s="31">
        <f>VLOOKUP(A1141,[1]Hoja3!$A$1:$D$1647,3,0)</f>
        <v>26522500</v>
      </c>
      <c r="R1141" s="31">
        <f t="shared" si="109"/>
        <v>26522500</v>
      </c>
      <c r="S1141" s="31">
        <f t="shared" si="107"/>
        <v>0</v>
      </c>
      <c r="T1141" s="31">
        <f t="shared" si="108"/>
        <v>0</v>
      </c>
      <c r="X1141" s="30"/>
      <c r="Y1141" s="31"/>
      <c r="Z1141" s="31"/>
      <c r="AA1141" s="28" t="s">
        <v>534</v>
      </c>
    </row>
    <row r="1142" spans="1:27" s="28" customFormat="1" ht="29" x14ac:dyDescent="0.35">
      <c r="A1142" s="19" t="str">
        <f t="shared" si="105"/>
        <v>1285-2024</v>
      </c>
      <c r="B1142" s="20">
        <v>1285</v>
      </c>
      <c r="C1142" s="28">
        <v>2024</v>
      </c>
      <c r="D1142" s="19" t="s">
        <v>3310</v>
      </c>
      <c r="E1142" s="19" t="s">
        <v>2326</v>
      </c>
      <c r="F1142" s="19">
        <v>52468187</v>
      </c>
      <c r="G1142" s="19" t="s">
        <v>3311</v>
      </c>
      <c r="H1142" s="19" t="s">
        <v>4678</v>
      </c>
      <c r="I1142" s="19" t="s">
        <v>539</v>
      </c>
      <c r="J1142" s="27">
        <v>45504</v>
      </c>
      <c r="K1142" s="27">
        <v>45509</v>
      </c>
      <c r="L1142" s="27">
        <v>45657</v>
      </c>
      <c r="M1142" s="29">
        <v>26522500</v>
      </c>
      <c r="N1142" s="36">
        <f t="shared" si="106"/>
        <v>0</v>
      </c>
      <c r="O1142" s="31">
        <f>VLOOKUP(A1142,[1]Hoja3!$A$1:$D$1647,2,0)</f>
        <v>0</v>
      </c>
      <c r="P1142" s="31">
        <f>VLOOKUP(A1142,[1]Hoja3!$A$1:$D$1647,4,0)</f>
        <v>0</v>
      </c>
      <c r="Q1142" s="31">
        <f>VLOOKUP(A1142,[1]Hoja3!$A$1:$D$1647,3,0)</f>
        <v>26522500</v>
      </c>
      <c r="R1142" s="31">
        <f t="shared" si="109"/>
        <v>26522500</v>
      </c>
      <c r="S1142" s="31">
        <f t="shared" si="107"/>
        <v>0</v>
      </c>
      <c r="T1142" s="31">
        <f t="shared" si="108"/>
        <v>0</v>
      </c>
      <c r="X1142" s="30"/>
      <c r="Y1142" s="31"/>
      <c r="Z1142" s="31"/>
      <c r="AA1142" s="28" t="s">
        <v>534</v>
      </c>
    </row>
    <row r="1143" spans="1:27" s="28" customFormat="1" ht="29" x14ac:dyDescent="0.35">
      <c r="A1143" s="19" t="str">
        <f t="shared" ref="A1143:A1206" si="110">CONCATENATE(B1143,"-",C1143)</f>
        <v>1286-2024</v>
      </c>
      <c r="B1143" s="20">
        <v>1286</v>
      </c>
      <c r="C1143" s="28">
        <v>2024</v>
      </c>
      <c r="D1143" s="19" t="s">
        <v>3312</v>
      </c>
      <c r="E1143" s="19" t="s">
        <v>1997</v>
      </c>
      <c r="F1143" s="19">
        <v>52373257</v>
      </c>
      <c r="G1143" s="19" t="s">
        <v>3313</v>
      </c>
      <c r="H1143" s="19" t="s">
        <v>154</v>
      </c>
      <c r="I1143" s="19" t="s">
        <v>4747</v>
      </c>
      <c r="J1143" s="27">
        <v>45503</v>
      </c>
      <c r="K1143" s="27">
        <v>45512</v>
      </c>
      <c r="L1143" s="27">
        <v>45648</v>
      </c>
      <c r="M1143" s="29">
        <v>13689000</v>
      </c>
      <c r="N1143" s="36">
        <f t="shared" si="106"/>
        <v>0</v>
      </c>
      <c r="O1143" s="31">
        <f>VLOOKUP(A1143,[1]Hoja3!$A$1:$D$1647,2,0)</f>
        <v>0</v>
      </c>
      <c r="P1143" s="31">
        <f>VLOOKUP(A1143,[1]Hoja3!$A$1:$D$1647,4,0)</f>
        <v>0</v>
      </c>
      <c r="Q1143" s="31">
        <f>VLOOKUP(A1143,[1]Hoja3!$A$1:$D$1647,3,0)</f>
        <v>13689000</v>
      </c>
      <c r="R1143" s="31">
        <f t="shared" si="109"/>
        <v>13689000</v>
      </c>
      <c r="S1143" s="31">
        <f t="shared" si="107"/>
        <v>0</v>
      </c>
      <c r="T1143" s="31">
        <f t="shared" si="108"/>
        <v>0</v>
      </c>
      <c r="X1143" s="30"/>
      <c r="Y1143" s="31"/>
      <c r="Z1143" s="31"/>
      <c r="AA1143" s="28" t="s">
        <v>156</v>
      </c>
    </row>
    <row r="1144" spans="1:27" s="28" customFormat="1" ht="29" x14ac:dyDescent="0.35">
      <c r="A1144" s="19" t="str">
        <f t="shared" si="110"/>
        <v>1287-2024</v>
      </c>
      <c r="B1144" s="20">
        <v>1287</v>
      </c>
      <c r="C1144" s="28">
        <v>2024</v>
      </c>
      <c r="D1144" s="19" t="s">
        <v>3314</v>
      </c>
      <c r="E1144" s="19" t="s">
        <v>1236</v>
      </c>
      <c r="F1144" s="19">
        <v>52431075</v>
      </c>
      <c r="G1144" s="19" t="s">
        <v>3315</v>
      </c>
      <c r="H1144" s="19" t="s">
        <v>5411</v>
      </c>
      <c r="I1144" s="19" t="s">
        <v>33</v>
      </c>
      <c r="J1144" s="27">
        <v>45504</v>
      </c>
      <c r="K1144" s="27">
        <v>45506</v>
      </c>
      <c r="L1144" s="27">
        <v>45657</v>
      </c>
      <c r="M1144" s="29">
        <v>32590000</v>
      </c>
      <c r="N1144" s="36">
        <f t="shared" si="106"/>
        <v>0</v>
      </c>
      <c r="O1144" s="31">
        <f>VLOOKUP(A1144,[1]Hoja3!$A$1:$D$1647,2,0)</f>
        <v>0</v>
      </c>
      <c r="P1144" s="31">
        <f>VLOOKUP(A1144,[1]Hoja3!$A$1:$D$1647,4,0)</f>
        <v>0</v>
      </c>
      <c r="Q1144" s="31">
        <f>VLOOKUP(A1144,[1]Hoja3!$A$1:$D$1647,3,0)</f>
        <v>32590000</v>
      </c>
      <c r="R1144" s="31">
        <f t="shared" si="109"/>
        <v>32590000</v>
      </c>
      <c r="S1144" s="31">
        <f t="shared" si="107"/>
        <v>0</v>
      </c>
      <c r="T1144" s="31">
        <f t="shared" si="108"/>
        <v>0</v>
      </c>
      <c r="X1144" s="30"/>
      <c r="Y1144" s="31"/>
      <c r="Z1144" s="31"/>
      <c r="AA1144" s="28" t="s">
        <v>33</v>
      </c>
    </row>
    <row r="1145" spans="1:27" s="28" customFormat="1" ht="29" x14ac:dyDescent="0.35">
      <c r="A1145" s="19" t="str">
        <f t="shared" si="110"/>
        <v>1288-2024</v>
      </c>
      <c r="B1145" s="20">
        <v>1288</v>
      </c>
      <c r="C1145" s="28">
        <v>2024</v>
      </c>
      <c r="D1145" s="19" t="s">
        <v>3316</v>
      </c>
      <c r="E1145" s="19" t="s">
        <v>1728</v>
      </c>
      <c r="F1145" s="19">
        <v>1026294950</v>
      </c>
      <c r="G1145" s="19" t="s">
        <v>3317</v>
      </c>
      <c r="H1145" s="19" t="s">
        <v>5411</v>
      </c>
      <c r="I1145" s="19" t="s">
        <v>33</v>
      </c>
      <c r="J1145" s="27">
        <v>45504</v>
      </c>
      <c r="K1145" s="27">
        <v>45506</v>
      </c>
      <c r="L1145" s="27">
        <v>45657</v>
      </c>
      <c r="M1145" s="29">
        <v>32590000</v>
      </c>
      <c r="N1145" s="36">
        <f t="shared" si="106"/>
        <v>0</v>
      </c>
      <c r="O1145" s="31">
        <f>VLOOKUP(A1145,[1]Hoja3!$A$1:$D$1647,2,0)</f>
        <v>0</v>
      </c>
      <c r="P1145" s="31">
        <f>VLOOKUP(A1145,[1]Hoja3!$A$1:$D$1647,4,0)</f>
        <v>0</v>
      </c>
      <c r="Q1145" s="31">
        <f>VLOOKUP(A1145,[1]Hoja3!$A$1:$D$1647,3,0)</f>
        <v>32590000</v>
      </c>
      <c r="R1145" s="31">
        <f t="shared" si="109"/>
        <v>32590000</v>
      </c>
      <c r="S1145" s="31">
        <f t="shared" si="107"/>
        <v>0</v>
      </c>
      <c r="T1145" s="31">
        <f t="shared" si="108"/>
        <v>0</v>
      </c>
      <c r="X1145" s="30"/>
      <c r="Y1145" s="31"/>
      <c r="Z1145" s="31"/>
      <c r="AA1145" s="28" t="s">
        <v>33</v>
      </c>
    </row>
    <row r="1146" spans="1:27" s="28" customFormat="1" ht="29" x14ac:dyDescent="0.35">
      <c r="A1146" s="19" t="str">
        <f t="shared" si="110"/>
        <v>1289-2024</v>
      </c>
      <c r="B1146" s="20">
        <v>1289</v>
      </c>
      <c r="C1146" s="28">
        <v>2024</v>
      </c>
      <c r="D1146" s="19" t="s">
        <v>3318</v>
      </c>
      <c r="E1146" s="19" t="s">
        <v>83</v>
      </c>
      <c r="F1146" s="19">
        <v>1020762400</v>
      </c>
      <c r="G1146" s="19" t="s">
        <v>3319</v>
      </c>
      <c r="H1146" s="19" t="s">
        <v>2256</v>
      </c>
      <c r="I1146" s="19" t="s">
        <v>32</v>
      </c>
      <c r="J1146" s="27">
        <v>45504</v>
      </c>
      <c r="K1146" s="27">
        <v>45512</v>
      </c>
      <c r="L1146" s="27">
        <v>45657</v>
      </c>
      <c r="M1146" s="29">
        <v>32590000</v>
      </c>
      <c r="N1146" s="36">
        <f t="shared" si="106"/>
        <v>0</v>
      </c>
      <c r="O1146" s="31">
        <f>VLOOKUP(A1146,[1]Hoja3!$A$1:$D$1647,2,0)</f>
        <v>0</v>
      </c>
      <c r="P1146" s="31">
        <f>VLOOKUP(A1146,[1]Hoja3!$A$1:$D$1647,4,0)</f>
        <v>0</v>
      </c>
      <c r="Q1146" s="31">
        <f>VLOOKUP(A1146,[1]Hoja3!$A$1:$D$1647,3,0)</f>
        <v>32590000</v>
      </c>
      <c r="R1146" s="31">
        <f t="shared" si="109"/>
        <v>32590000</v>
      </c>
      <c r="S1146" s="31">
        <f t="shared" si="107"/>
        <v>0</v>
      </c>
      <c r="T1146" s="31">
        <f t="shared" si="108"/>
        <v>0</v>
      </c>
      <c r="X1146" s="30"/>
      <c r="Y1146" s="31"/>
      <c r="Z1146" s="31"/>
      <c r="AA1146" s="28" t="s">
        <v>33</v>
      </c>
    </row>
    <row r="1147" spans="1:27" s="28" customFormat="1" ht="29" x14ac:dyDescent="0.35">
      <c r="A1147" s="19" t="str">
        <f t="shared" si="110"/>
        <v>1290-2024</v>
      </c>
      <c r="B1147" s="20">
        <v>1290</v>
      </c>
      <c r="C1147" s="28">
        <v>2024</v>
      </c>
      <c r="D1147" s="19" t="s">
        <v>3320</v>
      </c>
      <c r="E1147" s="19" t="s">
        <v>128</v>
      </c>
      <c r="F1147" s="19">
        <v>52741098</v>
      </c>
      <c r="G1147" s="19" t="s">
        <v>3321</v>
      </c>
      <c r="H1147" s="19" t="s">
        <v>5411</v>
      </c>
      <c r="I1147" s="19" t="s">
        <v>33</v>
      </c>
      <c r="J1147" s="27">
        <v>45504</v>
      </c>
      <c r="K1147" s="27">
        <v>45506</v>
      </c>
      <c r="L1147" s="27">
        <v>45657</v>
      </c>
      <c r="M1147" s="29">
        <v>32590000</v>
      </c>
      <c r="N1147" s="36">
        <f t="shared" si="106"/>
        <v>0</v>
      </c>
      <c r="O1147" s="31">
        <f>VLOOKUP(A1147,[1]Hoja3!$A$1:$D$1647,2,0)</f>
        <v>0</v>
      </c>
      <c r="P1147" s="31">
        <f>VLOOKUP(A1147,[1]Hoja3!$A$1:$D$1647,4,0)</f>
        <v>0</v>
      </c>
      <c r="Q1147" s="31">
        <f>VLOOKUP(A1147,[1]Hoja3!$A$1:$D$1647,3,0)</f>
        <v>32590000</v>
      </c>
      <c r="R1147" s="31">
        <f t="shared" si="109"/>
        <v>32590000</v>
      </c>
      <c r="S1147" s="31">
        <f t="shared" si="107"/>
        <v>0</v>
      </c>
      <c r="T1147" s="31">
        <f t="shared" si="108"/>
        <v>0</v>
      </c>
      <c r="X1147" s="30"/>
      <c r="Y1147" s="31"/>
      <c r="Z1147" s="31"/>
      <c r="AA1147" s="28" t="s">
        <v>33</v>
      </c>
    </row>
    <row r="1148" spans="1:27" s="28" customFormat="1" ht="29" x14ac:dyDescent="0.35">
      <c r="A1148" s="19" t="str">
        <f t="shared" si="110"/>
        <v>1291-2024</v>
      </c>
      <c r="B1148" s="20">
        <v>1291</v>
      </c>
      <c r="C1148" s="28">
        <v>2024</v>
      </c>
      <c r="D1148" s="19" t="s">
        <v>3322</v>
      </c>
      <c r="E1148" s="19" t="s">
        <v>391</v>
      </c>
      <c r="F1148" s="19">
        <v>1121041168</v>
      </c>
      <c r="G1148" s="19" t="s">
        <v>3323</v>
      </c>
      <c r="H1148" s="19" t="s">
        <v>2256</v>
      </c>
      <c r="I1148" s="19" t="s">
        <v>32</v>
      </c>
      <c r="J1148" s="27">
        <v>45504</v>
      </c>
      <c r="K1148" s="27">
        <v>45509</v>
      </c>
      <c r="L1148" s="27">
        <v>45657</v>
      </c>
      <c r="M1148" s="29">
        <v>34000000</v>
      </c>
      <c r="N1148" s="36">
        <f t="shared" si="106"/>
        <v>0</v>
      </c>
      <c r="O1148" s="31">
        <f>VLOOKUP(A1148,[1]Hoja3!$A$1:$D$1647,2,0)</f>
        <v>0</v>
      </c>
      <c r="P1148" s="31">
        <f>VLOOKUP(A1148,[1]Hoja3!$A$1:$D$1647,4,0)</f>
        <v>0</v>
      </c>
      <c r="Q1148" s="31">
        <f>VLOOKUP(A1148,[1]Hoja3!$A$1:$D$1647,3,0)</f>
        <v>34000000</v>
      </c>
      <c r="R1148" s="31">
        <f t="shared" si="109"/>
        <v>34000000</v>
      </c>
      <c r="S1148" s="31">
        <f t="shared" si="107"/>
        <v>0</v>
      </c>
      <c r="T1148" s="31">
        <f t="shared" si="108"/>
        <v>0</v>
      </c>
      <c r="X1148" s="30"/>
      <c r="Y1148" s="31"/>
      <c r="Z1148" s="31"/>
      <c r="AA1148" s="28" t="s">
        <v>33</v>
      </c>
    </row>
    <row r="1149" spans="1:27" s="28" customFormat="1" ht="29" x14ac:dyDescent="0.35">
      <c r="A1149" s="19" t="str">
        <f t="shared" si="110"/>
        <v>1293-2024</v>
      </c>
      <c r="B1149" s="20">
        <v>1293</v>
      </c>
      <c r="C1149" s="28">
        <v>2024</v>
      </c>
      <c r="D1149" s="19" t="s">
        <v>3324</v>
      </c>
      <c r="E1149" s="19" t="s">
        <v>2140</v>
      </c>
      <c r="F1149" s="19">
        <v>1033697548</v>
      </c>
      <c r="G1149" s="19" t="s">
        <v>3325</v>
      </c>
      <c r="H1149" s="19" t="s">
        <v>2899</v>
      </c>
      <c r="I1149" s="19" t="s">
        <v>765</v>
      </c>
      <c r="J1149" s="27">
        <v>45504</v>
      </c>
      <c r="K1149" s="27">
        <v>45509</v>
      </c>
      <c r="L1149" s="27">
        <v>45657</v>
      </c>
      <c r="M1149" s="29">
        <v>21000000</v>
      </c>
      <c r="N1149" s="36">
        <f t="shared" si="106"/>
        <v>0</v>
      </c>
      <c r="O1149" s="31">
        <f>VLOOKUP(A1149,[1]Hoja3!$A$1:$D$1647,2,0)</f>
        <v>0</v>
      </c>
      <c r="P1149" s="31">
        <f>VLOOKUP(A1149,[1]Hoja3!$A$1:$D$1647,4,0)</f>
        <v>0</v>
      </c>
      <c r="Q1149" s="31">
        <f>VLOOKUP(A1149,[1]Hoja3!$A$1:$D$1647,3,0)</f>
        <v>21000000</v>
      </c>
      <c r="R1149" s="31">
        <f t="shared" si="109"/>
        <v>21000000</v>
      </c>
      <c r="S1149" s="31">
        <f t="shared" si="107"/>
        <v>0</v>
      </c>
      <c r="T1149" s="31">
        <f t="shared" si="108"/>
        <v>0</v>
      </c>
      <c r="X1149" s="30"/>
      <c r="Y1149" s="31"/>
      <c r="Z1149" s="31"/>
      <c r="AA1149" s="28" t="s">
        <v>556</v>
      </c>
    </row>
    <row r="1150" spans="1:27" s="28" customFormat="1" ht="43.5" x14ac:dyDescent="0.35">
      <c r="A1150" s="19" t="str">
        <f t="shared" si="110"/>
        <v>1294-2024</v>
      </c>
      <c r="B1150" s="20">
        <v>1294</v>
      </c>
      <c r="C1150" s="28">
        <v>2024</v>
      </c>
      <c r="D1150" s="19" t="s">
        <v>3326</v>
      </c>
      <c r="E1150" s="19" t="s">
        <v>2723</v>
      </c>
      <c r="F1150" s="19">
        <v>1064801144</v>
      </c>
      <c r="G1150" s="19" t="s">
        <v>3327</v>
      </c>
      <c r="H1150" s="19" t="s">
        <v>262</v>
      </c>
      <c r="I1150" s="19" t="s">
        <v>4742</v>
      </c>
      <c r="J1150" s="27">
        <v>45504</v>
      </c>
      <c r="K1150" s="27">
        <v>45519</v>
      </c>
      <c r="L1150" s="27">
        <v>45657</v>
      </c>
      <c r="M1150" s="29">
        <v>22900500</v>
      </c>
      <c r="N1150" s="36">
        <f t="shared" si="106"/>
        <v>0</v>
      </c>
      <c r="O1150" s="31">
        <f>VLOOKUP(A1150,[1]Hoja3!$A$1:$D$1647,2,0)</f>
        <v>0</v>
      </c>
      <c r="P1150" s="31">
        <f>VLOOKUP(A1150,[1]Hoja3!$A$1:$D$1647,4,0)</f>
        <v>0</v>
      </c>
      <c r="Q1150" s="31">
        <f>VLOOKUP(A1150,[1]Hoja3!$A$1:$D$1647,3,0)</f>
        <v>22900500</v>
      </c>
      <c r="R1150" s="31">
        <f t="shared" si="109"/>
        <v>22900500</v>
      </c>
      <c r="S1150" s="31">
        <f t="shared" si="107"/>
        <v>0</v>
      </c>
      <c r="T1150" s="31">
        <f t="shared" si="108"/>
        <v>0</v>
      </c>
      <c r="X1150" s="30"/>
      <c r="Y1150" s="31"/>
      <c r="Z1150" s="31"/>
      <c r="AA1150" s="28" t="s">
        <v>264</v>
      </c>
    </row>
    <row r="1151" spans="1:27" s="28" customFormat="1" ht="43.5" x14ac:dyDescent="0.35">
      <c r="A1151" s="19" t="str">
        <f t="shared" si="110"/>
        <v>1295-2024</v>
      </c>
      <c r="B1151" s="20">
        <v>1295</v>
      </c>
      <c r="C1151" s="28">
        <v>2024</v>
      </c>
      <c r="D1151" s="19" t="s">
        <v>3328</v>
      </c>
      <c r="E1151" s="19" t="s">
        <v>2455</v>
      </c>
      <c r="F1151" s="19">
        <v>1010236363</v>
      </c>
      <c r="G1151" s="19" t="s">
        <v>3329</v>
      </c>
      <c r="H1151" s="19" t="s">
        <v>262</v>
      </c>
      <c r="I1151" s="19" t="s">
        <v>5414</v>
      </c>
      <c r="J1151" s="27">
        <v>45504</v>
      </c>
      <c r="K1151" s="27">
        <v>45525</v>
      </c>
      <c r="L1151" s="27">
        <v>45657</v>
      </c>
      <c r="M1151" s="29">
        <v>22900500</v>
      </c>
      <c r="N1151" s="36">
        <f t="shared" si="106"/>
        <v>0</v>
      </c>
      <c r="O1151" s="31">
        <f>VLOOKUP(A1151,[1]Hoja3!$A$1:$D$1647,2,0)</f>
        <v>0</v>
      </c>
      <c r="P1151" s="31">
        <f>VLOOKUP(A1151,[1]Hoja3!$A$1:$D$1647,4,0)</f>
        <v>0</v>
      </c>
      <c r="Q1151" s="31">
        <f>VLOOKUP(A1151,[1]Hoja3!$A$1:$D$1647,3,0)</f>
        <v>22900500</v>
      </c>
      <c r="R1151" s="31">
        <f t="shared" si="109"/>
        <v>22900500</v>
      </c>
      <c r="S1151" s="31">
        <f t="shared" si="107"/>
        <v>0</v>
      </c>
      <c r="T1151" s="31">
        <f t="shared" si="108"/>
        <v>0</v>
      </c>
      <c r="X1151" s="30"/>
      <c r="Y1151" s="31"/>
      <c r="Z1151" s="31"/>
      <c r="AA1151" s="28" t="s">
        <v>264</v>
      </c>
    </row>
    <row r="1152" spans="1:27" s="28" customFormat="1" ht="29" x14ac:dyDescent="0.35">
      <c r="A1152" s="19" t="str">
        <f t="shared" si="110"/>
        <v>1296-2024</v>
      </c>
      <c r="B1152" s="20">
        <v>1296</v>
      </c>
      <c r="C1152" s="28">
        <v>2024</v>
      </c>
      <c r="D1152" s="19" t="s">
        <v>3330</v>
      </c>
      <c r="E1152" s="19" t="s">
        <v>856</v>
      </c>
      <c r="F1152" s="19">
        <v>1032412730</v>
      </c>
      <c r="G1152" s="19" t="s">
        <v>3331</v>
      </c>
      <c r="H1152" s="19" t="s">
        <v>2899</v>
      </c>
      <c r="I1152" s="19" t="s">
        <v>555</v>
      </c>
      <c r="J1152" s="27">
        <v>45504</v>
      </c>
      <c r="K1152" s="27">
        <v>45510</v>
      </c>
      <c r="L1152" s="27">
        <v>45646</v>
      </c>
      <c r="M1152" s="29">
        <v>35550000</v>
      </c>
      <c r="N1152" s="36">
        <f t="shared" si="106"/>
        <v>0</v>
      </c>
      <c r="O1152" s="31">
        <f>VLOOKUP(A1152,[1]Hoja3!$A$1:$D$1647,2,0)</f>
        <v>0</v>
      </c>
      <c r="P1152" s="31">
        <f>VLOOKUP(A1152,[1]Hoja3!$A$1:$D$1647,4,0)</f>
        <v>0</v>
      </c>
      <c r="Q1152" s="31">
        <f>VLOOKUP(A1152,[1]Hoja3!$A$1:$D$1647,3,0)</f>
        <v>35550000</v>
      </c>
      <c r="R1152" s="31">
        <f t="shared" si="109"/>
        <v>35550000</v>
      </c>
      <c r="S1152" s="31">
        <f t="shared" si="107"/>
        <v>0</v>
      </c>
      <c r="T1152" s="31">
        <f t="shared" si="108"/>
        <v>0</v>
      </c>
      <c r="X1152" s="30"/>
      <c r="Y1152" s="31"/>
      <c r="Z1152" s="31"/>
      <c r="AA1152" s="28" t="s">
        <v>556</v>
      </c>
    </row>
    <row r="1153" spans="1:27" s="28" customFormat="1" ht="29" x14ac:dyDescent="0.35">
      <c r="A1153" s="19" t="str">
        <f t="shared" si="110"/>
        <v>1298-2024</v>
      </c>
      <c r="B1153" s="20">
        <v>1298</v>
      </c>
      <c r="C1153" s="28">
        <v>2024</v>
      </c>
      <c r="D1153" s="19" t="s">
        <v>3332</v>
      </c>
      <c r="E1153" s="19" t="s">
        <v>1136</v>
      </c>
      <c r="F1153" s="19">
        <v>46359585</v>
      </c>
      <c r="G1153" s="19" t="s">
        <v>3333</v>
      </c>
      <c r="H1153" s="19" t="s">
        <v>3046</v>
      </c>
      <c r="I1153" s="19" t="s">
        <v>476</v>
      </c>
      <c r="J1153" s="27">
        <v>45504</v>
      </c>
      <c r="K1153" s="27">
        <v>45509</v>
      </c>
      <c r="L1153" s="27">
        <v>45646</v>
      </c>
      <c r="M1153" s="29">
        <v>23870250</v>
      </c>
      <c r="N1153" s="36">
        <f t="shared" si="106"/>
        <v>0</v>
      </c>
      <c r="O1153" s="31">
        <f>VLOOKUP(A1153,[1]Hoja3!$A$1:$D$1647,2,0)</f>
        <v>0</v>
      </c>
      <c r="P1153" s="31">
        <f>VLOOKUP(A1153,[1]Hoja3!$A$1:$D$1647,4,0)</f>
        <v>0</v>
      </c>
      <c r="Q1153" s="31">
        <f>VLOOKUP(A1153,[1]Hoja3!$A$1:$D$1647,3,0)</f>
        <v>23870250</v>
      </c>
      <c r="R1153" s="31">
        <f t="shared" si="109"/>
        <v>23870250</v>
      </c>
      <c r="S1153" s="31">
        <f t="shared" si="107"/>
        <v>0</v>
      </c>
      <c r="T1153" s="31">
        <f t="shared" si="108"/>
        <v>0</v>
      </c>
      <c r="X1153" s="30"/>
      <c r="Y1153" s="31"/>
      <c r="Z1153" s="31"/>
      <c r="AA1153" s="28" t="s">
        <v>477</v>
      </c>
    </row>
    <row r="1154" spans="1:27" s="28" customFormat="1" ht="29" x14ac:dyDescent="0.35">
      <c r="A1154" s="19" t="str">
        <f t="shared" si="110"/>
        <v>1299-2024</v>
      </c>
      <c r="B1154" s="20">
        <v>1299</v>
      </c>
      <c r="C1154" s="28">
        <v>2024</v>
      </c>
      <c r="D1154" s="19" t="s">
        <v>3334</v>
      </c>
      <c r="E1154" s="19" t="s">
        <v>3335</v>
      </c>
      <c r="F1154" s="19">
        <v>52539665</v>
      </c>
      <c r="G1154" s="19" t="s">
        <v>3336</v>
      </c>
      <c r="H1154" s="19" t="s">
        <v>154</v>
      </c>
      <c r="I1154" s="19" t="s">
        <v>4747</v>
      </c>
      <c r="J1154" s="27">
        <v>45504</v>
      </c>
      <c r="K1154" s="27">
        <v>45518</v>
      </c>
      <c r="L1154" s="27">
        <v>45670</v>
      </c>
      <c r="M1154" s="29">
        <v>27160000</v>
      </c>
      <c r="N1154" s="36">
        <f t="shared" si="106"/>
        <v>0</v>
      </c>
      <c r="O1154" s="31">
        <f>VLOOKUP(A1154,[1]Hoja3!$A$1:$D$1647,2,0)</f>
        <v>0</v>
      </c>
      <c r="P1154" s="31">
        <f>VLOOKUP(A1154,[1]Hoja3!$A$1:$D$1647,4,0)</f>
        <v>0</v>
      </c>
      <c r="Q1154" s="31">
        <f>VLOOKUP(A1154,[1]Hoja3!$A$1:$D$1647,3,0)</f>
        <v>27160000</v>
      </c>
      <c r="R1154" s="31">
        <f t="shared" si="109"/>
        <v>27160000</v>
      </c>
      <c r="S1154" s="31">
        <f t="shared" si="107"/>
        <v>0</v>
      </c>
      <c r="T1154" s="31">
        <f t="shared" si="108"/>
        <v>0</v>
      </c>
      <c r="X1154" s="30"/>
      <c r="Y1154" s="31"/>
      <c r="Z1154" s="31"/>
      <c r="AA1154" s="28" t="s">
        <v>156</v>
      </c>
    </row>
    <row r="1155" spans="1:27" s="28" customFormat="1" ht="29" x14ac:dyDescent="0.35">
      <c r="A1155" s="19" t="str">
        <f t="shared" si="110"/>
        <v>1301-2024</v>
      </c>
      <c r="B1155" s="20">
        <v>1301</v>
      </c>
      <c r="C1155" s="28">
        <v>2024</v>
      </c>
      <c r="D1155" s="19" t="s">
        <v>3337</v>
      </c>
      <c r="E1155" s="19" t="s">
        <v>666</v>
      </c>
      <c r="F1155" s="19">
        <v>1016031370</v>
      </c>
      <c r="G1155" s="19" t="s">
        <v>3338</v>
      </c>
      <c r="H1155" s="19" t="s">
        <v>154</v>
      </c>
      <c r="I1155" s="19" t="s">
        <v>4747</v>
      </c>
      <c r="J1155" s="27">
        <v>45504</v>
      </c>
      <c r="K1155" s="27">
        <v>45509</v>
      </c>
      <c r="L1155" s="27">
        <v>45645</v>
      </c>
      <c r="M1155" s="29">
        <v>23872500</v>
      </c>
      <c r="N1155" s="36">
        <f t="shared" si="106"/>
        <v>0</v>
      </c>
      <c r="O1155" s="31">
        <f>VLOOKUP(A1155,[1]Hoja3!$A$1:$D$1647,2,0)</f>
        <v>0</v>
      </c>
      <c r="P1155" s="31">
        <f>VLOOKUP(A1155,[1]Hoja3!$A$1:$D$1647,4,0)</f>
        <v>0</v>
      </c>
      <c r="Q1155" s="31">
        <f>VLOOKUP(A1155,[1]Hoja3!$A$1:$D$1647,3,0)</f>
        <v>23872500</v>
      </c>
      <c r="R1155" s="31">
        <f t="shared" si="109"/>
        <v>23872500</v>
      </c>
      <c r="S1155" s="31">
        <f t="shared" si="107"/>
        <v>0</v>
      </c>
      <c r="T1155" s="31">
        <f t="shared" si="108"/>
        <v>0</v>
      </c>
      <c r="X1155" s="30"/>
      <c r="Y1155" s="31"/>
      <c r="Z1155" s="31"/>
      <c r="AA1155" s="28" t="s">
        <v>156</v>
      </c>
    </row>
    <row r="1156" spans="1:27" s="28" customFormat="1" ht="29" x14ac:dyDescent="0.35">
      <c r="A1156" s="19" t="str">
        <f t="shared" si="110"/>
        <v>1302-2024</v>
      </c>
      <c r="B1156" s="20">
        <v>1302</v>
      </c>
      <c r="C1156" s="28">
        <v>2024</v>
      </c>
      <c r="D1156" s="19" t="s">
        <v>3339</v>
      </c>
      <c r="E1156" s="19" t="s">
        <v>1389</v>
      </c>
      <c r="F1156" s="19">
        <v>52430621</v>
      </c>
      <c r="G1156" s="19" t="s">
        <v>3340</v>
      </c>
      <c r="H1156" s="19" t="s">
        <v>154</v>
      </c>
      <c r="I1156" s="19" t="s">
        <v>4747</v>
      </c>
      <c r="J1156" s="27">
        <v>45504</v>
      </c>
      <c r="K1156" s="27">
        <v>45512</v>
      </c>
      <c r="L1156" s="27">
        <v>45648</v>
      </c>
      <c r="M1156" s="29">
        <v>24444000</v>
      </c>
      <c r="N1156" s="36">
        <f t="shared" si="106"/>
        <v>0</v>
      </c>
      <c r="O1156" s="31">
        <f>VLOOKUP(A1156,[1]Hoja3!$A$1:$D$1647,2,0)</f>
        <v>0</v>
      </c>
      <c r="P1156" s="31">
        <f>VLOOKUP(A1156,[1]Hoja3!$A$1:$D$1647,4,0)</f>
        <v>0</v>
      </c>
      <c r="Q1156" s="31">
        <f>VLOOKUP(A1156,[1]Hoja3!$A$1:$D$1647,3,0)</f>
        <v>24444000</v>
      </c>
      <c r="R1156" s="31">
        <f t="shared" si="109"/>
        <v>24444000</v>
      </c>
      <c r="S1156" s="31">
        <f t="shared" si="107"/>
        <v>0</v>
      </c>
      <c r="T1156" s="31">
        <f t="shared" si="108"/>
        <v>0</v>
      </c>
      <c r="X1156" s="30"/>
      <c r="Y1156" s="31"/>
      <c r="Z1156" s="31"/>
      <c r="AA1156" s="28" t="s">
        <v>156</v>
      </c>
    </row>
    <row r="1157" spans="1:27" s="28" customFormat="1" ht="29" x14ac:dyDescent="0.35">
      <c r="A1157" s="19" t="str">
        <f t="shared" si="110"/>
        <v>1305-2024</v>
      </c>
      <c r="B1157" s="20">
        <v>1305</v>
      </c>
      <c r="C1157" s="28">
        <v>2024</v>
      </c>
      <c r="D1157" s="19" t="s">
        <v>3341</v>
      </c>
      <c r="E1157" s="19" t="s">
        <v>98</v>
      </c>
      <c r="F1157" s="19">
        <v>50972364</v>
      </c>
      <c r="G1157" s="19" t="s">
        <v>3342</v>
      </c>
      <c r="H1157" s="19" t="s">
        <v>3343</v>
      </c>
      <c r="I1157" s="19" t="s">
        <v>38</v>
      </c>
      <c r="J1157" s="27">
        <v>45504</v>
      </c>
      <c r="K1157" s="27">
        <v>45506</v>
      </c>
      <c r="L1157" s="27">
        <v>45654</v>
      </c>
      <c r="M1157" s="29">
        <v>48020000</v>
      </c>
      <c r="N1157" s="36">
        <f t="shared" si="106"/>
        <v>0</v>
      </c>
      <c r="O1157" s="31">
        <f>VLOOKUP(A1157,[1]Hoja3!$A$1:$D$1647,2,0)</f>
        <v>0</v>
      </c>
      <c r="P1157" s="31">
        <f>VLOOKUP(A1157,[1]Hoja3!$A$1:$D$1647,4,0)</f>
        <v>0</v>
      </c>
      <c r="Q1157" s="31">
        <f>VLOOKUP(A1157,[1]Hoja3!$A$1:$D$1647,3,0)</f>
        <v>48020000</v>
      </c>
      <c r="R1157" s="31">
        <f t="shared" si="109"/>
        <v>48020000</v>
      </c>
      <c r="S1157" s="31">
        <f t="shared" si="107"/>
        <v>0</v>
      </c>
      <c r="T1157" s="31">
        <f t="shared" si="108"/>
        <v>0</v>
      </c>
      <c r="X1157" s="30"/>
      <c r="Y1157" s="31"/>
      <c r="Z1157" s="31"/>
      <c r="AA1157" s="28" t="s">
        <v>39</v>
      </c>
    </row>
    <row r="1158" spans="1:27" s="28" customFormat="1" ht="29" x14ac:dyDescent="0.35">
      <c r="A1158" s="19" t="str">
        <f t="shared" si="110"/>
        <v>1306-2024</v>
      </c>
      <c r="B1158" s="20">
        <v>1306</v>
      </c>
      <c r="C1158" s="28">
        <v>2024</v>
      </c>
      <c r="D1158" s="19" t="s">
        <v>3344</v>
      </c>
      <c r="E1158" s="19" t="s">
        <v>161</v>
      </c>
      <c r="F1158" s="19">
        <v>1061707223</v>
      </c>
      <c r="G1158" s="19" t="s">
        <v>3345</v>
      </c>
      <c r="H1158" s="19" t="s">
        <v>3343</v>
      </c>
      <c r="I1158" s="19" t="s">
        <v>38</v>
      </c>
      <c r="J1158" s="27">
        <v>45504</v>
      </c>
      <c r="K1158" s="27">
        <v>45506</v>
      </c>
      <c r="L1158" s="27">
        <v>45627</v>
      </c>
      <c r="M1158" s="29">
        <v>39200000</v>
      </c>
      <c r="N1158" s="36">
        <f t="shared" si="106"/>
        <v>0</v>
      </c>
      <c r="O1158" s="31">
        <f>VLOOKUP(A1158,[1]Hoja3!$A$1:$D$1647,2,0)</f>
        <v>0</v>
      </c>
      <c r="P1158" s="31">
        <f>VLOOKUP(A1158,[1]Hoja3!$A$1:$D$1647,4,0)</f>
        <v>0</v>
      </c>
      <c r="Q1158" s="31">
        <f>VLOOKUP(A1158,[1]Hoja3!$A$1:$D$1647,3,0)</f>
        <v>39200000</v>
      </c>
      <c r="R1158" s="31">
        <f t="shared" si="109"/>
        <v>39200000</v>
      </c>
      <c r="S1158" s="31">
        <f t="shared" si="107"/>
        <v>0</v>
      </c>
      <c r="T1158" s="31">
        <f t="shared" si="108"/>
        <v>0</v>
      </c>
      <c r="X1158" s="30"/>
      <c r="Y1158" s="31"/>
      <c r="Z1158" s="31"/>
      <c r="AA1158" s="28" t="s">
        <v>39</v>
      </c>
    </row>
    <row r="1159" spans="1:27" s="28" customFormat="1" ht="29" x14ac:dyDescent="0.35">
      <c r="A1159" s="19" t="str">
        <f t="shared" si="110"/>
        <v>1307-2024</v>
      </c>
      <c r="B1159" s="20">
        <v>1307</v>
      </c>
      <c r="C1159" s="28">
        <v>2024</v>
      </c>
      <c r="D1159" s="19" t="s">
        <v>3346</v>
      </c>
      <c r="E1159" s="19" t="s">
        <v>1461</v>
      </c>
      <c r="F1159" s="19">
        <v>53073191</v>
      </c>
      <c r="G1159" s="19" t="s">
        <v>3347</v>
      </c>
      <c r="H1159" s="19" t="s">
        <v>2899</v>
      </c>
      <c r="I1159" s="19" t="s">
        <v>555</v>
      </c>
      <c r="J1159" s="27">
        <v>45504</v>
      </c>
      <c r="K1159" s="27">
        <v>45516</v>
      </c>
      <c r="L1159" s="27">
        <v>45657</v>
      </c>
      <c r="M1159" s="29">
        <v>21000000</v>
      </c>
      <c r="N1159" s="36">
        <f t="shared" si="106"/>
        <v>0</v>
      </c>
      <c r="O1159" s="31">
        <f>VLOOKUP(A1159,[1]Hoja3!$A$1:$D$1647,2,0)</f>
        <v>0</v>
      </c>
      <c r="P1159" s="31">
        <f>VLOOKUP(A1159,[1]Hoja3!$A$1:$D$1647,4,0)</f>
        <v>0</v>
      </c>
      <c r="Q1159" s="31">
        <f>VLOOKUP(A1159,[1]Hoja3!$A$1:$D$1647,3,0)</f>
        <v>21000000</v>
      </c>
      <c r="R1159" s="31">
        <f t="shared" si="109"/>
        <v>21000000</v>
      </c>
      <c r="S1159" s="31">
        <f t="shared" si="107"/>
        <v>0</v>
      </c>
      <c r="T1159" s="31">
        <f t="shared" si="108"/>
        <v>0</v>
      </c>
      <c r="X1159" s="30"/>
      <c r="Y1159" s="31"/>
      <c r="Z1159" s="31"/>
      <c r="AA1159" s="28" t="s">
        <v>556</v>
      </c>
    </row>
    <row r="1160" spans="1:27" s="28" customFormat="1" ht="43.5" x14ac:dyDescent="0.35">
      <c r="A1160" s="19" t="str">
        <f t="shared" si="110"/>
        <v>1308-2024</v>
      </c>
      <c r="B1160" s="20">
        <v>1308</v>
      </c>
      <c r="C1160" s="28">
        <v>2024</v>
      </c>
      <c r="D1160" s="19" t="s">
        <v>3348</v>
      </c>
      <c r="E1160" s="19" t="s">
        <v>615</v>
      </c>
      <c r="F1160" s="19">
        <v>1016061866</v>
      </c>
      <c r="G1160" s="19" t="s">
        <v>3349</v>
      </c>
      <c r="H1160" s="19" t="s">
        <v>262</v>
      </c>
      <c r="I1160" s="19" t="s">
        <v>4742</v>
      </c>
      <c r="J1160" s="27">
        <v>45504</v>
      </c>
      <c r="K1160" s="27">
        <v>45509</v>
      </c>
      <c r="L1160" s="27">
        <v>45657</v>
      </c>
      <c r="M1160" s="29">
        <v>35310000</v>
      </c>
      <c r="N1160" s="36">
        <f t="shared" ref="N1160:N1184" si="111">O1160/(M1160-P1160)</f>
        <v>0</v>
      </c>
      <c r="O1160" s="31">
        <f>VLOOKUP(A1160,[1]Hoja3!$A$1:$D$1647,2,0)</f>
        <v>0</v>
      </c>
      <c r="P1160" s="31">
        <f>VLOOKUP(A1160,[1]Hoja3!$A$1:$D$1647,4,0)</f>
        <v>0</v>
      </c>
      <c r="Q1160" s="31">
        <f>VLOOKUP(A1160,[1]Hoja3!$A$1:$D$1647,3,0)</f>
        <v>35310000</v>
      </c>
      <c r="R1160" s="31">
        <f t="shared" si="109"/>
        <v>35310000</v>
      </c>
      <c r="S1160" s="31">
        <f t="shared" ref="S1160:S1223" si="112">+O1160-P1160</f>
        <v>0</v>
      </c>
      <c r="T1160" s="31">
        <f t="shared" ref="T1160:T1223" si="113">+O1160+P1160</f>
        <v>0</v>
      </c>
      <c r="X1160" s="30"/>
      <c r="Y1160" s="31"/>
      <c r="Z1160" s="31"/>
      <c r="AA1160" s="28" t="s">
        <v>264</v>
      </c>
    </row>
    <row r="1161" spans="1:27" s="28" customFormat="1" ht="43.5" x14ac:dyDescent="0.35">
      <c r="A1161" s="19" t="str">
        <f t="shared" si="110"/>
        <v>1309-2024</v>
      </c>
      <c r="B1161" s="20">
        <v>1309</v>
      </c>
      <c r="C1161" s="28">
        <v>2024</v>
      </c>
      <c r="D1161" s="19" t="s">
        <v>3350</v>
      </c>
      <c r="E1161" s="19" t="s">
        <v>594</v>
      </c>
      <c r="F1161" s="19">
        <v>1012345687</v>
      </c>
      <c r="G1161" s="19" t="s">
        <v>3351</v>
      </c>
      <c r="H1161" s="19" t="s">
        <v>262</v>
      </c>
      <c r="I1161" s="19" t="s">
        <v>4742</v>
      </c>
      <c r="J1161" s="27">
        <v>45504</v>
      </c>
      <c r="K1161" s="27">
        <v>45509</v>
      </c>
      <c r="L1161" s="27">
        <v>45657</v>
      </c>
      <c r="M1161" s="29">
        <v>25460000</v>
      </c>
      <c r="N1161" s="36">
        <f t="shared" si="111"/>
        <v>0</v>
      </c>
      <c r="O1161" s="31">
        <f>VLOOKUP(A1161,[1]Hoja3!$A$1:$D$1647,2,0)</f>
        <v>0</v>
      </c>
      <c r="P1161" s="31">
        <f>VLOOKUP(A1161,[1]Hoja3!$A$1:$D$1647,4,0)</f>
        <v>0</v>
      </c>
      <c r="Q1161" s="31">
        <f>VLOOKUP(A1161,[1]Hoja3!$A$1:$D$1647,3,0)</f>
        <v>25460000</v>
      </c>
      <c r="R1161" s="31">
        <f t="shared" ref="R1161:R1184" si="114">+O1161+P1161+Q1161</f>
        <v>25460000</v>
      </c>
      <c r="S1161" s="31">
        <f t="shared" si="112"/>
        <v>0</v>
      </c>
      <c r="T1161" s="31">
        <f t="shared" si="113"/>
        <v>0</v>
      </c>
      <c r="X1161" s="30"/>
      <c r="Y1161" s="31"/>
      <c r="Z1161" s="31"/>
      <c r="AA1161" s="28" t="s">
        <v>264</v>
      </c>
    </row>
    <row r="1162" spans="1:27" s="28" customFormat="1" ht="43.5" x14ac:dyDescent="0.35">
      <c r="A1162" s="19" t="str">
        <f t="shared" si="110"/>
        <v>1310-2024</v>
      </c>
      <c r="B1162" s="20">
        <v>1310</v>
      </c>
      <c r="C1162" s="28">
        <v>2024</v>
      </c>
      <c r="D1162" s="19" t="s">
        <v>3352</v>
      </c>
      <c r="E1162" s="19" t="s">
        <v>588</v>
      </c>
      <c r="F1162" s="19">
        <v>1022399152</v>
      </c>
      <c r="G1162" s="19" t="s">
        <v>3353</v>
      </c>
      <c r="H1162" s="19" t="s">
        <v>262</v>
      </c>
      <c r="I1162" s="19" t="s">
        <v>4742</v>
      </c>
      <c r="J1162" s="27">
        <v>45504</v>
      </c>
      <c r="K1162" s="27">
        <v>45509</v>
      </c>
      <c r="L1162" s="27">
        <v>45657</v>
      </c>
      <c r="M1162" s="29">
        <v>25460000</v>
      </c>
      <c r="N1162" s="36">
        <f t="shared" si="111"/>
        <v>0</v>
      </c>
      <c r="O1162" s="31">
        <f>VLOOKUP(A1162,[1]Hoja3!$A$1:$D$1647,2,0)</f>
        <v>0</v>
      </c>
      <c r="P1162" s="31">
        <f>VLOOKUP(A1162,[1]Hoja3!$A$1:$D$1647,4,0)</f>
        <v>0</v>
      </c>
      <c r="Q1162" s="31">
        <f>VLOOKUP(A1162,[1]Hoja3!$A$1:$D$1647,3,0)</f>
        <v>25460000</v>
      </c>
      <c r="R1162" s="31">
        <f t="shared" si="114"/>
        <v>25460000</v>
      </c>
      <c r="S1162" s="31">
        <f t="shared" si="112"/>
        <v>0</v>
      </c>
      <c r="T1162" s="31">
        <f t="shared" si="113"/>
        <v>0</v>
      </c>
      <c r="X1162" s="30"/>
      <c r="Y1162" s="31"/>
      <c r="Z1162" s="31"/>
      <c r="AA1162" s="28" t="s">
        <v>264</v>
      </c>
    </row>
    <row r="1163" spans="1:27" s="28" customFormat="1" ht="29" x14ac:dyDescent="0.35">
      <c r="A1163" s="19" t="str">
        <f t="shared" si="110"/>
        <v>1311-2024</v>
      </c>
      <c r="B1163" s="20">
        <v>1311</v>
      </c>
      <c r="C1163" s="28">
        <v>2024</v>
      </c>
      <c r="D1163" s="19" t="s">
        <v>3354</v>
      </c>
      <c r="E1163" s="19" t="s">
        <v>2110</v>
      </c>
      <c r="F1163" s="19">
        <v>1014253349</v>
      </c>
      <c r="G1163" s="19" t="s">
        <v>3355</v>
      </c>
      <c r="H1163" s="19" t="s">
        <v>4678</v>
      </c>
      <c r="I1163" s="19" t="s">
        <v>3356</v>
      </c>
      <c r="J1163" s="27">
        <v>45504</v>
      </c>
      <c r="K1163" s="27">
        <v>45526</v>
      </c>
      <c r="L1163" s="27">
        <v>45657</v>
      </c>
      <c r="M1163" s="29">
        <v>26522500</v>
      </c>
      <c r="N1163" s="36">
        <f t="shared" si="111"/>
        <v>0</v>
      </c>
      <c r="O1163" s="31">
        <f>VLOOKUP(A1163,[1]Hoja3!$A$1:$D$1647,2,0)</f>
        <v>0</v>
      </c>
      <c r="P1163" s="31">
        <f>VLOOKUP(A1163,[1]Hoja3!$A$1:$D$1647,4,0)</f>
        <v>0</v>
      </c>
      <c r="Q1163" s="31">
        <f>VLOOKUP(A1163,[1]Hoja3!$A$1:$D$1647,3,0)</f>
        <v>26522500</v>
      </c>
      <c r="R1163" s="31">
        <f t="shared" si="114"/>
        <v>26522500</v>
      </c>
      <c r="S1163" s="31">
        <f t="shared" si="112"/>
        <v>0</v>
      </c>
      <c r="T1163" s="31">
        <f t="shared" si="113"/>
        <v>0</v>
      </c>
      <c r="X1163" s="30"/>
      <c r="Y1163" s="31"/>
      <c r="Z1163" s="31"/>
      <c r="AA1163" s="28" t="s">
        <v>534</v>
      </c>
    </row>
    <row r="1164" spans="1:27" s="28" customFormat="1" ht="29" x14ac:dyDescent="0.35">
      <c r="A1164" s="19" t="str">
        <f t="shared" si="110"/>
        <v>1312-2024</v>
      </c>
      <c r="B1164" s="20">
        <v>1312</v>
      </c>
      <c r="C1164" s="28">
        <v>2024</v>
      </c>
      <c r="D1164" s="19" t="s">
        <v>3357</v>
      </c>
      <c r="E1164" s="19" t="s">
        <v>233</v>
      </c>
      <c r="F1164" s="19">
        <v>53165523</v>
      </c>
      <c r="G1164" s="19" t="s">
        <v>3358</v>
      </c>
      <c r="H1164" s="19" t="s">
        <v>797</v>
      </c>
      <c r="I1164" s="19" t="s">
        <v>125</v>
      </c>
      <c r="J1164" s="27">
        <v>45504</v>
      </c>
      <c r="K1164" s="27">
        <v>45509</v>
      </c>
      <c r="L1164" s="27">
        <v>45645</v>
      </c>
      <c r="M1164" s="29">
        <v>36000000</v>
      </c>
      <c r="N1164" s="36">
        <f t="shared" si="111"/>
        <v>0</v>
      </c>
      <c r="O1164" s="31">
        <f>VLOOKUP(A1164,[1]Hoja3!$A$1:$D$1647,2,0)</f>
        <v>0</v>
      </c>
      <c r="P1164" s="31">
        <f>VLOOKUP(A1164,[1]Hoja3!$A$1:$D$1647,4,0)</f>
        <v>0</v>
      </c>
      <c r="Q1164" s="31">
        <f>VLOOKUP(A1164,[1]Hoja3!$A$1:$D$1647,3,0)</f>
        <v>36000000</v>
      </c>
      <c r="R1164" s="31">
        <f t="shared" si="114"/>
        <v>36000000</v>
      </c>
      <c r="S1164" s="31">
        <f t="shared" si="112"/>
        <v>0</v>
      </c>
      <c r="T1164" s="31">
        <f t="shared" si="113"/>
        <v>0</v>
      </c>
      <c r="X1164" s="30"/>
      <c r="Y1164" s="31"/>
      <c r="Z1164" s="31"/>
      <c r="AA1164" s="28" t="s">
        <v>126</v>
      </c>
    </row>
    <row r="1165" spans="1:27" s="28" customFormat="1" ht="29" x14ac:dyDescent="0.35">
      <c r="A1165" s="19" t="str">
        <f t="shared" si="110"/>
        <v>1313-2024</v>
      </c>
      <c r="B1165" s="20">
        <v>1313</v>
      </c>
      <c r="C1165" s="28">
        <v>2024</v>
      </c>
      <c r="D1165" s="19" t="s">
        <v>3359</v>
      </c>
      <c r="E1165" s="19" t="s">
        <v>2311</v>
      </c>
      <c r="F1165" s="19">
        <v>1018487050</v>
      </c>
      <c r="G1165" s="19" t="s">
        <v>3360</v>
      </c>
      <c r="H1165" s="19" t="s">
        <v>797</v>
      </c>
      <c r="I1165" s="19" t="s">
        <v>125</v>
      </c>
      <c r="J1165" s="27">
        <v>45504</v>
      </c>
      <c r="K1165" s="27">
        <v>45519</v>
      </c>
      <c r="L1165" s="27">
        <v>45657</v>
      </c>
      <c r="M1165" s="29">
        <v>22900500</v>
      </c>
      <c r="N1165" s="36">
        <f t="shared" si="111"/>
        <v>0</v>
      </c>
      <c r="O1165" s="31">
        <f>VLOOKUP(A1165,[1]Hoja3!$A$1:$D$1647,2,0)</f>
        <v>0</v>
      </c>
      <c r="P1165" s="31">
        <f>VLOOKUP(A1165,[1]Hoja3!$A$1:$D$1647,4,0)</f>
        <v>0</v>
      </c>
      <c r="Q1165" s="31">
        <f>VLOOKUP(A1165,[1]Hoja3!$A$1:$D$1647,3,0)</f>
        <v>22900500</v>
      </c>
      <c r="R1165" s="31">
        <f t="shared" si="114"/>
        <v>22900500</v>
      </c>
      <c r="S1165" s="31">
        <f t="shared" si="112"/>
        <v>0</v>
      </c>
      <c r="T1165" s="31">
        <f t="shared" si="113"/>
        <v>0</v>
      </c>
      <c r="X1165" s="30"/>
      <c r="Y1165" s="31"/>
      <c r="Z1165" s="31"/>
      <c r="AA1165" s="28" t="s">
        <v>126</v>
      </c>
    </row>
    <row r="1166" spans="1:27" s="28" customFormat="1" ht="29" x14ac:dyDescent="0.35">
      <c r="A1166" s="19" t="str">
        <f t="shared" si="110"/>
        <v>1314-2024</v>
      </c>
      <c r="B1166" s="20">
        <v>1314</v>
      </c>
      <c r="C1166" s="28">
        <v>2024</v>
      </c>
      <c r="D1166" s="19" t="s">
        <v>3361</v>
      </c>
      <c r="E1166" s="19" t="s">
        <v>80</v>
      </c>
      <c r="F1166" s="19">
        <v>33377852</v>
      </c>
      <c r="G1166" s="19" t="s">
        <v>3362</v>
      </c>
      <c r="H1166" s="19" t="s">
        <v>3343</v>
      </c>
      <c r="I1166" s="19" t="s">
        <v>38</v>
      </c>
      <c r="J1166" s="27">
        <v>45504</v>
      </c>
      <c r="K1166" s="27">
        <v>45506</v>
      </c>
      <c r="L1166" s="27">
        <v>45654</v>
      </c>
      <c r="M1166" s="29">
        <v>44413600</v>
      </c>
      <c r="N1166" s="36">
        <f t="shared" si="111"/>
        <v>0</v>
      </c>
      <c r="O1166" s="31">
        <f>VLOOKUP(A1166,[1]Hoja3!$A$1:$D$1647,2,0)</f>
        <v>0</v>
      </c>
      <c r="P1166" s="31">
        <f>VLOOKUP(A1166,[1]Hoja3!$A$1:$D$1647,4,0)</f>
        <v>0</v>
      </c>
      <c r="Q1166" s="31">
        <f>VLOOKUP(A1166,[1]Hoja3!$A$1:$D$1647,3,0)</f>
        <v>44413600</v>
      </c>
      <c r="R1166" s="31">
        <f t="shared" si="114"/>
        <v>44413600</v>
      </c>
      <c r="S1166" s="31">
        <f t="shared" si="112"/>
        <v>0</v>
      </c>
      <c r="T1166" s="31">
        <f t="shared" si="113"/>
        <v>0</v>
      </c>
      <c r="X1166" s="30"/>
      <c r="Y1166" s="31"/>
      <c r="Z1166" s="31"/>
      <c r="AA1166" s="28" t="s">
        <v>39</v>
      </c>
    </row>
    <row r="1167" spans="1:27" s="28" customFormat="1" ht="43.5" x14ac:dyDescent="0.35">
      <c r="A1167" s="19" t="str">
        <f t="shared" si="110"/>
        <v>1316-2024</v>
      </c>
      <c r="B1167" s="20">
        <v>1316</v>
      </c>
      <c r="C1167" s="28">
        <v>2024</v>
      </c>
      <c r="D1167" s="19" t="s">
        <v>3363</v>
      </c>
      <c r="E1167" s="19" t="s">
        <v>591</v>
      </c>
      <c r="F1167" s="19">
        <v>1013637375</v>
      </c>
      <c r="G1167" s="19" t="s">
        <v>3364</v>
      </c>
      <c r="H1167" s="19" t="s">
        <v>262</v>
      </c>
      <c r="I1167" s="19" t="s">
        <v>4742</v>
      </c>
      <c r="J1167" s="27">
        <v>45504</v>
      </c>
      <c r="K1167" s="27">
        <v>45509</v>
      </c>
      <c r="L1167" s="27">
        <v>45657</v>
      </c>
      <c r="M1167" s="29">
        <v>26790000</v>
      </c>
      <c r="N1167" s="36">
        <f t="shared" si="111"/>
        <v>0</v>
      </c>
      <c r="O1167" s="31">
        <f>VLOOKUP(A1167,[1]Hoja3!$A$1:$D$1647,2,0)</f>
        <v>0</v>
      </c>
      <c r="P1167" s="31">
        <f>VLOOKUP(A1167,[1]Hoja3!$A$1:$D$1647,4,0)</f>
        <v>0</v>
      </c>
      <c r="Q1167" s="31">
        <f>VLOOKUP(A1167,[1]Hoja3!$A$1:$D$1647,3,0)</f>
        <v>26790000</v>
      </c>
      <c r="R1167" s="31">
        <f t="shared" si="114"/>
        <v>26790000</v>
      </c>
      <c r="S1167" s="31">
        <f t="shared" si="112"/>
        <v>0</v>
      </c>
      <c r="T1167" s="31">
        <f t="shared" si="113"/>
        <v>0</v>
      </c>
      <c r="X1167" s="30"/>
      <c r="Y1167" s="31"/>
      <c r="Z1167" s="31"/>
      <c r="AA1167" s="28" t="s">
        <v>264</v>
      </c>
    </row>
    <row r="1168" spans="1:27" s="28" customFormat="1" ht="29" x14ac:dyDescent="0.35">
      <c r="A1168" s="19" t="str">
        <f t="shared" si="110"/>
        <v>1317-2024</v>
      </c>
      <c r="B1168" s="20">
        <v>1317</v>
      </c>
      <c r="C1168" s="28">
        <v>2024</v>
      </c>
      <c r="D1168" s="19" t="s">
        <v>3365</v>
      </c>
      <c r="E1168" s="19" t="s">
        <v>2009</v>
      </c>
      <c r="F1168" s="19">
        <v>53095842</v>
      </c>
      <c r="G1168" s="19" t="s">
        <v>3366</v>
      </c>
      <c r="H1168" s="19" t="s">
        <v>2899</v>
      </c>
      <c r="I1168" s="19" t="s">
        <v>765</v>
      </c>
      <c r="J1168" s="27">
        <v>45504</v>
      </c>
      <c r="K1168" s="27">
        <v>45509</v>
      </c>
      <c r="L1168" s="27">
        <v>45657</v>
      </c>
      <c r="M1168" s="29">
        <v>32590000</v>
      </c>
      <c r="N1168" s="36">
        <f t="shared" si="111"/>
        <v>0</v>
      </c>
      <c r="O1168" s="31">
        <f>VLOOKUP(A1168,[1]Hoja3!$A$1:$D$1647,2,0)</f>
        <v>0</v>
      </c>
      <c r="P1168" s="31">
        <f>VLOOKUP(A1168,[1]Hoja3!$A$1:$D$1647,4,0)</f>
        <v>0</v>
      </c>
      <c r="Q1168" s="31">
        <f>VLOOKUP(A1168,[1]Hoja3!$A$1:$D$1647,3,0)</f>
        <v>32590000</v>
      </c>
      <c r="R1168" s="31">
        <f t="shared" si="114"/>
        <v>32590000</v>
      </c>
      <c r="S1168" s="31">
        <f t="shared" si="112"/>
        <v>0</v>
      </c>
      <c r="T1168" s="31">
        <f t="shared" si="113"/>
        <v>0</v>
      </c>
      <c r="X1168" s="30"/>
      <c r="Y1168" s="31"/>
      <c r="Z1168" s="31"/>
      <c r="AA1168" s="28" t="s">
        <v>556</v>
      </c>
    </row>
    <row r="1169" spans="1:27" s="28" customFormat="1" ht="43.5" x14ac:dyDescent="0.35">
      <c r="A1169" s="19" t="str">
        <f t="shared" si="110"/>
        <v>1318-2024</v>
      </c>
      <c r="B1169" s="20">
        <v>1318</v>
      </c>
      <c r="C1169" s="28">
        <v>2024</v>
      </c>
      <c r="D1169" s="19" t="s">
        <v>3367</v>
      </c>
      <c r="E1169" s="19" t="s">
        <v>630</v>
      </c>
      <c r="F1169" s="19">
        <v>52877283</v>
      </c>
      <c r="G1169" s="19" t="s">
        <v>3368</v>
      </c>
      <c r="H1169" s="19" t="s">
        <v>262</v>
      </c>
      <c r="I1169" s="19" t="s">
        <v>4742</v>
      </c>
      <c r="J1169" s="27">
        <v>45504</v>
      </c>
      <c r="K1169" s="27">
        <v>45510</v>
      </c>
      <c r="L1169" s="27">
        <v>45657</v>
      </c>
      <c r="M1169" s="29">
        <v>26790000</v>
      </c>
      <c r="N1169" s="36">
        <f t="shared" si="111"/>
        <v>0</v>
      </c>
      <c r="O1169" s="31">
        <f>VLOOKUP(A1169,[1]Hoja3!$A$1:$D$1647,2,0)</f>
        <v>0</v>
      </c>
      <c r="P1169" s="31">
        <f>VLOOKUP(A1169,[1]Hoja3!$A$1:$D$1647,4,0)</f>
        <v>0</v>
      </c>
      <c r="Q1169" s="31">
        <f>VLOOKUP(A1169,[1]Hoja3!$A$1:$D$1647,3,0)</f>
        <v>26790000</v>
      </c>
      <c r="R1169" s="31">
        <f t="shared" si="114"/>
        <v>26790000</v>
      </c>
      <c r="S1169" s="31">
        <f t="shared" si="112"/>
        <v>0</v>
      </c>
      <c r="T1169" s="31">
        <f t="shared" si="113"/>
        <v>0</v>
      </c>
      <c r="X1169" s="30"/>
      <c r="Y1169" s="31"/>
      <c r="Z1169" s="31"/>
      <c r="AA1169" s="28" t="s">
        <v>264</v>
      </c>
    </row>
    <row r="1170" spans="1:27" s="28" customFormat="1" ht="29" x14ac:dyDescent="0.35">
      <c r="A1170" s="19" t="str">
        <f t="shared" si="110"/>
        <v>1319-2024</v>
      </c>
      <c r="B1170" s="20">
        <v>1319</v>
      </c>
      <c r="C1170" s="28">
        <v>2024</v>
      </c>
      <c r="D1170" s="19" t="s">
        <v>3369</v>
      </c>
      <c r="E1170" s="19" t="s">
        <v>1020</v>
      </c>
      <c r="F1170" s="19">
        <v>52192639</v>
      </c>
      <c r="G1170" s="19" t="s">
        <v>3370</v>
      </c>
      <c r="H1170" s="19" t="s">
        <v>3046</v>
      </c>
      <c r="I1170" s="19" t="s">
        <v>476</v>
      </c>
      <c r="J1170" s="27">
        <v>45504</v>
      </c>
      <c r="K1170" s="27">
        <v>45516</v>
      </c>
      <c r="L1170" s="27">
        <v>45657</v>
      </c>
      <c r="M1170" s="29">
        <v>41889456</v>
      </c>
      <c r="N1170" s="36">
        <f t="shared" si="111"/>
        <v>0</v>
      </c>
      <c r="O1170" s="31">
        <f>VLOOKUP(A1170,[1]Hoja3!$A$1:$D$1647,2,0)</f>
        <v>0</v>
      </c>
      <c r="P1170" s="31">
        <f>VLOOKUP(A1170,[1]Hoja3!$A$1:$D$1647,4,0)</f>
        <v>0</v>
      </c>
      <c r="Q1170" s="31">
        <f>VLOOKUP(A1170,[1]Hoja3!$A$1:$D$1647,3,0)</f>
        <v>41889456</v>
      </c>
      <c r="R1170" s="31">
        <f t="shared" si="114"/>
        <v>41889456</v>
      </c>
      <c r="S1170" s="31">
        <f t="shared" si="112"/>
        <v>0</v>
      </c>
      <c r="T1170" s="31">
        <f t="shared" si="113"/>
        <v>0</v>
      </c>
      <c r="X1170" s="30"/>
      <c r="Y1170" s="31"/>
      <c r="Z1170" s="31"/>
      <c r="AA1170" s="28" t="s">
        <v>477</v>
      </c>
    </row>
    <row r="1171" spans="1:27" s="28" customFormat="1" ht="29" x14ac:dyDescent="0.35">
      <c r="A1171" s="19" t="str">
        <f t="shared" si="110"/>
        <v>1320-2024</v>
      </c>
      <c r="B1171" s="20">
        <v>1320</v>
      </c>
      <c r="C1171" s="28">
        <v>2024</v>
      </c>
      <c r="D1171" s="19" t="s">
        <v>3371</v>
      </c>
      <c r="E1171" s="19" t="s">
        <v>167</v>
      </c>
      <c r="F1171" s="19">
        <v>1016080339</v>
      </c>
      <c r="G1171" s="19" t="s">
        <v>3372</v>
      </c>
      <c r="H1171" s="28" t="s">
        <v>3373</v>
      </c>
      <c r="I1171" s="28" t="s">
        <v>3373</v>
      </c>
      <c r="J1171" s="27">
        <v>45504</v>
      </c>
      <c r="K1171" s="27">
        <v>45510</v>
      </c>
      <c r="L1171" s="27">
        <v>45510</v>
      </c>
      <c r="M1171" s="29">
        <v>33475000</v>
      </c>
      <c r="N1171" s="36">
        <f t="shared" si="111"/>
        <v>0</v>
      </c>
      <c r="O1171" s="31">
        <v>0</v>
      </c>
      <c r="P1171" s="31">
        <v>0</v>
      </c>
      <c r="Q1171" s="31">
        <v>0</v>
      </c>
      <c r="R1171" s="31">
        <f t="shared" si="114"/>
        <v>0</v>
      </c>
      <c r="S1171" s="31">
        <f t="shared" si="112"/>
        <v>0</v>
      </c>
      <c r="T1171" s="31">
        <f t="shared" si="113"/>
        <v>0</v>
      </c>
      <c r="X1171" s="30"/>
      <c r="Y1171" s="31"/>
      <c r="Z1171" s="31">
        <f t="shared" ref="Z1171" si="115">+Y1171+M1171</f>
        <v>33475000</v>
      </c>
      <c r="AA1171" s="28" t="s">
        <v>3373</v>
      </c>
    </row>
    <row r="1172" spans="1:27" s="28" customFormat="1" ht="29" x14ac:dyDescent="0.35">
      <c r="A1172" s="19" t="str">
        <f t="shared" si="110"/>
        <v>1322-2024</v>
      </c>
      <c r="B1172" s="20">
        <v>1322</v>
      </c>
      <c r="C1172" s="28">
        <v>2024</v>
      </c>
      <c r="D1172" s="19" t="s">
        <v>3374</v>
      </c>
      <c r="E1172" s="19" t="s">
        <v>1890</v>
      </c>
      <c r="F1172" s="19">
        <v>32735680</v>
      </c>
      <c r="G1172" s="19" t="s">
        <v>3375</v>
      </c>
      <c r="H1172" s="19" t="s">
        <v>4678</v>
      </c>
      <c r="I1172" s="19" t="s">
        <v>539</v>
      </c>
      <c r="J1172" s="27">
        <v>45504</v>
      </c>
      <c r="K1172" s="27">
        <v>45519</v>
      </c>
      <c r="L1172" s="27">
        <v>45657</v>
      </c>
      <c r="M1172" s="29">
        <v>26522500</v>
      </c>
      <c r="N1172" s="36">
        <f t="shared" si="111"/>
        <v>0</v>
      </c>
      <c r="O1172" s="31">
        <f>VLOOKUP(A1172,[1]Hoja3!$A$1:$D$1647,2,0)</f>
        <v>0</v>
      </c>
      <c r="P1172" s="31">
        <f>VLOOKUP(A1172,[1]Hoja3!$A$1:$D$1647,4,0)</f>
        <v>0</v>
      </c>
      <c r="Q1172" s="31">
        <f>VLOOKUP(A1172,[1]Hoja3!$A$1:$D$1647,3,0)</f>
        <v>26522500</v>
      </c>
      <c r="R1172" s="31">
        <f t="shared" si="114"/>
        <v>26522500</v>
      </c>
      <c r="S1172" s="31">
        <f t="shared" si="112"/>
        <v>0</v>
      </c>
      <c r="T1172" s="31">
        <f t="shared" si="113"/>
        <v>0</v>
      </c>
      <c r="X1172" s="30"/>
      <c r="Y1172" s="31"/>
      <c r="Z1172" s="31"/>
      <c r="AA1172" s="28" t="s">
        <v>534</v>
      </c>
    </row>
    <row r="1173" spans="1:27" s="28" customFormat="1" ht="29" x14ac:dyDescent="0.35">
      <c r="A1173" s="19" t="str">
        <f t="shared" si="110"/>
        <v>1323-2024</v>
      </c>
      <c r="B1173" s="20">
        <v>1323</v>
      </c>
      <c r="C1173" s="28">
        <v>2024</v>
      </c>
      <c r="D1173" s="19" t="s">
        <v>3376</v>
      </c>
      <c r="E1173" s="19" t="s">
        <v>1746</v>
      </c>
      <c r="F1173" s="19">
        <v>52363861</v>
      </c>
      <c r="G1173" s="19" t="s">
        <v>3377</v>
      </c>
      <c r="H1173" s="19" t="s">
        <v>154</v>
      </c>
      <c r="I1173" s="19" t="s">
        <v>4747</v>
      </c>
      <c r="J1173" s="27">
        <v>45504</v>
      </c>
      <c r="K1173" s="27">
        <v>45516</v>
      </c>
      <c r="L1173" s="27">
        <v>45652</v>
      </c>
      <c r="M1173" s="29">
        <v>30213000</v>
      </c>
      <c r="N1173" s="36">
        <f t="shared" si="111"/>
        <v>0</v>
      </c>
      <c r="O1173" s="31">
        <f>VLOOKUP(A1173,[1]Hoja3!$A$1:$D$1647,2,0)</f>
        <v>0</v>
      </c>
      <c r="P1173" s="31">
        <f>VLOOKUP(A1173,[1]Hoja3!$A$1:$D$1647,4,0)</f>
        <v>0</v>
      </c>
      <c r="Q1173" s="31">
        <f>VLOOKUP(A1173,[1]Hoja3!$A$1:$D$1647,3,0)</f>
        <v>30213000</v>
      </c>
      <c r="R1173" s="31">
        <f t="shared" si="114"/>
        <v>30213000</v>
      </c>
      <c r="S1173" s="31">
        <f t="shared" si="112"/>
        <v>0</v>
      </c>
      <c r="T1173" s="31">
        <f t="shared" si="113"/>
        <v>0</v>
      </c>
      <c r="X1173" s="30"/>
      <c r="Y1173" s="31"/>
      <c r="Z1173" s="31"/>
      <c r="AA1173" s="28" t="s">
        <v>156</v>
      </c>
    </row>
    <row r="1174" spans="1:27" s="28" customFormat="1" ht="29" x14ac:dyDescent="0.35">
      <c r="A1174" s="19" t="str">
        <f t="shared" si="110"/>
        <v>1332-2024</v>
      </c>
      <c r="B1174" s="20">
        <v>1332</v>
      </c>
      <c r="C1174" s="28">
        <v>2024</v>
      </c>
      <c r="D1174" s="19" t="s">
        <v>3378</v>
      </c>
      <c r="E1174" s="19" t="s">
        <v>35</v>
      </c>
      <c r="F1174" s="19">
        <v>1100542273</v>
      </c>
      <c r="G1174" s="19" t="s">
        <v>3379</v>
      </c>
      <c r="H1174" s="19" t="s">
        <v>3343</v>
      </c>
      <c r="I1174" s="19" t="s">
        <v>38</v>
      </c>
      <c r="J1174" s="27">
        <v>45504</v>
      </c>
      <c r="K1174" s="27">
        <v>45506</v>
      </c>
      <c r="L1174" s="27">
        <v>45657</v>
      </c>
      <c r="M1174" s="29">
        <v>41200000</v>
      </c>
      <c r="N1174" s="36">
        <f t="shared" si="111"/>
        <v>0</v>
      </c>
      <c r="O1174" s="31">
        <f>VLOOKUP(A1174,[1]Hoja3!$A$1:$D$1647,2,0)</f>
        <v>0</v>
      </c>
      <c r="P1174" s="31">
        <f>VLOOKUP(A1174,[1]Hoja3!$A$1:$D$1647,4,0)</f>
        <v>0</v>
      </c>
      <c r="Q1174" s="31">
        <f>VLOOKUP(A1174,[1]Hoja3!$A$1:$D$1647,3,0)</f>
        <v>41200000</v>
      </c>
      <c r="R1174" s="31">
        <f t="shared" si="114"/>
        <v>41200000</v>
      </c>
      <c r="S1174" s="31">
        <f t="shared" si="112"/>
        <v>0</v>
      </c>
      <c r="T1174" s="31">
        <f t="shared" si="113"/>
        <v>0</v>
      </c>
      <c r="X1174" s="30"/>
      <c r="Y1174" s="31"/>
      <c r="Z1174" s="31"/>
      <c r="AA1174" s="28" t="s">
        <v>39</v>
      </c>
    </row>
    <row r="1175" spans="1:27" s="28" customFormat="1" ht="29" x14ac:dyDescent="0.35">
      <c r="A1175" s="19" t="str">
        <f t="shared" si="110"/>
        <v>1333-2024</v>
      </c>
      <c r="B1175" s="20">
        <v>1333</v>
      </c>
      <c r="C1175" s="28">
        <v>2024</v>
      </c>
      <c r="D1175" s="19" t="s">
        <v>3380</v>
      </c>
      <c r="E1175" s="19" t="s">
        <v>1653</v>
      </c>
      <c r="F1175" s="19">
        <v>1016100911</v>
      </c>
      <c r="G1175" s="19" t="s">
        <v>3381</v>
      </c>
      <c r="H1175" s="19" t="s">
        <v>2899</v>
      </c>
      <c r="I1175" s="19" t="s">
        <v>765</v>
      </c>
      <c r="J1175" s="27">
        <v>45504</v>
      </c>
      <c r="K1175" s="27">
        <v>45509</v>
      </c>
      <c r="L1175" s="27">
        <v>45657</v>
      </c>
      <c r="M1175" s="29">
        <v>21000000</v>
      </c>
      <c r="N1175" s="36">
        <f t="shared" si="111"/>
        <v>0</v>
      </c>
      <c r="O1175" s="31">
        <f>VLOOKUP(A1175,[1]Hoja3!$A$1:$D$1647,2,0)</f>
        <v>0</v>
      </c>
      <c r="P1175" s="31">
        <f>VLOOKUP(A1175,[1]Hoja3!$A$1:$D$1647,4,0)</f>
        <v>0</v>
      </c>
      <c r="Q1175" s="31">
        <f>VLOOKUP(A1175,[1]Hoja3!$A$1:$D$1647,3,0)</f>
        <v>21000000</v>
      </c>
      <c r="R1175" s="31">
        <f t="shared" si="114"/>
        <v>21000000</v>
      </c>
      <c r="S1175" s="31">
        <f t="shared" si="112"/>
        <v>0</v>
      </c>
      <c r="T1175" s="31">
        <f t="shared" si="113"/>
        <v>0</v>
      </c>
      <c r="X1175" s="30"/>
      <c r="Y1175" s="31"/>
      <c r="Z1175" s="31"/>
      <c r="AA1175" s="28" t="s">
        <v>556</v>
      </c>
    </row>
    <row r="1176" spans="1:27" s="28" customFormat="1" ht="43.5" x14ac:dyDescent="0.35">
      <c r="A1176" s="19" t="str">
        <f t="shared" si="110"/>
        <v>1334-2024</v>
      </c>
      <c r="B1176" s="20">
        <v>1334</v>
      </c>
      <c r="C1176" s="28">
        <v>2024</v>
      </c>
      <c r="D1176" s="19" t="s">
        <v>3382</v>
      </c>
      <c r="E1176" s="19" t="s">
        <v>606</v>
      </c>
      <c r="F1176" s="19">
        <v>39813433</v>
      </c>
      <c r="G1176" s="19" t="s">
        <v>3383</v>
      </c>
      <c r="H1176" s="19" t="s">
        <v>262</v>
      </c>
      <c r="I1176" s="19" t="s">
        <v>4742</v>
      </c>
      <c r="J1176" s="27">
        <v>45504</v>
      </c>
      <c r="K1176" s="27">
        <v>45509</v>
      </c>
      <c r="L1176" s="27">
        <v>45657</v>
      </c>
      <c r="M1176" s="29">
        <v>25460000</v>
      </c>
      <c r="N1176" s="36">
        <f t="shared" si="111"/>
        <v>0</v>
      </c>
      <c r="O1176" s="31">
        <f>VLOOKUP(A1176,[1]Hoja3!$A$1:$D$1647,2,0)</f>
        <v>0</v>
      </c>
      <c r="P1176" s="31">
        <f>VLOOKUP(A1176,[1]Hoja3!$A$1:$D$1647,4,0)</f>
        <v>0</v>
      </c>
      <c r="Q1176" s="31">
        <f>VLOOKUP(A1176,[1]Hoja3!$A$1:$D$1647,3,0)</f>
        <v>25460000</v>
      </c>
      <c r="R1176" s="31">
        <f t="shared" si="114"/>
        <v>25460000</v>
      </c>
      <c r="S1176" s="31">
        <f t="shared" si="112"/>
        <v>0</v>
      </c>
      <c r="T1176" s="31">
        <f t="shared" si="113"/>
        <v>0</v>
      </c>
      <c r="X1176" s="30"/>
      <c r="Y1176" s="31"/>
      <c r="Z1176" s="31"/>
      <c r="AA1176" s="28" t="s">
        <v>264</v>
      </c>
    </row>
    <row r="1177" spans="1:27" s="28" customFormat="1" ht="29" x14ac:dyDescent="0.35">
      <c r="A1177" s="19" t="str">
        <f t="shared" si="110"/>
        <v>1335-2024</v>
      </c>
      <c r="B1177" s="20">
        <v>1335</v>
      </c>
      <c r="C1177" s="28">
        <v>2024</v>
      </c>
      <c r="D1177" s="19" t="s">
        <v>3384</v>
      </c>
      <c r="E1177" s="19" t="s">
        <v>41</v>
      </c>
      <c r="F1177" s="19">
        <v>1026252836</v>
      </c>
      <c r="G1177" s="19" t="s">
        <v>3385</v>
      </c>
      <c r="H1177" s="19" t="s">
        <v>3343</v>
      </c>
      <c r="I1177" s="19" t="s">
        <v>38</v>
      </c>
      <c r="J1177" s="27">
        <v>45504</v>
      </c>
      <c r="K1177" s="27">
        <v>45506</v>
      </c>
      <c r="L1177" s="27">
        <v>45654</v>
      </c>
      <c r="M1177" s="29">
        <v>40376000</v>
      </c>
      <c r="N1177" s="36">
        <f t="shared" si="111"/>
        <v>0</v>
      </c>
      <c r="O1177" s="31">
        <f>VLOOKUP(A1177,[1]Hoja3!$A$1:$D$1647,2,0)</f>
        <v>0</v>
      </c>
      <c r="P1177" s="31">
        <f>VLOOKUP(A1177,[1]Hoja3!$A$1:$D$1647,4,0)</f>
        <v>0</v>
      </c>
      <c r="Q1177" s="31">
        <f>VLOOKUP(A1177,[1]Hoja3!$A$1:$D$1647,3,0)</f>
        <v>40376000</v>
      </c>
      <c r="R1177" s="31">
        <f t="shared" si="114"/>
        <v>40376000</v>
      </c>
      <c r="S1177" s="31">
        <f t="shared" si="112"/>
        <v>0</v>
      </c>
      <c r="T1177" s="31">
        <f t="shared" si="113"/>
        <v>0</v>
      </c>
      <c r="X1177" s="30"/>
      <c r="Y1177" s="31"/>
      <c r="Z1177" s="31"/>
      <c r="AA1177" s="28" t="s">
        <v>39</v>
      </c>
    </row>
    <row r="1178" spans="1:27" s="28" customFormat="1" ht="43.5" x14ac:dyDescent="0.35">
      <c r="A1178" s="19" t="str">
        <f t="shared" si="110"/>
        <v>1336-2024</v>
      </c>
      <c r="B1178" s="20">
        <v>1336</v>
      </c>
      <c r="C1178" s="28">
        <v>2024</v>
      </c>
      <c r="D1178" s="19" t="s">
        <v>3386</v>
      </c>
      <c r="E1178" s="19" t="s">
        <v>2567</v>
      </c>
      <c r="F1178" s="19">
        <v>1032457708</v>
      </c>
      <c r="G1178" s="19" t="s">
        <v>3387</v>
      </c>
      <c r="H1178" s="19" t="s">
        <v>262</v>
      </c>
      <c r="I1178" s="19" t="s">
        <v>4742</v>
      </c>
      <c r="J1178" s="27">
        <v>45504</v>
      </c>
      <c r="K1178" s="27">
        <v>45519</v>
      </c>
      <c r="L1178" s="27">
        <v>45657</v>
      </c>
      <c r="M1178" s="29">
        <v>22900500</v>
      </c>
      <c r="N1178" s="36">
        <f t="shared" si="111"/>
        <v>0</v>
      </c>
      <c r="O1178" s="31">
        <f>VLOOKUP(A1178,[1]Hoja3!$A$1:$D$1647,2,0)</f>
        <v>0</v>
      </c>
      <c r="P1178" s="31">
        <f>VLOOKUP(A1178,[1]Hoja3!$A$1:$D$1647,4,0)</f>
        <v>0</v>
      </c>
      <c r="Q1178" s="31">
        <f>VLOOKUP(A1178,[1]Hoja3!$A$1:$D$1647,3,0)</f>
        <v>22900500</v>
      </c>
      <c r="R1178" s="31">
        <f t="shared" si="114"/>
        <v>22900500</v>
      </c>
      <c r="S1178" s="31">
        <f t="shared" si="112"/>
        <v>0</v>
      </c>
      <c r="T1178" s="31">
        <f t="shared" si="113"/>
        <v>0</v>
      </c>
      <c r="X1178" s="30"/>
      <c r="Y1178" s="31"/>
      <c r="Z1178" s="31"/>
      <c r="AA1178" s="28" t="s">
        <v>264</v>
      </c>
    </row>
    <row r="1179" spans="1:27" s="28" customFormat="1" ht="43.5" x14ac:dyDescent="0.35">
      <c r="A1179" s="19" t="str">
        <f t="shared" si="110"/>
        <v>1337-2024</v>
      </c>
      <c r="B1179" s="20">
        <v>1337</v>
      </c>
      <c r="C1179" s="28">
        <v>2024</v>
      </c>
      <c r="D1179" s="19" t="s">
        <v>3388</v>
      </c>
      <c r="E1179" s="19" t="s">
        <v>2607</v>
      </c>
      <c r="F1179" s="19">
        <v>1018489936</v>
      </c>
      <c r="G1179" s="19" t="s">
        <v>3389</v>
      </c>
      <c r="H1179" s="19" t="s">
        <v>262</v>
      </c>
      <c r="I1179" s="19" t="s">
        <v>4742</v>
      </c>
      <c r="J1179" s="27">
        <v>45504</v>
      </c>
      <c r="K1179" s="27">
        <v>45519</v>
      </c>
      <c r="L1179" s="27">
        <v>45657</v>
      </c>
      <c r="M1179" s="29">
        <v>22900500</v>
      </c>
      <c r="N1179" s="36">
        <f t="shared" si="111"/>
        <v>0</v>
      </c>
      <c r="O1179" s="31">
        <f>VLOOKUP(A1179,[1]Hoja3!$A$1:$D$1647,2,0)</f>
        <v>0</v>
      </c>
      <c r="P1179" s="31">
        <f>VLOOKUP(A1179,[1]Hoja3!$A$1:$D$1647,4,0)</f>
        <v>0</v>
      </c>
      <c r="Q1179" s="31">
        <f>VLOOKUP(A1179,[1]Hoja3!$A$1:$D$1647,3,0)</f>
        <v>22900500</v>
      </c>
      <c r="R1179" s="31">
        <f t="shared" si="114"/>
        <v>22900500</v>
      </c>
      <c r="S1179" s="31">
        <f t="shared" si="112"/>
        <v>0</v>
      </c>
      <c r="T1179" s="31">
        <f t="shared" si="113"/>
        <v>0</v>
      </c>
      <c r="X1179" s="30"/>
      <c r="Y1179" s="31"/>
      <c r="Z1179" s="31"/>
      <c r="AA1179" s="28" t="s">
        <v>264</v>
      </c>
    </row>
    <row r="1180" spans="1:27" s="28" customFormat="1" ht="29" x14ac:dyDescent="0.35">
      <c r="A1180" s="19" t="str">
        <f t="shared" si="110"/>
        <v>1340-2024</v>
      </c>
      <c r="B1180" s="20">
        <v>1340</v>
      </c>
      <c r="C1180" s="28">
        <v>2024</v>
      </c>
      <c r="D1180" s="19" t="s">
        <v>3390</v>
      </c>
      <c r="E1180" s="19" t="s">
        <v>167</v>
      </c>
      <c r="F1180" s="19">
        <v>1016080339</v>
      </c>
      <c r="G1180" s="19" t="s">
        <v>3391</v>
      </c>
      <c r="H1180" s="19" t="s">
        <v>3343</v>
      </c>
      <c r="I1180" s="19" t="s">
        <v>38</v>
      </c>
      <c r="J1180" s="27">
        <v>45504</v>
      </c>
      <c r="K1180" s="27">
        <v>45506</v>
      </c>
      <c r="L1180" s="27">
        <v>45657</v>
      </c>
      <c r="M1180" s="29">
        <v>33475000</v>
      </c>
      <c r="N1180" s="36">
        <f t="shared" si="111"/>
        <v>0</v>
      </c>
      <c r="O1180" s="31">
        <f>VLOOKUP(A1180,[1]Hoja3!$A$1:$D$1647,2,0)</f>
        <v>0</v>
      </c>
      <c r="P1180" s="31">
        <f>VLOOKUP(A1180,[1]Hoja3!$A$1:$D$1647,4,0)</f>
        <v>0</v>
      </c>
      <c r="Q1180" s="31">
        <f>VLOOKUP(A1180,[1]Hoja3!$A$1:$D$1647,3,0)</f>
        <v>33475000</v>
      </c>
      <c r="R1180" s="31">
        <f t="shared" si="114"/>
        <v>33475000</v>
      </c>
      <c r="S1180" s="31">
        <f t="shared" si="112"/>
        <v>0</v>
      </c>
      <c r="T1180" s="31">
        <f t="shared" si="113"/>
        <v>0</v>
      </c>
      <c r="X1180" s="30"/>
      <c r="Y1180" s="31"/>
      <c r="Z1180" s="31"/>
      <c r="AA1180" s="28" t="s">
        <v>39</v>
      </c>
    </row>
    <row r="1181" spans="1:27" s="28" customFormat="1" ht="29" x14ac:dyDescent="0.35">
      <c r="A1181" s="19" t="str">
        <f t="shared" si="110"/>
        <v>1341-2024</v>
      </c>
      <c r="B1181" s="20">
        <v>1341</v>
      </c>
      <c r="C1181" s="28">
        <v>2024</v>
      </c>
      <c r="D1181" s="19" t="s">
        <v>3392</v>
      </c>
      <c r="E1181" s="19" t="s">
        <v>182</v>
      </c>
      <c r="F1181" s="19">
        <v>53006723</v>
      </c>
      <c r="G1181" s="19" t="s">
        <v>3393</v>
      </c>
      <c r="H1181" s="19" t="s">
        <v>3343</v>
      </c>
      <c r="I1181" s="19" t="s">
        <v>38</v>
      </c>
      <c r="J1181" s="27">
        <v>45504</v>
      </c>
      <c r="K1181" s="27">
        <v>45506</v>
      </c>
      <c r="L1181" s="27">
        <v>45657</v>
      </c>
      <c r="M1181" s="29">
        <v>33475000</v>
      </c>
      <c r="N1181" s="36">
        <f t="shared" si="111"/>
        <v>0</v>
      </c>
      <c r="O1181" s="31">
        <f>VLOOKUP(A1181,[1]Hoja3!$A$1:$D$1647,2,0)</f>
        <v>0</v>
      </c>
      <c r="P1181" s="31">
        <f>VLOOKUP(A1181,[1]Hoja3!$A$1:$D$1647,4,0)</f>
        <v>0</v>
      </c>
      <c r="Q1181" s="31">
        <f>VLOOKUP(A1181,[1]Hoja3!$A$1:$D$1647,3,0)</f>
        <v>33475000</v>
      </c>
      <c r="R1181" s="31">
        <f t="shared" si="114"/>
        <v>33475000</v>
      </c>
      <c r="S1181" s="31">
        <f t="shared" si="112"/>
        <v>0</v>
      </c>
      <c r="T1181" s="31">
        <f t="shared" si="113"/>
        <v>0</v>
      </c>
      <c r="X1181" s="30"/>
      <c r="Y1181" s="31"/>
      <c r="Z1181" s="31"/>
      <c r="AA1181" s="28" t="s">
        <v>39</v>
      </c>
    </row>
    <row r="1182" spans="1:27" s="28" customFormat="1" ht="29" x14ac:dyDescent="0.35">
      <c r="A1182" s="19" t="str">
        <f t="shared" si="110"/>
        <v>1342-2024</v>
      </c>
      <c r="B1182" s="20">
        <v>1342</v>
      </c>
      <c r="C1182" s="28">
        <v>2024</v>
      </c>
      <c r="D1182" s="19" t="s">
        <v>3394</v>
      </c>
      <c r="E1182" s="19" t="s">
        <v>131</v>
      </c>
      <c r="F1182" s="19">
        <v>66986015</v>
      </c>
      <c r="G1182" s="19" t="s">
        <v>3395</v>
      </c>
      <c r="H1182" s="19" t="s">
        <v>5411</v>
      </c>
      <c r="I1182" s="19" t="s">
        <v>33</v>
      </c>
      <c r="J1182" s="27">
        <v>45504</v>
      </c>
      <c r="K1182" s="27">
        <v>45506</v>
      </c>
      <c r="L1182" s="27">
        <v>45657</v>
      </c>
      <c r="M1182" s="29">
        <v>32590000</v>
      </c>
      <c r="N1182" s="36">
        <f t="shared" si="111"/>
        <v>0</v>
      </c>
      <c r="O1182" s="31">
        <f>VLOOKUP(A1182,[1]Hoja3!$A$1:$D$1647,2,0)</f>
        <v>0</v>
      </c>
      <c r="P1182" s="31">
        <f>VLOOKUP(A1182,[1]Hoja3!$A$1:$D$1647,4,0)</f>
        <v>0</v>
      </c>
      <c r="Q1182" s="31">
        <f>VLOOKUP(A1182,[1]Hoja3!$A$1:$D$1647,3,0)</f>
        <v>32590000</v>
      </c>
      <c r="R1182" s="31">
        <f t="shared" si="114"/>
        <v>32590000</v>
      </c>
      <c r="S1182" s="31">
        <f t="shared" si="112"/>
        <v>0</v>
      </c>
      <c r="T1182" s="31">
        <f t="shared" si="113"/>
        <v>0</v>
      </c>
      <c r="X1182" s="30"/>
      <c r="Y1182" s="31"/>
      <c r="Z1182" s="31"/>
      <c r="AA1182" s="28" t="s">
        <v>33</v>
      </c>
    </row>
    <row r="1183" spans="1:27" s="28" customFormat="1" ht="29" x14ac:dyDescent="0.35">
      <c r="A1183" s="19" t="str">
        <f t="shared" si="110"/>
        <v>1360-2024</v>
      </c>
      <c r="B1183" s="20">
        <v>1360</v>
      </c>
      <c r="C1183" s="28">
        <v>2024</v>
      </c>
      <c r="D1183" s="19" t="s">
        <v>3396</v>
      </c>
      <c r="E1183" s="19" t="s">
        <v>1200</v>
      </c>
      <c r="F1183" s="19">
        <v>1010179608</v>
      </c>
      <c r="G1183" s="19" t="s">
        <v>3397</v>
      </c>
      <c r="H1183" s="19" t="s">
        <v>2256</v>
      </c>
      <c r="I1183" s="19" t="s">
        <v>32</v>
      </c>
      <c r="J1183" s="27">
        <v>45504</v>
      </c>
      <c r="K1183" s="27">
        <v>45509</v>
      </c>
      <c r="L1183" s="27">
        <v>45657</v>
      </c>
      <c r="M1183" s="29">
        <v>32590000</v>
      </c>
      <c r="N1183" s="36">
        <f t="shared" si="111"/>
        <v>0</v>
      </c>
      <c r="O1183" s="31">
        <f>VLOOKUP(A1183,[1]Hoja3!$A$1:$D$1647,2,0)</f>
        <v>0</v>
      </c>
      <c r="P1183" s="31">
        <f>VLOOKUP(A1183,[1]Hoja3!$A$1:$D$1647,4,0)</f>
        <v>0</v>
      </c>
      <c r="Q1183" s="31">
        <f>VLOOKUP(A1183,[1]Hoja3!$A$1:$D$1647,3,0)</f>
        <v>32590000</v>
      </c>
      <c r="R1183" s="31">
        <f t="shared" si="114"/>
        <v>32590000</v>
      </c>
      <c r="S1183" s="31">
        <f t="shared" si="112"/>
        <v>0</v>
      </c>
      <c r="T1183" s="31">
        <f t="shared" si="113"/>
        <v>0</v>
      </c>
      <c r="X1183" s="30"/>
      <c r="Y1183" s="31"/>
      <c r="Z1183" s="31"/>
      <c r="AA1183" s="28" t="s">
        <v>33</v>
      </c>
    </row>
    <row r="1184" spans="1:27" s="28" customFormat="1" ht="29" x14ac:dyDescent="0.35">
      <c r="A1184" s="19" t="str">
        <f t="shared" si="110"/>
        <v>1361-2024</v>
      </c>
      <c r="B1184" s="20">
        <v>1361</v>
      </c>
      <c r="C1184" s="28">
        <v>2024</v>
      </c>
      <c r="D1184" s="19" t="s">
        <v>3398</v>
      </c>
      <c r="E1184" s="19" t="s">
        <v>77</v>
      </c>
      <c r="F1184" s="19">
        <v>65589582</v>
      </c>
      <c r="G1184" s="19" t="s">
        <v>3399</v>
      </c>
      <c r="H1184" s="19" t="s">
        <v>3343</v>
      </c>
      <c r="I1184" s="19" t="s">
        <v>38</v>
      </c>
      <c r="J1184" s="27">
        <v>45504</v>
      </c>
      <c r="K1184" s="27">
        <v>45506</v>
      </c>
      <c r="L1184" s="27">
        <v>45657</v>
      </c>
      <c r="M1184" s="29">
        <v>38625000</v>
      </c>
      <c r="N1184" s="36">
        <f t="shared" si="111"/>
        <v>0</v>
      </c>
      <c r="O1184" s="31">
        <f>VLOOKUP(A1184,[1]Hoja3!$A$1:$D$1647,2,0)</f>
        <v>0</v>
      </c>
      <c r="P1184" s="31">
        <f>VLOOKUP(A1184,[1]Hoja3!$A$1:$D$1647,4,0)</f>
        <v>0</v>
      </c>
      <c r="Q1184" s="31">
        <f>VLOOKUP(A1184,[1]Hoja3!$A$1:$D$1647,3,0)</f>
        <v>38625000</v>
      </c>
      <c r="R1184" s="31">
        <f t="shared" si="114"/>
        <v>38625000</v>
      </c>
      <c r="S1184" s="31">
        <f t="shared" si="112"/>
        <v>0</v>
      </c>
      <c r="T1184" s="31">
        <f t="shared" si="113"/>
        <v>0</v>
      </c>
      <c r="X1184" s="30"/>
      <c r="Y1184" s="31"/>
      <c r="Z1184" s="31"/>
      <c r="AA1184" s="28" t="s">
        <v>39</v>
      </c>
    </row>
    <row r="1185" spans="1:27" s="28" customFormat="1" ht="29" x14ac:dyDescent="0.35">
      <c r="A1185" s="19" t="str">
        <f t="shared" si="110"/>
        <v>1362-2024</v>
      </c>
      <c r="B1185" s="20">
        <v>1362</v>
      </c>
      <c r="C1185" s="28">
        <v>2024</v>
      </c>
      <c r="D1185" s="19" t="s">
        <v>3400</v>
      </c>
      <c r="E1185" s="19" t="s">
        <v>95</v>
      </c>
      <c r="F1185" s="19">
        <v>1020749871</v>
      </c>
      <c r="G1185" s="19" t="s">
        <v>3401</v>
      </c>
      <c r="H1185" s="19" t="s">
        <v>3343</v>
      </c>
      <c r="I1185" s="19" t="s">
        <v>38</v>
      </c>
      <c r="J1185" s="27">
        <v>45505</v>
      </c>
      <c r="K1185" s="27">
        <v>45506</v>
      </c>
      <c r="L1185" s="27">
        <v>45657</v>
      </c>
      <c r="M1185" s="29">
        <v>15595225</v>
      </c>
      <c r="N1185" s="36">
        <f>+O1185/(M1185-P1185)</f>
        <v>0</v>
      </c>
      <c r="O1185" s="31">
        <f>VLOOKUP(A1185,[1]Hoja3!$A$1:$D$1647,2,0)</f>
        <v>0</v>
      </c>
      <c r="P1185" s="31">
        <f>VLOOKUP(A1185,[1]Hoja3!$A$1:$D$1647,4,0)</f>
        <v>0</v>
      </c>
      <c r="Q1185" s="31">
        <f>VLOOKUP(A1185,[1]Hoja3!$A$1:$D$1647,3,0)</f>
        <v>15595225</v>
      </c>
      <c r="R1185" s="31">
        <f>+O1185-P1185+Q1185</f>
        <v>15595225</v>
      </c>
      <c r="S1185" s="31">
        <f t="shared" si="112"/>
        <v>0</v>
      </c>
      <c r="T1185" s="31">
        <f t="shared" si="113"/>
        <v>0</v>
      </c>
      <c r="U1185" s="31">
        <f t="shared" ref="U1185:U1248" si="116">+R1185-M1185</f>
        <v>0</v>
      </c>
      <c r="X1185" s="30"/>
      <c r="Y1185" s="31"/>
      <c r="Z1185" s="31"/>
      <c r="AA1185" s="28" t="s">
        <v>39</v>
      </c>
    </row>
    <row r="1186" spans="1:27" s="28" customFormat="1" ht="43.5" x14ac:dyDescent="0.35">
      <c r="A1186" s="19" t="str">
        <f t="shared" si="110"/>
        <v>1364-2024</v>
      </c>
      <c r="B1186" s="20">
        <v>1364</v>
      </c>
      <c r="C1186" s="28">
        <v>2024</v>
      </c>
      <c r="D1186" s="19" t="s">
        <v>3402</v>
      </c>
      <c r="E1186" s="19" t="s">
        <v>3403</v>
      </c>
      <c r="F1186" s="19">
        <v>1031156614</v>
      </c>
      <c r="G1186" s="19" t="s">
        <v>3404</v>
      </c>
      <c r="H1186" s="19" t="s">
        <v>154</v>
      </c>
      <c r="I1186" s="19" t="s">
        <v>155</v>
      </c>
      <c r="J1186" s="27">
        <v>45505</v>
      </c>
      <c r="K1186" s="27">
        <v>45512</v>
      </c>
      <c r="L1186" s="27">
        <v>45648</v>
      </c>
      <c r="M1186" s="29">
        <v>30213000</v>
      </c>
      <c r="N1186" s="36">
        <f t="shared" ref="N1186:N1249" si="117">+O1186/(M1186-P1186)</f>
        <v>0</v>
      </c>
      <c r="O1186" s="31">
        <f>VLOOKUP(A1186,[1]Hoja3!$A$1:$D$1647,2,0)</f>
        <v>0</v>
      </c>
      <c r="P1186" s="31">
        <f>VLOOKUP(A1186,[1]Hoja3!$A$1:$D$1647,4,0)</f>
        <v>0</v>
      </c>
      <c r="Q1186" s="31">
        <f>VLOOKUP(A1186,[1]Hoja3!$A$1:$D$1647,3,0)</f>
        <v>30213000</v>
      </c>
      <c r="R1186" s="31">
        <f t="shared" ref="R1186:R1249" si="118">+O1186-P1186+Q1186</f>
        <v>30213000</v>
      </c>
      <c r="S1186" s="31">
        <f t="shared" si="112"/>
        <v>0</v>
      </c>
      <c r="T1186" s="31">
        <f t="shared" si="113"/>
        <v>0</v>
      </c>
      <c r="U1186" s="31">
        <f t="shared" si="116"/>
        <v>0</v>
      </c>
      <c r="X1186" s="30"/>
      <c r="Y1186" s="31"/>
      <c r="Z1186" s="31"/>
      <c r="AA1186" s="28" t="s">
        <v>156</v>
      </c>
    </row>
    <row r="1187" spans="1:27" s="28" customFormat="1" ht="43.5" x14ac:dyDescent="0.35">
      <c r="A1187" s="19" t="str">
        <f t="shared" si="110"/>
        <v>1365-2024</v>
      </c>
      <c r="B1187" s="20">
        <v>1365</v>
      </c>
      <c r="C1187" s="28">
        <v>2024</v>
      </c>
      <c r="D1187" s="19" t="s">
        <v>3405</v>
      </c>
      <c r="E1187" s="19" t="s">
        <v>1305</v>
      </c>
      <c r="F1187" s="19">
        <v>53153823</v>
      </c>
      <c r="G1187" s="19" t="s">
        <v>3406</v>
      </c>
      <c r="H1187" s="19" t="s">
        <v>154</v>
      </c>
      <c r="I1187" s="19" t="s">
        <v>155</v>
      </c>
      <c r="J1187" s="27">
        <v>45505</v>
      </c>
      <c r="K1187" s="27">
        <v>45509</v>
      </c>
      <c r="L1187" s="27">
        <v>45645</v>
      </c>
      <c r="M1187" s="29">
        <v>30213000</v>
      </c>
      <c r="N1187" s="36">
        <f t="shared" si="117"/>
        <v>0</v>
      </c>
      <c r="O1187" s="31">
        <f>VLOOKUP(A1187,[1]Hoja3!$A$1:$D$1647,2,0)</f>
        <v>0</v>
      </c>
      <c r="P1187" s="31">
        <f>VLOOKUP(A1187,[1]Hoja3!$A$1:$D$1647,4,0)</f>
        <v>0</v>
      </c>
      <c r="Q1187" s="31">
        <f>VLOOKUP(A1187,[1]Hoja3!$A$1:$D$1647,3,0)</f>
        <v>30213000</v>
      </c>
      <c r="R1187" s="31">
        <f t="shared" si="118"/>
        <v>30213000</v>
      </c>
      <c r="S1187" s="31">
        <f t="shared" si="112"/>
        <v>0</v>
      </c>
      <c r="T1187" s="31">
        <f t="shared" si="113"/>
        <v>0</v>
      </c>
      <c r="U1187" s="31">
        <f t="shared" si="116"/>
        <v>0</v>
      </c>
      <c r="X1187" s="30"/>
      <c r="Y1187" s="31"/>
      <c r="Z1187" s="31"/>
      <c r="AA1187" s="28" t="s">
        <v>156</v>
      </c>
    </row>
    <row r="1188" spans="1:27" s="28" customFormat="1" ht="29" x14ac:dyDescent="0.35">
      <c r="A1188" s="19" t="str">
        <f t="shared" si="110"/>
        <v>1366-2024</v>
      </c>
      <c r="B1188" s="20">
        <v>1366</v>
      </c>
      <c r="C1188" s="28">
        <v>2024</v>
      </c>
      <c r="D1188" s="19" t="s">
        <v>3407</v>
      </c>
      <c r="E1188" s="19" t="s">
        <v>315</v>
      </c>
      <c r="F1188" s="19">
        <v>1144136443</v>
      </c>
      <c r="G1188" s="19" t="s">
        <v>3408</v>
      </c>
      <c r="H1188" s="19" t="s">
        <v>298</v>
      </c>
      <c r="I1188" s="19" t="s">
        <v>299</v>
      </c>
      <c r="J1188" s="27">
        <v>45505</v>
      </c>
      <c r="K1188" s="27">
        <v>45505</v>
      </c>
      <c r="L1188" s="27">
        <v>45657</v>
      </c>
      <c r="M1188" s="29">
        <v>52500000</v>
      </c>
      <c r="N1188" s="36">
        <f t="shared" si="117"/>
        <v>0</v>
      </c>
      <c r="O1188" s="31">
        <f>VLOOKUP(A1188,[1]Hoja3!$A$1:$D$1647,2,0)</f>
        <v>0</v>
      </c>
      <c r="P1188" s="31">
        <f>VLOOKUP(A1188,[1]Hoja3!$A$1:$D$1647,4,0)</f>
        <v>0</v>
      </c>
      <c r="Q1188" s="31">
        <f>VLOOKUP(A1188,[1]Hoja3!$A$1:$D$1647,3,0)</f>
        <v>52500000</v>
      </c>
      <c r="R1188" s="31">
        <f t="shared" si="118"/>
        <v>52500000</v>
      </c>
      <c r="S1188" s="31">
        <f t="shared" si="112"/>
        <v>0</v>
      </c>
      <c r="T1188" s="31">
        <f t="shared" si="113"/>
        <v>0</v>
      </c>
      <c r="U1188" s="31">
        <f t="shared" si="116"/>
        <v>0</v>
      </c>
      <c r="X1188" s="30"/>
      <c r="Y1188" s="31"/>
      <c r="Z1188" s="31"/>
      <c r="AA1188" s="28" t="s">
        <v>300</v>
      </c>
    </row>
    <row r="1189" spans="1:27" s="28" customFormat="1" ht="29" x14ac:dyDescent="0.35">
      <c r="A1189" s="19" t="str">
        <f t="shared" si="110"/>
        <v>1367-2024</v>
      </c>
      <c r="B1189" s="20">
        <v>1367</v>
      </c>
      <c r="C1189" s="28">
        <v>2024</v>
      </c>
      <c r="D1189" s="19" t="s">
        <v>3409</v>
      </c>
      <c r="E1189" s="19" t="s">
        <v>92</v>
      </c>
      <c r="F1189" s="19">
        <v>1018445491</v>
      </c>
      <c r="G1189" s="19" t="s">
        <v>3410</v>
      </c>
      <c r="H1189" s="19" t="s">
        <v>37</v>
      </c>
      <c r="I1189" s="19" t="s">
        <v>38</v>
      </c>
      <c r="J1189" s="27">
        <v>45505</v>
      </c>
      <c r="K1189" s="27">
        <v>45506</v>
      </c>
      <c r="L1189" s="27">
        <v>45657</v>
      </c>
      <c r="M1189" s="29">
        <v>41200000</v>
      </c>
      <c r="N1189" s="36">
        <f t="shared" si="117"/>
        <v>0</v>
      </c>
      <c r="O1189" s="31">
        <f>VLOOKUP(A1189,[1]Hoja3!$A$1:$D$1647,2,0)</f>
        <v>0</v>
      </c>
      <c r="P1189" s="31">
        <f>VLOOKUP(A1189,[1]Hoja3!$A$1:$D$1647,4,0)</f>
        <v>0</v>
      </c>
      <c r="Q1189" s="31">
        <f>VLOOKUP(A1189,[1]Hoja3!$A$1:$D$1647,3,0)</f>
        <v>41200000</v>
      </c>
      <c r="R1189" s="31">
        <f t="shared" si="118"/>
        <v>41200000</v>
      </c>
      <c r="S1189" s="31">
        <f t="shared" si="112"/>
        <v>0</v>
      </c>
      <c r="T1189" s="31">
        <f t="shared" si="113"/>
        <v>0</v>
      </c>
      <c r="U1189" s="31">
        <f t="shared" si="116"/>
        <v>0</v>
      </c>
      <c r="X1189" s="30"/>
      <c r="Y1189" s="31"/>
      <c r="Z1189" s="31"/>
      <c r="AA1189" s="28" t="s">
        <v>39</v>
      </c>
    </row>
    <row r="1190" spans="1:27" s="28" customFormat="1" ht="43.5" x14ac:dyDescent="0.35">
      <c r="A1190" s="19" t="str">
        <f t="shared" si="110"/>
        <v>1368-2024</v>
      </c>
      <c r="B1190" s="20">
        <v>1368</v>
      </c>
      <c r="C1190" s="28">
        <v>2024</v>
      </c>
      <c r="D1190" s="19" t="s">
        <v>3411</v>
      </c>
      <c r="E1190" s="19" t="s">
        <v>2680</v>
      </c>
      <c r="F1190" s="19">
        <v>1010230597</v>
      </c>
      <c r="G1190" s="19" t="s">
        <v>3412</v>
      </c>
      <c r="H1190" s="19" t="s">
        <v>262</v>
      </c>
      <c r="I1190" s="19" t="s">
        <v>4742</v>
      </c>
      <c r="J1190" s="27">
        <v>45524</v>
      </c>
      <c r="K1190" s="27">
        <v>45527</v>
      </c>
      <c r="L1190" s="27">
        <v>45657</v>
      </c>
      <c r="M1190" s="29">
        <v>22900500</v>
      </c>
      <c r="N1190" s="36">
        <f t="shared" si="117"/>
        <v>0</v>
      </c>
      <c r="O1190" s="31">
        <f>VLOOKUP(A1190,[1]Hoja3!$A$1:$D$1647,2,0)</f>
        <v>0</v>
      </c>
      <c r="P1190" s="31">
        <f>VLOOKUP(A1190,[1]Hoja3!$A$1:$D$1647,4,0)</f>
        <v>0</v>
      </c>
      <c r="Q1190" s="31">
        <f>VLOOKUP(A1190,[1]Hoja3!$A$1:$D$1647,3,0)</f>
        <v>22900500</v>
      </c>
      <c r="R1190" s="31">
        <f t="shared" si="118"/>
        <v>22900500</v>
      </c>
      <c r="S1190" s="31">
        <f t="shared" si="112"/>
        <v>0</v>
      </c>
      <c r="T1190" s="31">
        <f t="shared" si="113"/>
        <v>0</v>
      </c>
      <c r="U1190" s="31">
        <f t="shared" si="116"/>
        <v>0</v>
      </c>
      <c r="X1190" s="30"/>
      <c r="Y1190" s="31"/>
      <c r="Z1190" s="31"/>
      <c r="AA1190" s="28" t="s">
        <v>5415</v>
      </c>
    </row>
    <row r="1191" spans="1:27" s="28" customFormat="1" ht="29" x14ac:dyDescent="0.35">
      <c r="A1191" s="19" t="str">
        <f t="shared" si="110"/>
        <v>1370-2024</v>
      </c>
      <c r="B1191" s="20">
        <v>1370</v>
      </c>
      <c r="C1191" s="28">
        <v>2024</v>
      </c>
      <c r="D1191" s="19" t="s">
        <v>3413</v>
      </c>
      <c r="E1191" s="19" t="s">
        <v>446</v>
      </c>
      <c r="F1191" s="19">
        <v>52902035</v>
      </c>
      <c r="G1191" s="19" t="s">
        <v>3414</v>
      </c>
      <c r="H1191" s="19" t="s">
        <v>37</v>
      </c>
      <c r="I1191" s="19" t="s">
        <v>38</v>
      </c>
      <c r="J1191" s="27">
        <v>45505</v>
      </c>
      <c r="K1191" s="27">
        <v>45506</v>
      </c>
      <c r="L1191" s="27">
        <v>45654</v>
      </c>
      <c r="M1191" s="29">
        <v>48020000</v>
      </c>
      <c r="N1191" s="36">
        <f t="shared" si="117"/>
        <v>0</v>
      </c>
      <c r="O1191" s="31">
        <f>VLOOKUP(A1191,[1]Hoja3!$A$1:$D$1647,2,0)</f>
        <v>0</v>
      </c>
      <c r="P1191" s="31">
        <f>VLOOKUP(A1191,[1]Hoja3!$A$1:$D$1647,4,0)</f>
        <v>0</v>
      </c>
      <c r="Q1191" s="31">
        <f>VLOOKUP(A1191,[1]Hoja3!$A$1:$D$1647,3,0)</f>
        <v>48020000</v>
      </c>
      <c r="R1191" s="31">
        <f t="shared" si="118"/>
        <v>48020000</v>
      </c>
      <c r="S1191" s="31">
        <f t="shared" si="112"/>
        <v>0</v>
      </c>
      <c r="T1191" s="31">
        <f t="shared" si="113"/>
        <v>0</v>
      </c>
      <c r="U1191" s="31">
        <f t="shared" si="116"/>
        <v>0</v>
      </c>
      <c r="X1191" s="30"/>
      <c r="Y1191" s="31"/>
      <c r="Z1191" s="31"/>
      <c r="AA1191" s="28" t="s">
        <v>39</v>
      </c>
    </row>
    <row r="1192" spans="1:27" s="28" customFormat="1" ht="29" x14ac:dyDescent="0.35">
      <c r="A1192" s="19" t="str">
        <f t="shared" si="110"/>
        <v>1371-2024</v>
      </c>
      <c r="B1192" s="20">
        <v>1371</v>
      </c>
      <c r="C1192" s="28">
        <v>2024</v>
      </c>
      <c r="D1192" s="19" t="s">
        <v>3415</v>
      </c>
      <c r="E1192" s="19" t="s">
        <v>3416</v>
      </c>
      <c r="F1192" s="19">
        <v>80736540</v>
      </c>
      <c r="G1192" s="19" t="s">
        <v>3417</v>
      </c>
      <c r="H1192" s="19" t="s">
        <v>298</v>
      </c>
      <c r="I1192" s="19" t="s">
        <v>299</v>
      </c>
      <c r="J1192" s="27">
        <v>45506</v>
      </c>
      <c r="K1192" s="27">
        <v>45509</v>
      </c>
      <c r="L1192" s="27">
        <v>45657</v>
      </c>
      <c r="M1192" s="29">
        <v>28000000</v>
      </c>
      <c r="N1192" s="36">
        <f t="shared" si="117"/>
        <v>0</v>
      </c>
      <c r="O1192" s="31">
        <f>VLOOKUP(A1192,[1]Hoja3!$A$1:$D$1647,2,0)</f>
        <v>0</v>
      </c>
      <c r="P1192" s="31">
        <f>VLOOKUP(A1192,[1]Hoja3!$A$1:$D$1647,4,0)</f>
        <v>0</v>
      </c>
      <c r="Q1192" s="31">
        <f>VLOOKUP(A1192,[1]Hoja3!$A$1:$D$1647,3,0)</f>
        <v>28000000</v>
      </c>
      <c r="R1192" s="31">
        <f t="shared" si="118"/>
        <v>28000000</v>
      </c>
      <c r="S1192" s="31">
        <f t="shared" si="112"/>
        <v>0</v>
      </c>
      <c r="T1192" s="31">
        <f t="shared" si="113"/>
        <v>0</v>
      </c>
      <c r="U1192" s="31">
        <f t="shared" si="116"/>
        <v>0</v>
      </c>
      <c r="X1192" s="30"/>
      <c r="Y1192" s="31"/>
      <c r="Z1192" s="31"/>
      <c r="AA1192" s="28" t="s">
        <v>300</v>
      </c>
    </row>
    <row r="1193" spans="1:27" s="28" customFormat="1" ht="43.5" x14ac:dyDescent="0.35">
      <c r="A1193" s="19" t="str">
        <f t="shared" si="110"/>
        <v>1372-2024</v>
      </c>
      <c r="B1193" s="20">
        <v>1372</v>
      </c>
      <c r="C1193" s="28">
        <v>2024</v>
      </c>
      <c r="D1193" s="19" t="s">
        <v>3418</v>
      </c>
      <c r="E1193" s="19" t="s">
        <v>2137</v>
      </c>
      <c r="F1193" s="19">
        <v>1022972414</v>
      </c>
      <c r="G1193" s="19" t="s">
        <v>3419</v>
      </c>
      <c r="H1193" s="19" t="s">
        <v>154</v>
      </c>
      <c r="I1193" s="19" t="s">
        <v>155</v>
      </c>
      <c r="J1193" s="27">
        <v>45507</v>
      </c>
      <c r="K1193" s="27">
        <v>45516</v>
      </c>
      <c r="L1193" s="27">
        <v>45652</v>
      </c>
      <c r="M1193" s="29">
        <v>13689000</v>
      </c>
      <c r="N1193" s="36">
        <f t="shared" si="117"/>
        <v>0</v>
      </c>
      <c r="O1193" s="31">
        <f>VLOOKUP(A1193,[1]Hoja3!$A$1:$D$1647,2,0)</f>
        <v>0</v>
      </c>
      <c r="P1193" s="31">
        <f>VLOOKUP(A1193,[1]Hoja3!$A$1:$D$1647,4,0)</f>
        <v>0</v>
      </c>
      <c r="Q1193" s="31">
        <f>VLOOKUP(A1193,[1]Hoja3!$A$1:$D$1647,3,0)</f>
        <v>13689000</v>
      </c>
      <c r="R1193" s="31">
        <f t="shared" si="118"/>
        <v>13689000</v>
      </c>
      <c r="S1193" s="31">
        <f t="shared" si="112"/>
        <v>0</v>
      </c>
      <c r="T1193" s="31">
        <f t="shared" si="113"/>
        <v>0</v>
      </c>
      <c r="U1193" s="31">
        <f t="shared" si="116"/>
        <v>0</v>
      </c>
      <c r="X1193" s="30"/>
      <c r="Y1193" s="31"/>
      <c r="Z1193" s="31"/>
      <c r="AA1193" s="28" t="s">
        <v>156</v>
      </c>
    </row>
    <row r="1194" spans="1:27" s="28" customFormat="1" ht="43.5" x14ac:dyDescent="0.35">
      <c r="A1194" s="19" t="str">
        <f t="shared" si="110"/>
        <v>1373-2024</v>
      </c>
      <c r="B1194" s="20">
        <v>1373</v>
      </c>
      <c r="C1194" s="28">
        <v>2024</v>
      </c>
      <c r="D1194" s="19" t="s">
        <v>3420</v>
      </c>
      <c r="E1194" s="19" t="s">
        <v>1638</v>
      </c>
      <c r="F1194" s="19">
        <v>52908942</v>
      </c>
      <c r="G1194" s="19" t="s">
        <v>3421</v>
      </c>
      <c r="H1194" s="19" t="s">
        <v>154</v>
      </c>
      <c r="I1194" s="19" t="s">
        <v>155</v>
      </c>
      <c r="J1194" s="27">
        <v>45507</v>
      </c>
      <c r="K1194" s="27">
        <v>45519</v>
      </c>
      <c r="L1194" s="27">
        <v>45655</v>
      </c>
      <c r="M1194" s="29">
        <v>24444000</v>
      </c>
      <c r="N1194" s="36">
        <f t="shared" si="117"/>
        <v>0</v>
      </c>
      <c r="O1194" s="31">
        <f>VLOOKUP(A1194,[1]Hoja3!$A$1:$D$1647,2,0)</f>
        <v>0</v>
      </c>
      <c r="P1194" s="31">
        <f>VLOOKUP(A1194,[1]Hoja3!$A$1:$D$1647,4,0)</f>
        <v>0</v>
      </c>
      <c r="Q1194" s="31">
        <f>VLOOKUP(A1194,[1]Hoja3!$A$1:$D$1647,3,0)</f>
        <v>24444000</v>
      </c>
      <c r="R1194" s="31">
        <f t="shared" si="118"/>
        <v>24444000</v>
      </c>
      <c r="S1194" s="31">
        <f t="shared" si="112"/>
        <v>0</v>
      </c>
      <c r="T1194" s="31">
        <f t="shared" si="113"/>
        <v>0</v>
      </c>
      <c r="U1194" s="31">
        <f t="shared" si="116"/>
        <v>0</v>
      </c>
      <c r="X1194" s="30"/>
      <c r="Y1194" s="31"/>
      <c r="Z1194" s="31"/>
      <c r="AA1194" s="28" t="s">
        <v>156</v>
      </c>
    </row>
    <row r="1195" spans="1:27" s="28" customFormat="1" ht="43.5" x14ac:dyDescent="0.35">
      <c r="A1195" s="19" t="str">
        <f t="shared" si="110"/>
        <v>1374-2024</v>
      </c>
      <c r="B1195" s="20">
        <v>1374</v>
      </c>
      <c r="C1195" s="28">
        <v>2024</v>
      </c>
      <c r="D1195" s="19" t="s">
        <v>3422</v>
      </c>
      <c r="E1195" s="19" t="s">
        <v>3423</v>
      </c>
      <c r="F1195" s="19">
        <v>1022353503</v>
      </c>
      <c r="G1195" s="19" t="s">
        <v>3424</v>
      </c>
      <c r="H1195" s="19" t="s">
        <v>154</v>
      </c>
      <c r="I1195" s="19" t="s">
        <v>155</v>
      </c>
      <c r="J1195" s="27">
        <v>45506</v>
      </c>
      <c r="K1195" s="27">
        <v>45513</v>
      </c>
      <c r="L1195" s="27">
        <v>45649</v>
      </c>
      <c r="M1195" s="29">
        <v>31779000</v>
      </c>
      <c r="N1195" s="36">
        <f t="shared" si="117"/>
        <v>0</v>
      </c>
      <c r="O1195" s="31">
        <f>VLOOKUP(A1195,[1]Hoja3!$A$1:$D$1647,2,0)</f>
        <v>0</v>
      </c>
      <c r="P1195" s="31">
        <f>VLOOKUP(A1195,[1]Hoja3!$A$1:$D$1647,4,0)</f>
        <v>0</v>
      </c>
      <c r="Q1195" s="31">
        <f>VLOOKUP(A1195,[1]Hoja3!$A$1:$D$1647,3,0)</f>
        <v>31779000</v>
      </c>
      <c r="R1195" s="31">
        <f t="shared" si="118"/>
        <v>31779000</v>
      </c>
      <c r="S1195" s="31">
        <f t="shared" si="112"/>
        <v>0</v>
      </c>
      <c r="T1195" s="31">
        <f t="shared" si="113"/>
        <v>0</v>
      </c>
      <c r="U1195" s="31">
        <f t="shared" si="116"/>
        <v>0</v>
      </c>
      <c r="X1195" s="30"/>
      <c r="Y1195" s="31"/>
      <c r="Z1195" s="31"/>
      <c r="AA1195" s="28" t="s">
        <v>156</v>
      </c>
    </row>
    <row r="1196" spans="1:27" s="28" customFormat="1" ht="29" x14ac:dyDescent="0.35">
      <c r="A1196" s="19" t="str">
        <f t="shared" si="110"/>
        <v>1375-2024</v>
      </c>
      <c r="B1196" s="20">
        <v>1375</v>
      </c>
      <c r="C1196" s="28">
        <v>2024</v>
      </c>
      <c r="D1196" s="19" t="s">
        <v>3425</v>
      </c>
      <c r="E1196" s="19" t="s">
        <v>2095</v>
      </c>
      <c r="F1196" s="19">
        <v>1070959911</v>
      </c>
      <c r="G1196" s="19" t="s">
        <v>3426</v>
      </c>
      <c r="H1196" s="19" t="s">
        <v>2071</v>
      </c>
      <c r="I1196" s="19" t="s">
        <v>1976</v>
      </c>
      <c r="J1196" s="27">
        <v>45506</v>
      </c>
      <c r="K1196" s="27">
        <v>45510</v>
      </c>
      <c r="L1196" s="27">
        <v>45646</v>
      </c>
      <c r="M1196" s="29">
        <v>31534794</v>
      </c>
      <c r="N1196" s="36">
        <f t="shared" si="117"/>
        <v>0</v>
      </c>
      <c r="O1196" s="31">
        <f>VLOOKUP(A1196,[1]Hoja3!$A$1:$D$1647,2,0)</f>
        <v>0</v>
      </c>
      <c r="P1196" s="31">
        <f>VLOOKUP(A1196,[1]Hoja3!$A$1:$D$1647,4,0)</f>
        <v>0</v>
      </c>
      <c r="Q1196" s="31">
        <f>VLOOKUP(A1196,[1]Hoja3!$A$1:$D$1647,3,0)</f>
        <v>31534794</v>
      </c>
      <c r="R1196" s="31">
        <f t="shared" si="118"/>
        <v>31534794</v>
      </c>
      <c r="S1196" s="31">
        <f t="shared" si="112"/>
        <v>0</v>
      </c>
      <c r="T1196" s="31">
        <f t="shared" si="113"/>
        <v>0</v>
      </c>
      <c r="U1196" s="31">
        <f t="shared" si="116"/>
        <v>0</v>
      </c>
      <c r="X1196" s="30"/>
      <c r="Y1196" s="31"/>
      <c r="Z1196" s="31"/>
      <c r="AA1196" s="28" t="s">
        <v>2072</v>
      </c>
    </row>
    <row r="1197" spans="1:27" s="28" customFormat="1" ht="29" x14ac:dyDescent="0.35">
      <c r="A1197" s="19" t="str">
        <f t="shared" si="110"/>
        <v>1376-2024</v>
      </c>
      <c r="B1197" s="20">
        <v>1376</v>
      </c>
      <c r="C1197" s="28">
        <v>2024</v>
      </c>
      <c r="D1197" s="19" t="s">
        <v>3427</v>
      </c>
      <c r="E1197" s="19" t="s">
        <v>164</v>
      </c>
      <c r="F1197" s="19">
        <v>1026279711</v>
      </c>
      <c r="G1197" s="19" t="s">
        <v>3428</v>
      </c>
      <c r="H1197" s="19" t="s">
        <v>37</v>
      </c>
      <c r="I1197" s="19" t="s">
        <v>38</v>
      </c>
      <c r="J1197" s="27">
        <v>45506</v>
      </c>
      <c r="K1197" s="27">
        <v>45513</v>
      </c>
      <c r="L1197" s="27">
        <v>45657</v>
      </c>
      <c r="M1197" s="29">
        <v>33475000</v>
      </c>
      <c r="N1197" s="36">
        <f t="shared" si="117"/>
        <v>0</v>
      </c>
      <c r="O1197" s="31">
        <f>VLOOKUP(A1197,[1]Hoja3!$A$1:$D$1647,2,0)</f>
        <v>0</v>
      </c>
      <c r="P1197" s="31">
        <f>VLOOKUP(A1197,[1]Hoja3!$A$1:$D$1647,4,0)</f>
        <v>0</v>
      </c>
      <c r="Q1197" s="31">
        <f>VLOOKUP(A1197,[1]Hoja3!$A$1:$D$1647,3,0)</f>
        <v>33475000</v>
      </c>
      <c r="R1197" s="31">
        <f t="shared" si="118"/>
        <v>33475000</v>
      </c>
      <c r="S1197" s="31">
        <f t="shared" si="112"/>
        <v>0</v>
      </c>
      <c r="T1197" s="31">
        <f t="shared" si="113"/>
        <v>0</v>
      </c>
      <c r="U1197" s="31">
        <f t="shared" si="116"/>
        <v>0</v>
      </c>
      <c r="X1197" s="30"/>
      <c r="Y1197" s="31"/>
      <c r="Z1197" s="31"/>
      <c r="AA1197" s="28" t="s">
        <v>39</v>
      </c>
    </row>
    <row r="1198" spans="1:27" s="28" customFormat="1" ht="29" x14ac:dyDescent="0.35">
      <c r="A1198" s="19" t="str">
        <f t="shared" si="110"/>
        <v>1377-2024</v>
      </c>
      <c r="B1198" s="20">
        <v>1377</v>
      </c>
      <c r="C1198" s="28">
        <v>2024</v>
      </c>
      <c r="D1198" s="19" t="s">
        <v>3429</v>
      </c>
      <c r="E1198" s="19" t="s">
        <v>101</v>
      </c>
      <c r="F1198" s="19">
        <v>53009230</v>
      </c>
      <c r="G1198" s="19" t="s">
        <v>3430</v>
      </c>
      <c r="H1198" s="19" t="s">
        <v>37</v>
      </c>
      <c r="I1198" s="19" t="s">
        <v>38</v>
      </c>
      <c r="J1198" s="27">
        <v>45506</v>
      </c>
      <c r="K1198" s="27">
        <v>45513</v>
      </c>
      <c r="L1198" s="27">
        <v>45657</v>
      </c>
      <c r="M1198" s="29">
        <v>41200000</v>
      </c>
      <c r="N1198" s="36">
        <f t="shared" si="117"/>
        <v>0</v>
      </c>
      <c r="O1198" s="31">
        <f>VLOOKUP(A1198,[1]Hoja3!$A$1:$D$1647,2,0)</f>
        <v>0</v>
      </c>
      <c r="P1198" s="31">
        <f>VLOOKUP(A1198,[1]Hoja3!$A$1:$D$1647,4,0)</f>
        <v>0</v>
      </c>
      <c r="Q1198" s="31">
        <f>VLOOKUP(A1198,[1]Hoja3!$A$1:$D$1647,3,0)</f>
        <v>41200000</v>
      </c>
      <c r="R1198" s="31">
        <f t="shared" si="118"/>
        <v>41200000</v>
      </c>
      <c r="S1198" s="31">
        <f t="shared" si="112"/>
        <v>0</v>
      </c>
      <c r="T1198" s="31">
        <f t="shared" si="113"/>
        <v>0</v>
      </c>
      <c r="U1198" s="31">
        <f t="shared" si="116"/>
        <v>0</v>
      </c>
      <c r="X1198" s="30"/>
      <c r="Y1198" s="31"/>
      <c r="Z1198" s="31"/>
      <c r="AA1198" s="28" t="s">
        <v>39</v>
      </c>
    </row>
    <row r="1199" spans="1:27" s="28" customFormat="1" ht="43.5" x14ac:dyDescent="0.35">
      <c r="A1199" s="19" t="str">
        <f t="shared" si="110"/>
        <v>1378-2024</v>
      </c>
      <c r="B1199" s="20">
        <v>1378</v>
      </c>
      <c r="C1199" s="28">
        <v>2024</v>
      </c>
      <c r="D1199" s="19" t="s">
        <v>3431</v>
      </c>
      <c r="E1199" s="19" t="s">
        <v>3432</v>
      </c>
      <c r="F1199" s="19">
        <v>1032413641</v>
      </c>
      <c r="G1199" s="19" t="s">
        <v>3433</v>
      </c>
      <c r="H1199" s="19" t="s">
        <v>154</v>
      </c>
      <c r="I1199" s="19" t="s">
        <v>155</v>
      </c>
      <c r="J1199" s="27">
        <v>45507</v>
      </c>
      <c r="K1199" s="27">
        <v>45518</v>
      </c>
      <c r="L1199" s="27">
        <v>45654</v>
      </c>
      <c r="M1199" s="29">
        <v>23872500</v>
      </c>
      <c r="N1199" s="36">
        <f t="shared" si="117"/>
        <v>0</v>
      </c>
      <c r="O1199" s="31">
        <f>VLOOKUP(A1199,[1]Hoja3!$A$1:$D$1647,2,0)</f>
        <v>0</v>
      </c>
      <c r="P1199" s="31">
        <f>VLOOKUP(A1199,[1]Hoja3!$A$1:$D$1647,4,0)</f>
        <v>0</v>
      </c>
      <c r="Q1199" s="31">
        <f>VLOOKUP(A1199,[1]Hoja3!$A$1:$D$1647,3,0)</f>
        <v>23872500</v>
      </c>
      <c r="R1199" s="31">
        <f t="shared" si="118"/>
        <v>23872500</v>
      </c>
      <c r="S1199" s="31">
        <f t="shared" si="112"/>
        <v>0</v>
      </c>
      <c r="T1199" s="31">
        <f t="shared" si="113"/>
        <v>0</v>
      </c>
      <c r="U1199" s="31">
        <f t="shared" si="116"/>
        <v>0</v>
      </c>
      <c r="X1199" s="30"/>
      <c r="Y1199" s="31"/>
      <c r="Z1199" s="31"/>
      <c r="AA1199" s="28" t="s">
        <v>156</v>
      </c>
    </row>
    <row r="1200" spans="1:27" s="28" customFormat="1" ht="29" x14ac:dyDescent="0.35">
      <c r="A1200" s="19" t="str">
        <f t="shared" si="110"/>
        <v>1379-2024</v>
      </c>
      <c r="B1200" s="20">
        <v>1379</v>
      </c>
      <c r="C1200" s="28">
        <v>2024</v>
      </c>
      <c r="D1200" s="19" t="s">
        <v>3434</v>
      </c>
      <c r="E1200" s="19" t="s">
        <v>200</v>
      </c>
      <c r="F1200" s="19">
        <v>11227432</v>
      </c>
      <c r="G1200" s="19" t="s">
        <v>3435</v>
      </c>
      <c r="H1200" s="19" t="s">
        <v>797</v>
      </c>
      <c r="I1200" s="19" t="s">
        <v>5410</v>
      </c>
      <c r="J1200" s="27">
        <v>45507</v>
      </c>
      <c r="K1200" s="27">
        <v>45510</v>
      </c>
      <c r="L1200" s="27">
        <v>45657</v>
      </c>
      <c r="M1200" s="29">
        <v>36050000</v>
      </c>
      <c r="N1200" s="36">
        <f t="shared" si="117"/>
        <v>0</v>
      </c>
      <c r="O1200" s="31">
        <f>VLOOKUP(A1200,[1]Hoja3!$A$1:$D$1647,2,0)</f>
        <v>0</v>
      </c>
      <c r="P1200" s="31">
        <f>VLOOKUP(A1200,[1]Hoja3!$A$1:$D$1647,4,0)</f>
        <v>0</v>
      </c>
      <c r="Q1200" s="31">
        <f>VLOOKUP(A1200,[1]Hoja3!$A$1:$D$1647,3,0)</f>
        <v>36050000</v>
      </c>
      <c r="R1200" s="31">
        <f t="shared" si="118"/>
        <v>36050000</v>
      </c>
      <c r="S1200" s="31">
        <f t="shared" si="112"/>
        <v>0</v>
      </c>
      <c r="T1200" s="31">
        <f t="shared" si="113"/>
        <v>0</v>
      </c>
      <c r="U1200" s="31">
        <f t="shared" si="116"/>
        <v>0</v>
      </c>
      <c r="X1200" s="30"/>
      <c r="Y1200" s="31"/>
      <c r="Z1200" s="31"/>
      <c r="AA1200" s="28" t="s">
        <v>4765</v>
      </c>
    </row>
    <row r="1201" spans="1:27" s="28" customFormat="1" ht="29" x14ac:dyDescent="0.35">
      <c r="A1201" s="19" t="str">
        <f t="shared" si="110"/>
        <v>1380-2024</v>
      </c>
      <c r="B1201" s="20">
        <v>1380</v>
      </c>
      <c r="C1201" s="28">
        <v>2024</v>
      </c>
      <c r="D1201" s="19" t="s">
        <v>3436</v>
      </c>
      <c r="E1201" s="19" t="s">
        <v>227</v>
      </c>
      <c r="F1201" s="19">
        <v>1072708290</v>
      </c>
      <c r="G1201" s="19" t="s">
        <v>3437</v>
      </c>
      <c r="H1201" s="19" t="s">
        <v>2256</v>
      </c>
      <c r="I1201" s="19" t="s">
        <v>32</v>
      </c>
      <c r="J1201" s="27">
        <v>45508</v>
      </c>
      <c r="K1201" s="27">
        <v>45512</v>
      </c>
      <c r="L1201" s="27">
        <v>45657</v>
      </c>
      <c r="M1201" s="29">
        <v>32590000</v>
      </c>
      <c r="N1201" s="36">
        <f t="shared" si="117"/>
        <v>0</v>
      </c>
      <c r="O1201" s="31">
        <f>VLOOKUP(A1201,[1]Hoja3!$A$1:$D$1647,2,0)</f>
        <v>0</v>
      </c>
      <c r="P1201" s="31">
        <f>VLOOKUP(A1201,[1]Hoja3!$A$1:$D$1647,4,0)</f>
        <v>0</v>
      </c>
      <c r="Q1201" s="31">
        <f>VLOOKUP(A1201,[1]Hoja3!$A$1:$D$1647,3,0)</f>
        <v>32590000</v>
      </c>
      <c r="R1201" s="31">
        <f t="shared" si="118"/>
        <v>32590000</v>
      </c>
      <c r="S1201" s="31">
        <f t="shared" si="112"/>
        <v>0</v>
      </c>
      <c r="T1201" s="31">
        <f t="shared" si="113"/>
        <v>0</v>
      </c>
      <c r="U1201" s="31">
        <f t="shared" si="116"/>
        <v>0</v>
      </c>
      <c r="X1201" s="30"/>
      <c r="Y1201" s="31"/>
      <c r="Z1201" s="31"/>
      <c r="AA1201" s="28" t="s">
        <v>32</v>
      </c>
    </row>
    <row r="1202" spans="1:27" s="28" customFormat="1" ht="29" x14ac:dyDescent="0.35">
      <c r="A1202" s="19" t="str">
        <f t="shared" si="110"/>
        <v>1382-2024</v>
      </c>
      <c r="B1202" s="20">
        <v>1382</v>
      </c>
      <c r="C1202" s="28">
        <v>2024</v>
      </c>
      <c r="D1202" s="19" t="s">
        <v>3438</v>
      </c>
      <c r="E1202" s="19" t="s">
        <v>1071</v>
      </c>
      <c r="F1202" s="19">
        <v>1013600620</v>
      </c>
      <c r="G1202" s="19" t="s">
        <v>3439</v>
      </c>
      <c r="H1202" s="19" t="s">
        <v>5412</v>
      </c>
      <c r="I1202" s="19" t="s">
        <v>4760</v>
      </c>
      <c r="J1202" s="27">
        <v>45508</v>
      </c>
      <c r="K1202" s="27">
        <v>45512</v>
      </c>
      <c r="L1202" s="27">
        <v>45657</v>
      </c>
      <c r="M1202" s="29">
        <v>26522500</v>
      </c>
      <c r="N1202" s="36">
        <f t="shared" si="117"/>
        <v>0</v>
      </c>
      <c r="O1202" s="31">
        <f>VLOOKUP(A1202,[1]Hoja3!$A$1:$D$1647,2,0)</f>
        <v>0</v>
      </c>
      <c r="P1202" s="31">
        <f>VLOOKUP(A1202,[1]Hoja3!$A$1:$D$1647,4,0)</f>
        <v>0</v>
      </c>
      <c r="Q1202" s="31">
        <f>VLOOKUP(A1202,[1]Hoja3!$A$1:$D$1647,3,0)</f>
        <v>26522500</v>
      </c>
      <c r="R1202" s="31">
        <f t="shared" si="118"/>
        <v>26522500</v>
      </c>
      <c r="S1202" s="31">
        <f t="shared" si="112"/>
        <v>0</v>
      </c>
      <c r="T1202" s="31">
        <f t="shared" si="113"/>
        <v>0</v>
      </c>
      <c r="U1202" s="31">
        <f t="shared" si="116"/>
        <v>0</v>
      </c>
      <c r="X1202" s="30"/>
      <c r="Y1202" s="31"/>
      <c r="Z1202" s="31"/>
      <c r="AA1202" s="28" t="s">
        <v>534</v>
      </c>
    </row>
    <row r="1203" spans="1:27" s="28" customFormat="1" ht="29" x14ac:dyDescent="0.35">
      <c r="A1203" s="19" t="str">
        <f t="shared" si="110"/>
        <v>1383-2024</v>
      </c>
      <c r="B1203" s="20">
        <v>1383</v>
      </c>
      <c r="C1203" s="28">
        <v>2024</v>
      </c>
      <c r="D1203" s="19" t="s">
        <v>3440</v>
      </c>
      <c r="E1203" s="19" t="s">
        <v>892</v>
      </c>
      <c r="F1203" s="19">
        <v>1018486213</v>
      </c>
      <c r="G1203" s="19" t="s">
        <v>3441</v>
      </c>
      <c r="H1203" s="19" t="s">
        <v>3292</v>
      </c>
      <c r="I1203" s="19" t="s">
        <v>5416</v>
      </c>
      <c r="J1203" s="27">
        <v>45509</v>
      </c>
      <c r="K1203" s="27">
        <v>45512</v>
      </c>
      <c r="L1203" s="27">
        <v>45657</v>
      </c>
      <c r="M1203" s="29">
        <v>36050000</v>
      </c>
      <c r="N1203" s="36">
        <f t="shared" si="117"/>
        <v>0</v>
      </c>
      <c r="O1203" s="31">
        <f>VLOOKUP(A1203,[1]Hoja3!$A$1:$D$1647,2,0)</f>
        <v>0</v>
      </c>
      <c r="P1203" s="31">
        <f>VLOOKUP(A1203,[1]Hoja3!$A$1:$D$1647,4,0)</f>
        <v>0</v>
      </c>
      <c r="Q1203" s="31">
        <f>VLOOKUP(A1203,[1]Hoja3!$A$1:$D$1647,3,0)</f>
        <v>36050000</v>
      </c>
      <c r="R1203" s="31">
        <f t="shared" si="118"/>
        <v>36050000</v>
      </c>
      <c r="S1203" s="31">
        <f t="shared" si="112"/>
        <v>0</v>
      </c>
      <c r="T1203" s="31">
        <f t="shared" si="113"/>
        <v>0</v>
      </c>
      <c r="U1203" s="31">
        <f t="shared" si="116"/>
        <v>0</v>
      </c>
      <c r="X1203" s="30"/>
      <c r="Y1203" s="31"/>
      <c r="Z1203" s="31"/>
      <c r="AA1203" s="28" t="s">
        <v>895</v>
      </c>
    </row>
    <row r="1204" spans="1:27" s="28" customFormat="1" ht="29" x14ac:dyDescent="0.35">
      <c r="A1204" s="19" t="str">
        <f t="shared" si="110"/>
        <v>1384-2024</v>
      </c>
      <c r="B1204" s="20">
        <v>1384</v>
      </c>
      <c r="C1204" s="28">
        <v>2024</v>
      </c>
      <c r="D1204" s="19" t="s">
        <v>3442</v>
      </c>
      <c r="E1204" s="19" t="s">
        <v>3443</v>
      </c>
      <c r="F1204" s="19">
        <v>1019088049</v>
      </c>
      <c r="G1204" s="19" t="s">
        <v>3444</v>
      </c>
      <c r="H1204" s="19" t="s">
        <v>3292</v>
      </c>
      <c r="I1204" s="19" t="s">
        <v>5416</v>
      </c>
      <c r="J1204" s="27">
        <v>45508</v>
      </c>
      <c r="K1204" s="27">
        <v>45512</v>
      </c>
      <c r="L1204" s="27">
        <v>45643</v>
      </c>
      <c r="M1204" s="29">
        <v>17333333</v>
      </c>
      <c r="N1204" s="36">
        <f t="shared" si="117"/>
        <v>0</v>
      </c>
      <c r="O1204" s="31">
        <f>VLOOKUP(A1204,[1]Hoja3!$A$1:$D$1647,2,0)</f>
        <v>0</v>
      </c>
      <c r="P1204" s="31">
        <f>VLOOKUP(A1204,[1]Hoja3!$A$1:$D$1647,4,0)</f>
        <v>0</v>
      </c>
      <c r="Q1204" s="31">
        <f>VLOOKUP(A1204,[1]Hoja3!$A$1:$D$1647,3,0)</f>
        <v>17333333</v>
      </c>
      <c r="R1204" s="31">
        <f t="shared" si="118"/>
        <v>17333333</v>
      </c>
      <c r="S1204" s="31">
        <f t="shared" si="112"/>
        <v>0</v>
      </c>
      <c r="T1204" s="31">
        <f t="shared" si="113"/>
        <v>0</v>
      </c>
      <c r="U1204" s="31">
        <f t="shared" si="116"/>
        <v>0</v>
      </c>
      <c r="X1204" s="30"/>
      <c r="Y1204" s="31"/>
      <c r="Z1204" s="31"/>
      <c r="AA1204" s="28" t="s">
        <v>895</v>
      </c>
    </row>
    <row r="1205" spans="1:27" s="28" customFormat="1" ht="29" x14ac:dyDescent="0.35">
      <c r="A1205" s="19" t="str">
        <f t="shared" si="110"/>
        <v>1385-2024</v>
      </c>
      <c r="B1205" s="20">
        <v>1385</v>
      </c>
      <c r="C1205" s="28">
        <v>2024</v>
      </c>
      <c r="D1205" s="19" t="s">
        <v>3445</v>
      </c>
      <c r="E1205" s="19" t="s">
        <v>2305</v>
      </c>
      <c r="F1205" s="19">
        <v>1018497248</v>
      </c>
      <c r="G1205" s="19" t="s">
        <v>3446</v>
      </c>
      <c r="H1205" s="19" t="s">
        <v>2899</v>
      </c>
      <c r="I1205" s="19" t="s">
        <v>765</v>
      </c>
      <c r="J1205" s="27">
        <v>45508</v>
      </c>
      <c r="K1205" s="27">
        <v>45512</v>
      </c>
      <c r="L1205" s="27">
        <v>45657</v>
      </c>
      <c r="M1205" s="29">
        <v>18490000</v>
      </c>
      <c r="N1205" s="36">
        <f t="shared" si="117"/>
        <v>0</v>
      </c>
      <c r="O1205" s="31">
        <f>VLOOKUP(A1205,[1]Hoja3!$A$1:$D$1647,2,0)</f>
        <v>0</v>
      </c>
      <c r="P1205" s="31">
        <f>VLOOKUP(A1205,[1]Hoja3!$A$1:$D$1647,4,0)</f>
        <v>0</v>
      </c>
      <c r="Q1205" s="31">
        <f>VLOOKUP(A1205,[1]Hoja3!$A$1:$D$1647,3,0)</f>
        <v>18490000</v>
      </c>
      <c r="R1205" s="31">
        <f t="shared" si="118"/>
        <v>18490000</v>
      </c>
      <c r="S1205" s="31">
        <f t="shared" si="112"/>
        <v>0</v>
      </c>
      <c r="T1205" s="31">
        <f t="shared" si="113"/>
        <v>0</v>
      </c>
      <c r="U1205" s="31">
        <f t="shared" si="116"/>
        <v>0</v>
      </c>
      <c r="X1205" s="30"/>
      <c r="Y1205" s="31"/>
      <c r="Z1205" s="31"/>
      <c r="AA1205" s="28" t="s">
        <v>556</v>
      </c>
    </row>
    <row r="1206" spans="1:27" s="28" customFormat="1" ht="43.5" x14ac:dyDescent="0.35">
      <c r="A1206" s="19" t="str">
        <f t="shared" si="110"/>
        <v>1386-2024</v>
      </c>
      <c r="B1206" s="20">
        <v>1386</v>
      </c>
      <c r="C1206" s="28">
        <v>2024</v>
      </c>
      <c r="D1206" s="19" t="s">
        <v>3447</v>
      </c>
      <c r="E1206" s="19" t="s">
        <v>2619</v>
      </c>
      <c r="F1206" s="19">
        <v>1010218763</v>
      </c>
      <c r="G1206" s="19" t="s">
        <v>3448</v>
      </c>
      <c r="H1206" s="19" t="s">
        <v>262</v>
      </c>
      <c r="I1206" s="19" t="s">
        <v>4742</v>
      </c>
      <c r="J1206" s="27">
        <v>45508</v>
      </c>
      <c r="K1206" s="27">
        <v>45519</v>
      </c>
      <c r="L1206" s="27">
        <v>45657</v>
      </c>
      <c r="M1206" s="29">
        <v>22900500</v>
      </c>
      <c r="N1206" s="36">
        <f t="shared" si="117"/>
        <v>0</v>
      </c>
      <c r="O1206" s="31">
        <f>VLOOKUP(A1206,[1]Hoja3!$A$1:$D$1647,2,0)</f>
        <v>0</v>
      </c>
      <c r="P1206" s="31">
        <f>VLOOKUP(A1206,[1]Hoja3!$A$1:$D$1647,4,0)</f>
        <v>0</v>
      </c>
      <c r="Q1206" s="31">
        <f>VLOOKUP(A1206,[1]Hoja3!$A$1:$D$1647,3,0)</f>
        <v>22900500</v>
      </c>
      <c r="R1206" s="31">
        <f t="shared" si="118"/>
        <v>22900500</v>
      </c>
      <c r="S1206" s="31">
        <f t="shared" si="112"/>
        <v>0</v>
      </c>
      <c r="T1206" s="31">
        <f t="shared" si="113"/>
        <v>0</v>
      </c>
      <c r="U1206" s="31">
        <f t="shared" si="116"/>
        <v>0</v>
      </c>
      <c r="X1206" s="30"/>
      <c r="Y1206" s="31"/>
      <c r="Z1206" s="31"/>
      <c r="AA1206" s="28" t="s">
        <v>5415</v>
      </c>
    </row>
    <row r="1207" spans="1:27" s="28" customFormat="1" ht="43.5" x14ac:dyDescent="0.35">
      <c r="A1207" s="19" t="str">
        <f t="shared" ref="A1207:A1270" si="119">CONCATENATE(B1207,"-",C1207)</f>
        <v>1387-2024</v>
      </c>
      <c r="B1207" s="20">
        <v>1387</v>
      </c>
      <c r="C1207" s="28">
        <v>2024</v>
      </c>
      <c r="D1207" s="19" t="s">
        <v>3449</v>
      </c>
      <c r="E1207" s="19" t="s">
        <v>699</v>
      </c>
      <c r="F1207" s="19">
        <v>1032449799</v>
      </c>
      <c r="G1207" s="19" t="s">
        <v>3450</v>
      </c>
      <c r="H1207" s="19" t="s">
        <v>262</v>
      </c>
      <c r="I1207" s="19" t="s">
        <v>4742</v>
      </c>
      <c r="J1207" s="27">
        <v>45508</v>
      </c>
      <c r="K1207" s="27">
        <v>45510</v>
      </c>
      <c r="L1207" s="27">
        <v>45657</v>
      </c>
      <c r="M1207" s="29">
        <v>26790000</v>
      </c>
      <c r="N1207" s="36">
        <f t="shared" si="117"/>
        <v>0</v>
      </c>
      <c r="O1207" s="31">
        <f>VLOOKUP(A1207,[1]Hoja3!$A$1:$D$1647,2,0)</f>
        <v>0</v>
      </c>
      <c r="P1207" s="31">
        <f>VLOOKUP(A1207,[1]Hoja3!$A$1:$D$1647,4,0)</f>
        <v>0</v>
      </c>
      <c r="Q1207" s="31">
        <f>VLOOKUP(A1207,[1]Hoja3!$A$1:$D$1647,3,0)</f>
        <v>26790000</v>
      </c>
      <c r="R1207" s="31">
        <f t="shared" si="118"/>
        <v>26790000</v>
      </c>
      <c r="S1207" s="31">
        <f t="shared" si="112"/>
        <v>0</v>
      </c>
      <c r="T1207" s="31">
        <f t="shared" si="113"/>
        <v>0</v>
      </c>
      <c r="U1207" s="31">
        <f t="shared" si="116"/>
        <v>0</v>
      </c>
      <c r="X1207" s="30"/>
      <c r="Y1207" s="31"/>
      <c r="Z1207" s="31"/>
      <c r="AA1207" s="28" t="s">
        <v>5415</v>
      </c>
    </row>
    <row r="1208" spans="1:27" s="28" customFormat="1" ht="29" x14ac:dyDescent="0.35">
      <c r="A1208" s="19" t="str">
        <f t="shared" si="119"/>
        <v>1388-2024</v>
      </c>
      <c r="B1208" s="20">
        <v>1388</v>
      </c>
      <c r="C1208" s="28">
        <v>2024</v>
      </c>
      <c r="D1208" s="19" t="s">
        <v>3451</v>
      </c>
      <c r="E1208" s="19" t="s">
        <v>2281</v>
      </c>
      <c r="F1208" s="19">
        <v>39649779</v>
      </c>
      <c r="G1208" s="19" t="s">
        <v>3452</v>
      </c>
      <c r="H1208" s="19" t="s">
        <v>4678</v>
      </c>
      <c r="I1208" s="19" t="s">
        <v>2487</v>
      </c>
      <c r="J1208" s="27">
        <v>45508</v>
      </c>
      <c r="K1208" s="27">
        <v>45518</v>
      </c>
      <c r="L1208" s="27">
        <v>45657</v>
      </c>
      <c r="M1208" s="29">
        <v>26522500</v>
      </c>
      <c r="N1208" s="36">
        <f t="shared" si="117"/>
        <v>0</v>
      </c>
      <c r="O1208" s="31">
        <f>VLOOKUP(A1208,[1]Hoja3!$A$1:$D$1647,2,0)</f>
        <v>0</v>
      </c>
      <c r="P1208" s="31">
        <f>VLOOKUP(A1208,[1]Hoja3!$A$1:$D$1647,4,0)</f>
        <v>0</v>
      </c>
      <c r="Q1208" s="31">
        <f>VLOOKUP(A1208,[1]Hoja3!$A$1:$D$1647,3,0)</f>
        <v>26522500</v>
      </c>
      <c r="R1208" s="31">
        <f t="shared" si="118"/>
        <v>26522500</v>
      </c>
      <c r="S1208" s="31">
        <f t="shared" si="112"/>
        <v>0</v>
      </c>
      <c r="T1208" s="31">
        <f t="shared" si="113"/>
        <v>0</v>
      </c>
      <c r="U1208" s="31">
        <f t="shared" si="116"/>
        <v>0</v>
      </c>
      <c r="X1208" s="30"/>
      <c r="Y1208" s="31"/>
      <c r="Z1208" s="31"/>
      <c r="AA1208" s="28" t="s">
        <v>534</v>
      </c>
    </row>
    <row r="1209" spans="1:27" s="28" customFormat="1" ht="29" x14ac:dyDescent="0.35">
      <c r="A1209" s="19" t="str">
        <f t="shared" si="119"/>
        <v>1389-2024</v>
      </c>
      <c r="B1209" s="20">
        <v>1389</v>
      </c>
      <c r="C1209" s="28">
        <v>2024</v>
      </c>
      <c r="D1209" s="19" t="s">
        <v>3453</v>
      </c>
      <c r="E1209" s="19" t="s">
        <v>1416</v>
      </c>
      <c r="F1209" s="19">
        <v>1070981072</v>
      </c>
      <c r="G1209" s="19" t="s">
        <v>3454</v>
      </c>
      <c r="H1209" s="19" t="s">
        <v>1082</v>
      </c>
      <c r="I1209" s="19" t="s">
        <v>3455</v>
      </c>
      <c r="J1209" s="27">
        <v>45509</v>
      </c>
      <c r="K1209" s="27">
        <v>45518</v>
      </c>
      <c r="L1209" s="27">
        <v>45653</v>
      </c>
      <c r="M1209" s="29">
        <v>31500000</v>
      </c>
      <c r="N1209" s="36">
        <f t="shared" si="117"/>
        <v>0</v>
      </c>
      <c r="O1209" s="31">
        <f>VLOOKUP(A1209,[1]Hoja3!$A$1:$D$1647,2,0)</f>
        <v>0</v>
      </c>
      <c r="P1209" s="31">
        <f>VLOOKUP(A1209,[1]Hoja3!$A$1:$D$1647,4,0)</f>
        <v>0</v>
      </c>
      <c r="Q1209" s="31">
        <f>VLOOKUP(A1209,[1]Hoja3!$A$1:$D$1647,3,0)</f>
        <v>31500000</v>
      </c>
      <c r="R1209" s="31">
        <f t="shared" si="118"/>
        <v>31500000</v>
      </c>
      <c r="S1209" s="31">
        <f t="shared" si="112"/>
        <v>0</v>
      </c>
      <c r="T1209" s="31">
        <f t="shared" si="113"/>
        <v>0</v>
      </c>
      <c r="U1209" s="31">
        <f t="shared" si="116"/>
        <v>0</v>
      </c>
      <c r="X1209" s="30"/>
      <c r="Y1209" s="31"/>
      <c r="Z1209" s="31"/>
      <c r="AA1209" s="28" t="s">
        <v>3456</v>
      </c>
    </row>
    <row r="1210" spans="1:27" s="28" customFormat="1" ht="43.5" x14ac:dyDescent="0.35">
      <c r="A1210" s="19" t="str">
        <f t="shared" si="119"/>
        <v>1390-2024</v>
      </c>
      <c r="B1210" s="20">
        <v>1390</v>
      </c>
      <c r="C1210" s="28">
        <v>2024</v>
      </c>
      <c r="D1210" s="19" t="s">
        <v>3457</v>
      </c>
      <c r="E1210" s="19" t="s">
        <v>1206</v>
      </c>
      <c r="F1210" s="19">
        <v>1022363074</v>
      </c>
      <c r="G1210" s="19" t="s">
        <v>3458</v>
      </c>
      <c r="H1210" s="19" t="s">
        <v>262</v>
      </c>
      <c r="I1210" s="19" t="s">
        <v>4742</v>
      </c>
      <c r="J1210" s="27">
        <v>45509</v>
      </c>
      <c r="K1210" s="27">
        <v>45516</v>
      </c>
      <c r="L1210" s="27">
        <v>45657</v>
      </c>
      <c r="M1210" s="29">
        <v>30210000</v>
      </c>
      <c r="N1210" s="36">
        <f t="shared" si="117"/>
        <v>0</v>
      </c>
      <c r="O1210" s="31">
        <f>VLOOKUP(A1210,[1]Hoja3!$A$1:$D$1647,2,0)</f>
        <v>0</v>
      </c>
      <c r="P1210" s="31">
        <f>VLOOKUP(A1210,[1]Hoja3!$A$1:$D$1647,4,0)</f>
        <v>0</v>
      </c>
      <c r="Q1210" s="31">
        <f>VLOOKUP(A1210,[1]Hoja3!$A$1:$D$1647,3,0)</f>
        <v>30210000</v>
      </c>
      <c r="R1210" s="31">
        <f t="shared" si="118"/>
        <v>30210000</v>
      </c>
      <c r="S1210" s="31">
        <f t="shared" si="112"/>
        <v>0</v>
      </c>
      <c r="T1210" s="31">
        <f t="shared" si="113"/>
        <v>0</v>
      </c>
      <c r="U1210" s="31">
        <f t="shared" si="116"/>
        <v>0</v>
      </c>
      <c r="X1210" s="30"/>
      <c r="Y1210" s="31"/>
      <c r="Z1210" s="31"/>
      <c r="AA1210" s="28" t="s">
        <v>5415</v>
      </c>
    </row>
    <row r="1211" spans="1:27" s="28" customFormat="1" ht="43.5" x14ac:dyDescent="0.35">
      <c r="A1211" s="19" t="str">
        <f t="shared" si="119"/>
        <v>1391-2024</v>
      </c>
      <c r="B1211" s="20">
        <v>1391</v>
      </c>
      <c r="C1211" s="28">
        <v>2024</v>
      </c>
      <c r="D1211" s="19" t="s">
        <v>3459</v>
      </c>
      <c r="E1211" s="19" t="s">
        <v>936</v>
      </c>
      <c r="F1211" s="19">
        <v>1032433060</v>
      </c>
      <c r="G1211" s="19" t="s">
        <v>3460</v>
      </c>
      <c r="H1211" s="19" t="s">
        <v>262</v>
      </c>
      <c r="I1211" s="19" t="s">
        <v>4742</v>
      </c>
      <c r="J1211" s="27">
        <v>45509</v>
      </c>
      <c r="K1211" s="27">
        <v>45512</v>
      </c>
      <c r="L1211" s="27">
        <v>45657</v>
      </c>
      <c r="M1211" s="29">
        <v>32590000</v>
      </c>
      <c r="N1211" s="36">
        <f t="shared" si="117"/>
        <v>0</v>
      </c>
      <c r="O1211" s="31">
        <f>VLOOKUP(A1211,[1]Hoja3!$A$1:$D$1647,2,0)</f>
        <v>0</v>
      </c>
      <c r="P1211" s="31">
        <f>VLOOKUP(A1211,[1]Hoja3!$A$1:$D$1647,4,0)</f>
        <v>0</v>
      </c>
      <c r="Q1211" s="31">
        <f>VLOOKUP(A1211,[1]Hoja3!$A$1:$D$1647,3,0)</f>
        <v>32590000</v>
      </c>
      <c r="R1211" s="31">
        <f t="shared" si="118"/>
        <v>32590000</v>
      </c>
      <c r="S1211" s="31">
        <f t="shared" si="112"/>
        <v>0</v>
      </c>
      <c r="T1211" s="31">
        <f t="shared" si="113"/>
        <v>0</v>
      </c>
      <c r="U1211" s="31">
        <f t="shared" si="116"/>
        <v>0</v>
      </c>
      <c r="X1211" s="30"/>
      <c r="Y1211" s="31"/>
      <c r="Z1211" s="31"/>
      <c r="AA1211" s="28" t="s">
        <v>5415</v>
      </c>
    </row>
    <row r="1212" spans="1:27" s="28" customFormat="1" ht="43.5" x14ac:dyDescent="0.35">
      <c r="A1212" s="19" t="str">
        <f t="shared" si="119"/>
        <v>1392-2024</v>
      </c>
      <c r="B1212" s="20">
        <v>1392</v>
      </c>
      <c r="C1212" s="28">
        <v>2024</v>
      </c>
      <c r="D1212" s="19" t="s">
        <v>3461</v>
      </c>
      <c r="E1212" s="19" t="s">
        <v>3462</v>
      </c>
      <c r="F1212" s="19">
        <v>1045048689</v>
      </c>
      <c r="G1212" s="19" t="s">
        <v>3463</v>
      </c>
      <c r="H1212" s="19" t="s">
        <v>262</v>
      </c>
      <c r="I1212" s="19" t="s">
        <v>4742</v>
      </c>
      <c r="J1212" s="27">
        <v>45509</v>
      </c>
      <c r="K1212" s="27">
        <v>45512</v>
      </c>
      <c r="L1212" s="27">
        <v>45657</v>
      </c>
      <c r="M1212" s="29">
        <v>43240000</v>
      </c>
      <c r="N1212" s="36">
        <f t="shared" si="117"/>
        <v>0</v>
      </c>
      <c r="O1212" s="31">
        <f>VLOOKUP(A1212,[1]Hoja3!$A$1:$D$1647,2,0)</f>
        <v>0</v>
      </c>
      <c r="P1212" s="31">
        <f>VLOOKUP(A1212,[1]Hoja3!$A$1:$D$1647,4,0)</f>
        <v>0</v>
      </c>
      <c r="Q1212" s="31">
        <f>VLOOKUP(A1212,[1]Hoja3!$A$1:$D$1647,3,0)</f>
        <v>43240000</v>
      </c>
      <c r="R1212" s="31">
        <f t="shared" si="118"/>
        <v>43240000</v>
      </c>
      <c r="S1212" s="31">
        <f t="shared" si="112"/>
        <v>0</v>
      </c>
      <c r="T1212" s="31">
        <f t="shared" si="113"/>
        <v>0</v>
      </c>
      <c r="U1212" s="31">
        <f t="shared" si="116"/>
        <v>0</v>
      </c>
      <c r="X1212" s="30"/>
      <c r="Y1212" s="31"/>
      <c r="Z1212" s="31"/>
      <c r="AA1212" s="28" t="s">
        <v>5415</v>
      </c>
    </row>
    <row r="1213" spans="1:27" s="28" customFormat="1" ht="43.5" x14ac:dyDescent="0.35">
      <c r="A1213" s="19" t="str">
        <f t="shared" si="119"/>
        <v>1393-2024</v>
      </c>
      <c r="B1213" s="20">
        <v>1393</v>
      </c>
      <c r="C1213" s="28">
        <v>2024</v>
      </c>
      <c r="D1213" s="19" t="s">
        <v>3464</v>
      </c>
      <c r="E1213" s="19" t="s">
        <v>194</v>
      </c>
      <c r="F1213" s="19">
        <v>51705761</v>
      </c>
      <c r="G1213" s="19" t="s">
        <v>3465</v>
      </c>
      <c r="H1213" s="19" t="s">
        <v>262</v>
      </c>
      <c r="I1213" s="19" t="s">
        <v>4742</v>
      </c>
      <c r="J1213" s="27">
        <v>45508</v>
      </c>
      <c r="K1213" s="27">
        <v>45512</v>
      </c>
      <c r="L1213" s="27">
        <v>45657</v>
      </c>
      <c r="M1213" s="29">
        <v>43240000</v>
      </c>
      <c r="N1213" s="36">
        <f t="shared" si="117"/>
        <v>0</v>
      </c>
      <c r="O1213" s="31">
        <f>VLOOKUP(A1213,[1]Hoja3!$A$1:$D$1647,2,0)</f>
        <v>0</v>
      </c>
      <c r="P1213" s="31">
        <f>VLOOKUP(A1213,[1]Hoja3!$A$1:$D$1647,4,0)</f>
        <v>0</v>
      </c>
      <c r="Q1213" s="31">
        <f>VLOOKUP(A1213,[1]Hoja3!$A$1:$D$1647,3,0)</f>
        <v>43240000</v>
      </c>
      <c r="R1213" s="31">
        <f t="shared" si="118"/>
        <v>43240000</v>
      </c>
      <c r="S1213" s="31">
        <f t="shared" si="112"/>
        <v>0</v>
      </c>
      <c r="T1213" s="31">
        <f t="shared" si="113"/>
        <v>0</v>
      </c>
      <c r="U1213" s="31">
        <f t="shared" si="116"/>
        <v>0</v>
      </c>
      <c r="X1213" s="30"/>
      <c r="Y1213" s="31"/>
      <c r="Z1213" s="31"/>
      <c r="AA1213" s="28" t="s">
        <v>5415</v>
      </c>
    </row>
    <row r="1214" spans="1:27" s="28" customFormat="1" ht="43.5" x14ac:dyDescent="0.35">
      <c r="A1214" s="19" t="str">
        <f t="shared" si="119"/>
        <v>1394-2024</v>
      </c>
      <c r="B1214" s="20">
        <v>1394</v>
      </c>
      <c r="C1214" s="28">
        <v>2024</v>
      </c>
      <c r="D1214" s="19" t="s">
        <v>3466</v>
      </c>
      <c r="E1214" s="19" t="s">
        <v>651</v>
      </c>
      <c r="F1214" s="19">
        <v>1015423524</v>
      </c>
      <c r="G1214" s="19" t="s">
        <v>3467</v>
      </c>
      <c r="H1214" s="19" t="s">
        <v>262</v>
      </c>
      <c r="I1214" s="19" t="s">
        <v>4742</v>
      </c>
      <c r="J1214" s="27">
        <v>45508</v>
      </c>
      <c r="K1214" s="27">
        <v>45512</v>
      </c>
      <c r="L1214" s="27">
        <v>45657</v>
      </c>
      <c r="M1214" s="29">
        <v>26790000</v>
      </c>
      <c r="N1214" s="36">
        <f t="shared" si="117"/>
        <v>0</v>
      </c>
      <c r="O1214" s="31">
        <f>VLOOKUP(A1214,[1]Hoja3!$A$1:$D$1647,2,0)</f>
        <v>0</v>
      </c>
      <c r="P1214" s="31">
        <f>VLOOKUP(A1214,[1]Hoja3!$A$1:$D$1647,4,0)</f>
        <v>0</v>
      </c>
      <c r="Q1214" s="31">
        <f>VLOOKUP(A1214,[1]Hoja3!$A$1:$D$1647,3,0)</f>
        <v>26790000</v>
      </c>
      <c r="R1214" s="31">
        <f t="shared" si="118"/>
        <v>26790000</v>
      </c>
      <c r="S1214" s="31">
        <f t="shared" si="112"/>
        <v>0</v>
      </c>
      <c r="T1214" s="31">
        <f t="shared" si="113"/>
        <v>0</v>
      </c>
      <c r="U1214" s="31">
        <f t="shared" si="116"/>
        <v>0</v>
      </c>
      <c r="X1214" s="30"/>
      <c r="Y1214" s="31"/>
      <c r="Z1214" s="31"/>
      <c r="AA1214" s="28" t="s">
        <v>5415</v>
      </c>
    </row>
    <row r="1215" spans="1:27" s="28" customFormat="1" ht="43.5" x14ac:dyDescent="0.35">
      <c r="A1215" s="19" t="str">
        <f t="shared" si="119"/>
        <v>1395-2024</v>
      </c>
      <c r="B1215" s="20">
        <v>1395</v>
      </c>
      <c r="C1215" s="28">
        <v>2024</v>
      </c>
      <c r="D1215" s="19" t="s">
        <v>3468</v>
      </c>
      <c r="E1215" s="19" t="s">
        <v>618</v>
      </c>
      <c r="F1215" s="19">
        <v>1014308576</v>
      </c>
      <c r="G1215" s="19" t="s">
        <v>3469</v>
      </c>
      <c r="H1215" s="19" t="s">
        <v>262</v>
      </c>
      <c r="I1215" s="19" t="s">
        <v>4742</v>
      </c>
      <c r="J1215" s="27">
        <v>45508</v>
      </c>
      <c r="K1215" s="27">
        <v>45512</v>
      </c>
      <c r="L1215" s="27">
        <v>45657</v>
      </c>
      <c r="M1215" s="29">
        <v>22280000</v>
      </c>
      <c r="N1215" s="36">
        <f t="shared" si="117"/>
        <v>0</v>
      </c>
      <c r="O1215" s="31">
        <f>VLOOKUP(A1215,[1]Hoja3!$A$1:$D$1647,2,0)</f>
        <v>0</v>
      </c>
      <c r="P1215" s="31">
        <f>VLOOKUP(A1215,[1]Hoja3!$A$1:$D$1647,4,0)</f>
        <v>0</v>
      </c>
      <c r="Q1215" s="31">
        <f>VLOOKUP(A1215,[1]Hoja3!$A$1:$D$1647,3,0)</f>
        <v>22280000</v>
      </c>
      <c r="R1215" s="31">
        <f t="shared" si="118"/>
        <v>22280000</v>
      </c>
      <c r="S1215" s="31">
        <f t="shared" si="112"/>
        <v>0</v>
      </c>
      <c r="T1215" s="31">
        <f t="shared" si="113"/>
        <v>0</v>
      </c>
      <c r="U1215" s="31">
        <f t="shared" si="116"/>
        <v>0</v>
      </c>
      <c r="X1215" s="30"/>
      <c r="Y1215" s="31"/>
      <c r="Z1215" s="31"/>
      <c r="AA1215" s="28" t="s">
        <v>5415</v>
      </c>
    </row>
    <row r="1216" spans="1:27" s="28" customFormat="1" ht="43.5" x14ac:dyDescent="0.35">
      <c r="A1216" s="19" t="str">
        <f t="shared" si="119"/>
        <v>1397-2024</v>
      </c>
      <c r="B1216" s="20">
        <v>1397</v>
      </c>
      <c r="C1216" s="28">
        <v>2024</v>
      </c>
      <c r="D1216" s="19" t="s">
        <v>3470</v>
      </c>
      <c r="E1216" s="19" t="s">
        <v>639</v>
      </c>
      <c r="F1216" s="19">
        <v>1070968293</v>
      </c>
      <c r="G1216" s="19" t="s">
        <v>3471</v>
      </c>
      <c r="H1216" s="19" t="s">
        <v>262</v>
      </c>
      <c r="I1216" s="19" t="s">
        <v>4742</v>
      </c>
      <c r="J1216" s="27">
        <v>45508</v>
      </c>
      <c r="K1216" s="27">
        <v>45513</v>
      </c>
      <c r="L1216" s="27">
        <v>45657</v>
      </c>
      <c r="M1216" s="29">
        <v>25460000</v>
      </c>
      <c r="N1216" s="36">
        <f t="shared" si="117"/>
        <v>0</v>
      </c>
      <c r="O1216" s="31">
        <f>VLOOKUP(A1216,[1]Hoja3!$A$1:$D$1647,2,0)</f>
        <v>0</v>
      </c>
      <c r="P1216" s="31">
        <f>VLOOKUP(A1216,[1]Hoja3!$A$1:$D$1647,4,0)</f>
        <v>0</v>
      </c>
      <c r="Q1216" s="31">
        <f>VLOOKUP(A1216,[1]Hoja3!$A$1:$D$1647,3,0)</f>
        <v>25460000</v>
      </c>
      <c r="R1216" s="31">
        <f t="shared" si="118"/>
        <v>25460000</v>
      </c>
      <c r="S1216" s="31">
        <f t="shared" si="112"/>
        <v>0</v>
      </c>
      <c r="T1216" s="31">
        <f t="shared" si="113"/>
        <v>0</v>
      </c>
      <c r="U1216" s="31">
        <f t="shared" si="116"/>
        <v>0</v>
      </c>
      <c r="X1216" s="30"/>
      <c r="Y1216" s="31"/>
      <c r="Z1216" s="31"/>
      <c r="AA1216" s="28" t="s">
        <v>5415</v>
      </c>
    </row>
    <row r="1217" spans="1:27" s="28" customFormat="1" ht="29" x14ac:dyDescent="0.35">
      <c r="A1217" s="19" t="str">
        <f t="shared" si="119"/>
        <v>1399-2024</v>
      </c>
      <c r="B1217" s="20">
        <v>1399</v>
      </c>
      <c r="C1217" s="28">
        <v>2024</v>
      </c>
      <c r="D1217" s="19" t="s">
        <v>3472</v>
      </c>
      <c r="E1217" s="19" t="s">
        <v>2308</v>
      </c>
      <c r="F1217" s="19">
        <v>1030556803</v>
      </c>
      <c r="G1217" s="19" t="s">
        <v>3473</v>
      </c>
      <c r="H1217" s="19" t="s">
        <v>2899</v>
      </c>
      <c r="I1217" s="19" t="s">
        <v>765</v>
      </c>
      <c r="J1217" s="27">
        <v>45509</v>
      </c>
      <c r="K1217" s="27">
        <v>45513</v>
      </c>
      <c r="L1217" s="27">
        <v>45657</v>
      </c>
      <c r="M1217" s="29">
        <v>18490000</v>
      </c>
      <c r="N1217" s="36">
        <f t="shared" si="117"/>
        <v>0</v>
      </c>
      <c r="O1217" s="31">
        <f>VLOOKUP(A1217,[1]Hoja3!$A$1:$D$1647,2,0)</f>
        <v>0</v>
      </c>
      <c r="P1217" s="31">
        <f>VLOOKUP(A1217,[1]Hoja3!$A$1:$D$1647,4,0)</f>
        <v>0</v>
      </c>
      <c r="Q1217" s="31">
        <f>VLOOKUP(A1217,[1]Hoja3!$A$1:$D$1647,3,0)</f>
        <v>18490000</v>
      </c>
      <c r="R1217" s="31">
        <f t="shared" si="118"/>
        <v>18490000</v>
      </c>
      <c r="S1217" s="31">
        <f t="shared" si="112"/>
        <v>0</v>
      </c>
      <c r="T1217" s="31">
        <f t="shared" si="113"/>
        <v>0</v>
      </c>
      <c r="U1217" s="31">
        <f t="shared" si="116"/>
        <v>0</v>
      </c>
      <c r="X1217" s="30"/>
      <c r="Y1217" s="31"/>
      <c r="Z1217" s="31"/>
      <c r="AA1217" s="28" t="s">
        <v>556</v>
      </c>
    </row>
    <row r="1218" spans="1:27" s="28" customFormat="1" ht="29" x14ac:dyDescent="0.35">
      <c r="A1218" s="19" t="str">
        <f t="shared" si="119"/>
        <v>1400-2024</v>
      </c>
      <c r="B1218" s="20">
        <v>1400</v>
      </c>
      <c r="C1218" s="28">
        <v>2024</v>
      </c>
      <c r="D1218" s="19" t="s">
        <v>3474</v>
      </c>
      <c r="E1218" s="19" t="s">
        <v>2570</v>
      </c>
      <c r="F1218" s="19">
        <v>1022420056</v>
      </c>
      <c r="G1218" s="19" t="s">
        <v>3475</v>
      </c>
      <c r="H1218" s="19" t="s">
        <v>2899</v>
      </c>
      <c r="I1218" s="19" t="s">
        <v>765</v>
      </c>
      <c r="J1218" s="27">
        <v>45509</v>
      </c>
      <c r="K1218" s="27">
        <v>45517</v>
      </c>
      <c r="L1218" s="27">
        <v>45657</v>
      </c>
      <c r="M1218" s="29">
        <v>18490000</v>
      </c>
      <c r="N1218" s="36">
        <f t="shared" si="117"/>
        <v>0</v>
      </c>
      <c r="O1218" s="31">
        <f>VLOOKUP(A1218,[1]Hoja3!$A$1:$D$1647,2,0)</f>
        <v>0</v>
      </c>
      <c r="P1218" s="31">
        <f>VLOOKUP(A1218,[1]Hoja3!$A$1:$D$1647,4,0)</f>
        <v>0</v>
      </c>
      <c r="Q1218" s="31">
        <f>VLOOKUP(A1218,[1]Hoja3!$A$1:$D$1647,3,0)</f>
        <v>18490000</v>
      </c>
      <c r="R1218" s="31">
        <f t="shared" si="118"/>
        <v>18490000</v>
      </c>
      <c r="S1218" s="31">
        <f t="shared" si="112"/>
        <v>0</v>
      </c>
      <c r="T1218" s="31">
        <f t="shared" si="113"/>
        <v>0</v>
      </c>
      <c r="U1218" s="31">
        <f t="shared" si="116"/>
        <v>0</v>
      </c>
      <c r="X1218" s="30"/>
      <c r="Y1218" s="31"/>
      <c r="Z1218" s="31"/>
      <c r="AA1218" s="28" t="s">
        <v>556</v>
      </c>
    </row>
    <row r="1219" spans="1:27" s="28" customFormat="1" ht="29" x14ac:dyDescent="0.35">
      <c r="A1219" s="19" t="str">
        <f t="shared" si="119"/>
        <v>1401-2024</v>
      </c>
      <c r="B1219" s="20">
        <v>1401</v>
      </c>
      <c r="C1219" s="28">
        <v>2024</v>
      </c>
      <c r="D1219" s="19" t="s">
        <v>3476</v>
      </c>
      <c r="E1219" s="19" t="s">
        <v>53</v>
      </c>
      <c r="F1219" s="19">
        <v>1012458653</v>
      </c>
      <c r="G1219" s="19" t="s">
        <v>3477</v>
      </c>
      <c r="H1219" s="19" t="s">
        <v>2256</v>
      </c>
      <c r="I1219" s="19" t="s">
        <v>32</v>
      </c>
      <c r="J1219" s="27">
        <v>45508</v>
      </c>
      <c r="K1219" s="27">
        <v>45512</v>
      </c>
      <c r="L1219" s="27">
        <v>45657</v>
      </c>
      <c r="M1219" s="29">
        <v>32590000</v>
      </c>
      <c r="N1219" s="36">
        <f t="shared" si="117"/>
        <v>0</v>
      </c>
      <c r="O1219" s="31">
        <f>VLOOKUP(A1219,[1]Hoja3!$A$1:$D$1647,2,0)</f>
        <v>0</v>
      </c>
      <c r="P1219" s="31">
        <f>VLOOKUP(A1219,[1]Hoja3!$A$1:$D$1647,4,0)</f>
        <v>0</v>
      </c>
      <c r="Q1219" s="31">
        <f>VLOOKUP(A1219,[1]Hoja3!$A$1:$D$1647,3,0)</f>
        <v>32590000</v>
      </c>
      <c r="R1219" s="31">
        <f t="shared" si="118"/>
        <v>32590000</v>
      </c>
      <c r="S1219" s="31">
        <f t="shared" si="112"/>
        <v>0</v>
      </c>
      <c r="T1219" s="31">
        <f t="shared" si="113"/>
        <v>0</v>
      </c>
      <c r="U1219" s="31">
        <f t="shared" si="116"/>
        <v>0</v>
      </c>
      <c r="X1219" s="30"/>
      <c r="Y1219" s="31"/>
      <c r="Z1219" s="31"/>
      <c r="AA1219" s="28" t="s">
        <v>32</v>
      </c>
    </row>
    <row r="1220" spans="1:27" s="28" customFormat="1" ht="29" x14ac:dyDescent="0.35">
      <c r="A1220" s="19" t="str">
        <f t="shared" si="119"/>
        <v>1402-2024</v>
      </c>
      <c r="B1220" s="20">
        <v>1402</v>
      </c>
      <c r="C1220" s="28">
        <v>2024</v>
      </c>
      <c r="D1220" s="19" t="s">
        <v>3478</v>
      </c>
      <c r="E1220" s="19" t="s">
        <v>47</v>
      </c>
      <c r="F1220" s="19">
        <v>53007260</v>
      </c>
      <c r="G1220" s="19" t="s">
        <v>3479</v>
      </c>
      <c r="H1220" s="19" t="s">
        <v>2256</v>
      </c>
      <c r="I1220" s="19" t="s">
        <v>32</v>
      </c>
      <c r="J1220" s="27">
        <v>45509</v>
      </c>
      <c r="K1220" s="27">
        <v>45513</v>
      </c>
      <c r="L1220" s="27">
        <v>45657</v>
      </c>
      <c r="M1220" s="29">
        <v>32590000</v>
      </c>
      <c r="N1220" s="36">
        <f t="shared" si="117"/>
        <v>0</v>
      </c>
      <c r="O1220" s="31">
        <f>VLOOKUP(A1220,[1]Hoja3!$A$1:$D$1647,2,0)</f>
        <v>0</v>
      </c>
      <c r="P1220" s="31">
        <f>VLOOKUP(A1220,[1]Hoja3!$A$1:$D$1647,4,0)</f>
        <v>0</v>
      </c>
      <c r="Q1220" s="31">
        <f>VLOOKUP(A1220,[1]Hoja3!$A$1:$D$1647,3,0)</f>
        <v>32590000</v>
      </c>
      <c r="R1220" s="31">
        <f t="shared" si="118"/>
        <v>32590000</v>
      </c>
      <c r="S1220" s="31">
        <f t="shared" si="112"/>
        <v>0</v>
      </c>
      <c r="T1220" s="31">
        <f t="shared" si="113"/>
        <v>0</v>
      </c>
      <c r="U1220" s="31">
        <f t="shared" si="116"/>
        <v>0</v>
      </c>
      <c r="X1220" s="30"/>
      <c r="Y1220" s="31"/>
      <c r="Z1220" s="31"/>
      <c r="AA1220" s="28" t="s">
        <v>32</v>
      </c>
    </row>
    <row r="1221" spans="1:27" s="28" customFormat="1" ht="29" x14ac:dyDescent="0.35">
      <c r="A1221" s="19" t="str">
        <f t="shared" si="119"/>
        <v>1403-2024</v>
      </c>
      <c r="B1221" s="20">
        <v>1403</v>
      </c>
      <c r="C1221" s="28">
        <v>2024</v>
      </c>
      <c r="D1221" s="19" t="s">
        <v>3480</v>
      </c>
      <c r="E1221" s="19" t="s">
        <v>140</v>
      </c>
      <c r="F1221" s="19">
        <v>53140254</v>
      </c>
      <c r="G1221" s="19" t="s">
        <v>3481</v>
      </c>
      <c r="H1221" s="19" t="s">
        <v>2256</v>
      </c>
      <c r="I1221" s="19" t="s">
        <v>32</v>
      </c>
      <c r="J1221" s="27">
        <v>45509</v>
      </c>
      <c r="K1221" s="27">
        <v>45513</v>
      </c>
      <c r="L1221" s="27">
        <v>45657</v>
      </c>
      <c r="M1221" s="29">
        <v>32590000</v>
      </c>
      <c r="N1221" s="36">
        <f t="shared" si="117"/>
        <v>0</v>
      </c>
      <c r="O1221" s="31">
        <f>VLOOKUP(A1221,[1]Hoja3!$A$1:$D$1647,2,0)</f>
        <v>0</v>
      </c>
      <c r="P1221" s="31">
        <f>VLOOKUP(A1221,[1]Hoja3!$A$1:$D$1647,4,0)</f>
        <v>0</v>
      </c>
      <c r="Q1221" s="31">
        <f>VLOOKUP(A1221,[1]Hoja3!$A$1:$D$1647,3,0)</f>
        <v>32590000</v>
      </c>
      <c r="R1221" s="31">
        <f t="shared" si="118"/>
        <v>32590000</v>
      </c>
      <c r="S1221" s="31">
        <f t="shared" si="112"/>
        <v>0</v>
      </c>
      <c r="T1221" s="31">
        <f t="shared" si="113"/>
        <v>0</v>
      </c>
      <c r="U1221" s="31">
        <f t="shared" si="116"/>
        <v>0</v>
      </c>
      <c r="X1221" s="30"/>
      <c r="Y1221" s="31"/>
      <c r="Z1221" s="31"/>
      <c r="AA1221" s="28" t="s">
        <v>32</v>
      </c>
    </row>
    <row r="1222" spans="1:27" s="28" customFormat="1" ht="29" x14ac:dyDescent="0.35">
      <c r="A1222" s="19" t="str">
        <f t="shared" si="119"/>
        <v>1404-2024</v>
      </c>
      <c r="B1222" s="20">
        <v>1404</v>
      </c>
      <c r="C1222" s="28">
        <v>2024</v>
      </c>
      <c r="D1222" s="19" t="s">
        <v>3482</v>
      </c>
      <c r="E1222" s="19" t="s">
        <v>356</v>
      </c>
      <c r="F1222" s="19">
        <v>1014246705</v>
      </c>
      <c r="G1222" s="19" t="s">
        <v>3483</v>
      </c>
      <c r="H1222" s="19" t="s">
        <v>2899</v>
      </c>
      <c r="I1222" s="19" t="s">
        <v>765</v>
      </c>
      <c r="J1222" s="27">
        <v>45509</v>
      </c>
      <c r="K1222" s="27">
        <v>45513</v>
      </c>
      <c r="L1222" s="27">
        <v>45652</v>
      </c>
      <c r="M1222" s="29">
        <v>32590000</v>
      </c>
      <c r="N1222" s="36">
        <f t="shared" si="117"/>
        <v>0</v>
      </c>
      <c r="O1222" s="31">
        <f>VLOOKUP(A1222,[1]Hoja3!$A$1:$D$1647,2,0)</f>
        <v>0</v>
      </c>
      <c r="P1222" s="31">
        <f>VLOOKUP(A1222,[1]Hoja3!$A$1:$D$1647,4,0)</f>
        <v>0</v>
      </c>
      <c r="Q1222" s="31">
        <f>VLOOKUP(A1222,[1]Hoja3!$A$1:$D$1647,3,0)</f>
        <v>32590000</v>
      </c>
      <c r="R1222" s="31">
        <f t="shared" si="118"/>
        <v>32590000</v>
      </c>
      <c r="S1222" s="31">
        <f t="shared" si="112"/>
        <v>0</v>
      </c>
      <c r="T1222" s="31">
        <f t="shared" si="113"/>
        <v>0</v>
      </c>
      <c r="U1222" s="31">
        <f t="shared" si="116"/>
        <v>0</v>
      </c>
      <c r="X1222" s="30"/>
      <c r="Y1222" s="31"/>
      <c r="Z1222" s="31"/>
      <c r="AA1222" s="28" t="s">
        <v>556</v>
      </c>
    </row>
    <row r="1223" spans="1:27" s="28" customFormat="1" ht="29" x14ac:dyDescent="0.35">
      <c r="A1223" s="19" t="str">
        <f t="shared" si="119"/>
        <v>1405-2024</v>
      </c>
      <c r="B1223" s="20">
        <v>1405</v>
      </c>
      <c r="C1223" s="28">
        <v>2024</v>
      </c>
      <c r="D1223" s="19" t="s">
        <v>3484</v>
      </c>
      <c r="E1223" s="19" t="s">
        <v>1539</v>
      </c>
      <c r="F1223" s="19">
        <v>1018461548</v>
      </c>
      <c r="G1223" s="19" t="s">
        <v>3485</v>
      </c>
      <c r="H1223" s="19" t="s">
        <v>2899</v>
      </c>
      <c r="I1223" s="19" t="s">
        <v>765</v>
      </c>
      <c r="J1223" s="27">
        <v>45509</v>
      </c>
      <c r="K1223" s="27">
        <v>45512</v>
      </c>
      <c r="L1223" s="27">
        <v>45648</v>
      </c>
      <c r="M1223" s="29">
        <v>32400000</v>
      </c>
      <c r="N1223" s="36">
        <f t="shared" si="117"/>
        <v>0</v>
      </c>
      <c r="O1223" s="31">
        <f>VLOOKUP(A1223,[1]Hoja3!$A$1:$D$1647,2,0)</f>
        <v>0</v>
      </c>
      <c r="P1223" s="31">
        <f>VLOOKUP(A1223,[1]Hoja3!$A$1:$D$1647,4,0)</f>
        <v>0</v>
      </c>
      <c r="Q1223" s="31">
        <f>VLOOKUP(A1223,[1]Hoja3!$A$1:$D$1647,3,0)</f>
        <v>32400000</v>
      </c>
      <c r="R1223" s="31">
        <f t="shared" si="118"/>
        <v>32400000</v>
      </c>
      <c r="S1223" s="31">
        <f t="shared" si="112"/>
        <v>0</v>
      </c>
      <c r="T1223" s="31">
        <f t="shared" si="113"/>
        <v>0</v>
      </c>
      <c r="U1223" s="31">
        <f t="shared" si="116"/>
        <v>0</v>
      </c>
      <c r="X1223" s="30"/>
      <c r="Y1223" s="31"/>
      <c r="Z1223" s="31"/>
      <c r="AA1223" s="28" t="s">
        <v>556</v>
      </c>
    </row>
    <row r="1224" spans="1:27" s="28" customFormat="1" ht="29" x14ac:dyDescent="0.35">
      <c r="A1224" s="19" t="str">
        <f t="shared" si="119"/>
        <v>1406-2024</v>
      </c>
      <c r="B1224" s="20">
        <v>1406</v>
      </c>
      <c r="C1224" s="28">
        <v>2024</v>
      </c>
      <c r="D1224" s="19" t="s">
        <v>3486</v>
      </c>
      <c r="E1224" s="19" t="s">
        <v>59</v>
      </c>
      <c r="F1224" s="19">
        <v>22581570</v>
      </c>
      <c r="G1224" s="19" t="s">
        <v>3487</v>
      </c>
      <c r="H1224" s="19" t="s">
        <v>2256</v>
      </c>
      <c r="I1224" s="19" t="s">
        <v>32</v>
      </c>
      <c r="J1224" s="27">
        <v>45509</v>
      </c>
      <c r="K1224" s="27">
        <v>45513</v>
      </c>
      <c r="L1224" s="27">
        <v>45657</v>
      </c>
      <c r="M1224" s="29">
        <v>32590000</v>
      </c>
      <c r="N1224" s="36">
        <f t="shared" si="117"/>
        <v>0</v>
      </c>
      <c r="O1224" s="31">
        <f>VLOOKUP(A1224,[1]Hoja3!$A$1:$D$1647,2,0)</f>
        <v>0</v>
      </c>
      <c r="P1224" s="31">
        <f>VLOOKUP(A1224,[1]Hoja3!$A$1:$D$1647,4,0)</f>
        <v>0</v>
      </c>
      <c r="Q1224" s="31">
        <f>VLOOKUP(A1224,[1]Hoja3!$A$1:$D$1647,3,0)</f>
        <v>32590000</v>
      </c>
      <c r="R1224" s="31">
        <f t="shared" si="118"/>
        <v>32590000</v>
      </c>
      <c r="S1224" s="31">
        <f t="shared" ref="S1224:S1287" si="120">+O1224-P1224</f>
        <v>0</v>
      </c>
      <c r="T1224" s="31">
        <f t="shared" ref="T1224:T1287" si="121">+O1224+P1224</f>
        <v>0</v>
      </c>
      <c r="U1224" s="31">
        <f t="shared" si="116"/>
        <v>0</v>
      </c>
      <c r="X1224" s="30"/>
      <c r="Y1224" s="31"/>
      <c r="Z1224" s="31"/>
      <c r="AA1224" s="28" t="s">
        <v>32</v>
      </c>
    </row>
    <row r="1225" spans="1:27" s="28" customFormat="1" ht="29" x14ac:dyDescent="0.35">
      <c r="A1225" s="19" t="str">
        <f t="shared" si="119"/>
        <v>1407-2024</v>
      </c>
      <c r="B1225" s="20">
        <v>1407</v>
      </c>
      <c r="C1225" s="28">
        <v>2024</v>
      </c>
      <c r="D1225" s="19" t="s">
        <v>3488</v>
      </c>
      <c r="E1225" s="19" t="s">
        <v>1449</v>
      </c>
      <c r="F1225" s="19">
        <v>1130604658</v>
      </c>
      <c r="G1225" s="19" t="s">
        <v>3489</v>
      </c>
      <c r="H1225" s="19" t="s">
        <v>2899</v>
      </c>
      <c r="I1225" s="19" t="s">
        <v>765</v>
      </c>
      <c r="J1225" s="27">
        <v>45509</v>
      </c>
      <c r="K1225" s="27">
        <v>45510</v>
      </c>
      <c r="L1225" s="27">
        <v>45646</v>
      </c>
      <c r="M1225" s="29">
        <v>32400000</v>
      </c>
      <c r="N1225" s="36">
        <f t="shared" si="117"/>
        <v>0</v>
      </c>
      <c r="O1225" s="31">
        <f>VLOOKUP(A1225,[1]Hoja3!$A$1:$D$1647,2,0)</f>
        <v>0</v>
      </c>
      <c r="P1225" s="31">
        <f>VLOOKUP(A1225,[1]Hoja3!$A$1:$D$1647,4,0)</f>
        <v>0</v>
      </c>
      <c r="Q1225" s="31">
        <f>VLOOKUP(A1225,[1]Hoja3!$A$1:$D$1647,3,0)</f>
        <v>32400000</v>
      </c>
      <c r="R1225" s="31">
        <f t="shared" si="118"/>
        <v>32400000</v>
      </c>
      <c r="S1225" s="31">
        <f t="shared" si="120"/>
        <v>0</v>
      </c>
      <c r="T1225" s="31">
        <f t="shared" si="121"/>
        <v>0</v>
      </c>
      <c r="U1225" s="31">
        <f t="shared" si="116"/>
        <v>0</v>
      </c>
      <c r="X1225" s="30"/>
      <c r="Y1225" s="31"/>
      <c r="Z1225" s="31"/>
      <c r="AA1225" s="28" t="s">
        <v>556</v>
      </c>
    </row>
    <row r="1226" spans="1:27" s="28" customFormat="1" ht="29" x14ac:dyDescent="0.35">
      <c r="A1226" s="19" t="str">
        <f t="shared" si="119"/>
        <v>1408-2024</v>
      </c>
      <c r="B1226" s="20">
        <v>1408</v>
      </c>
      <c r="C1226" s="28">
        <v>2024</v>
      </c>
      <c r="D1226" s="19" t="s">
        <v>3490</v>
      </c>
      <c r="E1226" s="19" t="s">
        <v>2404</v>
      </c>
      <c r="F1226" s="19">
        <v>52879555</v>
      </c>
      <c r="G1226" s="19" t="s">
        <v>3491</v>
      </c>
      <c r="H1226" s="19" t="s">
        <v>2899</v>
      </c>
      <c r="I1226" s="19" t="s">
        <v>765</v>
      </c>
      <c r="J1226" s="27">
        <v>45510</v>
      </c>
      <c r="K1226" s="27">
        <v>45516</v>
      </c>
      <c r="L1226" s="27">
        <v>45652</v>
      </c>
      <c r="M1226" s="29">
        <v>32400000</v>
      </c>
      <c r="N1226" s="36">
        <f t="shared" si="117"/>
        <v>0</v>
      </c>
      <c r="O1226" s="31">
        <f>VLOOKUP(A1226,[1]Hoja3!$A$1:$D$1647,2,0)</f>
        <v>0</v>
      </c>
      <c r="P1226" s="31">
        <f>VLOOKUP(A1226,[1]Hoja3!$A$1:$D$1647,4,0)</f>
        <v>0</v>
      </c>
      <c r="Q1226" s="31">
        <f>VLOOKUP(A1226,[1]Hoja3!$A$1:$D$1647,3,0)</f>
        <v>32400000</v>
      </c>
      <c r="R1226" s="31">
        <f t="shared" si="118"/>
        <v>32400000</v>
      </c>
      <c r="S1226" s="31">
        <f t="shared" si="120"/>
        <v>0</v>
      </c>
      <c r="T1226" s="31">
        <f t="shared" si="121"/>
        <v>0</v>
      </c>
      <c r="U1226" s="31">
        <f t="shared" si="116"/>
        <v>0</v>
      </c>
      <c r="X1226" s="30"/>
      <c r="Y1226" s="31"/>
      <c r="Z1226" s="31"/>
      <c r="AA1226" s="28" t="s">
        <v>556</v>
      </c>
    </row>
    <row r="1227" spans="1:27" s="28" customFormat="1" ht="29" x14ac:dyDescent="0.35">
      <c r="A1227" s="19" t="str">
        <f t="shared" si="119"/>
        <v>1409-2024</v>
      </c>
      <c r="B1227" s="20">
        <v>1409</v>
      </c>
      <c r="C1227" s="28">
        <v>2024</v>
      </c>
      <c r="D1227" s="19" t="s">
        <v>3492</v>
      </c>
      <c r="E1227" s="19" t="s">
        <v>975</v>
      </c>
      <c r="F1227" s="19">
        <v>1032433447</v>
      </c>
      <c r="G1227" s="19" t="s">
        <v>3493</v>
      </c>
      <c r="H1227" s="19" t="s">
        <v>2899</v>
      </c>
      <c r="I1227" s="19" t="s">
        <v>765</v>
      </c>
      <c r="J1227" s="27">
        <v>45514</v>
      </c>
      <c r="K1227" s="27">
        <v>45518</v>
      </c>
      <c r="L1227" s="27">
        <v>45654</v>
      </c>
      <c r="M1227" s="29">
        <v>38250000</v>
      </c>
      <c r="N1227" s="36">
        <f t="shared" si="117"/>
        <v>0</v>
      </c>
      <c r="O1227" s="31">
        <f>VLOOKUP(A1227,[1]Hoja3!$A$1:$D$1647,2,0)</f>
        <v>0</v>
      </c>
      <c r="P1227" s="31">
        <f>VLOOKUP(A1227,[1]Hoja3!$A$1:$D$1647,4,0)</f>
        <v>0</v>
      </c>
      <c r="Q1227" s="31">
        <f>VLOOKUP(A1227,[1]Hoja3!$A$1:$D$1647,3,0)</f>
        <v>38250000</v>
      </c>
      <c r="R1227" s="31">
        <f t="shared" si="118"/>
        <v>38250000</v>
      </c>
      <c r="S1227" s="31">
        <f t="shared" si="120"/>
        <v>0</v>
      </c>
      <c r="T1227" s="31">
        <f t="shared" si="121"/>
        <v>0</v>
      </c>
      <c r="U1227" s="31">
        <f t="shared" si="116"/>
        <v>0</v>
      </c>
      <c r="X1227" s="30"/>
      <c r="Y1227" s="31"/>
      <c r="Z1227" s="31"/>
      <c r="AA1227" s="28" t="s">
        <v>556</v>
      </c>
    </row>
    <row r="1228" spans="1:27" s="28" customFormat="1" ht="29" x14ac:dyDescent="0.35">
      <c r="A1228" s="19" t="str">
        <f t="shared" si="119"/>
        <v>1410-2024</v>
      </c>
      <c r="B1228" s="20">
        <v>1410</v>
      </c>
      <c r="C1228" s="28">
        <v>2024</v>
      </c>
      <c r="D1228" s="19" t="s">
        <v>3494</v>
      </c>
      <c r="E1228" s="19" t="s">
        <v>1752</v>
      </c>
      <c r="F1228" s="19">
        <v>1030649360</v>
      </c>
      <c r="G1228" s="19" t="s">
        <v>3495</v>
      </c>
      <c r="H1228" s="19" t="s">
        <v>2899</v>
      </c>
      <c r="I1228" s="19" t="s">
        <v>765</v>
      </c>
      <c r="J1228" s="27">
        <v>45510</v>
      </c>
      <c r="K1228" s="27">
        <v>45513</v>
      </c>
      <c r="L1228" s="27">
        <v>45649</v>
      </c>
      <c r="M1228" s="29">
        <v>32400000</v>
      </c>
      <c r="N1228" s="36">
        <f t="shared" si="117"/>
        <v>0</v>
      </c>
      <c r="O1228" s="31">
        <f>VLOOKUP(A1228,[1]Hoja3!$A$1:$D$1647,2,0)</f>
        <v>0</v>
      </c>
      <c r="P1228" s="31">
        <f>VLOOKUP(A1228,[1]Hoja3!$A$1:$D$1647,4,0)</f>
        <v>0</v>
      </c>
      <c r="Q1228" s="31">
        <f>VLOOKUP(A1228,[1]Hoja3!$A$1:$D$1647,3,0)</f>
        <v>32400000</v>
      </c>
      <c r="R1228" s="31">
        <f t="shared" si="118"/>
        <v>32400000</v>
      </c>
      <c r="S1228" s="31">
        <f t="shared" si="120"/>
        <v>0</v>
      </c>
      <c r="T1228" s="31">
        <f t="shared" si="121"/>
        <v>0</v>
      </c>
      <c r="U1228" s="31">
        <f t="shared" si="116"/>
        <v>0</v>
      </c>
      <c r="X1228" s="30"/>
      <c r="Y1228" s="31"/>
      <c r="Z1228" s="31"/>
      <c r="AA1228" s="28" t="s">
        <v>556</v>
      </c>
    </row>
    <row r="1229" spans="1:27" s="28" customFormat="1" ht="29" x14ac:dyDescent="0.35">
      <c r="A1229" s="19" t="str">
        <f t="shared" si="119"/>
        <v>1411-2024</v>
      </c>
      <c r="B1229" s="20">
        <v>1411</v>
      </c>
      <c r="C1229" s="28">
        <v>2024</v>
      </c>
      <c r="D1229" s="19" t="s">
        <v>3496</v>
      </c>
      <c r="E1229" s="19" t="s">
        <v>137</v>
      </c>
      <c r="F1229" s="19">
        <v>51850676</v>
      </c>
      <c r="G1229" s="19" t="s">
        <v>3497</v>
      </c>
      <c r="H1229" s="19" t="s">
        <v>2256</v>
      </c>
      <c r="I1229" s="19" t="s">
        <v>32</v>
      </c>
      <c r="J1229" s="27">
        <v>45509</v>
      </c>
      <c r="K1229" s="27">
        <v>45512</v>
      </c>
      <c r="L1229" s="27">
        <v>45657</v>
      </c>
      <c r="M1229" s="29">
        <v>32590000</v>
      </c>
      <c r="N1229" s="36">
        <f t="shared" si="117"/>
        <v>0</v>
      </c>
      <c r="O1229" s="31">
        <f>VLOOKUP(A1229,[1]Hoja3!$A$1:$D$1647,2,0)</f>
        <v>0</v>
      </c>
      <c r="P1229" s="31">
        <f>VLOOKUP(A1229,[1]Hoja3!$A$1:$D$1647,4,0)</f>
        <v>0</v>
      </c>
      <c r="Q1229" s="31">
        <f>VLOOKUP(A1229,[1]Hoja3!$A$1:$D$1647,3,0)</f>
        <v>32590000</v>
      </c>
      <c r="R1229" s="31">
        <f t="shared" si="118"/>
        <v>32590000</v>
      </c>
      <c r="S1229" s="31">
        <f t="shared" si="120"/>
        <v>0</v>
      </c>
      <c r="T1229" s="31">
        <f t="shared" si="121"/>
        <v>0</v>
      </c>
      <c r="U1229" s="31">
        <f t="shared" si="116"/>
        <v>0</v>
      </c>
      <c r="X1229" s="30"/>
      <c r="Y1229" s="31"/>
      <c r="Z1229" s="31"/>
      <c r="AA1229" s="28" t="s">
        <v>32</v>
      </c>
    </row>
    <row r="1230" spans="1:27" s="28" customFormat="1" ht="43.5" x14ac:dyDescent="0.35">
      <c r="A1230" s="19" t="str">
        <f t="shared" si="119"/>
        <v>1412-2024</v>
      </c>
      <c r="B1230" s="20">
        <v>1412</v>
      </c>
      <c r="C1230" s="28">
        <v>2024</v>
      </c>
      <c r="D1230" s="19" t="s">
        <v>3498</v>
      </c>
      <c r="E1230" s="19" t="s">
        <v>2320</v>
      </c>
      <c r="F1230" s="19">
        <v>52364679</v>
      </c>
      <c r="G1230" s="19" t="s">
        <v>3499</v>
      </c>
      <c r="H1230" s="19" t="s">
        <v>154</v>
      </c>
      <c r="I1230" s="19" t="s">
        <v>155</v>
      </c>
      <c r="J1230" s="27">
        <v>45510</v>
      </c>
      <c r="K1230" s="27">
        <v>45513</v>
      </c>
      <c r="L1230" s="27">
        <v>45649</v>
      </c>
      <c r="M1230" s="29">
        <v>30213000</v>
      </c>
      <c r="N1230" s="36">
        <f t="shared" si="117"/>
        <v>0</v>
      </c>
      <c r="O1230" s="31">
        <f>VLOOKUP(A1230,[1]Hoja3!$A$1:$D$1647,2,0)</f>
        <v>0</v>
      </c>
      <c r="P1230" s="31">
        <f>VLOOKUP(A1230,[1]Hoja3!$A$1:$D$1647,4,0)</f>
        <v>0</v>
      </c>
      <c r="Q1230" s="31">
        <f>VLOOKUP(A1230,[1]Hoja3!$A$1:$D$1647,3,0)</f>
        <v>30213000</v>
      </c>
      <c r="R1230" s="31">
        <f t="shared" si="118"/>
        <v>30213000</v>
      </c>
      <c r="S1230" s="31">
        <f t="shared" si="120"/>
        <v>0</v>
      </c>
      <c r="T1230" s="31">
        <f t="shared" si="121"/>
        <v>0</v>
      </c>
      <c r="U1230" s="31">
        <f t="shared" si="116"/>
        <v>0</v>
      </c>
      <c r="X1230" s="30"/>
      <c r="Y1230" s="31"/>
      <c r="Z1230" s="31"/>
      <c r="AA1230" s="28" t="s">
        <v>156</v>
      </c>
    </row>
    <row r="1231" spans="1:27" s="28" customFormat="1" ht="29" x14ac:dyDescent="0.35">
      <c r="A1231" s="19" t="str">
        <f t="shared" si="119"/>
        <v>1414-2024</v>
      </c>
      <c r="B1231" s="20">
        <v>1414</v>
      </c>
      <c r="C1231" s="28">
        <v>2024</v>
      </c>
      <c r="D1231" s="19" t="s">
        <v>3500</v>
      </c>
      <c r="E1231" s="19" t="s">
        <v>3501</v>
      </c>
      <c r="F1231" s="19">
        <v>79615371</v>
      </c>
      <c r="G1231" s="19" t="s">
        <v>3502</v>
      </c>
      <c r="H1231" s="19" t="s">
        <v>426</v>
      </c>
      <c r="I1231" s="19" t="s">
        <v>820</v>
      </c>
      <c r="J1231" s="27">
        <v>45509</v>
      </c>
      <c r="K1231" s="27">
        <v>45510</v>
      </c>
      <c r="L1231" s="27">
        <v>45646</v>
      </c>
      <c r="M1231" s="29">
        <v>38250000</v>
      </c>
      <c r="N1231" s="36">
        <f t="shared" si="117"/>
        <v>0</v>
      </c>
      <c r="O1231" s="31">
        <f>VLOOKUP(A1231,[1]Hoja3!$A$1:$D$1647,2,0)</f>
        <v>0</v>
      </c>
      <c r="P1231" s="31">
        <f>VLOOKUP(A1231,[1]Hoja3!$A$1:$D$1647,4,0)</f>
        <v>0</v>
      </c>
      <c r="Q1231" s="31">
        <f>VLOOKUP(A1231,[1]Hoja3!$A$1:$D$1647,3,0)</f>
        <v>38250000</v>
      </c>
      <c r="R1231" s="31">
        <f t="shared" si="118"/>
        <v>38250000</v>
      </c>
      <c r="S1231" s="31">
        <f t="shared" si="120"/>
        <v>0</v>
      </c>
      <c r="T1231" s="31">
        <f t="shared" si="121"/>
        <v>0</v>
      </c>
      <c r="U1231" s="31">
        <f t="shared" si="116"/>
        <v>0</v>
      </c>
      <c r="X1231" s="30"/>
      <c r="Y1231" s="31"/>
      <c r="Z1231" s="31"/>
      <c r="AA1231" s="28" t="s">
        <v>428</v>
      </c>
    </row>
    <row r="1232" spans="1:27" s="28" customFormat="1" ht="43.5" x14ac:dyDescent="0.35">
      <c r="A1232" s="19" t="str">
        <f t="shared" si="119"/>
        <v>1415-2024</v>
      </c>
      <c r="B1232" s="20">
        <v>1415</v>
      </c>
      <c r="C1232" s="28">
        <v>2024</v>
      </c>
      <c r="D1232" s="19" t="s">
        <v>3503</v>
      </c>
      <c r="E1232" s="19" t="s">
        <v>2143</v>
      </c>
      <c r="F1232" s="19">
        <v>1010193338</v>
      </c>
      <c r="G1232" s="19" t="s">
        <v>3504</v>
      </c>
      <c r="H1232" s="19" t="s">
        <v>154</v>
      </c>
      <c r="I1232" s="19" t="s">
        <v>155</v>
      </c>
      <c r="J1232" s="27">
        <v>45510</v>
      </c>
      <c r="K1232" s="27">
        <v>45518</v>
      </c>
      <c r="L1232" s="27">
        <v>45654</v>
      </c>
      <c r="M1232" s="29">
        <v>30213000</v>
      </c>
      <c r="N1232" s="36">
        <f t="shared" si="117"/>
        <v>0</v>
      </c>
      <c r="O1232" s="31">
        <f>VLOOKUP(A1232,[1]Hoja3!$A$1:$D$1647,2,0)</f>
        <v>0</v>
      </c>
      <c r="P1232" s="31">
        <f>VLOOKUP(A1232,[1]Hoja3!$A$1:$D$1647,4,0)</f>
        <v>0</v>
      </c>
      <c r="Q1232" s="31">
        <f>VLOOKUP(A1232,[1]Hoja3!$A$1:$D$1647,3,0)</f>
        <v>30213000</v>
      </c>
      <c r="R1232" s="31">
        <f t="shared" si="118"/>
        <v>30213000</v>
      </c>
      <c r="S1232" s="31">
        <f t="shared" si="120"/>
        <v>0</v>
      </c>
      <c r="T1232" s="31">
        <f t="shared" si="121"/>
        <v>0</v>
      </c>
      <c r="U1232" s="31">
        <f t="shared" si="116"/>
        <v>0</v>
      </c>
      <c r="X1232" s="30"/>
      <c r="Y1232" s="31"/>
      <c r="Z1232" s="31"/>
      <c r="AA1232" s="28" t="s">
        <v>156</v>
      </c>
    </row>
    <row r="1233" spans="1:27" s="28" customFormat="1" ht="29" x14ac:dyDescent="0.35">
      <c r="A1233" s="19" t="str">
        <f t="shared" si="119"/>
        <v>1416-2024</v>
      </c>
      <c r="B1233" s="20">
        <v>1416</v>
      </c>
      <c r="C1233" s="28">
        <v>2024</v>
      </c>
      <c r="D1233" s="19" t="s">
        <v>3505</v>
      </c>
      <c r="E1233" s="19" t="s">
        <v>3506</v>
      </c>
      <c r="F1233" s="19">
        <v>1022402951</v>
      </c>
      <c r="G1233" s="19" t="s">
        <v>3507</v>
      </c>
      <c r="H1233" s="19" t="s">
        <v>4678</v>
      </c>
      <c r="I1233" s="19" t="s">
        <v>2487</v>
      </c>
      <c r="J1233" s="27">
        <v>45509</v>
      </c>
      <c r="K1233" s="27">
        <v>45516</v>
      </c>
      <c r="L1233" s="27">
        <v>45657</v>
      </c>
      <c r="M1233" s="29">
        <v>20000000</v>
      </c>
      <c r="N1233" s="36">
        <f t="shared" si="117"/>
        <v>0</v>
      </c>
      <c r="O1233" s="31">
        <f>VLOOKUP(A1233,[1]Hoja3!$A$1:$D$1647,2,0)</f>
        <v>0</v>
      </c>
      <c r="P1233" s="31">
        <f>VLOOKUP(A1233,[1]Hoja3!$A$1:$D$1647,4,0)</f>
        <v>0</v>
      </c>
      <c r="Q1233" s="31">
        <f>VLOOKUP(A1233,[1]Hoja3!$A$1:$D$1647,3,0)</f>
        <v>20000000</v>
      </c>
      <c r="R1233" s="31">
        <f t="shared" si="118"/>
        <v>20000000</v>
      </c>
      <c r="S1233" s="31">
        <f t="shared" si="120"/>
        <v>0</v>
      </c>
      <c r="T1233" s="31">
        <f t="shared" si="121"/>
        <v>0</v>
      </c>
      <c r="U1233" s="31">
        <f t="shared" si="116"/>
        <v>0</v>
      </c>
      <c r="X1233" s="30"/>
      <c r="Y1233" s="31"/>
      <c r="Z1233" s="31"/>
      <c r="AA1233" s="28" t="s">
        <v>534</v>
      </c>
    </row>
    <row r="1234" spans="1:27" s="28" customFormat="1" ht="29" x14ac:dyDescent="0.35">
      <c r="A1234" s="19" t="str">
        <f t="shared" si="119"/>
        <v>1417-2024</v>
      </c>
      <c r="B1234" s="20">
        <v>1417</v>
      </c>
      <c r="C1234" s="28">
        <v>2024</v>
      </c>
      <c r="D1234" s="19" t="s">
        <v>3508</v>
      </c>
      <c r="E1234" s="19" t="s">
        <v>1764</v>
      </c>
      <c r="F1234" s="19">
        <v>1026274362</v>
      </c>
      <c r="G1234" s="19" t="s">
        <v>3509</v>
      </c>
      <c r="H1234" s="19" t="s">
        <v>4678</v>
      </c>
      <c r="I1234" s="19" t="s">
        <v>2487</v>
      </c>
      <c r="J1234" s="27">
        <v>45509</v>
      </c>
      <c r="K1234" s="27">
        <v>45513</v>
      </c>
      <c r="L1234" s="27">
        <v>45657</v>
      </c>
      <c r="M1234" s="29">
        <v>26522500</v>
      </c>
      <c r="N1234" s="36">
        <f t="shared" si="117"/>
        <v>0</v>
      </c>
      <c r="O1234" s="31">
        <f>VLOOKUP(A1234,[1]Hoja3!$A$1:$D$1647,2,0)</f>
        <v>0</v>
      </c>
      <c r="P1234" s="31">
        <f>VLOOKUP(A1234,[1]Hoja3!$A$1:$D$1647,4,0)</f>
        <v>0</v>
      </c>
      <c r="Q1234" s="31">
        <f>VLOOKUP(A1234,[1]Hoja3!$A$1:$D$1647,3,0)</f>
        <v>26522500</v>
      </c>
      <c r="R1234" s="31">
        <f t="shared" si="118"/>
        <v>26522500</v>
      </c>
      <c r="S1234" s="31">
        <f t="shared" si="120"/>
        <v>0</v>
      </c>
      <c r="T1234" s="31">
        <f t="shared" si="121"/>
        <v>0</v>
      </c>
      <c r="U1234" s="31">
        <f t="shared" si="116"/>
        <v>0</v>
      </c>
      <c r="X1234" s="30"/>
      <c r="Y1234" s="31"/>
      <c r="Z1234" s="31"/>
      <c r="AA1234" s="28" t="s">
        <v>534</v>
      </c>
    </row>
    <row r="1235" spans="1:27" s="28" customFormat="1" ht="29" x14ac:dyDescent="0.35">
      <c r="A1235" s="19" t="str">
        <f t="shared" si="119"/>
        <v>1418-2024</v>
      </c>
      <c r="B1235" s="20">
        <v>1418</v>
      </c>
      <c r="C1235" s="28">
        <v>2024</v>
      </c>
      <c r="D1235" s="19" t="s">
        <v>3510</v>
      </c>
      <c r="E1235" s="19" t="s">
        <v>3511</v>
      </c>
      <c r="F1235" s="19">
        <v>1024545343</v>
      </c>
      <c r="G1235" s="19" t="s">
        <v>3512</v>
      </c>
      <c r="H1235" s="19" t="s">
        <v>426</v>
      </c>
      <c r="I1235" s="19" t="s">
        <v>820</v>
      </c>
      <c r="J1235" s="27">
        <v>45510</v>
      </c>
      <c r="K1235" s="27">
        <v>45513</v>
      </c>
      <c r="L1235" s="27">
        <v>45657</v>
      </c>
      <c r="M1235" s="29">
        <v>15000000</v>
      </c>
      <c r="N1235" s="36">
        <f t="shared" si="117"/>
        <v>0</v>
      </c>
      <c r="O1235" s="31">
        <f>VLOOKUP(A1235,[1]Hoja3!$A$1:$D$1647,2,0)</f>
        <v>0</v>
      </c>
      <c r="P1235" s="31">
        <f>VLOOKUP(A1235,[1]Hoja3!$A$1:$D$1647,4,0)</f>
        <v>0</v>
      </c>
      <c r="Q1235" s="31">
        <f>VLOOKUP(A1235,[1]Hoja3!$A$1:$D$1647,3,0)</f>
        <v>15000000</v>
      </c>
      <c r="R1235" s="31">
        <f t="shared" si="118"/>
        <v>15000000</v>
      </c>
      <c r="S1235" s="31">
        <f t="shared" si="120"/>
        <v>0</v>
      </c>
      <c r="T1235" s="31">
        <f t="shared" si="121"/>
        <v>0</v>
      </c>
      <c r="U1235" s="31">
        <f t="shared" si="116"/>
        <v>0</v>
      </c>
      <c r="X1235" s="30"/>
      <c r="Y1235" s="31"/>
      <c r="Z1235" s="31"/>
      <c r="AA1235" s="28" t="s">
        <v>428</v>
      </c>
    </row>
    <row r="1236" spans="1:27" s="28" customFormat="1" ht="29" x14ac:dyDescent="0.35">
      <c r="A1236" s="19" t="str">
        <f t="shared" si="119"/>
        <v>1419-2024</v>
      </c>
      <c r="B1236" s="20">
        <v>1419</v>
      </c>
      <c r="C1236" s="28">
        <v>2024</v>
      </c>
      <c r="D1236" s="19" t="s">
        <v>3513</v>
      </c>
      <c r="E1236" s="19" t="s">
        <v>2179</v>
      </c>
      <c r="F1236" s="19">
        <v>1012334587</v>
      </c>
      <c r="G1236" s="19" t="s">
        <v>3514</v>
      </c>
      <c r="H1236" s="19" t="s">
        <v>4678</v>
      </c>
      <c r="I1236" s="19" t="s">
        <v>2487</v>
      </c>
      <c r="J1236" s="27">
        <v>45509</v>
      </c>
      <c r="K1236" s="27">
        <v>45513</v>
      </c>
      <c r="L1236" s="27">
        <v>45657</v>
      </c>
      <c r="M1236" s="29">
        <v>20000000</v>
      </c>
      <c r="N1236" s="36">
        <f t="shared" si="117"/>
        <v>0</v>
      </c>
      <c r="O1236" s="31">
        <f>VLOOKUP(A1236,[1]Hoja3!$A$1:$D$1647,2,0)</f>
        <v>0</v>
      </c>
      <c r="P1236" s="31">
        <f>VLOOKUP(A1236,[1]Hoja3!$A$1:$D$1647,4,0)</f>
        <v>0</v>
      </c>
      <c r="Q1236" s="31">
        <f>VLOOKUP(A1236,[1]Hoja3!$A$1:$D$1647,3,0)</f>
        <v>20000000</v>
      </c>
      <c r="R1236" s="31">
        <f t="shared" si="118"/>
        <v>20000000</v>
      </c>
      <c r="S1236" s="31">
        <f t="shared" si="120"/>
        <v>0</v>
      </c>
      <c r="T1236" s="31">
        <f t="shared" si="121"/>
        <v>0</v>
      </c>
      <c r="U1236" s="31">
        <f t="shared" si="116"/>
        <v>0</v>
      </c>
      <c r="X1236" s="30"/>
      <c r="Y1236" s="31"/>
      <c r="Z1236" s="31"/>
      <c r="AA1236" s="28" t="s">
        <v>534</v>
      </c>
    </row>
    <row r="1237" spans="1:27" s="28" customFormat="1" ht="43.5" x14ac:dyDescent="0.35">
      <c r="A1237" s="19" t="str">
        <f t="shared" si="119"/>
        <v>1420-2024</v>
      </c>
      <c r="B1237" s="20">
        <v>1420</v>
      </c>
      <c r="C1237" s="28">
        <v>2024</v>
      </c>
      <c r="D1237" s="19" t="s">
        <v>3515</v>
      </c>
      <c r="E1237" s="19" t="s">
        <v>723</v>
      </c>
      <c r="F1237" s="19">
        <v>1018455404</v>
      </c>
      <c r="G1237" s="19" t="s">
        <v>3516</v>
      </c>
      <c r="H1237" s="19" t="s">
        <v>262</v>
      </c>
      <c r="I1237" s="19" t="s">
        <v>4742</v>
      </c>
      <c r="J1237" s="27">
        <v>45509</v>
      </c>
      <c r="K1237" s="27">
        <v>45516</v>
      </c>
      <c r="L1237" s="27">
        <v>45657</v>
      </c>
      <c r="M1237" s="29">
        <v>26790000</v>
      </c>
      <c r="N1237" s="36">
        <f t="shared" si="117"/>
        <v>0</v>
      </c>
      <c r="O1237" s="31">
        <f>VLOOKUP(A1237,[1]Hoja3!$A$1:$D$1647,2,0)</f>
        <v>0</v>
      </c>
      <c r="P1237" s="31">
        <f>VLOOKUP(A1237,[1]Hoja3!$A$1:$D$1647,4,0)</f>
        <v>0</v>
      </c>
      <c r="Q1237" s="31">
        <f>VLOOKUP(A1237,[1]Hoja3!$A$1:$D$1647,3,0)</f>
        <v>26790000</v>
      </c>
      <c r="R1237" s="31">
        <f t="shared" si="118"/>
        <v>26790000</v>
      </c>
      <c r="S1237" s="31">
        <f t="shared" si="120"/>
        <v>0</v>
      </c>
      <c r="T1237" s="31">
        <f t="shared" si="121"/>
        <v>0</v>
      </c>
      <c r="U1237" s="31">
        <f t="shared" si="116"/>
        <v>0</v>
      </c>
      <c r="X1237" s="30"/>
      <c r="Y1237" s="31"/>
      <c r="Z1237" s="31"/>
      <c r="AA1237" s="28" t="s">
        <v>5415</v>
      </c>
    </row>
    <row r="1238" spans="1:27" s="28" customFormat="1" ht="29" x14ac:dyDescent="0.35">
      <c r="A1238" s="19" t="str">
        <f t="shared" si="119"/>
        <v>1421-2024</v>
      </c>
      <c r="B1238" s="20">
        <v>1421</v>
      </c>
      <c r="C1238" s="28">
        <v>2024</v>
      </c>
      <c r="D1238" s="19" t="s">
        <v>3517</v>
      </c>
      <c r="E1238" s="19" t="s">
        <v>104</v>
      </c>
      <c r="F1238" s="19">
        <v>1022385776</v>
      </c>
      <c r="G1238" s="19" t="s">
        <v>3518</v>
      </c>
      <c r="H1238" s="19" t="s">
        <v>37</v>
      </c>
      <c r="I1238" s="19" t="s">
        <v>38</v>
      </c>
      <c r="J1238" s="27">
        <v>45509</v>
      </c>
      <c r="K1238" s="27">
        <v>45512</v>
      </c>
      <c r="L1238" s="27">
        <v>45657</v>
      </c>
      <c r="M1238" s="29">
        <v>44413600</v>
      </c>
      <c r="N1238" s="36">
        <f t="shared" si="117"/>
        <v>0</v>
      </c>
      <c r="O1238" s="31">
        <f>VLOOKUP(A1238,[1]Hoja3!$A$1:$D$1647,2,0)</f>
        <v>0</v>
      </c>
      <c r="P1238" s="31">
        <f>VLOOKUP(A1238,[1]Hoja3!$A$1:$D$1647,4,0)</f>
        <v>0</v>
      </c>
      <c r="Q1238" s="31">
        <f>VLOOKUP(A1238,[1]Hoja3!$A$1:$D$1647,3,0)</f>
        <v>44413600</v>
      </c>
      <c r="R1238" s="31">
        <f t="shared" si="118"/>
        <v>44413600</v>
      </c>
      <c r="S1238" s="31">
        <f t="shared" si="120"/>
        <v>0</v>
      </c>
      <c r="T1238" s="31">
        <f t="shared" si="121"/>
        <v>0</v>
      </c>
      <c r="U1238" s="31">
        <f t="shared" si="116"/>
        <v>0</v>
      </c>
      <c r="X1238" s="30"/>
      <c r="Y1238" s="31"/>
      <c r="Z1238" s="31"/>
      <c r="AA1238" s="28" t="s">
        <v>39</v>
      </c>
    </row>
    <row r="1239" spans="1:27" s="28" customFormat="1" ht="29" x14ac:dyDescent="0.35">
      <c r="A1239" s="19" t="str">
        <f t="shared" si="119"/>
        <v>1422-2024</v>
      </c>
      <c r="B1239" s="20">
        <v>1422</v>
      </c>
      <c r="C1239" s="28">
        <v>2024</v>
      </c>
      <c r="D1239" s="19" t="s">
        <v>3519</v>
      </c>
      <c r="E1239" s="19" t="s">
        <v>3520</v>
      </c>
      <c r="F1239" s="19">
        <v>1014225156</v>
      </c>
      <c r="G1239" s="19" t="s">
        <v>3521</v>
      </c>
      <c r="H1239" s="19" t="s">
        <v>5412</v>
      </c>
      <c r="I1239" s="19" t="s">
        <v>4760</v>
      </c>
      <c r="J1239" s="27">
        <v>45509</v>
      </c>
      <c r="K1239" s="27">
        <v>45512</v>
      </c>
      <c r="L1239" s="27">
        <v>45657</v>
      </c>
      <c r="M1239" s="29">
        <v>42000000</v>
      </c>
      <c r="N1239" s="36">
        <f t="shared" si="117"/>
        <v>0</v>
      </c>
      <c r="O1239" s="31">
        <f>VLOOKUP(A1239,[1]Hoja3!$A$1:$D$1647,2,0)</f>
        <v>0</v>
      </c>
      <c r="P1239" s="31">
        <f>VLOOKUP(A1239,[1]Hoja3!$A$1:$D$1647,4,0)</f>
        <v>0</v>
      </c>
      <c r="Q1239" s="31">
        <f>VLOOKUP(A1239,[1]Hoja3!$A$1:$D$1647,3,0)</f>
        <v>42000000</v>
      </c>
      <c r="R1239" s="31">
        <f t="shared" si="118"/>
        <v>42000000</v>
      </c>
      <c r="S1239" s="31">
        <f t="shared" si="120"/>
        <v>0</v>
      </c>
      <c r="T1239" s="31">
        <f t="shared" si="121"/>
        <v>0</v>
      </c>
      <c r="U1239" s="31">
        <f t="shared" si="116"/>
        <v>0</v>
      </c>
      <c r="X1239" s="30"/>
      <c r="Y1239" s="31"/>
      <c r="Z1239" s="31"/>
      <c r="AA1239" s="28" t="s">
        <v>534</v>
      </c>
    </row>
    <row r="1240" spans="1:27" s="28" customFormat="1" ht="29" x14ac:dyDescent="0.35">
      <c r="A1240" s="19" t="str">
        <f t="shared" si="119"/>
        <v>1423-2024</v>
      </c>
      <c r="B1240" s="20">
        <v>1423</v>
      </c>
      <c r="C1240" s="28">
        <v>2024</v>
      </c>
      <c r="D1240" s="19" t="s">
        <v>3522</v>
      </c>
      <c r="E1240" s="19" t="s">
        <v>1044</v>
      </c>
      <c r="F1240" s="19">
        <v>1030633303</v>
      </c>
      <c r="G1240" s="19" t="s">
        <v>3523</v>
      </c>
      <c r="H1240" s="19" t="s">
        <v>5412</v>
      </c>
      <c r="I1240" s="19" t="s">
        <v>4760</v>
      </c>
      <c r="J1240" s="27">
        <v>45509</v>
      </c>
      <c r="K1240" s="27">
        <v>45517</v>
      </c>
      <c r="L1240" s="27">
        <v>45657</v>
      </c>
      <c r="M1240" s="29">
        <v>26522500</v>
      </c>
      <c r="N1240" s="36">
        <f t="shared" si="117"/>
        <v>0</v>
      </c>
      <c r="O1240" s="31">
        <f>VLOOKUP(A1240,[1]Hoja3!$A$1:$D$1647,2,0)</f>
        <v>0</v>
      </c>
      <c r="P1240" s="31">
        <f>VLOOKUP(A1240,[1]Hoja3!$A$1:$D$1647,4,0)</f>
        <v>0</v>
      </c>
      <c r="Q1240" s="31">
        <f>VLOOKUP(A1240,[1]Hoja3!$A$1:$D$1647,3,0)</f>
        <v>26522500</v>
      </c>
      <c r="R1240" s="31">
        <f t="shared" si="118"/>
        <v>26522500</v>
      </c>
      <c r="S1240" s="31">
        <f t="shared" si="120"/>
        <v>0</v>
      </c>
      <c r="T1240" s="31">
        <f t="shared" si="121"/>
        <v>0</v>
      </c>
      <c r="U1240" s="31">
        <f t="shared" si="116"/>
        <v>0</v>
      </c>
      <c r="X1240" s="30"/>
      <c r="Y1240" s="31"/>
      <c r="Z1240" s="31"/>
      <c r="AA1240" s="28" t="s">
        <v>534</v>
      </c>
    </row>
    <row r="1241" spans="1:27" s="28" customFormat="1" ht="29" x14ac:dyDescent="0.35">
      <c r="A1241" s="19" t="str">
        <f t="shared" si="119"/>
        <v>1424-2024</v>
      </c>
      <c r="B1241" s="20">
        <v>1424</v>
      </c>
      <c r="C1241" s="28">
        <v>2024</v>
      </c>
      <c r="D1241" s="19" t="s">
        <v>3524</v>
      </c>
      <c r="E1241" s="19" t="s">
        <v>521</v>
      </c>
      <c r="F1241" s="19">
        <v>1032469412</v>
      </c>
      <c r="G1241" s="19" t="s">
        <v>3525</v>
      </c>
      <c r="H1241" s="19" t="s">
        <v>2256</v>
      </c>
      <c r="I1241" s="19" t="s">
        <v>32</v>
      </c>
      <c r="J1241" s="27">
        <v>45509</v>
      </c>
      <c r="K1241" s="27">
        <v>45513</v>
      </c>
      <c r="L1241" s="27">
        <v>45657</v>
      </c>
      <c r="M1241" s="29">
        <v>32590000</v>
      </c>
      <c r="N1241" s="36">
        <f t="shared" si="117"/>
        <v>0</v>
      </c>
      <c r="O1241" s="31">
        <f>VLOOKUP(A1241,[1]Hoja3!$A$1:$D$1647,2,0)</f>
        <v>0</v>
      </c>
      <c r="P1241" s="31">
        <f>VLOOKUP(A1241,[1]Hoja3!$A$1:$D$1647,4,0)</f>
        <v>0</v>
      </c>
      <c r="Q1241" s="31">
        <f>VLOOKUP(A1241,[1]Hoja3!$A$1:$D$1647,3,0)</f>
        <v>32590000</v>
      </c>
      <c r="R1241" s="31">
        <f t="shared" si="118"/>
        <v>32590000</v>
      </c>
      <c r="S1241" s="31">
        <f t="shared" si="120"/>
        <v>0</v>
      </c>
      <c r="T1241" s="31">
        <f t="shared" si="121"/>
        <v>0</v>
      </c>
      <c r="U1241" s="31">
        <f t="shared" si="116"/>
        <v>0</v>
      </c>
      <c r="X1241" s="30"/>
      <c r="Y1241" s="31"/>
      <c r="Z1241" s="31"/>
      <c r="AA1241" s="28" t="s">
        <v>32</v>
      </c>
    </row>
    <row r="1242" spans="1:27" s="28" customFormat="1" ht="29" x14ac:dyDescent="0.35">
      <c r="A1242" s="19" t="str">
        <f t="shared" si="119"/>
        <v>1425-2024</v>
      </c>
      <c r="B1242" s="20">
        <v>1425</v>
      </c>
      <c r="C1242" s="28">
        <v>2024</v>
      </c>
      <c r="D1242" s="19" t="s">
        <v>3526</v>
      </c>
      <c r="E1242" s="19" t="s">
        <v>1575</v>
      </c>
      <c r="F1242" s="19">
        <v>1015453405</v>
      </c>
      <c r="G1242" s="19" t="s">
        <v>3527</v>
      </c>
      <c r="H1242" s="19" t="s">
        <v>2256</v>
      </c>
      <c r="I1242" s="19" t="s">
        <v>32</v>
      </c>
      <c r="J1242" s="27">
        <v>45509</v>
      </c>
      <c r="K1242" s="27">
        <v>45513</v>
      </c>
      <c r="L1242" s="27">
        <v>45657</v>
      </c>
      <c r="M1242" s="29">
        <v>32590000</v>
      </c>
      <c r="N1242" s="36">
        <f t="shared" si="117"/>
        <v>0</v>
      </c>
      <c r="O1242" s="31">
        <f>VLOOKUP(A1242,[1]Hoja3!$A$1:$D$1647,2,0)</f>
        <v>0</v>
      </c>
      <c r="P1242" s="31">
        <f>VLOOKUP(A1242,[1]Hoja3!$A$1:$D$1647,4,0)</f>
        <v>0</v>
      </c>
      <c r="Q1242" s="31">
        <f>VLOOKUP(A1242,[1]Hoja3!$A$1:$D$1647,3,0)</f>
        <v>32590000</v>
      </c>
      <c r="R1242" s="31">
        <f t="shared" si="118"/>
        <v>32590000</v>
      </c>
      <c r="S1242" s="31">
        <f t="shared" si="120"/>
        <v>0</v>
      </c>
      <c r="T1242" s="31">
        <f t="shared" si="121"/>
        <v>0</v>
      </c>
      <c r="U1242" s="31">
        <f t="shared" si="116"/>
        <v>0</v>
      </c>
      <c r="X1242" s="30"/>
      <c r="Y1242" s="31"/>
      <c r="Z1242" s="31"/>
      <c r="AA1242" s="28" t="s">
        <v>32</v>
      </c>
    </row>
    <row r="1243" spans="1:27" s="28" customFormat="1" ht="29" x14ac:dyDescent="0.35">
      <c r="A1243" s="19" t="str">
        <f t="shared" si="119"/>
        <v>1426-2024</v>
      </c>
      <c r="B1243" s="20">
        <v>1426</v>
      </c>
      <c r="C1243" s="28">
        <v>2024</v>
      </c>
      <c r="D1243" s="19" t="s">
        <v>3528</v>
      </c>
      <c r="E1243" s="19" t="s">
        <v>818</v>
      </c>
      <c r="F1243" s="19">
        <v>1016097015</v>
      </c>
      <c r="G1243" s="19" t="s">
        <v>3529</v>
      </c>
      <c r="H1243" s="19" t="s">
        <v>426</v>
      </c>
      <c r="I1243" s="19" t="s">
        <v>820</v>
      </c>
      <c r="J1243" s="27">
        <v>45509</v>
      </c>
      <c r="K1243" s="27">
        <v>45513</v>
      </c>
      <c r="L1243" s="27">
        <v>45649</v>
      </c>
      <c r="M1243" s="29">
        <v>20857500</v>
      </c>
      <c r="N1243" s="36">
        <f t="shared" si="117"/>
        <v>0</v>
      </c>
      <c r="O1243" s="31">
        <f>VLOOKUP(A1243,[1]Hoja3!$A$1:$D$1647,2,0)</f>
        <v>0</v>
      </c>
      <c r="P1243" s="31">
        <f>VLOOKUP(A1243,[1]Hoja3!$A$1:$D$1647,4,0)</f>
        <v>0</v>
      </c>
      <c r="Q1243" s="31">
        <f>VLOOKUP(A1243,[1]Hoja3!$A$1:$D$1647,3,0)</f>
        <v>20857500</v>
      </c>
      <c r="R1243" s="31">
        <f t="shared" si="118"/>
        <v>20857500</v>
      </c>
      <c r="S1243" s="31">
        <f t="shared" si="120"/>
        <v>0</v>
      </c>
      <c r="T1243" s="31">
        <f t="shared" si="121"/>
        <v>0</v>
      </c>
      <c r="U1243" s="31">
        <f t="shared" si="116"/>
        <v>0</v>
      </c>
      <c r="X1243" s="30"/>
      <c r="Y1243" s="31"/>
      <c r="Z1243" s="31"/>
      <c r="AA1243" s="28" t="s">
        <v>428</v>
      </c>
    </row>
    <row r="1244" spans="1:27" s="28" customFormat="1" ht="43.5" x14ac:dyDescent="0.35">
      <c r="A1244" s="19" t="str">
        <f t="shared" si="119"/>
        <v>1427-2024</v>
      </c>
      <c r="B1244" s="20">
        <v>1427</v>
      </c>
      <c r="C1244" s="28">
        <v>2024</v>
      </c>
      <c r="D1244" s="19" t="s">
        <v>3530</v>
      </c>
      <c r="E1244" s="19" t="s">
        <v>3531</v>
      </c>
      <c r="F1244" s="19">
        <v>1073712186</v>
      </c>
      <c r="G1244" s="19" t="s">
        <v>3532</v>
      </c>
      <c r="H1244" s="19" t="s">
        <v>262</v>
      </c>
      <c r="I1244" s="19" t="s">
        <v>4742</v>
      </c>
      <c r="J1244" s="27">
        <v>45510</v>
      </c>
      <c r="K1244" s="27">
        <v>45513</v>
      </c>
      <c r="L1244" s="27">
        <v>45657</v>
      </c>
      <c r="M1244" s="29">
        <v>22280000</v>
      </c>
      <c r="N1244" s="36">
        <f t="shared" si="117"/>
        <v>0</v>
      </c>
      <c r="O1244" s="31">
        <f>VLOOKUP(A1244,[1]Hoja3!$A$1:$D$1647,2,0)</f>
        <v>0</v>
      </c>
      <c r="P1244" s="31">
        <f>VLOOKUP(A1244,[1]Hoja3!$A$1:$D$1647,4,0)</f>
        <v>0</v>
      </c>
      <c r="Q1244" s="31">
        <f>VLOOKUP(A1244,[1]Hoja3!$A$1:$D$1647,3,0)</f>
        <v>22280000</v>
      </c>
      <c r="R1244" s="31">
        <f t="shared" si="118"/>
        <v>22280000</v>
      </c>
      <c r="S1244" s="31">
        <f t="shared" si="120"/>
        <v>0</v>
      </c>
      <c r="T1244" s="31">
        <f t="shared" si="121"/>
        <v>0</v>
      </c>
      <c r="U1244" s="31">
        <f t="shared" si="116"/>
        <v>0</v>
      </c>
      <c r="X1244" s="30"/>
      <c r="Y1244" s="31"/>
      <c r="Z1244" s="31"/>
      <c r="AA1244" s="28" t="s">
        <v>5415</v>
      </c>
    </row>
    <row r="1245" spans="1:27" s="28" customFormat="1" ht="29" x14ac:dyDescent="0.35">
      <c r="A1245" s="19" t="str">
        <f t="shared" si="119"/>
        <v>1428-2024</v>
      </c>
      <c r="B1245" s="20">
        <v>1428</v>
      </c>
      <c r="C1245" s="28">
        <v>2024</v>
      </c>
      <c r="D1245" s="19" t="s">
        <v>3533</v>
      </c>
      <c r="E1245" s="19" t="s">
        <v>3534</v>
      </c>
      <c r="F1245" s="19">
        <v>1018454387</v>
      </c>
      <c r="G1245" s="19" t="s">
        <v>3535</v>
      </c>
      <c r="H1245" s="19" t="s">
        <v>3292</v>
      </c>
      <c r="I1245" s="19" t="s">
        <v>5416</v>
      </c>
      <c r="J1245" s="27">
        <v>45510</v>
      </c>
      <c r="K1245" s="27">
        <v>45513</v>
      </c>
      <c r="L1245" s="27">
        <v>45657</v>
      </c>
      <c r="M1245" s="29">
        <v>37500000</v>
      </c>
      <c r="N1245" s="36">
        <f t="shared" si="117"/>
        <v>0</v>
      </c>
      <c r="O1245" s="31">
        <f>VLOOKUP(A1245,[1]Hoja3!$A$1:$D$1647,2,0)</f>
        <v>0</v>
      </c>
      <c r="P1245" s="31">
        <f>VLOOKUP(A1245,[1]Hoja3!$A$1:$D$1647,4,0)</f>
        <v>0</v>
      </c>
      <c r="Q1245" s="31">
        <f>VLOOKUP(A1245,[1]Hoja3!$A$1:$D$1647,3,0)</f>
        <v>37500000</v>
      </c>
      <c r="R1245" s="31">
        <f t="shared" si="118"/>
        <v>37500000</v>
      </c>
      <c r="S1245" s="31">
        <f t="shared" si="120"/>
        <v>0</v>
      </c>
      <c r="T1245" s="31">
        <f t="shared" si="121"/>
        <v>0</v>
      </c>
      <c r="U1245" s="31">
        <f t="shared" si="116"/>
        <v>0</v>
      </c>
      <c r="X1245" s="30"/>
      <c r="Y1245" s="31"/>
      <c r="Z1245" s="31"/>
      <c r="AA1245" s="28" t="s">
        <v>895</v>
      </c>
    </row>
    <row r="1246" spans="1:27" s="28" customFormat="1" ht="29" x14ac:dyDescent="0.35">
      <c r="A1246" s="19" t="str">
        <f t="shared" si="119"/>
        <v>1429-2024</v>
      </c>
      <c r="B1246" s="20">
        <v>1429</v>
      </c>
      <c r="C1246" s="28">
        <v>2024</v>
      </c>
      <c r="D1246" s="19" t="s">
        <v>3536</v>
      </c>
      <c r="E1246" s="19" t="s">
        <v>3537</v>
      </c>
      <c r="F1246" s="19">
        <v>1110504559</v>
      </c>
      <c r="G1246" s="19" t="s">
        <v>3538</v>
      </c>
      <c r="H1246" s="19" t="s">
        <v>4678</v>
      </c>
      <c r="I1246" s="19" t="s">
        <v>2487</v>
      </c>
      <c r="J1246" s="27">
        <v>45510</v>
      </c>
      <c r="K1246" s="27">
        <v>45513</v>
      </c>
      <c r="L1246" s="27">
        <v>45657</v>
      </c>
      <c r="M1246" s="29">
        <v>20000000</v>
      </c>
      <c r="N1246" s="36">
        <f t="shared" si="117"/>
        <v>0</v>
      </c>
      <c r="O1246" s="31">
        <f>VLOOKUP(A1246,[1]Hoja3!$A$1:$D$1647,2,0)</f>
        <v>0</v>
      </c>
      <c r="P1246" s="31">
        <f>VLOOKUP(A1246,[1]Hoja3!$A$1:$D$1647,4,0)</f>
        <v>0</v>
      </c>
      <c r="Q1246" s="31">
        <f>VLOOKUP(A1246,[1]Hoja3!$A$1:$D$1647,3,0)</f>
        <v>20000000</v>
      </c>
      <c r="R1246" s="31">
        <f t="shared" si="118"/>
        <v>20000000</v>
      </c>
      <c r="S1246" s="31">
        <f t="shared" si="120"/>
        <v>0</v>
      </c>
      <c r="T1246" s="31">
        <f t="shared" si="121"/>
        <v>0</v>
      </c>
      <c r="U1246" s="31">
        <f t="shared" si="116"/>
        <v>0</v>
      </c>
      <c r="X1246" s="30"/>
      <c r="Y1246" s="31"/>
      <c r="Z1246" s="31"/>
      <c r="AA1246" s="28" t="s">
        <v>534</v>
      </c>
    </row>
    <row r="1247" spans="1:27" s="28" customFormat="1" ht="29" x14ac:dyDescent="0.35">
      <c r="A1247" s="19" t="str">
        <f t="shared" si="119"/>
        <v>1430-2024</v>
      </c>
      <c r="B1247" s="20">
        <v>1430</v>
      </c>
      <c r="C1247" s="28">
        <v>2024</v>
      </c>
      <c r="D1247" s="19" t="s">
        <v>3539</v>
      </c>
      <c r="E1247" s="19" t="s">
        <v>2158</v>
      </c>
      <c r="F1247" s="19">
        <v>1012395718</v>
      </c>
      <c r="G1247" s="19" t="s">
        <v>3540</v>
      </c>
      <c r="H1247" s="19" t="s">
        <v>4678</v>
      </c>
      <c r="I1247" s="19" t="s">
        <v>2487</v>
      </c>
      <c r="J1247" s="27">
        <v>45510</v>
      </c>
      <c r="K1247" s="27">
        <v>45513</v>
      </c>
      <c r="L1247" s="27">
        <v>45657</v>
      </c>
      <c r="M1247" s="29">
        <v>20000000</v>
      </c>
      <c r="N1247" s="36">
        <f t="shared" si="117"/>
        <v>0</v>
      </c>
      <c r="O1247" s="31">
        <f>VLOOKUP(A1247,[1]Hoja3!$A$1:$D$1647,2,0)</f>
        <v>0</v>
      </c>
      <c r="P1247" s="31">
        <f>VLOOKUP(A1247,[1]Hoja3!$A$1:$D$1647,4,0)</f>
        <v>0</v>
      </c>
      <c r="Q1247" s="31">
        <f>VLOOKUP(A1247,[1]Hoja3!$A$1:$D$1647,3,0)</f>
        <v>20000000</v>
      </c>
      <c r="R1247" s="31">
        <f t="shared" si="118"/>
        <v>20000000</v>
      </c>
      <c r="S1247" s="31">
        <f t="shared" si="120"/>
        <v>0</v>
      </c>
      <c r="T1247" s="31">
        <f t="shared" si="121"/>
        <v>0</v>
      </c>
      <c r="U1247" s="31">
        <f t="shared" si="116"/>
        <v>0</v>
      </c>
      <c r="X1247" s="30"/>
      <c r="Y1247" s="31"/>
      <c r="Z1247" s="31"/>
      <c r="AA1247" s="28" t="s">
        <v>534</v>
      </c>
    </row>
    <row r="1248" spans="1:27" s="28" customFormat="1" ht="29" x14ac:dyDescent="0.35">
      <c r="A1248" s="19" t="str">
        <f t="shared" si="119"/>
        <v>1431-2024</v>
      </c>
      <c r="B1248" s="20">
        <v>1431</v>
      </c>
      <c r="C1248" s="28">
        <v>2024</v>
      </c>
      <c r="D1248" s="19" t="s">
        <v>3541</v>
      </c>
      <c r="E1248" s="19" t="s">
        <v>957</v>
      </c>
      <c r="F1248" s="19">
        <v>1012329031</v>
      </c>
      <c r="G1248" s="19" t="s">
        <v>3542</v>
      </c>
      <c r="H1248" s="19" t="s">
        <v>5412</v>
      </c>
      <c r="I1248" s="19" t="s">
        <v>4760</v>
      </c>
      <c r="J1248" s="27">
        <v>45510</v>
      </c>
      <c r="K1248" s="27">
        <v>45513</v>
      </c>
      <c r="L1248" s="27">
        <v>45657</v>
      </c>
      <c r="M1248" s="29">
        <v>26522500</v>
      </c>
      <c r="N1248" s="36">
        <f t="shared" si="117"/>
        <v>0</v>
      </c>
      <c r="O1248" s="31">
        <f>VLOOKUP(A1248,[1]Hoja3!$A$1:$D$1647,2,0)</f>
        <v>0</v>
      </c>
      <c r="P1248" s="31">
        <f>VLOOKUP(A1248,[1]Hoja3!$A$1:$D$1647,4,0)</f>
        <v>0</v>
      </c>
      <c r="Q1248" s="31">
        <f>VLOOKUP(A1248,[1]Hoja3!$A$1:$D$1647,3,0)</f>
        <v>26522500</v>
      </c>
      <c r="R1248" s="31">
        <f t="shared" si="118"/>
        <v>26522500</v>
      </c>
      <c r="S1248" s="31">
        <f t="shared" si="120"/>
        <v>0</v>
      </c>
      <c r="T1248" s="31">
        <f t="shared" si="121"/>
        <v>0</v>
      </c>
      <c r="U1248" s="31">
        <f t="shared" si="116"/>
        <v>0</v>
      </c>
      <c r="X1248" s="30"/>
      <c r="Y1248" s="31"/>
      <c r="Z1248" s="31"/>
      <c r="AA1248" s="28" t="s">
        <v>534</v>
      </c>
    </row>
    <row r="1249" spans="1:27" s="28" customFormat="1" ht="29" x14ac:dyDescent="0.35">
      <c r="A1249" s="19" t="str">
        <f t="shared" si="119"/>
        <v>1432-2024</v>
      </c>
      <c r="B1249" s="20">
        <v>1432</v>
      </c>
      <c r="C1249" s="28">
        <v>2024</v>
      </c>
      <c r="D1249" s="19" t="s">
        <v>3543</v>
      </c>
      <c r="E1249" s="19" t="s">
        <v>951</v>
      </c>
      <c r="F1249" s="19">
        <v>52916511</v>
      </c>
      <c r="G1249" s="19" t="s">
        <v>3544</v>
      </c>
      <c r="H1249" s="19" t="s">
        <v>5412</v>
      </c>
      <c r="I1249" s="19" t="s">
        <v>4760</v>
      </c>
      <c r="J1249" s="27">
        <v>45510</v>
      </c>
      <c r="K1249" s="27">
        <v>45513</v>
      </c>
      <c r="L1249" s="27">
        <v>45657</v>
      </c>
      <c r="M1249" s="29">
        <v>26522500</v>
      </c>
      <c r="N1249" s="36">
        <f t="shared" si="117"/>
        <v>0</v>
      </c>
      <c r="O1249" s="31">
        <f>VLOOKUP(A1249,[1]Hoja3!$A$1:$D$1647,2,0)</f>
        <v>0</v>
      </c>
      <c r="P1249" s="31">
        <f>VLOOKUP(A1249,[1]Hoja3!$A$1:$D$1647,4,0)</f>
        <v>0</v>
      </c>
      <c r="Q1249" s="31">
        <f>VLOOKUP(A1249,[1]Hoja3!$A$1:$D$1647,3,0)</f>
        <v>26522500</v>
      </c>
      <c r="R1249" s="31">
        <f t="shared" si="118"/>
        <v>26522500</v>
      </c>
      <c r="S1249" s="31">
        <f t="shared" si="120"/>
        <v>0</v>
      </c>
      <c r="T1249" s="31">
        <f t="shared" si="121"/>
        <v>0</v>
      </c>
      <c r="U1249" s="31">
        <f t="shared" ref="U1249:U1312" si="122">+R1249-M1249</f>
        <v>0</v>
      </c>
      <c r="X1249" s="30"/>
      <c r="Y1249" s="31"/>
      <c r="Z1249" s="31"/>
      <c r="AA1249" s="28" t="s">
        <v>534</v>
      </c>
    </row>
    <row r="1250" spans="1:27" s="28" customFormat="1" ht="29" x14ac:dyDescent="0.35">
      <c r="A1250" s="19" t="str">
        <f t="shared" si="119"/>
        <v>1433-2024</v>
      </c>
      <c r="B1250" s="20">
        <v>1433</v>
      </c>
      <c r="C1250" s="28">
        <v>2024</v>
      </c>
      <c r="D1250" s="19" t="s">
        <v>3545</v>
      </c>
      <c r="E1250" s="19" t="s">
        <v>903</v>
      </c>
      <c r="F1250" s="19">
        <v>1030584942</v>
      </c>
      <c r="G1250" s="19" t="s">
        <v>3546</v>
      </c>
      <c r="H1250" s="19" t="s">
        <v>5412</v>
      </c>
      <c r="I1250" s="19" t="s">
        <v>4760</v>
      </c>
      <c r="J1250" s="27">
        <v>45510</v>
      </c>
      <c r="K1250" s="27">
        <v>45516</v>
      </c>
      <c r="L1250" s="27">
        <v>45657</v>
      </c>
      <c r="M1250" s="29">
        <v>26522500</v>
      </c>
      <c r="N1250" s="36">
        <f t="shared" ref="N1250:N1313" si="123">+O1250/(M1250-P1250)</f>
        <v>0</v>
      </c>
      <c r="O1250" s="31">
        <f>VLOOKUP(A1250,[1]Hoja3!$A$1:$D$1647,2,0)</f>
        <v>0</v>
      </c>
      <c r="P1250" s="31">
        <f>VLOOKUP(A1250,[1]Hoja3!$A$1:$D$1647,4,0)</f>
        <v>0</v>
      </c>
      <c r="Q1250" s="31">
        <f>VLOOKUP(A1250,[1]Hoja3!$A$1:$D$1647,3,0)</f>
        <v>26522500</v>
      </c>
      <c r="R1250" s="31">
        <f t="shared" ref="R1250:R1313" si="124">+O1250-P1250+Q1250</f>
        <v>26522500</v>
      </c>
      <c r="S1250" s="31">
        <f t="shared" si="120"/>
        <v>0</v>
      </c>
      <c r="T1250" s="31">
        <f t="shared" si="121"/>
        <v>0</v>
      </c>
      <c r="U1250" s="31">
        <f t="shared" si="122"/>
        <v>0</v>
      </c>
      <c r="X1250" s="30"/>
      <c r="Y1250" s="31"/>
      <c r="Z1250" s="31"/>
      <c r="AA1250" s="28" t="s">
        <v>534</v>
      </c>
    </row>
    <row r="1251" spans="1:27" s="28" customFormat="1" ht="43.5" x14ac:dyDescent="0.35">
      <c r="A1251" s="19" t="str">
        <f t="shared" si="119"/>
        <v>1434-2024</v>
      </c>
      <c r="B1251" s="20">
        <v>1434</v>
      </c>
      <c r="C1251" s="28">
        <v>2024</v>
      </c>
      <c r="D1251" s="19" t="s">
        <v>3547</v>
      </c>
      <c r="E1251" s="19" t="s">
        <v>696</v>
      </c>
      <c r="F1251" s="19">
        <v>1010175393</v>
      </c>
      <c r="G1251" s="19" t="s">
        <v>3548</v>
      </c>
      <c r="H1251" s="19" t="s">
        <v>262</v>
      </c>
      <c r="I1251" s="19" t="s">
        <v>4742</v>
      </c>
      <c r="J1251" s="27">
        <v>45509</v>
      </c>
      <c r="K1251" s="27">
        <v>45512</v>
      </c>
      <c r="L1251" s="27">
        <v>45657</v>
      </c>
      <c r="M1251" s="29">
        <v>25460000</v>
      </c>
      <c r="N1251" s="36">
        <f t="shared" si="123"/>
        <v>0</v>
      </c>
      <c r="O1251" s="31">
        <f>VLOOKUP(A1251,[1]Hoja3!$A$1:$D$1647,2,0)</f>
        <v>0</v>
      </c>
      <c r="P1251" s="31">
        <f>VLOOKUP(A1251,[1]Hoja3!$A$1:$D$1647,4,0)</f>
        <v>0</v>
      </c>
      <c r="Q1251" s="31">
        <f>VLOOKUP(A1251,[1]Hoja3!$A$1:$D$1647,3,0)</f>
        <v>25460000</v>
      </c>
      <c r="R1251" s="31">
        <f t="shared" si="124"/>
        <v>25460000</v>
      </c>
      <c r="S1251" s="31">
        <f t="shared" si="120"/>
        <v>0</v>
      </c>
      <c r="T1251" s="31">
        <f t="shared" si="121"/>
        <v>0</v>
      </c>
      <c r="U1251" s="31">
        <f t="shared" si="122"/>
        <v>0</v>
      </c>
      <c r="X1251" s="30"/>
      <c r="Y1251" s="31"/>
      <c r="Z1251" s="31"/>
      <c r="AA1251" s="28" t="s">
        <v>5415</v>
      </c>
    </row>
    <row r="1252" spans="1:27" s="28" customFormat="1" ht="43.5" x14ac:dyDescent="0.35">
      <c r="A1252" s="19" t="str">
        <f t="shared" si="119"/>
        <v>1435-2024</v>
      </c>
      <c r="B1252" s="20">
        <v>1435</v>
      </c>
      <c r="C1252" s="28">
        <v>2024</v>
      </c>
      <c r="D1252" s="19" t="s">
        <v>3549</v>
      </c>
      <c r="E1252" s="19" t="s">
        <v>645</v>
      </c>
      <c r="F1252" s="19">
        <v>1023933449</v>
      </c>
      <c r="G1252" s="19" t="s">
        <v>3550</v>
      </c>
      <c r="H1252" s="19" t="s">
        <v>262</v>
      </c>
      <c r="I1252" s="19" t="s">
        <v>4742</v>
      </c>
      <c r="J1252" s="27">
        <v>45509</v>
      </c>
      <c r="K1252" s="27">
        <v>45512</v>
      </c>
      <c r="L1252" s="27">
        <v>45657</v>
      </c>
      <c r="M1252" s="29">
        <v>25460000</v>
      </c>
      <c r="N1252" s="36">
        <f t="shared" si="123"/>
        <v>0</v>
      </c>
      <c r="O1252" s="31">
        <f>VLOOKUP(A1252,[1]Hoja3!$A$1:$D$1647,2,0)</f>
        <v>0</v>
      </c>
      <c r="P1252" s="31">
        <f>VLOOKUP(A1252,[1]Hoja3!$A$1:$D$1647,4,0)</f>
        <v>0</v>
      </c>
      <c r="Q1252" s="31">
        <f>VLOOKUP(A1252,[1]Hoja3!$A$1:$D$1647,3,0)</f>
        <v>25460000</v>
      </c>
      <c r="R1252" s="31">
        <f t="shared" si="124"/>
        <v>25460000</v>
      </c>
      <c r="S1252" s="31">
        <f t="shared" si="120"/>
        <v>0</v>
      </c>
      <c r="T1252" s="31">
        <f t="shared" si="121"/>
        <v>0</v>
      </c>
      <c r="U1252" s="31">
        <f t="shared" si="122"/>
        <v>0</v>
      </c>
      <c r="X1252" s="30"/>
      <c r="Y1252" s="31"/>
      <c r="Z1252" s="31"/>
      <c r="AA1252" s="28" t="s">
        <v>5415</v>
      </c>
    </row>
    <row r="1253" spans="1:27" s="28" customFormat="1" ht="43.5" x14ac:dyDescent="0.35">
      <c r="A1253" s="19" t="str">
        <f t="shared" si="119"/>
        <v>1436-2024</v>
      </c>
      <c r="B1253" s="20">
        <v>1436</v>
      </c>
      <c r="C1253" s="28">
        <v>2024</v>
      </c>
      <c r="D1253" s="19" t="s">
        <v>3551</v>
      </c>
      <c r="E1253" s="19" t="s">
        <v>1563</v>
      </c>
      <c r="F1253" s="19">
        <v>53070829</v>
      </c>
      <c r="G1253" s="19" t="s">
        <v>3552</v>
      </c>
      <c r="H1253" s="19" t="s">
        <v>262</v>
      </c>
      <c r="I1253" s="19" t="s">
        <v>4742</v>
      </c>
      <c r="J1253" s="27">
        <v>45516</v>
      </c>
      <c r="K1253" s="27">
        <v>45519</v>
      </c>
      <c r="L1253" s="27">
        <v>45657</v>
      </c>
      <c r="M1253" s="29">
        <v>26887500</v>
      </c>
      <c r="N1253" s="36">
        <f t="shared" si="123"/>
        <v>0</v>
      </c>
      <c r="O1253" s="31">
        <f>VLOOKUP(A1253,[1]Hoja3!$A$1:$D$1647,2,0)</f>
        <v>0</v>
      </c>
      <c r="P1253" s="31">
        <f>VLOOKUP(A1253,[1]Hoja3!$A$1:$D$1647,4,0)</f>
        <v>0</v>
      </c>
      <c r="Q1253" s="31">
        <f>VLOOKUP(A1253,[1]Hoja3!$A$1:$D$1647,3,0)</f>
        <v>26887500</v>
      </c>
      <c r="R1253" s="31">
        <f t="shared" si="124"/>
        <v>26887500</v>
      </c>
      <c r="S1253" s="31">
        <f t="shared" si="120"/>
        <v>0</v>
      </c>
      <c r="T1253" s="31">
        <f t="shared" si="121"/>
        <v>0</v>
      </c>
      <c r="U1253" s="31">
        <f t="shared" si="122"/>
        <v>0</v>
      </c>
      <c r="X1253" s="30"/>
      <c r="Y1253" s="31"/>
      <c r="Z1253" s="31"/>
      <c r="AA1253" s="28" t="s">
        <v>5415</v>
      </c>
    </row>
    <row r="1254" spans="1:27" s="28" customFormat="1" ht="43.5" x14ac:dyDescent="0.35">
      <c r="A1254" s="19" t="str">
        <f t="shared" si="119"/>
        <v>1437-2024</v>
      </c>
      <c r="B1254" s="20">
        <v>1437</v>
      </c>
      <c r="C1254" s="28">
        <v>2024</v>
      </c>
      <c r="D1254" s="19" t="s">
        <v>3553</v>
      </c>
      <c r="E1254" s="19" t="s">
        <v>1957</v>
      </c>
      <c r="F1254" s="19">
        <v>1024466865</v>
      </c>
      <c r="G1254" s="19" t="s">
        <v>3554</v>
      </c>
      <c r="H1254" s="19" t="s">
        <v>262</v>
      </c>
      <c r="I1254" s="19" t="s">
        <v>4742</v>
      </c>
      <c r="J1254" s="27">
        <v>45519</v>
      </c>
      <c r="K1254" s="27">
        <v>45520</v>
      </c>
      <c r="L1254" s="27">
        <v>45657</v>
      </c>
      <c r="M1254" s="29">
        <v>26887500</v>
      </c>
      <c r="N1254" s="36">
        <f t="shared" si="123"/>
        <v>0</v>
      </c>
      <c r="O1254" s="31">
        <f>VLOOKUP(A1254,[1]Hoja3!$A$1:$D$1647,2,0)</f>
        <v>0</v>
      </c>
      <c r="P1254" s="31">
        <f>VLOOKUP(A1254,[1]Hoja3!$A$1:$D$1647,4,0)</f>
        <v>0</v>
      </c>
      <c r="Q1254" s="31">
        <f>VLOOKUP(A1254,[1]Hoja3!$A$1:$D$1647,3,0)</f>
        <v>26887500</v>
      </c>
      <c r="R1254" s="31">
        <f t="shared" si="124"/>
        <v>26887500</v>
      </c>
      <c r="S1254" s="31">
        <f t="shared" si="120"/>
        <v>0</v>
      </c>
      <c r="T1254" s="31">
        <f t="shared" si="121"/>
        <v>0</v>
      </c>
      <c r="U1254" s="31">
        <f t="shared" si="122"/>
        <v>0</v>
      </c>
      <c r="X1254" s="30"/>
      <c r="Y1254" s="31"/>
      <c r="Z1254" s="31"/>
      <c r="AA1254" s="28" t="s">
        <v>5415</v>
      </c>
    </row>
    <row r="1255" spans="1:27" s="28" customFormat="1" ht="43.5" x14ac:dyDescent="0.35">
      <c r="A1255" s="19" t="str">
        <f t="shared" si="119"/>
        <v>1438-2024</v>
      </c>
      <c r="B1255" s="20">
        <v>1438</v>
      </c>
      <c r="C1255" s="28">
        <v>2024</v>
      </c>
      <c r="D1255" s="19" t="s">
        <v>3555</v>
      </c>
      <c r="E1255" s="19" t="s">
        <v>1785</v>
      </c>
      <c r="F1255" s="19">
        <v>52964617</v>
      </c>
      <c r="G1255" s="19" t="s">
        <v>3556</v>
      </c>
      <c r="H1255" s="19" t="s">
        <v>262</v>
      </c>
      <c r="I1255" s="19" t="s">
        <v>4742</v>
      </c>
      <c r="J1255" s="27">
        <v>45530</v>
      </c>
      <c r="K1255" s="27">
        <v>45540</v>
      </c>
      <c r="L1255" s="27">
        <v>45657</v>
      </c>
      <c r="M1255" s="29">
        <v>29505000</v>
      </c>
      <c r="N1255" s="36">
        <f t="shared" si="123"/>
        <v>0</v>
      </c>
      <c r="O1255" s="31">
        <f>VLOOKUP(A1255,[1]Hoja3!$A$1:$D$1647,2,0)</f>
        <v>0</v>
      </c>
      <c r="P1255" s="31">
        <f>VLOOKUP(A1255,[1]Hoja3!$A$1:$D$1647,4,0)</f>
        <v>0</v>
      </c>
      <c r="Q1255" s="31">
        <f>VLOOKUP(A1255,[1]Hoja3!$A$1:$D$1647,3,0)</f>
        <v>29505000</v>
      </c>
      <c r="R1255" s="31">
        <f t="shared" si="124"/>
        <v>29505000</v>
      </c>
      <c r="S1255" s="31">
        <f t="shared" si="120"/>
        <v>0</v>
      </c>
      <c r="T1255" s="31">
        <f t="shared" si="121"/>
        <v>0</v>
      </c>
      <c r="U1255" s="31">
        <f t="shared" si="122"/>
        <v>0</v>
      </c>
      <c r="X1255" s="30"/>
      <c r="Y1255" s="31"/>
      <c r="Z1255" s="31"/>
      <c r="AA1255" s="28" t="s">
        <v>5415</v>
      </c>
    </row>
    <row r="1256" spans="1:27" s="28" customFormat="1" ht="43.5" x14ac:dyDescent="0.35">
      <c r="A1256" s="19" t="str">
        <f t="shared" si="119"/>
        <v>1439-2024</v>
      </c>
      <c r="B1256" s="20">
        <v>1439</v>
      </c>
      <c r="C1256" s="28">
        <v>2024</v>
      </c>
      <c r="D1256" s="19" t="s">
        <v>3557</v>
      </c>
      <c r="E1256" s="19" t="s">
        <v>1133</v>
      </c>
      <c r="F1256" s="19">
        <v>1020778139</v>
      </c>
      <c r="G1256" s="19" t="s">
        <v>3558</v>
      </c>
      <c r="H1256" s="19" t="s">
        <v>262</v>
      </c>
      <c r="I1256" s="19" t="s">
        <v>4742</v>
      </c>
      <c r="J1256" s="27">
        <v>45519</v>
      </c>
      <c r="K1256" s="27">
        <v>45537</v>
      </c>
      <c r="L1256" s="27">
        <v>45657</v>
      </c>
      <c r="M1256" s="29">
        <v>29505000</v>
      </c>
      <c r="N1256" s="36">
        <f t="shared" si="123"/>
        <v>0</v>
      </c>
      <c r="O1256" s="31">
        <f>VLOOKUP(A1256,[1]Hoja3!$A$1:$D$1647,2,0)</f>
        <v>0</v>
      </c>
      <c r="P1256" s="31">
        <f>VLOOKUP(A1256,[1]Hoja3!$A$1:$D$1647,4,0)</f>
        <v>0</v>
      </c>
      <c r="Q1256" s="31">
        <f>VLOOKUP(A1256,[1]Hoja3!$A$1:$D$1647,3,0)</f>
        <v>29505000</v>
      </c>
      <c r="R1256" s="31">
        <f t="shared" si="124"/>
        <v>29505000</v>
      </c>
      <c r="S1256" s="31">
        <f t="shared" si="120"/>
        <v>0</v>
      </c>
      <c r="T1256" s="31">
        <f t="shared" si="121"/>
        <v>0</v>
      </c>
      <c r="U1256" s="31">
        <f t="shared" si="122"/>
        <v>0</v>
      </c>
      <c r="X1256" s="30"/>
      <c r="Y1256" s="31"/>
      <c r="Z1256" s="31"/>
      <c r="AA1256" s="28" t="s">
        <v>5415</v>
      </c>
    </row>
    <row r="1257" spans="1:27" s="28" customFormat="1" ht="43.5" x14ac:dyDescent="0.35">
      <c r="A1257" s="19" t="str">
        <f t="shared" si="119"/>
        <v>1440-2024</v>
      </c>
      <c r="B1257" s="20">
        <v>1440</v>
      </c>
      <c r="C1257" s="28">
        <v>2024</v>
      </c>
      <c r="D1257" s="19" t="s">
        <v>3559</v>
      </c>
      <c r="E1257" s="19" t="s">
        <v>1410</v>
      </c>
      <c r="F1257" s="19">
        <v>1030637392</v>
      </c>
      <c r="G1257" s="19" t="s">
        <v>3560</v>
      </c>
      <c r="H1257" s="19" t="s">
        <v>262</v>
      </c>
      <c r="I1257" s="19" t="s">
        <v>4742</v>
      </c>
      <c r="J1257" s="27">
        <v>45532</v>
      </c>
      <c r="K1257" s="27">
        <v>45538</v>
      </c>
      <c r="L1257" s="27">
        <v>45657</v>
      </c>
      <c r="M1257" s="29">
        <v>29505000</v>
      </c>
      <c r="N1257" s="36">
        <f t="shared" si="123"/>
        <v>0</v>
      </c>
      <c r="O1257" s="31">
        <f>VLOOKUP(A1257,[1]Hoja3!$A$1:$D$1647,2,0)</f>
        <v>0</v>
      </c>
      <c r="P1257" s="31">
        <f>VLOOKUP(A1257,[1]Hoja3!$A$1:$D$1647,4,0)</f>
        <v>0</v>
      </c>
      <c r="Q1257" s="31">
        <f>VLOOKUP(A1257,[1]Hoja3!$A$1:$D$1647,3,0)</f>
        <v>29505000</v>
      </c>
      <c r="R1257" s="31">
        <f t="shared" si="124"/>
        <v>29505000</v>
      </c>
      <c r="S1257" s="31">
        <f t="shared" si="120"/>
        <v>0</v>
      </c>
      <c r="T1257" s="31">
        <f t="shared" si="121"/>
        <v>0</v>
      </c>
      <c r="U1257" s="31">
        <f t="shared" si="122"/>
        <v>0</v>
      </c>
      <c r="X1257" s="30"/>
      <c r="Y1257" s="31"/>
      <c r="Z1257" s="31"/>
      <c r="AA1257" s="28" t="s">
        <v>5415</v>
      </c>
    </row>
    <row r="1258" spans="1:27" s="28" customFormat="1" ht="43.5" x14ac:dyDescent="0.35">
      <c r="A1258" s="19" t="str">
        <f t="shared" si="119"/>
        <v>1441-2024</v>
      </c>
      <c r="B1258" s="20">
        <v>1441</v>
      </c>
      <c r="C1258" s="28">
        <v>2024</v>
      </c>
      <c r="D1258" s="19" t="s">
        <v>3561</v>
      </c>
      <c r="E1258" s="19" t="s">
        <v>1833</v>
      </c>
      <c r="F1258" s="19">
        <v>52753589</v>
      </c>
      <c r="G1258" s="19" t="s">
        <v>3562</v>
      </c>
      <c r="H1258" s="19" t="s">
        <v>262</v>
      </c>
      <c r="I1258" s="19" t="s">
        <v>4742</v>
      </c>
      <c r="J1258" s="27">
        <v>45532</v>
      </c>
      <c r="K1258" s="27">
        <v>45537</v>
      </c>
      <c r="L1258" s="27">
        <v>45657</v>
      </c>
      <c r="M1258" s="29">
        <v>18490000</v>
      </c>
      <c r="N1258" s="36">
        <f t="shared" si="123"/>
        <v>0</v>
      </c>
      <c r="O1258" s="31">
        <f>VLOOKUP(A1258,[1]Hoja3!$A$1:$D$1647,2,0)</f>
        <v>0</v>
      </c>
      <c r="P1258" s="31">
        <f>VLOOKUP(A1258,[1]Hoja3!$A$1:$D$1647,4,0)</f>
        <v>0</v>
      </c>
      <c r="Q1258" s="31">
        <f>VLOOKUP(A1258,[1]Hoja3!$A$1:$D$1647,3,0)</f>
        <v>18490000</v>
      </c>
      <c r="R1258" s="31">
        <f t="shared" si="124"/>
        <v>18490000</v>
      </c>
      <c r="S1258" s="31">
        <f t="shared" si="120"/>
        <v>0</v>
      </c>
      <c r="T1258" s="31">
        <f t="shared" si="121"/>
        <v>0</v>
      </c>
      <c r="U1258" s="31">
        <f t="shared" si="122"/>
        <v>0</v>
      </c>
      <c r="X1258" s="30"/>
      <c r="Y1258" s="31"/>
      <c r="Z1258" s="31"/>
      <c r="AA1258" s="28" t="s">
        <v>5415</v>
      </c>
    </row>
    <row r="1259" spans="1:27" s="28" customFormat="1" ht="43.5" x14ac:dyDescent="0.35">
      <c r="A1259" s="19" t="str">
        <f t="shared" si="119"/>
        <v>1442-2024</v>
      </c>
      <c r="B1259" s="20">
        <v>1442</v>
      </c>
      <c r="C1259" s="28">
        <v>2024</v>
      </c>
      <c r="D1259" s="19" t="s">
        <v>3563</v>
      </c>
      <c r="E1259" s="19" t="s">
        <v>1299</v>
      </c>
      <c r="F1259" s="19">
        <v>1032442354</v>
      </c>
      <c r="G1259" s="19" t="s">
        <v>3564</v>
      </c>
      <c r="H1259" s="19" t="s">
        <v>262</v>
      </c>
      <c r="I1259" s="19" t="s">
        <v>4742</v>
      </c>
      <c r="J1259" s="27">
        <v>45517</v>
      </c>
      <c r="K1259" s="27">
        <v>45519</v>
      </c>
      <c r="L1259" s="27">
        <v>45657</v>
      </c>
      <c r="M1259" s="29">
        <v>31779000</v>
      </c>
      <c r="N1259" s="36">
        <f t="shared" si="123"/>
        <v>0</v>
      </c>
      <c r="O1259" s="31">
        <f>VLOOKUP(A1259,[1]Hoja3!$A$1:$D$1647,2,0)</f>
        <v>0</v>
      </c>
      <c r="P1259" s="31">
        <f>VLOOKUP(A1259,[1]Hoja3!$A$1:$D$1647,4,0)</f>
        <v>0</v>
      </c>
      <c r="Q1259" s="31">
        <f>VLOOKUP(A1259,[1]Hoja3!$A$1:$D$1647,3,0)</f>
        <v>31779000</v>
      </c>
      <c r="R1259" s="31">
        <f t="shared" si="124"/>
        <v>31779000</v>
      </c>
      <c r="S1259" s="31">
        <f t="shared" si="120"/>
        <v>0</v>
      </c>
      <c r="T1259" s="31">
        <f t="shared" si="121"/>
        <v>0</v>
      </c>
      <c r="U1259" s="31">
        <f t="shared" si="122"/>
        <v>0</v>
      </c>
      <c r="X1259" s="30"/>
      <c r="Y1259" s="31"/>
      <c r="Z1259" s="31"/>
      <c r="AA1259" s="28" t="s">
        <v>5415</v>
      </c>
    </row>
    <row r="1260" spans="1:27" s="28" customFormat="1" ht="29" x14ac:dyDescent="0.35">
      <c r="A1260" s="19" t="str">
        <f t="shared" si="119"/>
        <v>1443-2024</v>
      </c>
      <c r="B1260" s="20">
        <v>1443</v>
      </c>
      <c r="C1260" s="28">
        <v>2024</v>
      </c>
      <c r="D1260" s="19" t="s">
        <v>3565</v>
      </c>
      <c r="E1260" s="19" t="s">
        <v>1151</v>
      </c>
      <c r="F1260" s="19">
        <v>53082377</v>
      </c>
      <c r="G1260" s="19" t="s">
        <v>3566</v>
      </c>
      <c r="H1260" s="19" t="s">
        <v>2899</v>
      </c>
      <c r="I1260" s="19" t="s">
        <v>765</v>
      </c>
      <c r="J1260" s="27">
        <v>45509</v>
      </c>
      <c r="K1260" s="27">
        <v>45516</v>
      </c>
      <c r="L1260" s="27">
        <v>45657</v>
      </c>
      <c r="M1260" s="29">
        <v>18490000</v>
      </c>
      <c r="N1260" s="36">
        <f t="shared" si="123"/>
        <v>0</v>
      </c>
      <c r="O1260" s="31">
        <f>VLOOKUP(A1260,[1]Hoja3!$A$1:$D$1647,2,0)</f>
        <v>0</v>
      </c>
      <c r="P1260" s="31">
        <f>VLOOKUP(A1260,[1]Hoja3!$A$1:$D$1647,4,0)</f>
        <v>0</v>
      </c>
      <c r="Q1260" s="31">
        <f>VLOOKUP(A1260,[1]Hoja3!$A$1:$D$1647,3,0)</f>
        <v>18490000</v>
      </c>
      <c r="R1260" s="31">
        <f t="shared" si="124"/>
        <v>18490000</v>
      </c>
      <c r="S1260" s="31">
        <f t="shared" si="120"/>
        <v>0</v>
      </c>
      <c r="T1260" s="31">
        <f t="shared" si="121"/>
        <v>0</v>
      </c>
      <c r="U1260" s="31">
        <f t="shared" si="122"/>
        <v>0</v>
      </c>
      <c r="X1260" s="30"/>
      <c r="Y1260" s="31"/>
      <c r="Z1260" s="31"/>
      <c r="AA1260" s="28" t="s">
        <v>556</v>
      </c>
    </row>
    <row r="1261" spans="1:27" s="28" customFormat="1" ht="43.5" x14ac:dyDescent="0.35">
      <c r="A1261" s="19" t="str">
        <f t="shared" si="119"/>
        <v>1444-2024</v>
      </c>
      <c r="B1261" s="20">
        <v>1444</v>
      </c>
      <c r="C1261" s="28">
        <v>2024</v>
      </c>
      <c r="D1261" s="19" t="s">
        <v>3567</v>
      </c>
      <c r="E1261" s="19" t="s">
        <v>509</v>
      </c>
      <c r="F1261" s="19">
        <v>1073504935</v>
      </c>
      <c r="G1261" s="19" t="s">
        <v>3568</v>
      </c>
      <c r="H1261" s="19" t="s">
        <v>262</v>
      </c>
      <c r="I1261" s="19" t="s">
        <v>4742</v>
      </c>
      <c r="J1261" s="27">
        <v>45510</v>
      </c>
      <c r="K1261" s="27">
        <v>45516</v>
      </c>
      <c r="L1261" s="27">
        <v>45657</v>
      </c>
      <c r="M1261" s="29">
        <v>36565000</v>
      </c>
      <c r="N1261" s="36">
        <f t="shared" si="123"/>
        <v>0</v>
      </c>
      <c r="O1261" s="31">
        <f>VLOOKUP(A1261,[1]Hoja3!$A$1:$D$1647,2,0)</f>
        <v>0</v>
      </c>
      <c r="P1261" s="31">
        <f>VLOOKUP(A1261,[1]Hoja3!$A$1:$D$1647,4,0)</f>
        <v>0</v>
      </c>
      <c r="Q1261" s="31">
        <f>VLOOKUP(A1261,[1]Hoja3!$A$1:$D$1647,3,0)</f>
        <v>36565000</v>
      </c>
      <c r="R1261" s="31">
        <f t="shared" si="124"/>
        <v>36565000</v>
      </c>
      <c r="S1261" s="31">
        <f t="shared" si="120"/>
        <v>0</v>
      </c>
      <c r="T1261" s="31">
        <f t="shared" si="121"/>
        <v>0</v>
      </c>
      <c r="U1261" s="31">
        <f t="shared" si="122"/>
        <v>0</v>
      </c>
      <c r="X1261" s="30"/>
      <c r="Y1261" s="31"/>
      <c r="Z1261" s="31"/>
      <c r="AA1261" s="28" t="s">
        <v>5415</v>
      </c>
    </row>
    <row r="1262" spans="1:27" s="28" customFormat="1" ht="43.5" x14ac:dyDescent="0.35">
      <c r="A1262" s="19" t="str">
        <f t="shared" si="119"/>
        <v>1445-2024</v>
      </c>
      <c r="B1262" s="20">
        <v>1445</v>
      </c>
      <c r="C1262" s="28">
        <v>2024</v>
      </c>
      <c r="D1262" s="19" t="s">
        <v>3569</v>
      </c>
      <c r="E1262" s="19" t="s">
        <v>621</v>
      </c>
      <c r="F1262" s="19">
        <v>1014232629</v>
      </c>
      <c r="G1262" s="19" t="s">
        <v>3570</v>
      </c>
      <c r="H1262" s="19" t="s">
        <v>262</v>
      </c>
      <c r="I1262" s="19" t="s">
        <v>4742</v>
      </c>
      <c r="J1262" s="27">
        <v>45512</v>
      </c>
      <c r="K1262" s="27">
        <v>45516</v>
      </c>
      <c r="L1262" s="27">
        <v>45657</v>
      </c>
      <c r="M1262" s="29">
        <v>22280000</v>
      </c>
      <c r="N1262" s="36">
        <f t="shared" si="123"/>
        <v>0</v>
      </c>
      <c r="O1262" s="31">
        <f>VLOOKUP(A1262,[1]Hoja3!$A$1:$D$1647,2,0)</f>
        <v>0</v>
      </c>
      <c r="P1262" s="31">
        <f>VLOOKUP(A1262,[1]Hoja3!$A$1:$D$1647,4,0)</f>
        <v>0</v>
      </c>
      <c r="Q1262" s="31">
        <f>VLOOKUP(A1262,[1]Hoja3!$A$1:$D$1647,3,0)</f>
        <v>22280000</v>
      </c>
      <c r="R1262" s="31">
        <f t="shared" si="124"/>
        <v>22280000</v>
      </c>
      <c r="S1262" s="31">
        <f t="shared" si="120"/>
        <v>0</v>
      </c>
      <c r="T1262" s="31">
        <f t="shared" si="121"/>
        <v>0</v>
      </c>
      <c r="U1262" s="31">
        <f t="shared" si="122"/>
        <v>0</v>
      </c>
      <c r="X1262" s="30"/>
      <c r="Y1262" s="31"/>
      <c r="Z1262" s="31"/>
      <c r="AA1262" s="28" t="s">
        <v>5415</v>
      </c>
    </row>
    <row r="1263" spans="1:27" s="28" customFormat="1" ht="43.5" x14ac:dyDescent="0.35">
      <c r="A1263" s="19" t="str">
        <f t="shared" si="119"/>
        <v>1446-2024</v>
      </c>
      <c r="B1263" s="20">
        <v>1446</v>
      </c>
      <c r="C1263" s="28">
        <v>2024</v>
      </c>
      <c r="D1263" s="19" t="s">
        <v>3571</v>
      </c>
      <c r="E1263" s="19" t="s">
        <v>612</v>
      </c>
      <c r="F1263" s="19">
        <v>1012390662</v>
      </c>
      <c r="G1263" s="19" t="s">
        <v>3572</v>
      </c>
      <c r="H1263" s="19" t="s">
        <v>262</v>
      </c>
      <c r="I1263" s="19" t="s">
        <v>4742</v>
      </c>
      <c r="J1263" s="27">
        <v>45512</v>
      </c>
      <c r="K1263" s="27">
        <v>45516</v>
      </c>
      <c r="L1263" s="27">
        <v>45657</v>
      </c>
      <c r="M1263" s="29">
        <v>22280000</v>
      </c>
      <c r="N1263" s="36">
        <f t="shared" si="123"/>
        <v>0</v>
      </c>
      <c r="O1263" s="31">
        <f>VLOOKUP(A1263,[1]Hoja3!$A$1:$D$1647,2,0)</f>
        <v>0</v>
      </c>
      <c r="P1263" s="31">
        <f>VLOOKUP(A1263,[1]Hoja3!$A$1:$D$1647,4,0)</f>
        <v>0</v>
      </c>
      <c r="Q1263" s="31">
        <f>VLOOKUP(A1263,[1]Hoja3!$A$1:$D$1647,3,0)</f>
        <v>22280000</v>
      </c>
      <c r="R1263" s="31">
        <f t="shared" si="124"/>
        <v>22280000</v>
      </c>
      <c r="S1263" s="31">
        <f t="shared" si="120"/>
        <v>0</v>
      </c>
      <c r="T1263" s="31">
        <f t="shared" si="121"/>
        <v>0</v>
      </c>
      <c r="U1263" s="31">
        <f t="shared" si="122"/>
        <v>0</v>
      </c>
      <c r="X1263" s="30"/>
      <c r="Y1263" s="31"/>
      <c r="Z1263" s="31"/>
      <c r="AA1263" s="28" t="s">
        <v>5415</v>
      </c>
    </row>
    <row r="1264" spans="1:27" s="28" customFormat="1" ht="43.5" x14ac:dyDescent="0.35">
      <c r="A1264" s="19" t="str">
        <f t="shared" si="119"/>
        <v>1447-2024</v>
      </c>
      <c r="B1264" s="20">
        <v>1447</v>
      </c>
      <c r="C1264" s="28">
        <v>2024</v>
      </c>
      <c r="D1264" s="19" t="s">
        <v>3573</v>
      </c>
      <c r="E1264" s="19" t="s">
        <v>1074</v>
      </c>
      <c r="F1264" s="19">
        <v>1091676518</v>
      </c>
      <c r="G1264" s="19" t="s">
        <v>3574</v>
      </c>
      <c r="H1264" s="19" t="s">
        <v>262</v>
      </c>
      <c r="I1264" s="19" t="s">
        <v>4742</v>
      </c>
      <c r="J1264" s="27">
        <v>45514</v>
      </c>
      <c r="K1264" s="27">
        <v>45517</v>
      </c>
      <c r="L1264" s="27">
        <v>45657</v>
      </c>
      <c r="M1264" s="29">
        <v>30210000</v>
      </c>
      <c r="N1264" s="36">
        <f t="shared" si="123"/>
        <v>0</v>
      </c>
      <c r="O1264" s="31">
        <f>VLOOKUP(A1264,[1]Hoja3!$A$1:$D$1647,2,0)</f>
        <v>0</v>
      </c>
      <c r="P1264" s="31">
        <f>VLOOKUP(A1264,[1]Hoja3!$A$1:$D$1647,4,0)</f>
        <v>0</v>
      </c>
      <c r="Q1264" s="31">
        <f>VLOOKUP(A1264,[1]Hoja3!$A$1:$D$1647,3,0)</f>
        <v>30210000</v>
      </c>
      <c r="R1264" s="31">
        <f t="shared" si="124"/>
        <v>30210000</v>
      </c>
      <c r="S1264" s="31">
        <f t="shared" si="120"/>
        <v>0</v>
      </c>
      <c r="T1264" s="31">
        <f t="shared" si="121"/>
        <v>0</v>
      </c>
      <c r="U1264" s="31">
        <f t="shared" si="122"/>
        <v>0</v>
      </c>
      <c r="X1264" s="30"/>
      <c r="Y1264" s="31"/>
      <c r="Z1264" s="31"/>
      <c r="AA1264" s="28" t="s">
        <v>5415</v>
      </c>
    </row>
    <row r="1265" spans="1:27" s="28" customFormat="1" ht="43.5" x14ac:dyDescent="0.35">
      <c r="A1265" s="19" t="str">
        <f t="shared" si="119"/>
        <v>1448-2024</v>
      </c>
      <c r="B1265" s="20">
        <v>1448</v>
      </c>
      <c r="C1265" s="28">
        <v>2024</v>
      </c>
      <c r="D1265" s="19" t="s">
        <v>3575</v>
      </c>
      <c r="E1265" s="19" t="s">
        <v>546</v>
      </c>
      <c r="F1265" s="19">
        <v>52490688</v>
      </c>
      <c r="G1265" s="19" t="s">
        <v>3576</v>
      </c>
      <c r="H1265" s="19" t="s">
        <v>262</v>
      </c>
      <c r="I1265" s="19" t="s">
        <v>4742</v>
      </c>
      <c r="J1265" s="27">
        <v>45514</v>
      </c>
      <c r="K1265" s="27">
        <v>45517</v>
      </c>
      <c r="L1265" s="27">
        <v>45657</v>
      </c>
      <c r="M1265" s="29">
        <v>30210000</v>
      </c>
      <c r="N1265" s="36">
        <f t="shared" si="123"/>
        <v>0</v>
      </c>
      <c r="O1265" s="31">
        <f>VLOOKUP(A1265,[1]Hoja3!$A$1:$D$1647,2,0)</f>
        <v>0</v>
      </c>
      <c r="P1265" s="31">
        <f>VLOOKUP(A1265,[1]Hoja3!$A$1:$D$1647,4,0)</f>
        <v>0</v>
      </c>
      <c r="Q1265" s="31">
        <f>VLOOKUP(A1265,[1]Hoja3!$A$1:$D$1647,3,0)</f>
        <v>30210000</v>
      </c>
      <c r="R1265" s="31">
        <f t="shared" si="124"/>
        <v>30210000</v>
      </c>
      <c r="S1265" s="31">
        <f t="shared" si="120"/>
        <v>0</v>
      </c>
      <c r="T1265" s="31">
        <f t="shared" si="121"/>
        <v>0</v>
      </c>
      <c r="U1265" s="31">
        <f t="shared" si="122"/>
        <v>0</v>
      </c>
      <c r="X1265" s="30"/>
      <c r="Y1265" s="31"/>
      <c r="Z1265" s="31"/>
      <c r="AA1265" s="28" t="s">
        <v>5415</v>
      </c>
    </row>
    <row r="1266" spans="1:27" s="28" customFormat="1" ht="29" x14ac:dyDescent="0.35">
      <c r="A1266" s="19" t="str">
        <f t="shared" si="119"/>
        <v>1449-2024</v>
      </c>
      <c r="B1266" s="20">
        <v>1449</v>
      </c>
      <c r="C1266" s="28">
        <v>2024</v>
      </c>
      <c r="D1266" s="19" t="s">
        <v>3577</v>
      </c>
      <c r="E1266" s="19" t="s">
        <v>1863</v>
      </c>
      <c r="F1266" s="19">
        <v>1032490243</v>
      </c>
      <c r="G1266" s="19" t="s">
        <v>3578</v>
      </c>
      <c r="H1266" s="19" t="s">
        <v>3046</v>
      </c>
      <c r="I1266" s="19" t="s">
        <v>476</v>
      </c>
      <c r="J1266" s="27">
        <v>45514</v>
      </c>
      <c r="K1266" s="27">
        <v>45517</v>
      </c>
      <c r="L1266" s="27">
        <v>45657</v>
      </c>
      <c r="M1266" s="29">
        <v>29822400</v>
      </c>
      <c r="N1266" s="36">
        <f t="shared" si="123"/>
        <v>0</v>
      </c>
      <c r="O1266" s="31">
        <f>VLOOKUP(A1266,[1]Hoja3!$A$1:$D$1647,2,0)</f>
        <v>0</v>
      </c>
      <c r="P1266" s="31">
        <f>VLOOKUP(A1266,[1]Hoja3!$A$1:$D$1647,4,0)</f>
        <v>0</v>
      </c>
      <c r="Q1266" s="31">
        <f>VLOOKUP(A1266,[1]Hoja3!$A$1:$D$1647,3,0)</f>
        <v>29822400</v>
      </c>
      <c r="R1266" s="31">
        <f t="shared" si="124"/>
        <v>29822400</v>
      </c>
      <c r="S1266" s="31">
        <f t="shared" si="120"/>
        <v>0</v>
      </c>
      <c r="T1266" s="31">
        <f t="shared" si="121"/>
        <v>0</v>
      </c>
      <c r="U1266" s="31">
        <f t="shared" si="122"/>
        <v>0</v>
      </c>
      <c r="X1266" s="30"/>
      <c r="Y1266" s="31"/>
      <c r="Z1266" s="31"/>
      <c r="AA1266" s="28" t="s">
        <v>477</v>
      </c>
    </row>
    <row r="1267" spans="1:27" s="28" customFormat="1" ht="43.5" x14ac:dyDescent="0.35">
      <c r="A1267" s="19" t="str">
        <f t="shared" si="119"/>
        <v>1450-2024</v>
      </c>
      <c r="B1267" s="20">
        <v>1450</v>
      </c>
      <c r="C1267" s="28">
        <v>2024</v>
      </c>
      <c r="D1267" s="19" t="s">
        <v>3579</v>
      </c>
      <c r="E1267" s="19" t="s">
        <v>3580</v>
      </c>
      <c r="F1267" s="19">
        <v>1073249136</v>
      </c>
      <c r="G1267" s="19" t="s">
        <v>3581</v>
      </c>
      <c r="H1267" s="19" t="s">
        <v>154</v>
      </c>
      <c r="I1267" s="19" t="s">
        <v>155</v>
      </c>
      <c r="J1267" s="27">
        <v>45510</v>
      </c>
      <c r="K1267" s="27">
        <v>45513</v>
      </c>
      <c r="L1267" s="27">
        <v>45680</v>
      </c>
      <c r="M1267" s="29">
        <v>52514000</v>
      </c>
      <c r="N1267" s="36">
        <f t="shared" si="123"/>
        <v>0</v>
      </c>
      <c r="O1267" s="31">
        <f>VLOOKUP(A1267,[1]Hoja3!$A$1:$D$1647,2,0)</f>
        <v>0</v>
      </c>
      <c r="P1267" s="31">
        <f>VLOOKUP(A1267,[1]Hoja3!$A$1:$D$1647,4,0)</f>
        <v>0</v>
      </c>
      <c r="Q1267" s="31">
        <f>VLOOKUP(A1267,[1]Hoja3!$A$1:$D$1647,3,0)</f>
        <v>52514000</v>
      </c>
      <c r="R1267" s="31">
        <f t="shared" si="124"/>
        <v>52514000</v>
      </c>
      <c r="S1267" s="31">
        <f t="shared" si="120"/>
        <v>0</v>
      </c>
      <c r="T1267" s="31">
        <f t="shared" si="121"/>
        <v>0</v>
      </c>
      <c r="U1267" s="31">
        <f t="shared" si="122"/>
        <v>0</v>
      </c>
      <c r="X1267" s="30"/>
      <c r="Y1267" s="31"/>
      <c r="Z1267" s="31"/>
      <c r="AA1267" s="28" t="s">
        <v>156</v>
      </c>
    </row>
    <row r="1268" spans="1:27" s="28" customFormat="1" ht="29" x14ac:dyDescent="0.35">
      <c r="A1268" s="19" t="str">
        <f t="shared" si="119"/>
        <v>1452-2024</v>
      </c>
      <c r="B1268" s="20">
        <v>1452</v>
      </c>
      <c r="C1268" s="28">
        <v>2024</v>
      </c>
      <c r="D1268" s="19" t="s">
        <v>3582</v>
      </c>
      <c r="E1268" s="19" t="s">
        <v>212</v>
      </c>
      <c r="F1268" s="19">
        <v>1032499220</v>
      </c>
      <c r="G1268" s="19" t="s">
        <v>3583</v>
      </c>
      <c r="H1268" s="19" t="s">
        <v>797</v>
      </c>
      <c r="I1268" s="19" t="s">
        <v>5410</v>
      </c>
      <c r="J1268" s="27">
        <v>45509</v>
      </c>
      <c r="K1268" s="27">
        <v>45513</v>
      </c>
      <c r="L1268" s="27">
        <v>45657</v>
      </c>
      <c r="M1268" s="29">
        <v>21450000</v>
      </c>
      <c r="N1268" s="36">
        <f t="shared" si="123"/>
        <v>0</v>
      </c>
      <c r="O1268" s="31">
        <f>VLOOKUP(A1268,[1]Hoja3!$A$1:$D$1647,2,0)</f>
        <v>0</v>
      </c>
      <c r="P1268" s="31">
        <f>VLOOKUP(A1268,[1]Hoja3!$A$1:$D$1647,4,0)</f>
        <v>0</v>
      </c>
      <c r="Q1268" s="31">
        <f>VLOOKUP(A1268,[1]Hoja3!$A$1:$D$1647,3,0)</f>
        <v>21450000</v>
      </c>
      <c r="R1268" s="31">
        <f t="shared" si="124"/>
        <v>21450000</v>
      </c>
      <c r="S1268" s="31">
        <f t="shared" si="120"/>
        <v>0</v>
      </c>
      <c r="T1268" s="31">
        <f t="shared" si="121"/>
        <v>0</v>
      </c>
      <c r="U1268" s="31">
        <f t="shared" si="122"/>
        <v>0</v>
      </c>
      <c r="X1268" s="30"/>
      <c r="Y1268" s="31"/>
      <c r="Z1268" s="31"/>
      <c r="AA1268" s="28" t="s">
        <v>4765</v>
      </c>
    </row>
    <row r="1269" spans="1:27" s="28" customFormat="1" ht="29" x14ac:dyDescent="0.35">
      <c r="A1269" s="19" t="str">
        <f t="shared" si="119"/>
        <v>1453-2024</v>
      </c>
      <c r="B1269" s="20">
        <v>1453</v>
      </c>
      <c r="C1269" s="28">
        <v>2024</v>
      </c>
      <c r="D1269" s="19" t="s">
        <v>3584</v>
      </c>
      <c r="E1269" s="19" t="s">
        <v>1308</v>
      </c>
      <c r="F1269" s="19">
        <v>52253908</v>
      </c>
      <c r="G1269" s="19" t="s">
        <v>3585</v>
      </c>
      <c r="H1269" s="19" t="s">
        <v>3292</v>
      </c>
      <c r="I1269" s="19" t="s">
        <v>5416</v>
      </c>
      <c r="J1269" s="27">
        <v>45510</v>
      </c>
      <c r="K1269" s="27">
        <v>45513</v>
      </c>
      <c r="L1269" s="27">
        <v>45634</v>
      </c>
      <c r="M1269" s="29">
        <v>22680000</v>
      </c>
      <c r="N1269" s="36">
        <f t="shared" si="123"/>
        <v>0</v>
      </c>
      <c r="O1269" s="31">
        <f>VLOOKUP(A1269,[1]Hoja3!$A$1:$D$1647,2,0)</f>
        <v>0</v>
      </c>
      <c r="P1269" s="31">
        <f>VLOOKUP(A1269,[1]Hoja3!$A$1:$D$1647,4,0)</f>
        <v>0</v>
      </c>
      <c r="Q1269" s="31">
        <f>VLOOKUP(A1269,[1]Hoja3!$A$1:$D$1647,3,0)</f>
        <v>22680000</v>
      </c>
      <c r="R1269" s="31">
        <f t="shared" si="124"/>
        <v>22680000</v>
      </c>
      <c r="S1269" s="31">
        <f t="shared" si="120"/>
        <v>0</v>
      </c>
      <c r="T1269" s="31">
        <f t="shared" si="121"/>
        <v>0</v>
      </c>
      <c r="U1269" s="31">
        <f t="shared" si="122"/>
        <v>0</v>
      </c>
      <c r="X1269" s="30"/>
      <c r="Y1269" s="31"/>
      <c r="Z1269" s="31"/>
      <c r="AA1269" s="28" t="s">
        <v>895</v>
      </c>
    </row>
    <row r="1270" spans="1:27" s="28" customFormat="1" ht="29" x14ac:dyDescent="0.35">
      <c r="A1270" s="19" t="str">
        <f t="shared" si="119"/>
        <v>1454-2024</v>
      </c>
      <c r="B1270" s="20">
        <v>1454</v>
      </c>
      <c r="C1270" s="28">
        <v>2024</v>
      </c>
      <c r="D1270" s="19" t="s">
        <v>3586</v>
      </c>
      <c r="E1270" s="19" t="s">
        <v>215</v>
      </c>
      <c r="F1270" s="19">
        <v>52111077</v>
      </c>
      <c r="G1270" s="19" t="s">
        <v>3587</v>
      </c>
      <c r="H1270" s="19" t="s">
        <v>797</v>
      </c>
      <c r="I1270" s="19" t="s">
        <v>5410</v>
      </c>
      <c r="J1270" s="27">
        <v>45509</v>
      </c>
      <c r="K1270" s="27">
        <v>45512</v>
      </c>
      <c r="L1270" s="27">
        <v>45657</v>
      </c>
      <c r="M1270" s="29">
        <v>43775000</v>
      </c>
      <c r="N1270" s="36">
        <f t="shared" si="123"/>
        <v>0</v>
      </c>
      <c r="O1270" s="31">
        <f>VLOOKUP(A1270,[1]Hoja3!$A$1:$D$1647,2,0)</f>
        <v>0</v>
      </c>
      <c r="P1270" s="31">
        <f>VLOOKUP(A1270,[1]Hoja3!$A$1:$D$1647,4,0)</f>
        <v>0</v>
      </c>
      <c r="Q1270" s="31">
        <f>VLOOKUP(A1270,[1]Hoja3!$A$1:$D$1647,3,0)</f>
        <v>43775000</v>
      </c>
      <c r="R1270" s="31">
        <f t="shared" si="124"/>
        <v>43775000</v>
      </c>
      <c r="S1270" s="31">
        <f t="shared" si="120"/>
        <v>0</v>
      </c>
      <c r="T1270" s="31">
        <f t="shared" si="121"/>
        <v>0</v>
      </c>
      <c r="U1270" s="31">
        <f t="shared" si="122"/>
        <v>0</v>
      </c>
      <c r="X1270" s="30"/>
      <c r="Y1270" s="31"/>
      <c r="Z1270" s="31"/>
      <c r="AA1270" s="28" t="s">
        <v>4765</v>
      </c>
    </row>
    <row r="1271" spans="1:27" s="28" customFormat="1" ht="29" x14ac:dyDescent="0.35">
      <c r="A1271" s="19" t="str">
        <f t="shared" ref="A1271:A1334" si="125">CONCATENATE(B1271,"-",C1271)</f>
        <v>1455-2024</v>
      </c>
      <c r="B1271" s="20">
        <v>1455</v>
      </c>
      <c r="C1271" s="28">
        <v>2024</v>
      </c>
      <c r="D1271" s="19" t="s">
        <v>3588</v>
      </c>
      <c r="E1271" s="19" t="s">
        <v>825</v>
      </c>
      <c r="F1271" s="19">
        <v>1024531083</v>
      </c>
      <c r="G1271" s="19" t="s">
        <v>3589</v>
      </c>
      <c r="H1271" s="19" t="s">
        <v>426</v>
      </c>
      <c r="I1271" s="19" t="s">
        <v>820</v>
      </c>
      <c r="J1271" s="27">
        <v>45510</v>
      </c>
      <c r="K1271" s="27">
        <v>45513</v>
      </c>
      <c r="L1271" s="27">
        <v>45649</v>
      </c>
      <c r="M1271" s="29">
        <v>16650000</v>
      </c>
      <c r="N1271" s="36">
        <f t="shared" si="123"/>
        <v>0</v>
      </c>
      <c r="O1271" s="31">
        <f>VLOOKUP(A1271,[1]Hoja3!$A$1:$D$1647,2,0)</f>
        <v>0</v>
      </c>
      <c r="P1271" s="31">
        <f>VLOOKUP(A1271,[1]Hoja3!$A$1:$D$1647,4,0)</f>
        <v>0</v>
      </c>
      <c r="Q1271" s="31">
        <f>VLOOKUP(A1271,[1]Hoja3!$A$1:$D$1647,3,0)</f>
        <v>16650000</v>
      </c>
      <c r="R1271" s="31">
        <f t="shared" si="124"/>
        <v>16650000</v>
      </c>
      <c r="S1271" s="31">
        <f t="shared" si="120"/>
        <v>0</v>
      </c>
      <c r="T1271" s="31">
        <f t="shared" si="121"/>
        <v>0</v>
      </c>
      <c r="U1271" s="31">
        <f t="shared" si="122"/>
        <v>0</v>
      </c>
      <c r="X1271" s="30"/>
      <c r="Y1271" s="31"/>
      <c r="Z1271" s="31"/>
      <c r="AA1271" s="28" t="s">
        <v>428</v>
      </c>
    </row>
    <row r="1272" spans="1:27" s="28" customFormat="1" ht="29" x14ac:dyDescent="0.35">
      <c r="A1272" s="19" t="str">
        <f t="shared" si="125"/>
        <v>1456-2024</v>
      </c>
      <c r="B1272" s="20">
        <v>1456</v>
      </c>
      <c r="C1272" s="28">
        <v>2024</v>
      </c>
      <c r="D1272" s="19" t="s">
        <v>3590</v>
      </c>
      <c r="E1272" s="19" t="s">
        <v>1080</v>
      </c>
      <c r="F1272" s="19">
        <v>1014284290</v>
      </c>
      <c r="G1272" s="19" t="s">
        <v>3591</v>
      </c>
      <c r="H1272" s="19" t="s">
        <v>1082</v>
      </c>
      <c r="I1272" s="19" t="s">
        <v>3455</v>
      </c>
      <c r="J1272" s="27">
        <v>45510</v>
      </c>
      <c r="K1272" s="27">
        <v>45517</v>
      </c>
      <c r="L1272" s="27">
        <v>45652</v>
      </c>
      <c r="M1272" s="29">
        <v>31500000</v>
      </c>
      <c r="N1272" s="36">
        <f t="shared" si="123"/>
        <v>0</v>
      </c>
      <c r="O1272" s="31">
        <f>VLOOKUP(A1272,[1]Hoja3!$A$1:$D$1647,2,0)</f>
        <v>0</v>
      </c>
      <c r="P1272" s="31">
        <f>VLOOKUP(A1272,[1]Hoja3!$A$1:$D$1647,4,0)</f>
        <v>0</v>
      </c>
      <c r="Q1272" s="31">
        <f>VLOOKUP(A1272,[1]Hoja3!$A$1:$D$1647,3,0)</f>
        <v>31500000</v>
      </c>
      <c r="R1272" s="31">
        <f t="shared" si="124"/>
        <v>31500000</v>
      </c>
      <c r="S1272" s="31">
        <f t="shared" si="120"/>
        <v>0</v>
      </c>
      <c r="T1272" s="31">
        <f t="shared" si="121"/>
        <v>0</v>
      </c>
      <c r="U1272" s="31">
        <f t="shared" si="122"/>
        <v>0</v>
      </c>
      <c r="X1272" s="30"/>
      <c r="Y1272" s="31"/>
      <c r="Z1272" s="31"/>
      <c r="AA1272" s="28" t="s">
        <v>3456</v>
      </c>
    </row>
    <row r="1273" spans="1:27" s="28" customFormat="1" ht="29" x14ac:dyDescent="0.35">
      <c r="A1273" s="19" t="str">
        <f t="shared" si="125"/>
        <v>1457-2024</v>
      </c>
      <c r="B1273" s="20">
        <v>1457</v>
      </c>
      <c r="C1273" s="28">
        <v>2024</v>
      </c>
      <c r="D1273" s="19" t="s">
        <v>3592</v>
      </c>
      <c r="E1273" s="19" t="s">
        <v>822</v>
      </c>
      <c r="F1273" s="19">
        <v>23995418</v>
      </c>
      <c r="G1273" s="19" t="s">
        <v>3593</v>
      </c>
      <c r="H1273" s="19" t="s">
        <v>426</v>
      </c>
      <c r="I1273" s="19" t="s">
        <v>820</v>
      </c>
      <c r="J1273" s="27">
        <v>45510</v>
      </c>
      <c r="K1273" s="27">
        <v>45513</v>
      </c>
      <c r="L1273" s="27">
        <v>45657</v>
      </c>
      <c r="M1273" s="29">
        <v>40000000</v>
      </c>
      <c r="N1273" s="36">
        <f t="shared" si="123"/>
        <v>0</v>
      </c>
      <c r="O1273" s="31">
        <f>VLOOKUP(A1273,[1]Hoja3!$A$1:$D$1647,2,0)</f>
        <v>0</v>
      </c>
      <c r="P1273" s="31">
        <f>VLOOKUP(A1273,[1]Hoja3!$A$1:$D$1647,4,0)</f>
        <v>0</v>
      </c>
      <c r="Q1273" s="31">
        <f>VLOOKUP(A1273,[1]Hoja3!$A$1:$D$1647,3,0)</f>
        <v>40000000</v>
      </c>
      <c r="R1273" s="31">
        <f t="shared" si="124"/>
        <v>40000000</v>
      </c>
      <c r="S1273" s="31">
        <f t="shared" si="120"/>
        <v>0</v>
      </c>
      <c r="T1273" s="31">
        <f t="shared" si="121"/>
        <v>0</v>
      </c>
      <c r="U1273" s="31">
        <f t="shared" si="122"/>
        <v>0</v>
      </c>
      <c r="X1273" s="30"/>
      <c r="Y1273" s="31"/>
      <c r="Z1273" s="31"/>
      <c r="AA1273" s="28" t="s">
        <v>428</v>
      </c>
    </row>
    <row r="1274" spans="1:27" s="28" customFormat="1" ht="29" x14ac:dyDescent="0.35">
      <c r="A1274" s="19" t="str">
        <f t="shared" si="125"/>
        <v>1458-2024</v>
      </c>
      <c r="B1274" s="20">
        <v>1458</v>
      </c>
      <c r="C1274" s="28">
        <v>2024</v>
      </c>
      <c r="D1274" s="19" t="s">
        <v>3594</v>
      </c>
      <c r="E1274" s="19" t="s">
        <v>473</v>
      </c>
      <c r="F1274" s="19">
        <v>37943545</v>
      </c>
      <c r="G1274" s="19" t="s">
        <v>3595</v>
      </c>
      <c r="H1274" s="19" t="s">
        <v>3046</v>
      </c>
      <c r="I1274" s="19" t="s">
        <v>476</v>
      </c>
      <c r="J1274" s="27">
        <v>45510</v>
      </c>
      <c r="K1274" s="27">
        <v>45520</v>
      </c>
      <c r="L1274" s="27">
        <v>45657</v>
      </c>
      <c r="M1274" s="29">
        <v>23870250</v>
      </c>
      <c r="N1274" s="36">
        <f t="shared" si="123"/>
        <v>0</v>
      </c>
      <c r="O1274" s="31">
        <f>VLOOKUP(A1274,[1]Hoja3!$A$1:$D$1647,2,0)</f>
        <v>0</v>
      </c>
      <c r="P1274" s="31">
        <f>VLOOKUP(A1274,[1]Hoja3!$A$1:$D$1647,4,0)</f>
        <v>0</v>
      </c>
      <c r="Q1274" s="31">
        <f>VLOOKUP(A1274,[1]Hoja3!$A$1:$D$1647,3,0)</f>
        <v>23870250</v>
      </c>
      <c r="R1274" s="31">
        <f t="shared" si="124"/>
        <v>23870250</v>
      </c>
      <c r="S1274" s="31">
        <f t="shared" si="120"/>
        <v>0</v>
      </c>
      <c r="T1274" s="31">
        <f t="shared" si="121"/>
        <v>0</v>
      </c>
      <c r="U1274" s="31">
        <f t="shared" si="122"/>
        <v>0</v>
      </c>
      <c r="X1274" s="30"/>
      <c r="Y1274" s="31"/>
      <c r="Z1274" s="31"/>
      <c r="AA1274" s="28" t="s">
        <v>477</v>
      </c>
    </row>
    <row r="1275" spans="1:27" s="28" customFormat="1" ht="43.5" x14ac:dyDescent="0.35">
      <c r="A1275" s="19" t="str">
        <f t="shared" si="125"/>
        <v>1460-2024</v>
      </c>
      <c r="B1275" s="20">
        <v>1460</v>
      </c>
      <c r="C1275" s="28">
        <v>2024</v>
      </c>
      <c r="D1275" s="19" t="s">
        <v>3596</v>
      </c>
      <c r="E1275" s="19" t="s">
        <v>1905</v>
      </c>
      <c r="F1275" s="19">
        <v>52274601</v>
      </c>
      <c r="G1275" s="19" t="s">
        <v>3597</v>
      </c>
      <c r="H1275" s="19" t="s">
        <v>154</v>
      </c>
      <c r="I1275" s="19" t="s">
        <v>155</v>
      </c>
      <c r="J1275" s="27">
        <v>45509</v>
      </c>
      <c r="K1275" s="27">
        <v>45517</v>
      </c>
      <c r="L1275" s="27">
        <v>45653</v>
      </c>
      <c r="M1275" s="29">
        <v>30213000</v>
      </c>
      <c r="N1275" s="36">
        <f t="shared" si="123"/>
        <v>0</v>
      </c>
      <c r="O1275" s="31">
        <f>VLOOKUP(A1275,[1]Hoja3!$A$1:$D$1647,2,0)</f>
        <v>0</v>
      </c>
      <c r="P1275" s="31">
        <f>VLOOKUP(A1275,[1]Hoja3!$A$1:$D$1647,4,0)</f>
        <v>0</v>
      </c>
      <c r="Q1275" s="31">
        <f>VLOOKUP(A1275,[1]Hoja3!$A$1:$D$1647,3,0)</f>
        <v>30213000</v>
      </c>
      <c r="R1275" s="31">
        <f t="shared" si="124"/>
        <v>30213000</v>
      </c>
      <c r="S1275" s="31">
        <f t="shared" si="120"/>
        <v>0</v>
      </c>
      <c r="T1275" s="31">
        <f t="shared" si="121"/>
        <v>0</v>
      </c>
      <c r="U1275" s="31">
        <f t="shared" si="122"/>
        <v>0</v>
      </c>
      <c r="X1275" s="30"/>
      <c r="Y1275" s="31"/>
      <c r="Z1275" s="31"/>
      <c r="AA1275" s="28" t="s">
        <v>156</v>
      </c>
    </row>
    <row r="1276" spans="1:27" s="28" customFormat="1" ht="29" x14ac:dyDescent="0.35">
      <c r="A1276" s="19" t="str">
        <f t="shared" si="125"/>
        <v>1461-2024</v>
      </c>
      <c r="B1276" s="20">
        <v>1461</v>
      </c>
      <c r="C1276" s="28">
        <v>2024</v>
      </c>
      <c r="D1276" s="19" t="s">
        <v>3598</v>
      </c>
      <c r="E1276" s="19" t="s">
        <v>3599</v>
      </c>
      <c r="F1276" s="19">
        <v>1010172444</v>
      </c>
      <c r="G1276" s="19" t="s">
        <v>3600</v>
      </c>
      <c r="H1276" s="19" t="s">
        <v>5412</v>
      </c>
      <c r="I1276" s="19" t="s">
        <v>4760</v>
      </c>
      <c r="J1276" s="27">
        <v>45511</v>
      </c>
      <c r="K1276" s="27">
        <v>45516</v>
      </c>
      <c r="L1276" s="27">
        <v>45657</v>
      </c>
      <c r="M1276" s="29">
        <v>52500000</v>
      </c>
      <c r="N1276" s="36">
        <f t="shared" si="123"/>
        <v>0</v>
      </c>
      <c r="O1276" s="31">
        <f>VLOOKUP(A1276,[1]Hoja3!$A$1:$D$1647,2,0)</f>
        <v>0</v>
      </c>
      <c r="P1276" s="31">
        <f>VLOOKUP(A1276,[1]Hoja3!$A$1:$D$1647,4,0)</f>
        <v>0</v>
      </c>
      <c r="Q1276" s="31">
        <f>VLOOKUP(A1276,[1]Hoja3!$A$1:$D$1647,3,0)</f>
        <v>52500000</v>
      </c>
      <c r="R1276" s="31">
        <f t="shared" si="124"/>
        <v>52500000</v>
      </c>
      <c r="S1276" s="31">
        <f t="shared" si="120"/>
        <v>0</v>
      </c>
      <c r="T1276" s="31">
        <f t="shared" si="121"/>
        <v>0</v>
      </c>
      <c r="U1276" s="31">
        <f t="shared" si="122"/>
        <v>0</v>
      </c>
      <c r="X1276" s="30"/>
      <c r="Y1276" s="31"/>
      <c r="Z1276" s="31"/>
      <c r="AA1276" s="28" t="s">
        <v>534</v>
      </c>
    </row>
    <row r="1277" spans="1:27" s="28" customFormat="1" ht="29" x14ac:dyDescent="0.35">
      <c r="A1277" s="19" t="str">
        <f t="shared" si="125"/>
        <v>1462-2024</v>
      </c>
      <c r="B1277" s="20">
        <v>1462</v>
      </c>
      <c r="C1277" s="28">
        <v>2024</v>
      </c>
      <c r="D1277" s="19" t="s">
        <v>3601</v>
      </c>
      <c r="E1277" s="19" t="s">
        <v>1437</v>
      </c>
      <c r="F1277" s="19">
        <v>1023967625</v>
      </c>
      <c r="G1277" s="19" t="s">
        <v>3602</v>
      </c>
      <c r="H1277" s="19" t="s">
        <v>2256</v>
      </c>
      <c r="I1277" s="19" t="s">
        <v>32</v>
      </c>
      <c r="J1277" s="27">
        <v>45510</v>
      </c>
      <c r="K1277" s="27">
        <v>45516</v>
      </c>
      <c r="L1277" s="27">
        <v>45657</v>
      </c>
      <c r="M1277" s="29">
        <v>27160000</v>
      </c>
      <c r="N1277" s="36">
        <f t="shared" si="123"/>
        <v>0</v>
      </c>
      <c r="O1277" s="31">
        <f>VLOOKUP(A1277,[1]Hoja3!$A$1:$D$1647,2,0)</f>
        <v>0</v>
      </c>
      <c r="P1277" s="31">
        <f>VLOOKUP(A1277,[1]Hoja3!$A$1:$D$1647,4,0)</f>
        <v>0</v>
      </c>
      <c r="Q1277" s="31">
        <f>VLOOKUP(A1277,[1]Hoja3!$A$1:$D$1647,3,0)</f>
        <v>27160000</v>
      </c>
      <c r="R1277" s="31">
        <f t="shared" si="124"/>
        <v>27160000</v>
      </c>
      <c r="S1277" s="31">
        <f t="shared" si="120"/>
        <v>0</v>
      </c>
      <c r="T1277" s="31">
        <f t="shared" si="121"/>
        <v>0</v>
      </c>
      <c r="U1277" s="31">
        <f t="shared" si="122"/>
        <v>0</v>
      </c>
      <c r="X1277" s="30"/>
      <c r="Y1277" s="31"/>
      <c r="Z1277" s="31"/>
      <c r="AA1277" s="28" t="s">
        <v>32</v>
      </c>
    </row>
    <row r="1278" spans="1:27" s="28" customFormat="1" ht="29" x14ac:dyDescent="0.35">
      <c r="A1278" s="19" t="str">
        <f t="shared" si="125"/>
        <v>1463-2024</v>
      </c>
      <c r="B1278" s="20">
        <v>1463</v>
      </c>
      <c r="C1278" s="28">
        <v>2024</v>
      </c>
      <c r="D1278" s="19" t="s">
        <v>3603</v>
      </c>
      <c r="E1278" s="19" t="s">
        <v>89</v>
      </c>
      <c r="F1278" s="19">
        <v>1032505182</v>
      </c>
      <c r="G1278" s="19" t="s">
        <v>3604</v>
      </c>
      <c r="H1278" s="19" t="s">
        <v>2256</v>
      </c>
      <c r="I1278" s="19" t="s">
        <v>32</v>
      </c>
      <c r="J1278" s="27">
        <v>45512</v>
      </c>
      <c r="K1278" s="27">
        <v>45516</v>
      </c>
      <c r="L1278" s="27">
        <v>45657</v>
      </c>
      <c r="M1278" s="29">
        <v>20000000</v>
      </c>
      <c r="N1278" s="36">
        <f t="shared" si="123"/>
        <v>0</v>
      </c>
      <c r="O1278" s="31">
        <f>VLOOKUP(A1278,[1]Hoja3!$A$1:$D$1647,2,0)</f>
        <v>0</v>
      </c>
      <c r="P1278" s="31">
        <f>VLOOKUP(A1278,[1]Hoja3!$A$1:$D$1647,4,0)</f>
        <v>0</v>
      </c>
      <c r="Q1278" s="31">
        <f>VLOOKUP(A1278,[1]Hoja3!$A$1:$D$1647,3,0)</f>
        <v>20000000</v>
      </c>
      <c r="R1278" s="31">
        <f t="shared" si="124"/>
        <v>20000000</v>
      </c>
      <c r="S1278" s="31">
        <f t="shared" si="120"/>
        <v>0</v>
      </c>
      <c r="T1278" s="31">
        <f t="shared" si="121"/>
        <v>0</v>
      </c>
      <c r="U1278" s="31">
        <f t="shared" si="122"/>
        <v>0</v>
      </c>
      <c r="X1278" s="30"/>
      <c r="Y1278" s="31"/>
      <c r="Z1278" s="31"/>
      <c r="AA1278" s="28" t="s">
        <v>32</v>
      </c>
    </row>
    <row r="1279" spans="1:27" s="28" customFormat="1" ht="29" x14ac:dyDescent="0.35">
      <c r="A1279" s="19" t="str">
        <f t="shared" si="125"/>
        <v>1464-2024</v>
      </c>
      <c r="B1279" s="20">
        <v>1464</v>
      </c>
      <c r="C1279" s="28">
        <v>2024</v>
      </c>
      <c r="D1279" s="19" t="s">
        <v>3605</v>
      </c>
      <c r="E1279" s="19" t="s">
        <v>3606</v>
      </c>
      <c r="F1279" s="19">
        <v>1073686404</v>
      </c>
      <c r="G1279" s="19" t="s">
        <v>3607</v>
      </c>
      <c r="H1279" s="19" t="s">
        <v>4678</v>
      </c>
      <c r="I1279" s="19" t="s">
        <v>2487</v>
      </c>
      <c r="J1279" s="27">
        <v>45511</v>
      </c>
      <c r="K1279" s="27">
        <v>45527</v>
      </c>
      <c r="L1279" s="27">
        <v>45657</v>
      </c>
      <c r="M1279" s="29">
        <v>20000000</v>
      </c>
      <c r="N1279" s="36">
        <f t="shared" si="123"/>
        <v>0</v>
      </c>
      <c r="O1279" s="31">
        <f>VLOOKUP(A1279,[1]Hoja3!$A$1:$D$1647,2,0)</f>
        <v>0</v>
      </c>
      <c r="P1279" s="31">
        <f>VLOOKUP(A1279,[1]Hoja3!$A$1:$D$1647,4,0)</f>
        <v>0</v>
      </c>
      <c r="Q1279" s="31">
        <f>VLOOKUP(A1279,[1]Hoja3!$A$1:$D$1647,3,0)</f>
        <v>20000000</v>
      </c>
      <c r="R1279" s="31">
        <f t="shared" si="124"/>
        <v>20000000</v>
      </c>
      <c r="S1279" s="31">
        <f t="shared" si="120"/>
        <v>0</v>
      </c>
      <c r="T1279" s="31">
        <f t="shared" si="121"/>
        <v>0</v>
      </c>
      <c r="U1279" s="31">
        <f t="shared" si="122"/>
        <v>0</v>
      </c>
      <c r="X1279" s="30"/>
      <c r="Y1279" s="31"/>
      <c r="Z1279" s="31"/>
      <c r="AA1279" s="28" t="s">
        <v>534</v>
      </c>
    </row>
    <row r="1280" spans="1:27" s="28" customFormat="1" ht="29" x14ac:dyDescent="0.35">
      <c r="A1280" s="19" t="str">
        <f t="shared" si="125"/>
        <v>1465-2024</v>
      </c>
      <c r="B1280" s="20">
        <v>1465</v>
      </c>
      <c r="C1280" s="28">
        <v>2024</v>
      </c>
      <c r="D1280" s="19" t="s">
        <v>3608</v>
      </c>
      <c r="E1280" s="19" t="s">
        <v>2039</v>
      </c>
      <c r="F1280" s="19">
        <v>52857278</v>
      </c>
      <c r="G1280" s="19" t="s">
        <v>3609</v>
      </c>
      <c r="H1280" s="19" t="s">
        <v>4678</v>
      </c>
      <c r="I1280" s="19" t="s">
        <v>2487</v>
      </c>
      <c r="J1280" s="27">
        <v>45511</v>
      </c>
      <c r="K1280" s="27">
        <v>45517</v>
      </c>
      <c r="L1280" s="27">
        <v>45657</v>
      </c>
      <c r="M1280" s="29">
        <v>20000000</v>
      </c>
      <c r="N1280" s="36">
        <f t="shared" si="123"/>
        <v>0</v>
      </c>
      <c r="O1280" s="31">
        <f>VLOOKUP(A1280,[1]Hoja3!$A$1:$D$1647,2,0)</f>
        <v>0</v>
      </c>
      <c r="P1280" s="31">
        <f>VLOOKUP(A1280,[1]Hoja3!$A$1:$D$1647,4,0)</f>
        <v>0</v>
      </c>
      <c r="Q1280" s="31">
        <f>VLOOKUP(A1280,[1]Hoja3!$A$1:$D$1647,3,0)</f>
        <v>20000000</v>
      </c>
      <c r="R1280" s="31">
        <f t="shared" si="124"/>
        <v>20000000</v>
      </c>
      <c r="S1280" s="31">
        <f t="shared" si="120"/>
        <v>0</v>
      </c>
      <c r="T1280" s="31">
        <f t="shared" si="121"/>
        <v>0</v>
      </c>
      <c r="U1280" s="31">
        <f t="shared" si="122"/>
        <v>0</v>
      </c>
      <c r="X1280" s="30"/>
      <c r="Y1280" s="31"/>
      <c r="Z1280" s="31"/>
      <c r="AA1280" s="28" t="s">
        <v>534</v>
      </c>
    </row>
    <row r="1281" spans="1:27" s="28" customFormat="1" ht="29" x14ac:dyDescent="0.35">
      <c r="A1281" s="19" t="str">
        <f t="shared" si="125"/>
        <v>1466-2024</v>
      </c>
      <c r="B1281" s="20">
        <v>1466</v>
      </c>
      <c r="C1281" s="28">
        <v>2024</v>
      </c>
      <c r="D1281" s="19" t="s">
        <v>3610</v>
      </c>
      <c r="E1281" s="19" t="s">
        <v>2057</v>
      </c>
      <c r="F1281" s="19">
        <v>53925156</v>
      </c>
      <c r="G1281" s="19" t="s">
        <v>3611</v>
      </c>
      <c r="H1281" s="19" t="s">
        <v>4678</v>
      </c>
      <c r="I1281" s="19" t="s">
        <v>2487</v>
      </c>
      <c r="J1281" s="27">
        <v>45510</v>
      </c>
      <c r="K1281" s="27">
        <v>45513</v>
      </c>
      <c r="L1281" s="27">
        <v>45657</v>
      </c>
      <c r="M1281" s="29">
        <v>20000000</v>
      </c>
      <c r="N1281" s="36">
        <f t="shared" si="123"/>
        <v>0</v>
      </c>
      <c r="O1281" s="31">
        <f>VLOOKUP(A1281,[1]Hoja3!$A$1:$D$1647,2,0)</f>
        <v>0</v>
      </c>
      <c r="P1281" s="31">
        <f>VLOOKUP(A1281,[1]Hoja3!$A$1:$D$1647,4,0)</f>
        <v>0</v>
      </c>
      <c r="Q1281" s="31">
        <f>VLOOKUP(A1281,[1]Hoja3!$A$1:$D$1647,3,0)</f>
        <v>20000000</v>
      </c>
      <c r="R1281" s="31">
        <f t="shared" si="124"/>
        <v>20000000</v>
      </c>
      <c r="S1281" s="31">
        <f t="shared" si="120"/>
        <v>0</v>
      </c>
      <c r="T1281" s="31">
        <f t="shared" si="121"/>
        <v>0</v>
      </c>
      <c r="U1281" s="31">
        <f t="shared" si="122"/>
        <v>0</v>
      </c>
      <c r="X1281" s="30"/>
      <c r="Y1281" s="31"/>
      <c r="Z1281" s="31"/>
      <c r="AA1281" s="28" t="s">
        <v>534</v>
      </c>
    </row>
    <row r="1282" spans="1:27" s="28" customFormat="1" ht="29" x14ac:dyDescent="0.35">
      <c r="A1282" s="19" t="str">
        <f t="shared" si="125"/>
        <v>1468-2024</v>
      </c>
      <c r="B1282" s="20">
        <v>1468</v>
      </c>
      <c r="C1282" s="28">
        <v>2024</v>
      </c>
      <c r="D1282" s="19" t="s">
        <v>3612</v>
      </c>
      <c r="E1282" s="19" t="s">
        <v>657</v>
      </c>
      <c r="F1282" s="19">
        <v>52517180</v>
      </c>
      <c r="G1282" s="19" t="s">
        <v>3613</v>
      </c>
      <c r="H1282" s="19" t="s">
        <v>3046</v>
      </c>
      <c r="I1282" s="19" t="s">
        <v>476</v>
      </c>
      <c r="J1282" s="27">
        <v>45514</v>
      </c>
      <c r="K1282" s="27">
        <v>45516</v>
      </c>
      <c r="L1282" s="27">
        <v>45653</v>
      </c>
      <c r="M1282" s="29">
        <v>23870250</v>
      </c>
      <c r="N1282" s="36">
        <f t="shared" si="123"/>
        <v>0</v>
      </c>
      <c r="O1282" s="31">
        <f>VLOOKUP(A1282,[1]Hoja3!$A$1:$D$1647,2,0)</f>
        <v>0</v>
      </c>
      <c r="P1282" s="31">
        <f>VLOOKUP(A1282,[1]Hoja3!$A$1:$D$1647,4,0)</f>
        <v>0</v>
      </c>
      <c r="Q1282" s="31">
        <f>VLOOKUP(A1282,[1]Hoja3!$A$1:$D$1647,3,0)</f>
        <v>23870250</v>
      </c>
      <c r="R1282" s="31">
        <f t="shared" si="124"/>
        <v>23870250</v>
      </c>
      <c r="S1282" s="31">
        <f t="shared" si="120"/>
        <v>0</v>
      </c>
      <c r="T1282" s="31">
        <f t="shared" si="121"/>
        <v>0</v>
      </c>
      <c r="U1282" s="31">
        <f t="shared" si="122"/>
        <v>0</v>
      </c>
      <c r="X1282" s="30"/>
      <c r="Y1282" s="31"/>
      <c r="Z1282" s="31"/>
      <c r="AA1282" s="28" t="s">
        <v>477</v>
      </c>
    </row>
    <row r="1283" spans="1:27" s="28" customFormat="1" ht="29" x14ac:dyDescent="0.35">
      <c r="A1283" s="19" t="str">
        <f t="shared" si="125"/>
        <v>1469-2024</v>
      </c>
      <c r="B1283" s="20">
        <v>1469</v>
      </c>
      <c r="C1283" s="28">
        <v>2024</v>
      </c>
      <c r="D1283" s="19" t="s">
        <v>3614</v>
      </c>
      <c r="E1283" s="19" t="s">
        <v>1401</v>
      </c>
      <c r="F1283" s="19">
        <v>1098729713</v>
      </c>
      <c r="G1283" s="19" t="s">
        <v>3615</v>
      </c>
      <c r="H1283" s="19" t="s">
        <v>3292</v>
      </c>
      <c r="I1283" s="19" t="s">
        <v>5416</v>
      </c>
      <c r="J1283" s="27">
        <v>45512</v>
      </c>
      <c r="K1283" s="27">
        <v>45516</v>
      </c>
      <c r="L1283" s="27">
        <v>45652</v>
      </c>
      <c r="M1283" s="29">
        <v>40500000</v>
      </c>
      <c r="N1283" s="36">
        <f t="shared" si="123"/>
        <v>0</v>
      </c>
      <c r="O1283" s="31">
        <f>VLOOKUP(A1283,[1]Hoja3!$A$1:$D$1647,2,0)</f>
        <v>0</v>
      </c>
      <c r="P1283" s="31">
        <f>VLOOKUP(A1283,[1]Hoja3!$A$1:$D$1647,4,0)</f>
        <v>0</v>
      </c>
      <c r="Q1283" s="31">
        <f>VLOOKUP(A1283,[1]Hoja3!$A$1:$D$1647,3,0)</f>
        <v>40500000</v>
      </c>
      <c r="R1283" s="31">
        <f t="shared" si="124"/>
        <v>40500000</v>
      </c>
      <c r="S1283" s="31">
        <f t="shared" si="120"/>
        <v>0</v>
      </c>
      <c r="T1283" s="31">
        <f t="shared" si="121"/>
        <v>0</v>
      </c>
      <c r="U1283" s="31">
        <f t="shared" si="122"/>
        <v>0</v>
      </c>
      <c r="X1283" s="30"/>
      <c r="Y1283" s="31"/>
      <c r="Z1283" s="31"/>
      <c r="AA1283" s="28" t="s">
        <v>895</v>
      </c>
    </row>
    <row r="1284" spans="1:27" s="28" customFormat="1" ht="29" x14ac:dyDescent="0.35">
      <c r="A1284" s="19" t="str">
        <f t="shared" si="125"/>
        <v>1470-2024</v>
      </c>
      <c r="B1284" s="20">
        <v>1470</v>
      </c>
      <c r="C1284" s="28">
        <v>2024</v>
      </c>
      <c r="D1284" s="19" t="s">
        <v>3616</v>
      </c>
      <c r="E1284" s="19" t="s">
        <v>2272</v>
      </c>
      <c r="F1284" s="19">
        <v>52240365</v>
      </c>
      <c r="G1284" s="19" t="s">
        <v>3617</v>
      </c>
      <c r="H1284" s="19" t="s">
        <v>4678</v>
      </c>
      <c r="I1284" s="19" t="s">
        <v>2487</v>
      </c>
      <c r="J1284" s="27">
        <v>45510</v>
      </c>
      <c r="K1284" s="27">
        <v>45513</v>
      </c>
      <c r="L1284" s="27">
        <v>45657</v>
      </c>
      <c r="M1284" s="29">
        <v>20000000</v>
      </c>
      <c r="N1284" s="36">
        <f t="shared" si="123"/>
        <v>0</v>
      </c>
      <c r="O1284" s="31">
        <f>VLOOKUP(A1284,[1]Hoja3!$A$1:$D$1647,2,0)</f>
        <v>0</v>
      </c>
      <c r="P1284" s="31">
        <f>VLOOKUP(A1284,[1]Hoja3!$A$1:$D$1647,4,0)</f>
        <v>0</v>
      </c>
      <c r="Q1284" s="31">
        <f>VLOOKUP(A1284,[1]Hoja3!$A$1:$D$1647,3,0)</f>
        <v>20000000</v>
      </c>
      <c r="R1284" s="31">
        <f t="shared" si="124"/>
        <v>20000000</v>
      </c>
      <c r="S1284" s="31">
        <f t="shared" si="120"/>
        <v>0</v>
      </c>
      <c r="T1284" s="31">
        <f t="shared" si="121"/>
        <v>0</v>
      </c>
      <c r="U1284" s="31">
        <f t="shared" si="122"/>
        <v>0</v>
      </c>
      <c r="X1284" s="30"/>
      <c r="Y1284" s="31"/>
      <c r="Z1284" s="31"/>
      <c r="AA1284" s="28" t="s">
        <v>534</v>
      </c>
    </row>
    <row r="1285" spans="1:27" s="28" customFormat="1" ht="29" x14ac:dyDescent="0.35">
      <c r="A1285" s="19" t="str">
        <f t="shared" si="125"/>
        <v>1471-2024</v>
      </c>
      <c r="B1285" s="20">
        <v>1471</v>
      </c>
      <c r="C1285" s="28">
        <v>2024</v>
      </c>
      <c r="D1285" s="19" t="s">
        <v>3618</v>
      </c>
      <c r="E1285" s="19" t="s">
        <v>862</v>
      </c>
      <c r="F1285" s="19">
        <v>51697445</v>
      </c>
      <c r="G1285" s="19" t="s">
        <v>3619</v>
      </c>
      <c r="H1285" s="19" t="s">
        <v>3046</v>
      </c>
      <c r="I1285" s="19" t="s">
        <v>476</v>
      </c>
      <c r="J1285" s="27">
        <v>45512</v>
      </c>
      <c r="K1285" s="27">
        <v>45518</v>
      </c>
      <c r="L1285" s="27">
        <v>45655</v>
      </c>
      <c r="M1285" s="29">
        <v>23870250</v>
      </c>
      <c r="N1285" s="36">
        <f t="shared" si="123"/>
        <v>0</v>
      </c>
      <c r="O1285" s="31">
        <f>VLOOKUP(A1285,[1]Hoja3!$A$1:$D$1647,2,0)</f>
        <v>0</v>
      </c>
      <c r="P1285" s="31">
        <f>VLOOKUP(A1285,[1]Hoja3!$A$1:$D$1647,4,0)</f>
        <v>0</v>
      </c>
      <c r="Q1285" s="31">
        <f>VLOOKUP(A1285,[1]Hoja3!$A$1:$D$1647,3,0)</f>
        <v>23870250</v>
      </c>
      <c r="R1285" s="31">
        <f t="shared" si="124"/>
        <v>23870250</v>
      </c>
      <c r="S1285" s="31">
        <f t="shared" si="120"/>
        <v>0</v>
      </c>
      <c r="T1285" s="31">
        <f t="shared" si="121"/>
        <v>0</v>
      </c>
      <c r="U1285" s="31">
        <f t="shared" si="122"/>
        <v>0</v>
      </c>
      <c r="X1285" s="30"/>
      <c r="Y1285" s="31"/>
      <c r="Z1285" s="31"/>
      <c r="AA1285" s="28" t="s">
        <v>477</v>
      </c>
    </row>
    <row r="1286" spans="1:27" s="28" customFormat="1" ht="43.5" x14ac:dyDescent="0.35">
      <c r="A1286" s="19" t="str">
        <f t="shared" si="125"/>
        <v>1472-2024</v>
      </c>
      <c r="B1286" s="20">
        <v>1472</v>
      </c>
      <c r="C1286" s="28">
        <v>2024</v>
      </c>
      <c r="D1286" s="19" t="s">
        <v>3620</v>
      </c>
      <c r="E1286" s="19" t="s">
        <v>906</v>
      </c>
      <c r="F1286" s="19">
        <v>1018409440</v>
      </c>
      <c r="G1286" s="19" t="s">
        <v>3621</v>
      </c>
      <c r="H1286" s="19" t="s">
        <v>262</v>
      </c>
      <c r="I1286" s="19" t="s">
        <v>4742</v>
      </c>
      <c r="J1286" s="27">
        <v>45512</v>
      </c>
      <c r="K1286" s="27">
        <v>45516</v>
      </c>
      <c r="L1286" s="27">
        <v>45657</v>
      </c>
      <c r="M1286" s="29">
        <v>46350000</v>
      </c>
      <c r="N1286" s="36">
        <f t="shared" si="123"/>
        <v>0</v>
      </c>
      <c r="O1286" s="31">
        <f>VLOOKUP(A1286,[1]Hoja3!$A$1:$D$1647,2,0)</f>
        <v>0</v>
      </c>
      <c r="P1286" s="31">
        <f>VLOOKUP(A1286,[1]Hoja3!$A$1:$D$1647,4,0)</f>
        <v>0</v>
      </c>
      <c r="Q1286" s="31">
        <f>VLOOKUP(A1286,[1]Hoja3!$A$1:$D$1647,3,0)</f>
        <v>46350000</v>
      </c>
      <c r="R1286" s="31">
        <f t="shared" si="124"/>
        <v>46350000</v>
      </c>
      <c r="S1286" s="31">
        <f t="shared" si="120"/>
        <v>0</v>
      </c>
      <c r="T1286" s="31">
        <f t="shared" si="121"/>
        <v>0</v>
      </c>
      <c r="U1286" s="31">
        <f t="shared" si="122"/>
        <v>0</v>
      </c>
      <c r="X1286" s="30"/>
      <c r="Y1286" s="31"/>
      <c r="Z1286" s="31"/>
      <c r="AA1286" s="28" t="s">
        <v>5415</v>
      </c>
    </row>
    <row r="1287" spans="1:27" s="28" customFormat="1" ht="29" x14ac:dyDescent="0.35">
      <c r="A1287" s="19" t="str">
        <f t="shared" si="125"/>
        <v>1473-2024</v>
      </c>
      <c r="B1287" s="20">
        <v>1473</v>
      </c>
      <c r="C1287" s="28">
        <v>2024</v>
      </c>
      <c r="D1287" s="19" t="s">
        <v>3622</v>
      </c>
      <c r="E1287" s="19" t="s">
        <v>2516</v>
      </c>
      <c r="F1287" s="19">
        <v>1030534378</v>
      </c>
      <c r="G1287" s="19" t="s">
        <v>3623</v>
      </c>
      <c r="H1287" s="19" t="s">
        <v>3046</v>
      </c>
      <c r="I1287" s="19" t="s">
        <v>476</v>
      </c>
      <c r="J1287" s="27">
        <v>45512</v>
      </c>
      <c r="K1287" s="27">
        <v>45518</v>
      </c>
      <c r="L1287" s="27">
        <v>45655</v>
      </c>
      <c r="M1287" s="29">
        <v>23870250</v>
      </c>
      <c r="N1287" s="36">
        <f t="shared" si="123"/>
        <v>0</v>
      </c>
      <c r="O1287" s="31">
        <f>VLOOKUP(A1287,[1]Hoja3!$A$1:$D$1647,2,0)</f>
        <v>0</v>
      </c>
      <c r="P1287" s="31">
        <f>VLOOKUP(A1287,[1]Hoja3!$A$1:$D$1647,4,0)</f>
        <v>0</v>
      </c>
      <c r="Q1287" s="31">
        <f>VLOOKUP(A1287,[1]Hoja3!$A$1:$D$1647,3,0)</f>
        <v>23870250</v>
      </c>
      <c r="R1287" s="31">
        <f t="shared" si="124"/>
        <v>23870250</v>
      </c>
      <c r="S1287" s="31">
        <f t="shared" si="120"/>
        <v>0</v>
      </c>
      <c r="T1287" s="31">
        <f t="shared" si="121"/>
        <v>0</v>
      </c>
      <c r="U1287" s="31">
        <f t="shared" si="122"/>
        <v>0</v>
      </c>
      <c r="X1287" s="30"/>
      <c r="Y1287" s="31"/>
      <c r="Z1287" s="31"/>
      <c r="AA1287" s="28" t="s">
        <v>477</v>
      </c>
    </row>
    <row r="1288" spans="1:27" s="28" customFormat="1" ht="29" x14ac:dyDescent="0.35">
      <c r="A1288" s="19" t="str">
        <f t="shared" si="125"/>
        <v>1474-2024</v>
      </c>
      <c r="B1288" s="20">
        <v>1474</v>
      </c>
      <c r="C1288" s="28">
        <v>2024</v>
      </c>
      <c r="D1288" s="19" t="s">
        <v>3624</v>
      </c>
      <c r="E1288" s="19" t="s">
        <v>993</v>
      </c>
      <c r="F1288" s="19">
        <v>52327639</v>
      </c>
      <c r="G1288" s="19" t="s">
        <v>3623</v>
      </c>
      <c r="H1288" s="19" t="s">
        <v>426</v>
      </c>
      <c r="I1288" s="19" t="s">
        <v>820</v>
      </c>
      <c r="J1288" s="27">
        <v>45512</v>
      </c>
      <c r="K1288" s="27">
        <v>45513</v>
      </c>
      <c r="L1288" s="27">
        <v>45657</v>
      </c>
      <c r="M1288" s="29">
        <v>47500000</v>
      </c>
      <c r="N1288" s="36">
        <f t="shared" si="123"/>
        <v>0</v>
      </c>
      <c r="O1288" s="31">
        <f>VLOOKUP(A1288,[1]Hoja3!$A$1:$D$1647,2,0)</f>
        <v>0</v>
      </c>
      <c r="P1288" s="31">
        <f>VLOOKUP(A1288,[1]Hoja3!$A$1:$D$1647,4,0)</f>
        <v>0</v>
      </c>
      <c r="Q1288" s="31">
        <f>VLOOKUP(A1288,[1]Hoja3!$A$1:$D$1647,3,0)</f>
        <v>47500000</v>
      </c>
      <c r="R1288" s="31">
        <f t="shared" si="124"/>
        <v>47500000</v>
      </c>
      <c r="S1288" s="31">
        <f t="shared" ref="S1288:S1351" si="126">+O1288-P1288</f>
        <v>0</v>
      </c>
      <c r="T1288" s="31">
        <f t="shared" ref="T1288:T1351" si="127">+O1288+P1288</f>
        <v>0</v>
      </c>
      <c r="U1288" s="31">
        <f t="shared" si="122"/>
        <v>0</v>
      </c>
      <c r="X1288" s="30"/>
      <c r="Y1288" s="31"/>
      <c r="Z1288" s="31"/>
      <c r="AA1288" s="28" t="s">
        <v>428</v>
      </c>
    </row>
    <row r="1289" spans="1:27" s="28" customFormat="1" ht="29" x14ac:dyDescent="0.35">
      <c r="A1289" s="19" t="str">
        <f t="shared" si="125"/>
        <v>1475-2024</v>
      </c>
      <c r="B1289" s="20">
        <v>1475</v>
      </c>
      <c r="C1289" s="28">
        <v>2024</v>
      </c>
      <c r="D1289" s="19" t="s">
        <v>3625</v>
      </c>
      <c r="E1289" s="19" t="s">
        <v>859</v>
      </c>
      <c r="F1289" s="19">
        <v>1013652985</v>
      </c>
      <c r="G1289" s="19" t="s">
        <v>3626</v>
      </c>
      <c r="H1289" s="19" t="s">
        <v>2899</v>
      </c>
      <c r="I1289" s="19" t="s">
        <v>765</v>
      </c>
      <c r="J1289" s="27">
        <v>45511</v>
      </c>
      <c r="K1289" s="27">
        <v>45513</v>
      </c>
      <c r="L1289" s="27">
        <v>45657</v>
      </c>
      <c r="M1289" s="29">
        <v>21000000</v>
      </c>
      <c r="N1289" s="36">
        <f t="shared" si="123"/>
        <v>0</v>
      </c>
      <c r="O1289" s="31">
        <f>VLOOKUP(A1289,[1]Hoja3!$A$1:$D$1647,2,0)</f>
        <v>0</v>
      </c>
      <c r="P1289" s="31">
        <f>VLOOKUP(A1289,[1]Hoja3!$A$1:$D$1647,4,0)</f>
        <v>0</v>
      </c>
      <c r="Q1289" s="31">
        <f>VLOOKUP(A1289,[1]Hoja3!$A$1:$D$1647,3,0)</f>
        <v>21000000</v>
      </c>
      <c r="R1289" s="31">
        <f t="shared" si="124"/>
        <v>21000000</v>
      </c>
      <c r="S1289" s="31">
        <f t="shared" si="126"/>
        <v>0</v>
      </c>
      <c r="T1289" s="31">
        <f t="shared" si="127"/>
        <v>0</v>
      </c>
      <c r="U1289" s="31">
        <f t="shared" si="122"/>
        <v>0</v>
      </c>
      <c r="X1289" s="30"/>
      <c r="Y1289" s="31"/>
      <c r="Z1289" s="31"/>
      <c r="AA1289" s="28" t="s">
        <v>556</v>
      </c>
    </row>
    <row r="1290" spans="1:27" s="28" customFormat="1" ht="43.5" x14ac:dyDescent="0.35">
      <c r="A1290" s="19" t="str">
        <f t="shared" si="125"/>
        <v>1476-2024</v>
      </c>
      <c r="B1290" s="20">
        <v>1476</v>
      </c>
      <c r="C1290" s="28">
        <v>2024</v>
      </c>
      <c r="D1290" s="19" t="s">
        <v>3627</v>
      </c>
      <c r="E1290" s="19" t="s">
        <v>648</v>
      </c>
      <c r="F1290" s="19">
        <v>1018433100</v>
      </c>
      <c r="G1290" s="19" t="s">
        <v>3628</v>
      </c>
      <c r="H1290" s="19" t="s">
        <v>262</v>
      </c>
      <c r="I1290" s="19" t="s">
        <v>4742</v>
      </c>
      <c r="J1290" s="27">
        <v>45511</v>
      </c>
      <c r="K1290" s="27">
        <v>45513</v>
      </c>
      <c r="L1290" s="27">
        <v>45657</v>
      </c>
      <c r="M1290" s="29">
        <v>25460000</v>
      </c>
      <c r="N1290" s="36">
        <f t="shared" si="123"/>
        <v>0</v>
      </c>
      <c r="O1290" s="31">
        <f>VLOOKUP(A1290,[1]Hoja3!$A$1:$D$1647,2,0)</f>
        <v>0</v>
      </c>
      <c r="P1290" s="31">
        <f>VLOOKUP(A1290,[1]Hoja3!$A$1:$D$1647,4,0)</f>
        <v>0</v>
      </c>
      <c r="Q1290" s="31">
        <f>VLOOKUP(A1290,[1]Hoja3!$A$1:$D$1647,3,0)</f>
        <v>25460000</v>
      </c>
      <c r="R1290" s="31">
        <f t="shared" si="124"/>
        <v>25460000</v>
      </c>
      <c r="S1290" s="31">
        <f t="shared" si="126"/>
        <v>0</v>
      </c>
      <c r="T1290" s="31">
        <f t="shared" si="127"/>
        <v>0</v>
      </c>
      <c r="U1290" s="31">
        <f t="shared" si="122"/>
        <v>0</v>
      </c>
      <c r="X1290" s="30"/>
      <c r="Y1290" s="31"/>
      <c r="Z1290" s="31"/>
      <c r="AA1290" s="28" t="s">
        <v>5415</v>
      </c>
    </row>
    <row r="1291" spans="1:27" s="28" customFormat="1" ht="43.5" x14ac:dyDescent="0.35">
      <c r="A1291" s="19" t="str">
        <f t="shared" si="125"/>
        <v>1477-2024</v>
      </c>
      <c r="B1291" s="20">
        <v>1477</v>
      </c>
      <c r="C1291" s="28">
        <v>2024</v>
      </c>
      <c r="D1291" s="19" t="s">
        <v>3629</v>
      </c>
      <c r="E1291" s="19" t="s">
        <v>2772</v>
      </c>
      <c r="F1291" s="19">
        <v>1018485274</v>
      </c>
      <c r="G1291" s="19" t="s">
        <v>3630</v>
      </c>
      <c r="H1291" s="19" t="s">
        <v>262</v>
      </c>
      <c r="I1291" s="19" t="s">
        <v>4742</v>
      </c>
      <c r="J1291" s="27">
        <v>45511</v>
      </c>
      <c r="K1291" s="27">
        <v>45519</v>
      </c>
      <c r="L1291" s="27">
        <v>45657</v>
      </c>
      <c r="M1291" s="29">
        <v>22900500</v>
      </c>
      <c r="N1291" s="36">
        <f t="shared" si="123"/>
        <v>0</v>
      </c>
      <c r="O1291" s="31">
        <f>VLOOKUP(A1291,[1]Hoja3!$A$1:$D$1647,2,0)</f>
        <v>0</v>
      </c>
      <c r="P1291" s="31">
        <f>VLOOKUP(A1291,[1]Hoja3!$A$1:$D$1647,4,0)</f>
        <v>0</v>
      </c>
      <c r="Q1291" s="31">
        <f>VLOOKUP(A1291,[1]Hoja3!$A$1:$D$1647,3,0)</f>
        <v>22900500</v>
      </c>
      <c r="R1291" s="31">
        <f t="shared" si="124"/>
        <v>22900500</v>
      </c>
      <c r="S1291" s="31">
        <f t="shared" si="126"/>
        <v>0</v>
      </c>
      <c r="T1291" s="31">
        <f t="shared" si="127"/>
        <v>0</v>
      </c>
      <c r="U1291" s="31">
        <f t="shared" si="122"/>
        <v>0</v>
      </c>
      <c r="X1291" s="30"/>
      <c r="Y1291" s="31"/>
      <c r="Z1291" s="31"/>
      <c r="AA1291" s="28" t="s">
        <v>5415</v>
      </c>
    </row>
    <row r="1292" spans="1:27" s="28" customFormat="1" ht="43.5" x14ac:dyDescent="0.35">
      <c r="A1292" s="19" t="str">
        <f t="shared" si="125"/>
        <v>1478-2024</v>
      </c>
      <c r="B1292" s="20">
        <v>1478</v>
      </c>
      <c r="C1292" s="28">
        <v>2024</v>
      </c>
      <c r="D1292" s="19" t="s">
        <v>3631</v>
      </c>
      <c r="E1292" s="19" t="s">
        <v>409</v>
      </c>
      <c r="F1292" s="19">
        <v>1061753809</v>
      </c>
      <c r="G1292" s="19" t="s">
        <v>3632</v>
      </c>
      <c r="H1292" s="19" t="s">
        <v>262</v>
      </c>
      <c r="I1292" s="19" t="s">
        <v>4742</v>
      </c>
      <c r="J1292" s="27">
        <v>45512</v>
      </c>
      <c r="K1292" s="27">
        <v>45516</v>
      </c>
      <c r="L1292" s="27">
        <v>45657</v>
      </c>
      <c r="M1292" s="29">
        <v>30210000</v>
      </c>
      <c r="N1292" s="36">
        <f t="shared" si="123"/>
        <v>0</v>
      </c>
      <c r="O1292" s="31">
        <f>VLOOKUP(A1292,[1]Hoja3!$A$1:$D$1647,2,0)</f>
        <v>0</v>
      </c>
      <c r="P1292" s="31">
        <f>VLOOKUP(A1292,[1]Hoja3!$A$1:$D$1647,4,0)</f>
        <v>0</v>
      </c>
      <c r="Q1292" s="31">
        <f>VLOOKUP(A1292,[1]Hoja3!$A$1:$D$1647,3,0)</f>
        <v>30210000</v>
      </c>
      <c r="R1292" s="31">
        <f t="shared" si="124"/>
        <v>30210000</v>
      </c>
      <c r="S1292" s="31">
        <f t="shared" si="126"/>
        <v>0</v>
      </c>
      <c r="T1292" s="31">
        <f t="shared" si="127"/>
        <v>0</v>
      </c>
      <c r="U1292" s="31">
        <f t="shared" si="122"/>
        <v>0</v>
      </c>
      <c r="X1292" s="30"/>
      <c r="Y1292" s="31"/>
      <c r="Z1292" s="31"/>
      <c r="AA1292" s="28" t="s">
        <v>5415</v>
      </c>
    </row>
    <row r="1293" spans="1:27" s="28" customFormat="1" ht="43.5" x14ac:dyDescent="0.35">
      <c r="A1293" s="19" t="str">
        <f t="shared" si="125"/>
        <v>1479-2024</v>
      </c>
      <c r="B1293" s="20">
        <v>1479</v>
      </c>
      <c r="C1293" s="28">
        <v>2024</v>
      </c>
      <c r="D1293" s="19" t="s">
        <v>3633</v>
      </c>
      <c r="E1293" s="19" t="s">
        <v>500</v>
      </c>
      <c r="F1293" s="19">
        <v>37086468</v>
      </c>
      <c r="G1293" s="19" t="s">
        <v>3634</v>
      </c>
      <c r="H1293" s="19" t="s">
        <v>262</v>
      </c>
      <c r="I1293" s="19" t="s">
        <v>4742</v>
      </c>
      <c r="J1293" s="27">
        <v>45512</v>
      </c>
      <c r="K1293" s="27">
        <v>45513</v>
      </c>
      <c r="L1293" s="27">
        <v>45657</v>
      </c>
      <c r="M1293" s="29">
        <v>35310000</v>
      </c>
      <c r="N1293" s="36">
        <f t="shared" si="123"/>
        <v>0</v>
      </c>
      <c r="O1293" s="31">
        <f>VLOOKUP(A1293,[1]Hoja3!$A$1:$D$1647,2,0)</f>
        <v>0</v>
      </c>
      <c r="P1293" s="31">
        <f>VLOOKUP(A1293,[1]Hoja3!$A$1:$D$1647,4,0)</f>
        <v>0</v>
      </c>
      <c r="Q1293" s="31">
        <f>VLOOKUP(A1293,[1]Hoja3!$A$1:$D$1647,3,0)</f>
        <v>35310000</v>
      </c>
      <c r="R1293" s="31">
        <f t="shared" si="124"/>
        <v>35310000</v>
      </c>
      <c r="S1293" s="31">
        <f t="shared" si="126"/>
        <v>0</v>
      </c>
      <c r="T1293" s="31">
        <f t="shared" si="127"/>
        <v>0</v>
      </c>
      <c r="U1293" s="31">
        <f t="shared" si="122"/>
        <v>0</v>
      </c>
      <c r="X1293" s="30"/>
      <c r="Y1293" s="31"/>
      <c r="Z1293" s="31"/>
      <c r="AA1293" s="28" t="s">
        <v>5415</v>
      </c>
    </row>
    <row r="1294" spans="1:27" s="28" customFormat="1" ht="29" x14ac:dyDescent="0.35">
      <c r="A1294" s="19" t="str">
        <f t="shared" si="125"/>
        <v>1480-2024</v>
      </c>
      <c r="B1294" s="20">
        <v>1480</v>
      </c>
      <c r="C1294" s="28">
        <v>2024</v>
      </c>
      <c r="D1294" s="19" t="s">
        <v>3635</v>
      </c>
      <c r="E1294" s="19" t="s">
        <v>954</v>
      </c>
      <c r="F1294" s="19">
        <v>1030531481</v>
      </c>
      <c r="G1294" s="19" t="s">
        <v>3636</v>
      </c>
      <c r="H1294" s="19" t="s">
        <v>5412</v>
      </c>
      <c r="I1294" s="19" t="s">
        <v>4760</v>
      </c>
      <c r="J1294" s="27">
        <v>45511</v>
      </c>
      <c r="K1294" s="27">
        <v>45513</v>
      </c>
      <c r="L1294" s="27">
        <v>45657</v>
      </c>
      <c r="M1294" s="29">
        <v>37130000</v>
      </c>
      <c r="N1294" s="36">
        <f t="shared" si="123"/>
        <v>0</v>
      </c>
      <c r="O1294" s="31">
        <f>VLOOKUP(A1294,[1]Hoja3!$A$1:$D$1647,2,0)</f>
        <v>0</v>
      </c>
      <c r="P1294" s="31">
        <f>VLOOKUP(A1294,[1]Hoja3!$A$1:$D$1647,4,0)</f>
        <v>0</v>
      </c>
      <c r="Q1294" s="31">
        <f>VLOOKUP(A1294,[1]Hoja3!$A$1:$D$1647,3,0)</f>
        <v>37130000</v>
      </c>
      <c r="R1294" s="31">
        <f t="shared" si="124"/>
        <v>37130000</v>
      </c>
      <c r="S1294" s="31">
        <f t="shared" si="126"/>
        <v>0</v>
      </c>
      <c r="T1294" s="31">
        <f t="shared" si="127"/>
        <v>0</v>
      </c>
      <c r="U1294" s="31">
        <f t="shared" si="122"/>
        <v>0</v>
      </c>
      <c r="X1294" s="30"/>
      <c r="Y1294" s="31"/>
      <c r="Z1294" s="31"/>
      <c r="AA1294" s="28" t="s">
        <v>534</v>
      </c>
    </row>
    <row r="1295" spans="1:27" s="28" customFormat="1" ht="43.5" x14ac:dyDescent="0.35">
      <c r="A1295" s="19" t="str">
        <f t="shared" si="125"/>
        <v>1484-2024</v>
      </c>
      <c r="B1295" s="20">
        <v>1484</v>
      </c>
      <c r="C1295" s="28">
        <v>2024</v>
      </c>
      <c r="D1295" s="19" t="s">
        <v>3637</v>
      </c>
      <c r="E1295" s="19" t="s">
        <v>2261</v>
      </c>
      <c r="F1295" s="19">
        <v>1075299886</v>
      </c>
      <c r="G1295" s="19" t="s">
        <v>3638</v>
      </c>
      <c r="H1295" s="19" t="s">
        <v>154</v>
      </c>
      <c r="I1295" s="19" t="s">
        <v>155</v>
      </c>
      <c r="J1295" s="27">
        <v>45512</v>
      </c>
      <c r="K1295" s="27">
        <v>45518</v>
      </c>
      <c r="L1295" s="27">
        <v>45654</v>
      </c>
      <c r="M1295" s="29">
        <v>30213000</v>
      </c>
      <c r="N1295" s="36">
        <f t="shared" si="123"/>
        <v>0</v>
      </c>
      <c r="O1295" s="31">
        <f>VLOOKUP(A1295,[1]Hoja3!$A$1:$D$1647,2,0)</f>
        <v>0</v>
      </c>
      <c r="P1295" s="31">
        <f>VLOOKUP(A1295,[1]Hoja3!$A$1:$D$1647,4,0)</f>
        <v>0</v>
      </c>
      <c r="Q1295" s="31">
        <f>VLOOKUP(A1295,[1]Hoja3!$A$1:$D$1647,3,0)</f>
        <v>30213000</v>
      </c>
      <c r="R1295" s="31">
        <f t="shared" si="124"/>
        <v>30213000</v>
      </c>
      <c r="S1295" s="31">
        <f t="shared" si="126"/>
        <v>0</v>
      </c>
      <c r="T1295" s="31">
        <f t="shared" si="127"/>
        <v>0</v>
      </c>
      <c r="U1295" s="31">
        <f t="shared" si="122"/>
        <v>0</v>
      </c>
      <c r="X1295" s="30"/>
      <c r="Y1295" s="31"/>
      <c r="Z1295" s="31"/>
      <c r="AA1295" s="28" t="s">
        <v>156</v>
      </c>
    </row>
    <row r="1296" spans="1:27" s="28" customFormat="1" ht="29" x14ac:dyDescent="0.35">
      <c r="A1296" s="19" t="str">
        <f t="shared" si="125"/>
        <v>1485-2024</v>
      </c>
      <c r="B1296" s="20">
        <v>1485</v>
      </c>
      <c r="C1296" s="28">
        <v>2024</v>
      </c>
      <c r="D1296" s="19" t="s">
        <v>3639</v>
      </c>
      <c r="E1296" s="19" t="s">
        <v>1302</v>
      </c>
      <c r="F1296" s="19">
        <v>52287875</v>
      </c>
      <c r="G1296" s="19" t="s">
        <v>3640</v>
      </c>
      <c r="H1296" s="19" t="s">
        <v>3046</v>
      </c>
      <c r="I1296" s="19" t="s">
        <v>476</v>
      </c>
      <c r="J1296" s="27">
        <v>45514</v>
      </c>
      <c r="K1296" s="27">
        <v>45520</v>
      </c>
      <c r="L1296" s="27">
        <v>45657</v>
      </c>
      <c r="M1296" s="29">
        <v>13950000</v>
      </c>
      <c r="N1296" s="36">
        <f t="shared" si="123"/>
        <v>0</v>
      </c>
      <c r="O1296" s="31">
        <f>VLOOKUP(A1296,[1]Hoja3!$A$1:$D$1647,2,0)</f>
        <v>0</v>
      </c>
      <c r="P1296" s="31">
        <f>VLOOKUP(A1296,[1]Hoja3!$A$1:$D$1647,4,0)</f>
        <v>0</v>
      </c>
      <c r="Q1296" s="31">
        <f>VLOOKUP(A1296,[1]Hoja3!$A$1:$D$1647,3,0)</f>
        <v>13950000</v>
      </c>
      <c r="R1296" s="31">
        <f t="shared" si="124"/>
        <v>13950000</v>
      </c>
      <c r="S1296" s="31">
        <f t="shared" si="126"/>
        <v>0</v>
      </c>
      <c r="T1296" s="31">
        <f t="shared" si="127"/>
        <v>0</v>
      </c>
      <c r="U1296" s="31">
        <f t="shared" si="122"/>
        <v>0</v>
      </c>
      <c r="X1296" s="30"/>
      <c r="Y1296" s="31"/>
      <c r="Z1296" s="31"/>
      <c r="AA1296" s="28" t="s">
        <v>477</v>
      </c>
    </row>
    <row r="1297" spans="1:27" s="28" customFormat="1" ht="29" x14ac:dyDescent="0.35">
      <c r="A1297" s="19" t="str">
        <f t="shared" si="125"/>
        <v>1486-2024</v>
      </c>
      <c r="B1297" s="20">
        <v>1486</v>
      </c>
      <c r="C1297" s="28">
        <v>2024</v>
      </c>
      <c r="D1297" s="19" t="s">
        <v>3641</v>
      </c>
      <c r="E1297" s="19" t="s">
        <v>1902</v>
      </c>
      <c r="F1297" s="19">
        <v>1136881164</v>
      </c>
      <c r="G1297" s="19" t="s">
        <v>3642</v>
      </c>
      <c r="H1297" s="19" t="s">
        <v>3046</v>
      </c>
      <c r="I1297" s="19" t="s">
        <v>476</v>
      </c>
      <c r="J1297" s="27">
        <v>45512</v>
      </c>
      <c r="K1297" s="27">
        <v>45513</v>
      </c>
      <c r="L1297" s="27">
        <v>45634</v>
      </c>
      <c r="M1297" s="29">
        <v>28000000</v>
      </c>
      <c r="N1297" s="36">
        <f t="shared" si="123"/>
        <v>0</v>
      </c>
      <c r="O1297" s="31">
        <f>VLOOKUP(A1297,[1]Hoja3!$A$1:$D$1647,2,0)</f>
        <v>0</v>
      </c>
      <c r="P1297" s="31">
        <f>VLOOKUP(A1297,[1]Hoja3!$A$1:$D$1647,4,0)</f>
        <v>0</v>
      </c>
      <c r="Q1297" s="31">
        <f>VLOOKUP(A1297,[1]Hoja3!$A$1:$D$1647,3,0)</f>
        <v>28000000</v>
      </c>
      <c r="R1297" s="31">
        <f t="shared" si="124"/>
        <v>28000000</v>
      </c>
      <c r="S1297" s="31">
        <f t="shared" si="126"/>
        <v>0</v>
      </c>
      <c r="T1297" s="31">
        <f t="shared" si="127"/>
        <v>0</v>
      </c>
      <c r="U1297" s="31">
        <f t="shared" si="122"/>
        <v>0</v>
      </c>
      <c r="X1297" s="30"/>
      <c r="Y1297" s="31"/>
      <c r="Z1297" s="31"/>
      <c r="AA1297" s="28" t="s">
        <v>477</v>
      </c>
    </row>
    <row r="1298" spans="1:27" s="28" customFormat="1" ht="43.5" x14ac:dyDescent="0.35">
      <c r="A1298" s="19" t="str">
        <f t="shared" si="125"/>
        <v>1487-2024</v>
      </c>
      <c r="B1298" s="20">
        <v>1487</v>
      </c>
      <c r="C1298" s="28">
        <v>2024</v>
      </c>
      <c r="D1298" s="19" t="s">
        <v>3643</v>
      </c>
      <c r="E1298" s="19" t="s">
        <v>1554</v>
      </c>
      <c r="F1298" s="19">
        <v>52341816</v>
      </c>
      <c r="G1298" s="19" t="s">
        <v>3644</v>
      </c>
      <c r="H1298" s="19" t="s">
        <v>154</v>
      </c>
      <c r="I1298" s="19" t="s">
        <v>155</v>
      </c>
      <c r="J1298" s="27">
        <v>45512</v>
      </c>
      <c r="K1298" s="27">
        <v>45517</v>
      </c>
      <c r="L1298" s="27">
        <v>45653</v>
      </c>
      <c r="M1298" s="29">
        <v>30213000</v>
      </c>
      <c r="N1298" s="36">
        <f t="shared" si="123"/>
        <v>0</v>
      </c>
      <c r="O1298" s="31">
        <f>VLOOKUP(A1298,[1]Hoja3!$A$1:$D$1647,2,0)</f>
        <v>0</v>
      </c>
      <c r="P1298" s="31">
        <f>VLOOKUP(A1298,[1]Hoja3!$A$1:$D$1647,4,0)</f>
        <v>0</v>
      </c>
      <c r="Q1298" s="31">
        <f>VLOOKUP(A1298,[1]Hoja3!$A$1:$D$1647,3,0)</f>
        <v>30213000</v>
      </c>
      <c r="R1298" s="31">
        <f t="shared" si="124"/>
        <v>30213000</v>
      </c>
      <c r="S1298" s="31">
        <f t="shared" si="126"/>
        <v>0</v>
      </c>
      <c r="T1298" s="31">
        <f t="shared" si="127"/>
        <v>0</v>
      </c>
      <c r="U1298" s="31">
        <f t="shared" si="122"/>
        <v>0</v>
      </c>
      <c r="X1298" s="30"/>
      <c r="Y1298" s="31"/>
      <c r="Z1298" s="31"/>
      <c r="AA1298" s="28" t="s">
        <v>156</v>
      </c>
    </row>
    <row r="1299" spans="1:27" s="28" customFormat="1" ht="43.5" x14ac:dyDescent="0.35">
      <c r="A1299" s="19" t="str">
        <f t="shared" si="125"/>
        <v>1488-2024</v>
      </c>
      <c r="B1299" s="20">
        <v>1488</v>
      </c>
      <c r="C1299" s="28">
        <v>2024</v>
      </c>
      <c r="D1299" s="19" t="s">
        <v>3645</v>
      </c>
      <c r="E1299" s="19" t="s">
        <v>1557</v>
      </c>
      <c r="F1299" s="19">
        <v>52750932</v>
      </c>
      <c r="G1299" s="19" t="s">
        <v>3646</v>
      </c>
      <c r="H1299" s="19" t="s">
        <v>154</v>
      </c>
      <c r="I1299" s="19" t="s">
        <v>155</v>
      </c>
      <c r="J1299" s="27">
        <v>45512</v>
      </c>
      <c r="K1299" s="27">
        <v>45517</v>
      </c>
      <c r="L1299" s="27">
        <v>45653</v>
      </c>
      <c r="M1299" s="29">
        <v>30213000</v>
      </c>
      <c r="N1299" s="36">
        <f t="shared" si="123"/>
        <v>0</v>
      </c>
      <c r="O1299" s="31">
        <f>VLOOKUP(A1299,[1]Hoja3!$A$1:$D$1647,2,0)</f>
        <v>0</v>
      </c>
      <c r="P1299" s="31">
        <f>VLOOKUP(A1299,[1]Hoja3!$A$1:$D$1647,4,0)</f>
        <v>0</v>
      </c>
      <c r="Q1299" s="31">
        <f>VLOOKUP(A1299,[1]Hoja3!$A$1:$D$1647,3,0)</f>
        <v>30213000</v>
      </c>
      <c r="R1299" s="31">
        <f t="shared" si="124"/>
        <v>30213000</v>
      </c>
      <c r="S1299" s="31">
        <f t="shared" si="126"/>
        <v>0</v>
      </c>
      <c r="T1299" s="31">
        <f t="shared" si="127"/>
        <v>0</v>
      </c>
      <c r="U1299" s="31">
        <f t="shared" si="122"/>
        <v>0</v>
      </c>
      <c r="X1299" s="30"/>
      <c r="Y1299" s="31"/>
      <c r="Z1299" s="31"/>
      <c r="AA1299" s="28" t="s">
        <v>156</v>
      </c>
    </row>
    <row r="1300" spans="1:27" s="28" customFormat="1" ht="29" x14ac:dyDescent="0.35">
      <c r="A1300" s="19" t="str">
        <f t="shared" si="125"/>
        <v>1489-2024</v>
      </c>
      <c r="B1300" s="20">
        <v>1489</v>
      </c>
      <c r="C1300" s="28">
        <v>2024</v>
      </c>
      <c r="D1300" s="19" t="s">
        <v>3647</v>
      </c>
      <c r="E1300" s="19" t="s">
        <v>2069</v>
      </c>
      <c r="F1300" s="19">
        <v>1018455742</v>
      </c>
      <c r="G1300" s="19" t="s">
        <v>3648</v>
      </c>
      <c r="H1300" s="19" t="s">
        <v>2071</v>
      </c>
      <c r="I1300" s="19" t="s">
        <v>1976</v>
      </c>
      <c r="J1300" s="27">
        <v>45512</v>
      </c>
      <c r="K1300" s="27">
        <v>45516</v>
      </c>
      <c r="L1300" s="27">
        <v>45637</v>
      </c>
      <c r="M1300" s="29">
        <v>34000000</v>
      </c>
      <c r="N1300" s="36">
        <f t="shared" si="123"/>
        <v>0</v>
      </c>
      <c r="O1300" s="31">
        <f>VLOOKUP(A1300,[1]Hoja3!$A$1:$D$1647,2,0)</f>
        <v>0</v>
      </c>
      <c r="P1300" s="31">
        <f>VLOOKUP(A1300,[1]Hoja3!$A$1:$D$1647,4,0)</f>
        <v>0</v>
      </c>
      <c r="Q1300" s="31">
        <f>VLOOKUP(A1300,[1]Hoja3!$A$1:$D$1647,3,0)</f>
        <v>34000000</v>
      </c>
      <c r="R1300" s="31">
        <f t="shared" si="124"/>
        <v>34000000</v>
      </c>
      <c r="S1300" s="31">
        <f t="shared" si="126"/>
        <v>0</v>
      </c>
      <c r="T1300" s="31">
        <f t="shared" si="127"/>
        <v>0</v>
      </c>
      <c r="U1300" s="31">
        <f t="shared" si="122"/>
        <v>0</v>
      </c>
      <c r="X1300" s="30"/>
      <c r="Y1300" s="31"/>
      <c r="Z1300" s="31"/>
      <c r="AA1300" s="28" t="s">
        <v>2072</v>
      </c>
    </row>
    <row r="1301" spans="1:27" s="28" customFormat="1" ht="29" x14ac:dyDescent="0.35">
      <c r="A1301" s="19" t="str">
        <f t="shared" si="125"/>
        <v>1490-2024</v>
      </c>
      <c r="B1301" s="20">
        <v>1490</v>
      </c>
      <c r="C1301" s="28">
        <v>2024</v>
      </c>
      <c r="D1301" s="19" t="s">
        <v>3649</v>
      </c>
      <c r="E1301" s="19" t="s">
        <v>2146</v>
      </c>
      <c r="F1301" s="19">
        <v>91080090</v>
      </c>
      <c r="G1301" s="19" t="s">
        <v>3650</v>
      </c>
      <c r="H1301" s="19" t="s">
        <v>2071</v>
      </c>
      <c r="I1301" s="19" t="s">
        <v>1976</v>
      </c>
      <c r="J1301" s="27">
        <v>45514</v>
      </c>
      <c r="K1301" s="27">
        <v>45517</v>
      </c>
      <c r="L1301" s="27">
        <v>45653</v>
      </c>
      <c r="M1301" s="29">
        <v>31534794</v>
      </c>
      <c r="N1301" s="36">
        <f t="shared" si="123"/>
        <v>0</v>
      </c>
      <c r="O1301" s="31">
        <f>VLOOKUP(A1301,[1]Hoja3!$A$1:$D$1647,2,0)</f>
        <v>0</v>
      </c>
      <c r="P1301" s="31">
        <f>VLOOKUP(A1301,[1]Hoja3!$A$1:$D$1647,4,0)</f>
        <v>0</v>
      </c>
      <c r="Q1301" s="31">
        <f>VLOOKUP(A1301,[1]Hoja3!$A$1:$D$1647,3,0)</f>
        <v>31534794</v>
      </c>
      <c r="R1301" s="31">
        <f t="shared" si="124"/>
        <v>31534794</v>
      </c>
      <c r="S1301" s="31">
        <f t="shared" si="126"/>
        <v>0</v>
      </c>
      <c r="T1301" s="31">
        <f t="shared" si="127"/>
        <v>0</v>
      </c>
      <c r="U1301" s="31">
        <f t="shared" si="122"/>
        <v>0</v>
      </c>
      <c r="X1301" s="30"/>
      <c r="Y1301" s="31"/>
      <c r="Z1301" s="31"/>
      <c r="AA1301" s="28" t="s">
        <v>2072</v>
      </c>
    </row>
    <row r="1302" spans="1:27" s="28" customFormat="1" ht="43.5" x14ac:dyDescent="0.35">
      <c r="A1302" s="19" t="str">
        <f t="shared" si="125"/>
        <v>1491-2024</v>
      </c>
      <c r="B1302" s="20">
        <v>1491</v>
      </c>
      <c r="C1302" s="28">
        <v>2024</v>
      </c>
      <c r="D1302" s="19" t="s">
        <v>3651</v>
      </c>
      <c r="E1302" s="19" t="s">
        <v>1899</v>
      </c>
      <c r="F1302" s="19">
        <v>52541006</v>
      </c>
      <c r="G1302" s="19" t="s">
        <v>3652</v>
      </c>
      <c r="H1302" s="19" t="s">
        <v>154</v>
      </c>
      <c r="I1302" s="19" t="s">
        <v>155</v>
      </c>
      <c r="J1302" s="27">
        <v>45514</v>
      </c>
      <c r="K1302" s="27">
        <v>45526</v>
      </c>
      <c r="L1302" s="27">
        <v>45662</v>
      </c>
      <c r="M1302" s="29">
        <v>30213000</v>
      </c>
      <c r="N1302" s="36">
        <f t="shared" si="123"/>
        <v>0</v>
      </c>
      <c r="O1302" s="31">
        <f>VLOOKUP(A1302,[1]Hoja3!$A$1:$D$1647,2,0)</f>
        <v>0</v>
      </c>
      <c r="P1302" s="31">
        <f>VLOOKUP(A1302,[1]Hoja3!$A$1:$D$1647,4,0)</f>
        <v>0</v>
      </c>
      <c r="Q1302" s="31">
        <f>VLOOKUP(A1302,[1]Hoja3!$A$1:$D$1647,3,0)</f>
        <v>30213000</v>
      </c>
      <c r="R1302" s="31">
        <f t="shared" si="124"/>
        <v>30213000</v>
      </c>
      <c r="S1302" s="31">
        <f t="shared" si="126"/>
        <v>0</v>
      </c>
      <c r="T1302" s="31">
        <f t="shared" si="127"/>
        <v>0</v>
      </c>
      <c r="U1302" s="31">
        <f t="shared" si="122"/>
        <v>0</v>
      </c>
      <c r="X1302" s="30"/>
      <c r="Y1302" s="31"/>
      <c r="Z1302" s="31"/>
      <c r="AA1302" s="28" t="s">
        <v>156</v>
      </c>
    </row>
    <row r="1303" spans="1:27" s="28" customFormat="1" ht="29" x14ac:dyDescent="0.35">
      <c r="A1303" s="19" t="str">
        <f t="shared" si="125"/>
        <v>1492-2024</v>
      </c>
      <c r="B1303" s="20">
        <v>1492</v>
      </c>
      <c r="C1303" s="28">
        <v>2024</v>
      </c>
      <c r="D1303" s="19" t="s">
        <v>3653</v>
      </c>
      <c r="E1303" s="19" t="s">
        <v>1979</v>
      </c>
      <c r="F1303" s="19">
        <v>1014214679</v>
      </c>
      <c r="G1303" s="19" t="s">
        <v>3654</v>
      </c>
      <c r="H1303" s="19" t="s">
        <v>3046</v>
      </c>
      <c r="I1303" s="19" t="s">
        <v>476</v>
      </c>
      <c r="J1303" s="27">
        <v>45512</v>
      </c>
      <c r="K1303" s="27">
        <v>45517</v>
      </c>
      <c r="L1303" s="27">
        <v>45638</v>
      </c>
      <c r="M1303" s="29">
        <v>26000000</v>
      </c>
      <c r="N1303" s="36">
        <f t="shared" si="123"/>
        <v>0</v>
      </c>
      <c r="O1303" s="31">
        <f>VLOOKUP(A1303,[1]Hoja3!$A$1:$D$1647,2,0)</f>
        <v>0</v>
      </c>
      <c r="P1303" s="31">
        <f>VLOOKUP(A1303,[1]Hoja3!$A$1:$D$1647,4,0)</f>
        <v>0</v>
      </c>
      <c r="Q1303" s="31">
        <f>VLOOKUP(A1303,[1]Hoja3!$A$1:$D$1647,3,0)</f>
        <v>26000000</v>
      </c>
      <c r="R1303" s="31">
        <f t="shared" si="124"/>
        <v>26000000</v>
      </c>
      <c r="S1303" s="31">
        <f t="shared" si="126"/>
        <v>0</v>
      </c>
      <c r="T1303" s="31">
        <f t="shared" si="127"/>
        <v>0</v>
      </c>
      <c r="U1303" s="31">
        <f t="shared" si="122"/>
        <v>0</v>
      </c>
      <c r="X1303" s="30"/>
      <c r="Y1303" s="31"/>
      <c r="Z1303" s="31"/>
      <c r="AA1303" s="28" t="s">
        <v>477</v>
      </c>
    </row>
    <row r="1304" spans="1:27" s="28" customFormat="1" ht="29" x14ac:dyDescent="0.35">
      <c r="A1304" s="19" t="str">
        <f t="shared" si="125"/>
        <v>1493-2024</v>
      </c>
      <c r="B1304" s="20">
        <v>1493</v>
      </c>
      <c r="C1304" s="28">
        <v>2024</v>
      </c>
      <c r="D1304" s="19" t="s">
        <v>3655</v>
      </c>
      <c r="E1304" s="19" t="s">
        <v>1350</v>
      </c>
      <c r="F1304" s="19">
        <v>52159768</v>
      </c>
      <c r="G1304" s="19" t="s">
        <v>3656</v>
      </c>
      <c r="H1304" s="19" t="s">
        <v>3046</v>
      </c>
      <c r="I1304" s="19" t="s">
        <v>476</v>
      </c>
      <c r="J1304" s="27">
        <v>45512</v>
      </c>
      <c r="K1304" s="27">
        <v>45517</v>
      </c>
      <c r="L1304" s="27">
        <v>45638</v>
      </c>
      <c r="M1304" s="29">
        <v>26000000</v>
      </c>
      <c r="N1304" s="36">
        <f t="shared" si="123"/>
        <v>0</v>
      </c>
      <c r="O1304" s="31">
        <f>VLOOKUP(A1304,[1]Hoja3!$A$1:$D$1647,2,0)</f>
        <v>0</v>
      </c>
      <c r="P1304" s="31">
        <f>VLOOKUP(A1304,[1]Hoja3!$A$1:$D$1647,4,0)</f>
        <v>0</v>
      </c>
      <c r="Q1304" s="31">
        <f>VLOOKUP(A1304,[1]Hoja3!$A$1:$D$1647,3,0)</f>
        <v>26000000</v>
      </c>
      <c r="R1304" s="31">
        <f t="shared" si="124"/>
        <v>26000000</v>
      </c>
      <c r="S1304" s="31">
        <f t="shared" si="126"/>
        <v>0</v>
      </c>
      <c r="T1304" s="31">
        <f t="shared" si="127"/>
        <v>0</v>
      </c>
      <c r="U1304" s="31">
        <f t="shared" si="122"/>
        <v>0</v>
      </c>
      <c r="X1304" s="30"/>
      <c r="Y1304" s="31"/>
      <c r="Z1304" s="31"/>
      <c r="AA1304" s="28" t="s">
        <v>477</v>
      </c>
    </row>
    <row r="1305" spans="1:27" s="28" customFormat="1" ht="43.5" x14ac:dyDescent="0.35">
      <c r="A1305" s="19" t="str">
        <f t="shared" si="125"/>
        <v>1494-2024</v>
      </c>
      <c r="B1305" s="20">
        <v>1494</v>
      </c>
      <c r="C1305" s="28">
        <v>2024</v>
      </c>
      <c r="D1305" s="19" t="s">
        <v>3657</v>
      </c>
      <c r="E1305" s="19" t="s">
        <v>439</v>
      </c>
      <c r="F1305" s="19">
        <v>1026260539</v>
      </c>
      <c r="G1305" s="19" t="s">
        <v>3658</v>
      </c>
      <c r="H1305" s="19" t="s">
        <v>154</v>
      </c>
      <c r="I1305" s="19" t="s">
        <v>155</v>
      </c>
      <c r="J1305" s="27">
        <v>45512</v>
      </c>
      <c r="K1305" s="27">
        <v>45520</v>
      </c>
      <c r="L1305" s="27">
        <v>45656</v>
      </c>
      <c r="M1305" s="29">
        <v>14323500</v>
      </c>
      <c r="N1305" s="36">
        <f t="shared" si="123"/>
        <v>0</v>
      </c>
      <c r="O1305" s="31">
        <f>VLOOKUP(A1305,[1]Hoja3!$A$1:$D$1647,2,0)</f>
        <v>0</v>
      </c>
      <c r="P1305" s="31">
        <f>VLOOKUP(A1305,[1]Hoja3!$A$1:$D$1647,4,0)</f>
        <v>0</v>
      </c>
      <c r="Q1305" s="31">
        <f>VLOOKUP(A1305,[1]Hoja3!$A$1:$D$1647,3,0)</f>
        <v>14323500</v>
      </c>
      <c r="R1305" s="31">
        <f t="shared" si="124"/>
        <v>14323500</v>
      </c>
      <c r="S1305" s="31">
        <f t="shared" si="126"/>
        <v>0</v>
      </c>
      <c r="T1305" s="31">
        <f t="shared" si="127"/>
        <v>0</v>
      </c>
      <c r="U1305" s="31">
        <f t="shared" si="122"/>
        <v>0</v>
      </c>
      <c r="X1305" s="30"/>
      <c r="Y1305" s="31"/>
      <c r="Z1305" s="31"/>
      <c r="AA1305" s="28" t="s">
        <v>156</v>
      </c>
    </row>
    <row r="1306" spans="1:27" s="28" customFormat="1" ht="29" x14ac:dyDescent="0.35">
      <c r="A1306" s="19" t="str">
        <f t="shared" si="125"/>
        <v>1495-2024</v>
      </c>
      <c r="B1306" s="20">
        <v>1495</v>
      </c>
      <c r="C1306" s="28">
        <v>2024</v>
      </c>
      <c r="D1306" s="19" t="s">
        <v>3659</v>
      </c>
      <c r="E1306" s="19" t="s">
        <v>1145</v>
      </c>
      <c r="F1306" s="19">
        <v>1014214394</v>
      </c>
      <c r="G1306" s="19" t="s">
        <v>3660</v>
      </c>
      <c r="H1306" s="19" t="s">
        <v>2256</v>
      </c>
      <c r="I1306" s="19" t="s">
        <v>32</v>
      </c>
      <c r="J1306" s="27">
        <v>45514</v>
      </c>
      <c r="K1306" s="27">
        <v>45530</v>
      </c>
      <c r="L1306" s="27">
        <v>45657</v>
      </c>
      <c r="M1306" s="29">
        <v>32590000</v>
      </c>
      <c r="N1306" s="36">
        <f t="shared" si="123"/>
        <v>0</v>
      </c>
      <c r="O1306" s="31">
        <f>VLOOKUP(A1306,[1]Hoja3!$A$1:$D$1647,2,0)</f>
        <v>0</v>
      </c>
      <c r="P1306" s="31">
        <f>VLOOKUP(A1306,[1]Hoja3!$A$1:$D$1647,4,0)</f>
        <v>0</v>
      </c>
      <c r="Q1306" s="31">
        <f>VLOOKUP(A1306,[1]Hoja3!$A$1:$D$1647,3,0)</f>
        <v>32590000</v>
      </c>
      <c r="R1306" s="31">
        <f t="shared" si="124"/>
        <v>32590000</v>
      </c>
      <c r="S1306" s="31">
        <f t="shared" si="126"/>
        <v>0</v>
      </c>
      <c r="T1306" s="31">
        <f t="shared" si="127"/>
        <v>0</v>
      </c>
      <c r="U1306" s="31">
        <f t="shared" si="122"/>
        <v>0</v>
      </c>
      <c r="X1306" s="30"/>
      <c r="Y1306" s="31"/>
      <c r="Z1306" s="31"/>
      <c r="AA1306" s="28" t="s">
        <v>32</v>
      </c>
    </row>
    <row r="1307" spans="1:27" s="28" customFormat="1" ht="29" x14ac:dyDescent="0.35">
      <c r="A1307" s="19" t="str">
        <f t="shared" si="125"/>
        <v>1496-2024</v>
      </c>
      <c r="B1307" s="20">
        <v>1496</v>
      </c>
      <c r="C1307" s="28">
        <v>2024</v>
      </c>
      <c r="D1307" s="19" t="s">
        <v>3661</v>
      </c>
      <c r="E1307" s="19" t="s">
        <v>170</v>
      </c>
      <c r="F1307" s="19">
        <v>1020730532</v>
      </c>
      <c r="G1307" s="19" t="s">
        <v>3662</v>
      </c>
      <c r="H1307" s="19" t="s">
        <v>2256</v>
      </c>
      <c r="I1307" s="19" t="s">
        <v>32</v>
      </c>
      <c r="J1307" s="27">
        <v>45516</v>
      </c>
      <c r="K1307" s="27">
        <v>45519</v>
      </c>
      <c r="L1307" s="27">
        <v>45657</v>
      </c>
      <c r="M1307" s="29">
        <v>32590000</v>
      </c>
      <c r="N1307" s="36">
        <f t="shared" si="123"/>
        <v>0</v>
      </c>
      <c r="O1307" s="31">
        <f>VLOOKUP(A1307,[1]Hoja3!$A$1:$D$1647,2,0)</f>
        <v>0</v>
      </c>
      <c r="P1307" s="31">
        <f>VLOOKUP(A1307,[1]Hoja3!$A$1:$D$1647,4,0)</f>
        <v>0</v>
      </c>
      <c r="Q1307" s="31">
        <f>VLOOKUP(A1307,[1]Hoja3!$A$1:$D$1647,3,0)</f>
        <v>32590000</v>
      </c>
      <c r="R1307" s="31">
        <f t="shared" si="124"/>
        <v>32590000</v>
      </c>
      <c r="S1307" s="31">
        <f t="shared" si="126"/>
        <v>0</v>
      </c>
      <c r="T1307" s="31">
        <f t="shared" si="127"/>
        <v>0</v>
      </c>
      <c r="U1307" s="31">
        <f t="shared" si="122"/>
        <v>0</v>
      </c>
      <c r="X1307" s="30"/>
      <c r="Y1307" s="31"/>
      <c r="Z1307" s="31"/>
      <c r="AA1307" s="28" t="s">
        <v>32</v>
      </c>
    </row>
    <row r="1308" spans="1:27" s="28" customFormat="1" ht="29" x14ac:dyDescent="0.35">
      <c r="A1308" s="19" t="str">
        <f t="shared" si="125"/>
        <v>1497-2024</v>
      </c>
      <c r="B1308" s="20">
        <v>1497</v>
      </c>
      <c r="C1308" s="28">
        <v>2024</v>
      </c>
      <c r="D1308" s="19" t="s">
        <v>3663</v>
      </c>
      <c r="E1308" s="19" t="s">
        <v>1326</v>
      </c>
      <c r="F1308" s="19">
        <v>52833210</v>
      </c>
      <c r="G1308" s="19" t="s">
        <v>3664</v>
      </c>
      <c r="H1308" s="19" t="s">
        <v>154</v>
      </c>
      <c r="I1308" s="19" t="s">
        <v>3665</v>
      </c>
      <c r="J1308" s="27">
        <v>45513</v>
      </c>
      <c r="K1308" s="27">
        <v>45526</v>
      </c>
      <c r="L1308" s="27">
        <v>45657</v>
      </c>
      <c r="M1308" s="29">
        <v>32590000</v>
      </c>
      <c r="N1308" s="36">
        <f t="shared" si="123"/>
        <v>0</v>
      </c>
      <c r="O1308" s="31">
        <f>VLOOKUP(A1308,[1]Hoja3!$A$1:$D$1647,2,0)</f>
        <v>0</v>
      </c>
      <c r="P1308" s="31">
        <f>VLOOKUP(A1308,[1]Hoja3!$A$1:$D$1647,4,0)</f>
        <v>0</v>
      </c>
      <c r="Q1308" s="31">
        <f>VLOOKUP(A1308,[1]Hoja3!$A$1:$D$1647,3,0)</f>
        <v>32590000</v>
      </c>
      <c r="R1308" s="31">
        <f t="shared" si="124"/>
        <v>32590000</v>
      </c>
      <c r="S1308" s="31">
        <f t="shared" si="126"/>
        <v>0</v>
      </c>
      <c r="T1308" s="31">
        <f t="shared" si="127"/>
        <v>0</v>
      </c>
      <c r="U1308" s="31">
        <f t="shared" si="122"/>
        <v>0</v>
      </c>
      <c r="X1308" s="30"/>
      <c r="Y1308" s="31"/>
      <c r="Z1308" s="31"/>
      <c r="AA1308" s="28" t="s">
        <v>32</v>
      </c>
    </row>
    <row r="1309" spans="1:27" s="28" customFormat="1" ht="29" x14ac:dyDescent="0.35">
      <c r="A1309" s="19" t="str">
        <f t="shared" si="125"/>
        <v>1498-2024</v>
      </c>
      <c r="B1309" s="20">
        <v>1498</v>
      </c>
      <c r="C1309" s="28">
        <v>2024</v>
      </c>
      <c r="D1309" s="19" t="s">
        <v>3666</v>
      </c>
      <c r="E1309" s="19" t="s">
        <v>330</v>
      </c>
      <c r="F1309" s="19">
        <v>1073516348</v>
      </c>
      <c r="G1309" s="19" t="s">
        <v>3667</v>
      </c>
      <c r="H1309" s="19" t="s">
        <v>2256</v>
      </c>
      <c r="I1309" s="19" t="s">
        <v>32</v>
      </c>
      <c r="J1309" s="27">
        <v>45514</v>
      </c>
      <c r="K1309" s="27">
        <v>45518</v>
      </c>
      <c r="L1309" s="27">
        <v>45657</v>
      </c>
      <c r="M1309" s="29">
        <v>32590000</v>
      </c>
      <c r="N1309" s="36">
        <f t="shared" si="123"/>
        <v>0</v>
      </c>
      <c r="O1309" s="31">
        <f>VLOOKUP(A1309,[1]Hoja3!$A$1:$D$1647,2,0)</f>
        <v>0</v>
      </c>
      <c r="P1309" s="31">
        <f>VLOOKUP(A1309,[1]Hoja3!$A$1:$D$1647,4,0)</f>
        <v>0</v>
      </c>
      <c r="Q1309" s="31">
        <f>VLOOKUP(A1309,[1]Hoja3!$A$1:$D$1647,3,0)</f>
        <v>32590000</v>
      </c>
      <c r="R1309" s="31">
        <f t="shared" si="124"/>
        <v>32590000</v>
      </c>
      <c r="S1309" s="31">
        <f t="shared" si="126"/>
        <v>0</v>
      </c>
      <c r="T1309" s="31">
        <f t="shared" si="127"/>
        <v>0</v>
      </c>
      <c r="U1309" s="31">
        <f t="shared" si="122"/>
        <v>0</v>
      </c>
      <c r="X1309" s="30"/>
      <c r="Y1309" s="31"/>
      <c r="Z1309" s="31"/>
      <c r="AA1309" s="28" t="s">
        <v>32</v>
      </c>
    </row>
    <row r="1310" spans="1:27" s="28" customFormat="1" ht="29" x14ac:dyDescent="0.35">
      <c r="A1310" s="19" t="str">
        <f t="shared" si="125"/>
        <v>1499-2024</v>
      </c>
      <c r="B1310" s="20">
        <v>1499</v>
      </c>
      <c r="C1310" s="28">
        <v>2024</v>
      </c>
      <c r="D1310" s="19" t="s">
        <v>3668</v>
      </c>
      <c r="E1310" s="19" t="s">
        <v>795</v>
      </c>
      <c r="F1310" s="19">
        <v>1030607374</v>
      </c>
      <c r="G1310" s="19" t="s">
        <v>3669</v>
      </c>
      <c r="H1310" s="19" t="s">
        <v>797</v>
      </c>
      <c r="I1310" s="19" t="s">
        <v>5410</v>
      </c>
      <c r="J1310" s="27">
        <v>45517</v>
      </c>
      <c r="K1310" s="27">
        <v>45519</v>
      </c>
      <c r="L1310" s="27">
        <v>45657</v>
      </c>
      <c r="M1310" s="29">
        <v>21450000</v>
      </c>
      <c r="N1310" s="36">
        <f t="shared" si="123"/>
        <v>0</v>
      </c>
      <c r="O1310" s="31">
        <f>VLOOKUP(A1310,[1]Hoja3!$A$1:$D$1647,2,0)</f>
        <v>0</v>
      </c>
      <c r="P1310" s="31">
        <f>VLOOKUP(A1310,[1]Hoja3!$A$1:$D$1647,4,0)</f>
        <v>0</v>
      </c>
      <c r="Q1310" s="31">
        <f>VLOOKUP(A1310,[1]Hoja3!$A$1:$D$1647,3,0)</f>
        <v>21450000</v>
      </c>
      <c r="R1310" s="31">
        <f t="shared" si="124"/>
        <v>21450000</v>
      </c>
      <c r="S1310" s="31">
        <f t="shared" si="126"/>
        <v>0</v>
      </c>
      <c r="T1310" s="31">
        <f t="shared" si="127"/>
        <v>0</v>
      </c>
      <c r="U1310" s="31">
        <f t="shared" si="122"/>
        <v>0</v>
      </c>
      <c r="X1310" s="30"/>
      <c r="Y1310" s="31"/>
      <c r="Z1310" s="31"/>
      <c r="AA1310" s="28" t="s">
        <v>4765</v>
      </c>
    </row>
    <row r="1311" spans="1:27" s="28" customFormat="1" ht="29" x14ac:dyDescent="0.35">
      <c r="A1311" s="19" t="str">
        <f t="shared" si="125"/>
        <v>1500-2024</v>
      </c>
      <c r="B1311" s="20">
        <v>1500</v>
      </c>
      <c r="C1311" s="28">
        <v>2024</v>
      </c>
      <c r="D1311" s="19" t="s">
        <v>3670</v>
      </c>
      <c r="E1311" s="19" t="s">
        <v>524</v>
      </c>
      <c r="F1311" s="19">
        <v>41779451</v>
      </c>
      <c r="G1311" s="19" t="s">
        <v>3671</v>
      </c>
      <c r="H1311" s="19" t="s">
        <v>2256</v>
      </c>
      <c r="I1311" s="19" t="s">
        <v>32</v>
      </c>
      <c r="J1311" s="27">
        <v>45514</v>
      </c>
      <c r="K1311" s="27">
        <v>45517</v>
      </c>
      <c r="L1311" s="27">
        <v>45657</v>
      </c>
      <c r="M1311" s="29">
        <v>34000000</v>
      </c>
      <c r="N1311" s="36">
        <f t="shared" si="123"/>
        <v>0</v>
      </c>
      <c r="O1311" s="31">
        <f>VLOOKUP(A1311,[1]Hoja3!$A$1:$D$1647,2,0)</f>
        <v>0</v>
      </c>
      <c r="P1311" s="31">
        <f>VLOOKUP(A1311,[1]Hoja3!$A$1:$D$1647,4,0)</f>
        <v>0</v>
      </c>
      <c r="Q1311" s="31">
        <f>VLOOKUP(A1311,[1]Hoja3!$A$1:$D$1647,3,0)</f>
        <v>34000000</v>
      </c>
      <c r="R1311" s="31">
        <f t="shared" si="124"/>
        <v>34000000</v>
      </c>
      <c r="S1311" s="31">
        <f t="shared" si="126"/>
        <v>0</v>
      </c>
      <c r="T1311" s="31">
        <f t="shared" si="127"/>
        <v>0</v>
      </c>
      <c r="U1311" s="31">
        <f t="shared" si="122"/>
        <v>0</v>
      </c>
      <c r="X1311" s="30"/>
      <c r="Y1311" s="31"/>
      <c r="Z1311" s="31"/>
      <c r="AA1311" s="28" t="s">
        <v>32</v>
      </c>
    </row>
    <row r="1312" spans="1:27" s="28" customFormat="1" ht="29" x14ac:dyDescent="0.35">
      <c r="A1312" s="19" t="str">
        <f t="shared" si="125"/>
        <v>1501-2024</v>
      </c>
      <c r="B1312" s="20">
        <v>1501</v>
      </c>
      <c r="C1312" s="28">
        <v>2024</v>
      </c>
      <c r="D1312" s="19" t="s">
        <v>3672</v>
      </c>
      <c r="E1312" s="19" t="s">
        <v>1251</v>
      </c>
      <c r="F1312" s="19">
        <v>1010162537</v>
      </c>
      <c r="G1312" s="19" t="s">
        <v>3673</v>
      </c>
      <c r="H1312" s="19" t="s">
        <v>5412</v>
      </c>
      <c r="I1312" s="19" t="s">
        <v>4760</v>
      </c>
      <c r="J1312" s="27">
        <v>45514</v>
      </c>
      <c r="K1312" s="27">
        <v>45517</v>
      </c>
      <c r="L1312" s="27">
        <v>45657</v>
      </c>
      <c r="M1312" s="29">
        <v>26522500</v>
      </c>
      <c r="N1312" s="36">
        <f t="shared" si="123"/>
        <v>0</v>
      </c>
      <c r="O1312" s="31">
        <f>VLOOKUP(A1312,[1]Hoja3!$A$1:$D$1647,2,0)</f>
        <v>0</v>
      </c>
      <c r="P1312" s="31">
        <f>VLOOKUP(A1312,[1]Hoja3!$A$1:$D$1647,4,0)</f>
        <v>0</v>
      </c>
      <c r="Q1312" s="31">
        <f>VLOOKUP(A1312,[1]Hoja3!$A$1:$D$1647,3,0)</f>
        <v>26522500</v>
      </c>
      <c r="R1312" s="31">
        <f t="shared" si="124"/>
        <v>26522500</v>
      </c>
      <c r="S1312" s="31">
        <f t="shared" si="126"/>
        <v>0</v>
      </c>
      <c r="T1312" s="31">
        <f t="shared" si="127"/>
        <v>0</v>
      </c>
      <c r="U1312" s="31">
        <f t="shared" si="122"/>
        <v>0</v>
      </c>
      <c r="X1312" s="30"/>
      <c r="Y1312" s="31"/>
      <c r="Z1312" s="31"/>
      <c r="AA1312" s="28" t="s">
        <v>534</v>
      </c>
    </row>
    <row r="1313" spans="1:27" s="28" customFormat="1" ht="43.5" x14ac:dyDescent="0.35">
      <c r="A1313" s="19" t="str">
        <f t="shared" si="125"/>
        <v>1502-2024</v>
      </c>
      <c r="B1313" s="20">
        <v>1502</v>
      </c>
      <c r="C1313" s="28">
        <v>2024</v>
      </c>
      <c r="D1313" s="19" t="s">
        <v>3674</v>
      </c>
      <c r="E1313" s="19" t="s">
        <v>260</v>
      </c>
      <c r="F1313" s="19">
        <v>1053834314</v>
      </c>
      <c r="G1313" s="19" t="s">
        <v>3675</v>
      </c>
      <c r="H1313" s="19" t="s">
        <v>262</v>
      </c>
      <c r="I1313" s="19" t="s">
        <v>4742</v>
      </c>
      <c r="J1313" s="27">
        <v>45515</v>
      </c>
      <c r="K1313" s="27">
        <v>45518</v>
      </c>
      <c r="L1313" s="27">
        <v>45657</v>
      </c>
      <c r="M1313" s="29">
        <v>41955000</v>
      </c>
      <c r="N1313" s="36">
        <f t="shared" si="123"/>
        <v>0</v>
      </c>
      <c r="O1313" s="31">
        <f>VLOOKUP(A1313,[1]Hoja3!$A$1:$D$1647,2,0)</f>
        <v>0</v>
      </c>
      <c r="P1313" s="31">
        <f>VLOOKUP(A1313,[1]Hoja3!$A$1:$D$1647,4,0)</f>
        <v>0</v>
      </c>
      <c r="Q1313" s="31">
        <f>VLOOKUP(A1313,[1]Hoja3!$A$1:$D$1647,3,0)</f>
        <v>41955000</v>
      </c>
      <c r="R1313" s="31">
        <f t="shared" si="124"/>
        <v>41955000</v>
      </c>
      <c r="S1313" s="31">
        <f t="shared" si="126"/>
        <v>0</v>
      </c>
      <c r="T1313" s="31">
        <f t="shared" si="127"/>
        <v>0</v>
      </c>
      <c r="U1313" s="31">
        <f t="shared" ref="U1313:U1376" si="128">+R1313-M1313</f>
        <v>0</v>
      </c>
      <c r="X1313" s="30"/>
      <c r="Y1313" s="31"/>
      <c r="Z1313" s="31"/>
      <c r="AA1313" s="28" t="s">
        <v>5415</v>
      </c>
    </row>
    <row r="1314" spans="1:27" s="28" customFormat="1" ht="43.5" x14ac:dyDescent="0.35">
      <c r="A1314" s="19" t="str">
        <f t="shared" si="125"/>
        <v>1503-2024</v>
      </c>
      <c r="B1314" s="20">
        <v>1503</v>
      </c>
      <c r="C1314" s="28">
        <v>2024</v>
      </c>
      <c r="D1314" s="19" t="s">
        <v>3676</v>
      </c>
      <c r="E1314" s="19" t="s">
        <v>1175</v>
      </c>
      <c r="F1314" s="19">
        <v>51991290</v>
      </c>
      <c r="G1314" s="19" t="s">
        <v>3677</v>
      </c>
      <c r="H1314" s="19" t="s">
        <v>262</v>
      </c>
      <c r="I1314" s="19" t="s">
        <v>4742</v>
      </c>
      <c r="J1314" s="27">
        <v>45514</v>
      </c>
      <c r="K1314" s="27">
        <v>45517</v>
      </c>
      <c r="L1314" s="27">
        <v>45657</v>
      </c>
      <c r="M1314" s="29">
        <v>41955000</v>
      </c>
      <c r="N1314" s="36">
        <f t="shared" ref="N1314:N1377" si="129">+O1314/(M1314-P1314)</f>
        <v>0</v>
      </c>
      <c r="O1314" s="31">
        <f>VLOOKUP(A1314,[1]Hoja3!$A$1:$D$1647,2,0)</f>
        <v>0</v>
      </c>
      <c r="P1314" s="31">
        <f>VLOOKUP(A1314,[1]Hoja3!$A$1:$D$1647,4,0)</f>
        <v>0</v>
      </c>
      <c r="Q1314" s="31">
        <f>VLOOKUP(A1314,[1]Hoja3!$A$1:$D$1647,3,0)</f>
        <v>41955000</v>
      </c>
      <c r="R1314" s="31">
        <f t="shared" ref="R1314:R1377" si="130">+O1314-P1314+Q1314</f>
        <v>41955000</v>
      </c>
      <c r="S1314" s="31">
        <f t="shared" si="126"/>
        <v>0</v>
      </c>
      <c r="T1314" s="31">
        <f t="shared" si="127"/>
        <v>0</v>
      </c>
      <c r="U1314" s="31">
        <f t="shared" si="128"/>
        <v>0</v>
      </c>
      <c r="X1314" s="30"/>
      <c r="Y1314" s="31"/>
      <c r="Z1314" s="31"/>
      <c r="AA1314" s="28" t="s">
        <v>5415</v>
      </c>
    </row>
    <row r="1315" spans="1:27" s="28" customFormat="1" ht="43.5" x14ac:dyDescent="0.35">
      <c r="A1315" s="19" t="str">
        <f t="shared" si="125"/>
        <v>1504-2024</v>
      </c>
      <c r="B1315" s="20">
        <v>1504</v>
      </c>
      <c r="C1315" s="28">
        <v>2024</v>
      </c>
      <c r="D1315" s="19" t="s">
        <v>3678</v>
      </c>
      <c r="E1315" s="19" t="s">
        <v>3679</v>
      </c>
      <c r="F1315" s="19">
        <v>1085254906</v>
      </c>
      <c r="G1315" s="19" t="s">
        <v>3680</v>
      </c>
      <c r="H1315" s="19" t="s">
        <v>154</v>
      </c>
      <c r="I1315" s="19" t="s">
        <v>155</v>
      </c>
      <c r="J1315" s="27">
        <v>45514</v>
      </c>
      <c r="K1315" s="27">
        <v>45518</v>
      </c>
      <c r="L1315" s="27">
        <v>45654</v>
      </c>
      <c r="M1315" s="29">
        <v>24444000</v>
      </c>
      <c r="N1315" s="36">
        <f t="shared" si="129"/>
        <v>0</v>
      </c>
      <c r="O1315" s="31">
        <f>VLOOKUP(A1315,[1]Hoja3!$A$1:$D$1647,2,0)</f>
        <v>0</v>
      </c>
      <c r="P1315" s="31">
        <f>VLOOKUP(A1315,[1]Hoja3!$A$1:$D$1647,4,0)</f>
        <v>0</v>
      </c>
      <c r="Q1315" s="31">
        <f>VLOOKUP(A1315,[1]Hoja3!$A$1:$D$1647,3,0)</f>
        <v>24444000</v>
      </c>
      <c r="R1315" s="31">
        <f t="shared" si="130"/>
        <v>24444000</v>
      </c>
      <c r="S1315" s="31">
        <f t="shared" si="126"/>
        <v>0</v>
      </c>
      <c r="T1315" s="31">
        <f t="shared" si="127"/>
        <v>0</v>
      </c>
      <c r="U1315" s="31">
        <f t="shared" si="128"/>
        <v>0</v>
      </c>
      <c r="X1315" s="30"/>
      <c r="Y1315" s="31"/>
      <c r="Z1315" s="31"/>
      <c r="AA1315" s="28" t="s">
        <v>156</v>
      </c>
    </row>
    <row r="1316" spans="1:27" s="28" customFormat="1" ht="29" x14ac:dyDescent="0.35">
      <c r="A1316" s="19" t="str">
        <f t="shared" si="125"/>
        <v>1505-2024</v>
      </c>
      <c r="B1316" s="20">
        <v>1505</v>
      </c>
      <c r="C1316" s="28">
        <v>2024</v>
      </c>
      <c r="D1316" s="19" t="s">
        <v>3681</v>
      </c>
      <c r="E1316" s="19" t="s">
        <v>1356</v>
      </c>
      <c r="F1316" s="19">
        <v>80502946</v>
      </c>
      <c r="G1316" s="19" t="s">
        <v>3682</v>
      </c>
      <c r="H1316" s="19" t="s">
        <v>3046</v>
      </c>
      <c r="I1316" s="19" t="s">
        <v>476</v>
      </c>
      <c r="J1316" s="27">
        <v>45514</v>
      </c>
      <c r="K1316" s="27">
        <v>45520</v>
      </c>
      <c r="L1316" s="27">
        <v>45641</v>
      </c>
      <c r="M1316" s="29">
        <v>26000000</v>
      </c>
      <c r="N1316" s="36">
        <f t="shared" si="129"/>
        <v>0</v>
      </c>
      <c r="O1316" s="31">
        <f>VLOOKUP(A1316,[1]Hoja3!$A$1:$D$1647,2,0)</f>
        <v>0</v>
      </c>
      <c r="P1316" s="31">
        <f>VLOOKUP(A1316,[1]Hoja3!$A$1:$D$1647,4,0)</f>
        <v>0</v>
      </c>
      <c r="Q1316" s="31">
        <f>VLOOKUP(A1316,[1]Hoja3!$A$1:$D$1647,3,0)</f>
        <v>26000000</v>
      </c>
      <c r="R1316" s="31">
        <f t="shared" si="130"/>
        <v>26000000</v>
      </c>
      <c r="S1316" s="31">
        <f t="shared" si="126"/>
        <v>0</v>
      </c>
      <c r="T1316" s="31">
        <f t="shared" si="127"/>
        <v>0</v>
      </c>
      <c r="U1316" s="31">
        <f t="shared" si="128"/>
        <v>0</v>
      </c>
      <c r="X1316" s="30"/>
      <c r="Y1316" s="31"/>
      <c r="Z1316" s="31"/>
      <c r="AA1316" s="28" t="s">
        <v>477</v>
      </c>
    </row>
    <row r="1317" spans="1:27" s="28" customFormat="1" ht="29" x14ac:dyDescent="0.35">
      <c r="A1317" s="19" t="str">
        <f t="shared" si="125"/>
        <v>1506-2024</v>
      </c>
      <c r="B1317" s="20">
        <v>1506</v>
      </c>
      <c r="C1317" s="28">
        <v>2024</v>
      </c>
      <c r="D1317" s="19" t="s">
        <v>3683</v>
      </c>
      <c r="E1317" s="19" t="s">
        <v>1296</v>
      </c>
      <c r="F1317" s="19">
        <v>37745134</v>
      </c>
      <c r="G1317" s="19" t="s">
        <v>3684</v>
      </c>
      <c r="H1317" s="19" t="s">
        <v>3046</v>
      </c>
      <c r="I1317" s="19" t="s">
        <v>476</v>
      </c>
      <c r="J1317" s="27">
        <v>45514</v>
      </c>
      <c r="K1317" s="27">
        <v>45519</v>
      </c>
      <c r="L1317" s="27">
        <v>45640</v>
      </c>
      <c r="M1317" s="29">
        <v>26000000</v>
      </c>
      <c r="N1317" s="36">
        <f t="shared" si="129"/>
        <v>0</v>
      </c>
      <c r="O1317" s="31">
        <f>VLOOKUP(A1317,[1]Hoja3!$A$1:$D$1647,2,0)</f>
        <v>0</v>
      </c>
      <c r="P1317" s="31">
        <f>VLOOKUP(A1317,[1]Hoja3!$A$1:$D$1647,4,0)</f>
        <v>0</v>
      </c>
      <c r="Q1317" s="31">
        <f>VLOOKUP(A1317,[1]Hoja3!$A$1:$D$1647,3,0)</f>
        <v>26000000</v>
      </c>
      <c r="R1317" s="31">
        <f t="shared" si="130"/>
        <v>26000000</v>
      </c>
      <c r="S1317" s="31">
        <f t="shared" si="126"/>
        <v>0</v>
      </c>
      <c r="T1317" s="31">
        <f t="shared" si="127"/>
        <v>0</v>
      </c>
      <c r="U1317" s="31">
        <f t="shared" si="128"/>
        <v>0</v>
      </c>
      <c r="X1317" s="30"/>
      <c r="Y1317" s="31"/>
      <c r="Z1317" s="31"/>
      <c r="AA1317" s="28" t="s">
        <v>477</v>
      </c>
    </row>
    <row r="1318" spans="1:27" s="28" customFormat="1" ht="29" x14ac:dyDescent="0.35">
      <c r="A1318" s="19" t="str">
        <f t="shared" si="125"/>
        <v>1507-2024</v>
      </c>
      <c r="B1318" s="20">
        <v>1507</v>
      </c>
      <c r="C1318" s="28">
        <v>2024</v>
      </c>
      <c r="D1318" s="19" t="s">
        <v>3685</v>
      </c>
      <c r="E1318" s="19" t="s">
        <v>1710</v>
      </c>
      <c r="F1318" s="19">
        <v>39637235</v>
      </c>
      <c r="G1318" s="19" t="s">
        <v>3686</v>
      </c>
      <c r="H1318" s="19" t="s">
        <v>3046</v>
      </c>
      <c r="I1318" s="19" t="s">
        <v>476</v>
      </c>
      <c r="J1318" s="27">
        <v>45514</v>
      </c>
      <c r="K1318" s="27">
        <v>45517</v>
      </c>
      <c r="L1318" s="27">
        <v>45654</v>
      </c>
      <c r="M1318" s="29">
        <v>23870251</v>
      </c>
      <c r="N1318" s="36">
        <f t="shared" si="129"/>
        <v>0</v>
      </c>
      <c r="O1318" s="31">
        <f>VLOOKUP(A1318,[1]Hoja3!$A$1:$D$1647,2,0)</f>
        <v>0</v>
      </c>
      <c r="P1318" s="31">
        <f>VLOOKUP(A1318,[1]Hoja3!$A$1:$D$1647,4,0)</f>
        <v>0</v>
      </c>
      <c r="Q1318" s="31">
        <f>VLOOKUP(A1318,[1]Hoja3!$A$1:$D$1647,3,0)</f>
        <v>23870251</v>
      </c>
      <c r="R1318" s="31">
        <f t="shared" si="130"/>
        <v>23870251</v>
      </c>
      <c r="S1318" s="31">
        <f t="shared" si="126"/>
        <v>0</v>
      </c>
      <c r="T1318" s="31">
        <f t="shared" si="127"/>
        <v>0</v>
      </c>
      <c r="U1318" s="31">
        <f t="shared" si="128"/>
        <v>0</v>
      </c>
      <c r="X1318" s="30"/>
      <c r="Y1318" s="31"/>
      <c r="Z1318" s="31"/>
      <c r="AA1318" s="28" t="s">
        <v>477</v>
      </c>
    </row>
    <row r="1319" spans="1:27" s="28" customFormat="1" ht="43.5" x14ac:dyDescent="0.35">
      <c r="A1319" s="19" t="str">
        <f t="shared" si="125"/>
        <v>1508-2024</v>
      </c>
      <c r="B1319" s="20">
        <v>1508</v>
      </c>
      <c r="C1319" s="28">
        <v>2024</v>
      </c>
      <c r="D1319" s="19" t="s">
        <v>3687</v>
      </c>
      <c r="E1319" s="19" t="s">
        <v>1994</v>
      </c>
      <c r="F1319" s="19">
        <v>52959467</v>
      </c>
      <c r="G1319" s="19" t="s">
        <v>3688</v>
      </c>
      <c r="H1319" s="19" t="s">
        <v>154</v>
      </c>
      <c r="I1319" s="19" t="s">
        <v>155</v>
      </c>
      <c r="J1319" s="27">
        <v>45514</v>
      </c>
      <c r="K1319" s="27">
        <v>45519</v>
      </c>
      <c r="L1319" s="27">
        <v>45655</v>
      </c>
      <c r="M1319" s="29">
        <v>30213000</v>
      </c>
      <c r="N1319" s="36">
        <f t="shared" si="129"/>
        <v>0</v>
      </c>
      <c r="O1319" s="31">
        <f>VLOOKUP(A1319,[1]Hoja3!$A$1:$D$1647,2,0)</f>
        <v>0</v>
      </c>
      <c r="P1319" s="31">
        <f>VLOOKUP(A1319,[1]Hoja3!$A$1:$D$1647,4,0)</f>
        <v>0</v>
      </c>
      <c r="Q1319" s="31">
        <f>VLOOKUP(A1319,[1]Hoja3!$A$1:$D$1647,3,0)</f>
        <v>30213000</v>
      </c>
      <c r="R1319" s="31">
        <f t="shared" si="130"/>
        <v>30213000</v>
      </c>
      <c r="S1319" s="31">
        <f t="shared" si="126"/>
        <v>0</v>
      </c>
      <c r="T1319" s="31">
        <f t="shared" si="127"/>
        <v>0</v>
      </c>
      <c r="U1319" s="31">
        <f t="shared" si="128"/>
        <v>0</v>
      </c>
      <c r="X1319" s="30"/>
      <c r="Y1319" s="31"/>
      <c r="Z1319" s="31"/>
      <c r="AA1319" s="28" t="s">
        <v>156</v>
      </c>
    </row>
    <row r="1320" spans="1:27" s="28" customFormat="1" ht="43.5" x14ac:dyDescent="0.35">
      <c r="A1320" s="19" t="str">
        <f t="shared" si="125"/>
        <v>1509-2024</v>
      </c>
      <c r="B1320" s="20">
        <v>1509</v>
      </c>
      <c r="C1320" s="28">
        <v>2024</v>
      </c>
      <c r="D1320" s="19" t="s">
        <v>3689</v>
      </c>
      <c r="E1320" s="19" t="s">
        <v>1188</v>
      </c>
      <c r="F1320" s="19">
        <v>1098777417</v>
      </c>
      <c r="G1320" s="19" t="s">
        <v>3690</v>
      </c>
      <c r="H1320" s="19" t="s">
        <v>154</v>
      </c>
      <c r="I1320" s="19" t="s">
        <v>155</v>
      </c>
      <c r="J1320" s="27">
        <v>45514</v>
      </c>
      <c r="K1320" s="27">
        <v>45517</v>
      </c>
      <c r="L1320" s="27">
        <v>45653</v>
      </c>
      <c r="M1320" s="29">
        <v>24444000</v>
      </c>
      <c r="N1320" s="36">
        <f t="shared" si="129"/>
        <v>0</v>
      </c>
      <c r="O1320" s="31">
        <f>VLOOKUP(A1320,[1]Hoja3!$A$1:$D$1647,2,0)</f>
        <v>0</v>
      </c>
      <c r="P1320" s="31">
        <f>VLOOKUP(A1320,[1]Hoja3!$A$1:$D$1647,4,0)</f>
        <v>0</v>
      </c>
      <c r="Q1320" s="31">
        <f>VLOOKUP(A1320,[1]Hoja3!$A$1:$D$1647,3,0)</f>
        <v>24444000</v>
      </c>
      <c r="R1320" s="31">
        <f t="shared" si="130"/>
        <v>24444000</v>
      </c>
      <c r="S1320" s="31">
        <f t="shared" si="126"/>
        <v>0</v>
      </c>
      <c r="T1320" s="31">
        <f t="shared" si="127"/>
        <v>0</v>
      </c>
      <c r="U1320" s="31">
        <f t="shared" si="128"/>
        <v>0</v>
      </c>
      <c r="X1320" s="30"/>
      <c r="Y1320" s="31"/>
      <c r="Z1320" s="31"/>
      <c r="AA1320" s="28" t="s">
        <v>156</v>
      </c>
    </row>
    <row r="1321" spans="1:27" s="28" customFormat="1" ht="43.5" x14ac:dyDescent="0.35">
      <c r="A1321" s="19" t="str">
        <f t="shared" si="125"/>
        <v>1510-2024</v>
      </c>
      <c r="B1321" s="20">
        <v>1510</v>
      </c>
      <c r="C1321" s="28">
        <v>2024</v>
      </c>
      <c r="D1321" s="19" t="s">
        <v>3691</v>
      </c>
      <c r="E1321" s="19" t="s">
        <v>1263</v>
      </c>
      <c r="F1321" s="19">
        <v>52971034</v>
      </c>
      <c r="G1321" s="19" t="s">
        <v>3692</v>
      </c>
      <c r="H1321" s="19" t="s">
        <v>262</v>
      </c>
      <c r="I1321" s="19" t="s">
        <v>4742</v>
      </c>
      <c r="J1321" s="27">
        <v>45514</v>
      </c>
      <c r="K1321" s="27">
        <v>45518</v>
      </c>
      <c r="L1321" s="27">
        <v>45657</v>
      </c>
      <c r="M1321" s="29">
        <v>47380000</v>
      </c>
      <c r="N1321" s="36">
        <f t="shared" si="129"/>
        <v>0</v>
      </c>
      <c r="O1321" s="31">
        <f>VLOOKUP(A1321,[1]Hoja3!$A$1:$D$1647,2,0)</f>
        <v>0</v>
      </c>
      <c r="P1321" s="31">
        <f>VLOOKUP(A1321,[1]Hoja3!$A$1:$D$1647,4,0)</f>
        <v>0</v>
      </c>
      <c r="Q1321" s="31">
        <f>VLOOKUP(A1321,[1]Hoja3!$A$1:$D$1647,3,0)</f>
        <v>47380000</v>
      </c>
      <c r="R1321" s="31">
        <f t="shared" si="130"/>
        <v>47380000</v>
      </c>
      <c r="S1321" s="31">
        <f t="shared" si="126"/>
        <v>0</v>
      </c>
      <c r="T1321" s="31">
        <f t="shared" si="127"/>
        <v>0</v>
      </c>
      <c r="U1321" s="31">
        <f t="shared" si="128"/>
        <v>0</v>
      </c>
      <c r="X1321" s="30"/>
      <c r="Y1321" s="31"/>
      <c r="Z1321" s="31"/>
      <c r="AA1321" s="28" t="s">
        <v>5415</v>
      </c>
    </row>
    <row r="1322" spans="1:27" s="28" customFormat="1" ht="29" x14ac:dyDescent="0.35">
      <c r="A1322" s="19" t="str">
        <f t="shared" si="125"/>
        <v>1511-2024</v>
      </c>
      <c r="B1322" s="20">
        <v>1511</v>
      </c>
      <c r="C1322" s="28">
        <v>2024</v>
      </c>
      <c r="D1322" s="19" t="s">
        <v>3693</v>
      </c>
      <c r="E1322" s="19" t="s">
        <v>1023</v>
      </c>
      <c r="F1322" s="19">
        <v>1020806705</v>
      </c>
      <c r="G1322" s="19" t="s">
        <v>3694</v>
      </c>
      <c r="H1322" s="19" t="s">
        <v>3046</v>
      </c>
      <c r="I1322" s="19" t="s">
        <v>476</v>
      </c>
      <c r="J1322" s="27">
        <v>45515</v>
      </c>
      <c r="K1322" s="27">
        <v>45519</v>
      </c>
      <c r="L1322" s="27">
        <v>45640</v>
      </c>
      <c r="M1322" s="29">
        <v>28000000</v>
      </c>
      <c r="N1322" s="36">
        <f t="shared" si="129"/>
        <v>0</v>
      </c>
      <c r="O1322" s="31">
        <f>VLOOKUP(A1322,[1]Hoja3!$A$1:$D$1647,2,0)</f>
        <v>0</v>
      </c>
      <c r="P1322" s="31">
        <f>VLOOKUP(A1322,[1]Hoja3!$A$1:$D$1647,4,0)</f>
        <v>0</v>
      </c>
      <c r="Q1322" s="31">
        <f>VLOOKUP(A1322,[1]Hoja3!$A$1:$D$1647,3,0)</f>
        <v>28000000</v>
      </c>
      <c r="R1322" s="31">
        <f t="shared" si="130"/>
        <v>28000000</v>
      </c>
      <c r="S1322" s="31">
        <f t="shared" si="126"/>
        <v>0</v>
      </c>
      <c r="T1322" s="31">
        <f t="shared" si="127"/>
        <v>0</v>
      </c>
      <c r="U1322" s="31">
        <f t="shared" si="128"/>
        <v>0</v>
      </c>
      <c r="X1322" s="30"/>
      <c r="Y1322" s="31"/>
      <c r="Z1322" s="31"/>
      <c r="AA1322" s="28" t="s">
        <v>477</v>
      </c>
    </row>
    <row r="1323" spans="1:27" s="28" customFormat="1" ht="43.5" x14ac:dyDescent="0.35">
      <c r="A1323" s="19" t="str">
        <f t="shared" si="125"/>
        <v>1512-2024</v>
      </c>
      <c r="B1323" s="20">
        <v>1512</v>
      </c>
      <c r="C1323" s="28">
        <v>2024</v>
      </c>
      <c r="D1323" s="19" t="s">
        <v>3695</v>
      </c>
      <c r="E1323" s="19" t="s">
        <v>2051</v>
      </c>
      <c r="F1323" s="19">
        <v>52807944</v>
      </c>
      <c r="G1323" s="19" t="s">
        <v>3696</v>
      </c>
      <c r="H1323" s="19" t="s">
        <v>154</v>
      </c>
      <c r="I1323" s="19" t="s">
        <v>155</v>
      </c>
      <c r="J1323" s="27">
        <v>45514</v>
      </c>
      <c r="K1323" s="27">
        <v>45517</v>
      </c>
      <c r="L1323" s="27">
        <v>45653</v>
      </c>
      <c r="M1323" s="29">
        <v>10026000</v>
      </c>
      <c r="N1323" s="36">
        <f t="shared" si="129"/>
        <v>0</v>
      </c>
      <c r="O1323" s="31">
        <f>VLOOKUP(A1323,[1]Hoja3!$A$1:$D$1647,2,0)</f>
        <v>0</v>
      </c>
      <c r="P1323" s="31">
        <f>VLOOKUP(A1323,[1]Hoja3!$A$1:$D$1647,4,0)</f>
        <v>0</v>
      </c>
      <c r="Q1323" s="31">
        <f>VLOOKUP(A1323,[1]Hoja3!$A$1:$D$1647,3,0)</f>
        <v>10026000</v>
      </c>
      <c r="R1323" s="31">
        <f t="shared" si="130"/>
        <v>10026000</v>
      </c>
      <c r="S1323" s="31">
        <f t="shared" si="126"/>
        <v>0</v>
      </c>
      <c r="T1323" s="31">
        <f t="shared" si="127"/>
        <v>0</v>
      </c>
      <c r="U1323" s="31">
        <f t="shared" si="128"/>
        <v>0</v>
      </c>
      <c r="X1323" s="30"/>
      <c r="Y1323" s="31"/>
      <c r="Z1323" s="31"/>
      <c r="AA1323" s="28" t="s">
        <v>156</v>
      </c>
    </row>
    <row r="1324" spans="1:27" s="28" customFormat="1" ht="43.5" x14ac:dyDescent="0.35">
      <c r="A1324" s="19" t="str">
        <f t="shared" si="125"/>
        <v>1513-2024</v>
      </c>
      <c r="B1324" s="20">
        <v>1513</v>
      </c>
      <c r="C1324" s="28">
        <v>2024</v>
      </c>
      <c r="D1324" s="19" t="s">
        <v>3697</v>
      </c>
      <c r="E1324" s="19" t="s">
        <v>2464</v>
      </c>
      <c r="F1324" s="19">
        <v>52601106</v>
      </c>
      <c r="G1324" s="19" t="s">
        <v>3698</v>
      </c>
      <c r="H1324" s="19" t="s">
        <v>154</v>
      </c>
      <c r="I1324" s="19" t="s">
        <v>155</v>
      </c>
      <c r="J1324" s="27">
        <v>45514</v>
      </c>
      <c r="K1324" s="27">
        <v>45517</v>
      </c>
      <c r="L1324" s="27">
        <v>45653</v>
      </c>
      <c r="M1324" s="29">
        <v>10026000</v>
      </c>
      <c r="N1324" s="36">
        <f t="shared" si="129"/>
        <v>0</v>
      </c>
      <c r="O1324" s="31">
        <f>VLOOKUP(A1324,[1]Hoja3!$A$1:$D$1647,2,0)</f>
        <v>0</v>
      </c>
      <c r="P1324" s="31">
        <f>VLOOKUP(A1324,[1]Hoja3!$A$1:$D$1647,4,0)</f>
        <v>0</v>
      </c>
      <c r="Q1324" s="31">
        <f>VLOOKUP(A1324,[1]Hoja3!$A$1:$D$1647,3,0)</f>
        <v>10026000</v>
      </c>
      <c r="R1324" s="31">
        <f t="shared" si="130"/>
        <v>10026000</v>
      </c>
      <c r="S1324" s="31">
        <f t="shared" si="126"/>
        <v>0</v>
      </c>
      <c r="T1324" s="31">
        <f t="shared" si="127"/>
        <v>0</v>
      </c>
      <c r="U1324" s="31">
        <f t="shared" si="128"/>
        <v>0</v>
      </c>
      <c r="X1324" s="30"/>
      <c r="Y1324" s="31"/>
      <c r="Z1324" s="31"/>
      <c r="AA1324" s="28" t="s">
        <v>156</v>
      </c>
    </row>
    <row r="1325" spans="1:27" s="28" customFormat="1" ht="43.5" x14ac:dyDescent="0.35">
      <c r="A1325" s="19" t="str">
        <f t="shared" si="125"/>
        <v>1514-2024</v>
      </c>
      <c r="B1325" s="20">
        <v>1514</v>
      </c>
      <c r="C1325" s="28">
        <v>2024</v>
      </c>
      <c r="D1325" s="19" t="s">
        <v>3699</v>
      </c>
      <c r="E1325" s="19" t="s">
        <v>2098</v>
      </c>
      <c r="F1325" s="19">
        <v>41785879</v>
      </c>
      <c r="G1325" s="19" t="s">
        <v>3700</v>
      </c>
      <c r="H1325" s="19" t="s">
        <v>154</v>
      </c>
      <c r="I1325" s="19" t="s">
        <v>155</v>
      </c>
      <c r="J1325" s="27">
        <v>45514</v>
      </c>
      <c r="K1325" s="27">
        <v>45517</v>
      </c>
      <c r="L1325" s="27">
        <v>45653</v>
      </c>
      <c r="M1325" s="29">
        <v>10026000</v>
      </c>
      <c r="N1325" s="36">
        <f t="shared" si="129"/>
        <v>0</v>
      </c>
      <c r="O1325" s="31">
        <f>VLOOKUP(A1325,[1]Hoja3!$A$1:$D$1647,2,0)</f>
        <v>0</v>
      </c>
      <c r="P1325" s="31">
        <f>VLOOKUP(A1325,[1]Hoja3!$A$1:$D$1647,4,0)</f>
        <v>0</v>
      </c>
      <c r="Q1325" s="31">
        <f>VLOOKUP(A1325,[1]Hoja3!$A$1:$D$1647,3,0)</f>
        <v>10026000</v>
      </c>
      <c r="R1325" s="31">
        <f t="shared" si="130"/>
        <v>10026000</v>
      </c>
      <c r="S1325" s="31">
        <f t="shared" si="126"/>
        <v>0</v>
      </c>
      <c r="T1325" s="31">
        <f t="shared" si="127"/>
        <v>0</v>
      </c>
      <c r="U1325" s="31">
        <f t="shared" si="128"/>
        <v>0</v>
      </c>
      <c r="X1325" s="30"/>
      <c r="Y1325" s="31"/>
      <c r="Z1325" s="31"/>
      <c r="AA1325" s="28" t="s">
        <v>156</v>
      </c>
    </row>
    <row r="1326" spans="1:27" s="28" customFormat="1" ht="29" x14ac:dyDescent="0.35">
      <c r="A1326" s="19" t="str">
        <f t="shared" si="125"/>
        <v>1515-2024</v>
      </c>
      <c r="B1326" s="20">
        <v>1515</v>
      </c>
      <c r="C1326" s="28">
        <v>2024</v>
      </c>
      <c r="D1326" s="19" t="s">
        <v>3701</v>
      </c>
      <c r="E1326" s="19" t="s">
        <v>1359</v>
      </c>
      <c r="F1326" s="19">
        <v>1013633241</v>
      </c>
      <c r="G1326" s="19" t="s">
        <v>3702</v>
      </c>
      <c r="H1326" s="19" t="s">
        <v>5412</v>
      </c>
      <c r="I1326" s="19" t="s">
        <v>4760</v>
      </c>
      <c r="J1326" s="27">
        <v>45514</v>
      </c>
      <c r="K1326" s="27">
        <v>45517</v>
      </c>
      <c r="L1326" s="27">
        <v>45657</v>
      </c>
      <c r="M1326" s="29">
        <v>26522500</v>
      </c>
      <c r="N1326" s="36">
        <f t="shared" si="129"/>
        <v>0</v>
      </c>
      <c r="O1326" s="31">
        <f>VLOOKUP(A1326,[1]Hoja3!$A$1:$D$1647,2,0)</f>
        <v>0</v>
      </c>
      <c r="P1326" s="31">
        <f>VLOOKUP(A1326,[1]Hoja3!$A$1:$D$1647,4,0)</f>
        <v>0</v>
      </c>
      <c r="Q1326" s="31">
        <f>VLOOKUP(A1326,[1]Hoja3!$A$1:$D$1647,3,0)</f>
        <v>26522500</v>
      </c>
      <c r="R1326" s="31">
        <f t="shared" si="130"/>
        <v>26522500</v>
      </c>
      <c r="S1326" s="31">
        <f t="shared" si="126"/>
        <v>0</v>
      </c>
      <c r="T1326" s="31">
        <f t="shared" si="127"/>
        <v>0</v>
      </c>
      <c r="U1326" s="31">
        <f t="shared" si="128"/>
        <v>0</v>
      </c>
      <c r="X1326" s="30"/>
      <c r="Y1326" s="31"/>
      <c r="Z1326" s="31"/>
      <c r="AA1326" s="28" t="s">
        <v>534</v>
      </c>
    </row>
    <row r="1327" spans="1:27" s="28" customFormat="1" ht="29" x14ac:dyDescent="0.35">
      <c r="A1327" s="19" t="str">
        <f t="shared" si="125"/>
        <v>1516-2024</v>
      </c>
      <c r="B1327" s="20">
        <v>1516</v>
      </c>
      <c r="C1327" s="28">
        <v>2024</v>
      </c>
      <c r="D1327" s="19" t="s">
        <v>3703</v>
      </c>
      <c r="E1327" s="19" t="s">
        <v>2284</v>
      </c>
      <c r="F1327" s="19">
        <v>1030635918</v>
      </c>
      <c r="G1327" s="19" t="s">
        <v>3704</v>
      </c>
      <c r="H1327" s="19" t="s">
        <v>4678</v>
      </c>
      <c r="I1327" s="19" t="s">
        <v>2487</v>
      </c>
      <c r="J1327" s="27">
        <v>45514</v>
      </c>
      <c r="K1327" s="27">
        <v>45519</v>
      </c>
      <c r="L1327" s="27">
        <v>45657</v>
      </c>
      <c r="M1327" s="29">
        <v>20000000</v>
      </c>
      <c r="N1327" s="36">
        <f t="shared" si="129"/>
        <v>0</v>
      </c>
      <c r="O1327" s="31">
        <f>VLOOKUP(A1327,[1]Hoja3!$A$1:$D$1647,2,0)</f>
        <v>0</v>
      </c>
      <c r="P1327" s="31">
        <f>VLOOKUP(A1327,[1]Hoja3!$A$1:$D$1647,4,0)</f>
        <v>0</v>
      </c>
      <c r="Q1327" s="31">
        <f>VLOOKUP(A1327,[1]Hoja3!$A$1:$D$1647,3,0)</f>
        <v>20000000</v>
      </c>
      <c r="R1327" s="31">
        <f t="shared" si="130"/>
        <v>20000000</v>
      </c>
      <c r="S1327" s="31">
        <f t="shared" si="126"/>
        <v>0</v>
      </c>
      <c r="T1327" s="31">
        <f t="shared" si="127"/>
        <v>0</v>
      </c>
      <c r="U1327" s="31">
        <f t="shared" si="128"/>
        <v>0</v>
      </c>
      <c r="X1327" s="30"/>
      <c r="Y1327" s="31"/>
      <c r="Z1327" s="31"/>
      <c r="AA1327" s="28" t="s">
        <v>534</v>
      </c>
    </row>
    <row r="1328" spans="1:27" s="28" customFormat="1" ht="29" x14ac:dyDescent="0.35">
      <c r="A1328" s="19" t="str">
        <f t="shared" si="125"/>
        <v>1517-2024</v>
      </c>
      <c r="B1328" s="20">
        <v>1517</v>
      </c>
      <c r="C1328" s="28">
        <v>2024</v>
      </c>
      <c r="D1328" s="19" t="s">
        <v>3705</v>
      </c>
      <c r="E1328" s="19" t="s">
        <v>808</v>
      </c>
      <c r="F1328" s="19">
        <v>1014263145</v>
      </c>
      <c r="G1328" s="19" t="s">
        <v>3706</v>
      </c>
      <c r="H1328" s="19" t="s">
        <v>5412</v>
      </c>
      <c r="I1328" s="19" t="s">
        <v>4760</v>
      </c>
      <c r="J1328" s="27">
        <v>45514</v>
      </c>
      <c r="K1328" s="27">
        <v>45518</v>
      </c>
      <c r="L1328" s="27">
        <v>45657</v>
      </c>
      <c r="M1328" s="29">
        <v>37130000</v>
      </c>
      <c r="N1328" s="36">
        <f t="shared" si="129"/>
        <v>0</v>
      </c>
      <c r="O1328" s="31">
        <f>VLOOKUP(A1328,[1]Hoja3!$A$1:$D$1647,2,0)</f>
        <v>0</v>
      </c>
      <c r="P1328" s="31">
        <f>VLOOKUP(A1328,[1]Hoja3!$A$1:$D$1647,4,0)</f>
        <v>0</v>
      </c>
      <c r="Q1328" s="31">
        <f>VLOOKUP(A1328,[1]Hoja3!$A$1:$D$1647,3,0)</f>
        <v>37130000</v>
      </c>
      <c r="R1328" s="31">
        <f t="shared" si="130"/>
        <v>37130000</v>
      </c>
      <c r="S1328" s="31">
        <f t="shared" si="126"/>
        <v>0</v>
      </c>
      <c r="T1328" s="31">
        <f t="shared" si="127"/>
        <v>0</v>
      </c>
      <c r="U1328" s="31">
        <f t="shared" si="128"/>
        <v>0</v>
      </c>
      <c r="X1328" s="30"/>
      <c r="Y1328" s="31"/>
      <c r="Z1328" s="31"/>
      <c r="AA1328" s="28" t="s">
        <v>534</v>
      </c>
    </row>
    <row r="1329" spans="1:27" s="28" customFormat="1" ht="29" x14ac:dyDescent="0.35">
      <c r="A1329" s="19" t="str">
        <f t="shared" si="125"/>
        <v>1518-2024</v>
      </c>
      <c r="B1329" s="20">
        <v>1518</v>
      </c>
      <c r="C1329" s="28">
        <v>2024</v>
      </c>
      <c r="D1329" s="19" t="s">
        <v>3707</v>
      </c>
      <c r="E1329" s="19" t="s">
        <v>815</v>
      </c>
      <c r="F1329" s="19">
        <v>80238651</v>
      </c>
      <c r="G1329" s="19" t="s">
        <v>3708</v>
      </c>
      <c r="H1329" s="19" t="s">
        <v>5412</v>
      </c>
      <c r="I1329" s="19" t="s">
        <v>4760</v>
      </c>
      <c r="J1329" s="27">
        <v>45514</v>
      </c>
      <c r="K1329" s="27">
        <v>45517</v>
      </c>
      <c r="L1329" s="27">
        <v>45657</v>
      </c>
      <c r="M1329" s="29">
        <v>37130000</v>
      </c>
      <c r="N1329" s="36">
        <f t="shared" si="129"/>
        <v>0</v>
      </c>
      <c r="O1329" s="31">
        <f>VLOOKUP(A1329,[1]Hoja3!$A$1:$D$1647,2,0)</f>
        <v>0</v>
      </c>
      <c r="P1329" s="31">
        <f>VLOOKUP(A1329,[1]Hoja3!$A$1:$D$1647,4,0)</f>
        <v>0</v>
      </c>
      <c r="Q1329" s="31">
        <f>VLOOKUP(A1329,[1]Hoja3!$A$1:$D$1647,3,0)</f>
        <v>37130000</v>
      </c>
      <c r="R1329" s="31">
        <f t="shared" si="130"/>
        <v>37130000</v>
      </c>
      <c r="S1329" s="31">
        <f t="shared" si="126"/>
        <v>0</v>
      </c>
      <c r="T1329" s="31">
        <f t="shared" si="127"/>
        <v>0</v>
      </c>
      <c r="U1329" s="31">
        <f t="shared" si="128"/>
        <v>0</v>
      </c>
      <c r="X1329" s="30"/>
      <c r="Y1329" s="31"/>
      <c r="Z1329" s="31"/>
      <c r="AA1329" s="28" t="s">
        <v>534</v>
      </c>
    </row>
    <row r="1330" spans="1:27" s="28" customFormat="1" ht="29" x14ac:dyDescent="0.35">
      <c r="A1330" s="19" t="str">
        <f t="shared" si="125"/>
        <v>1519-2024</v>
      </c>
      <c r="B1330" s="20">
        <v>1519</v>
      </c>
      <c r="C1330" s="28">
        <v>2024</v>
      </c>
      <c r="D1330" s="19" t="s">
        <v>3709</v>
      </c>
      <c r="E1330" s="19" t="s">
        <v>2122</v>
      </c>
      <c r="F1330" s="19">
        <v>1018486377</v>
      </c>
      <c r="G1330" s="19" t="s">
        <v>3710</v>
      </c>
      <c r="H1330" s="19" t="s">
        <v>2256</v>
      </c>
      <c r="I1330" s="19" t="s">
        <v>32</v>
      </c>
      <c r="J1330" s="27">
        <v>45514</v>
      </c>
      <c r="K1330" s="27">
        <v>45517</v>
      </c>
      <c r="L1330" s="27">
        <v>45657</v>
      </c>
      <c r="M1330" s="29">
        <v>32590000</v>
      </c>
      <c r="N1330" s="36">
        <f t="shared" si="129"/>
        <v>0</v>
      </c>
      <c r="O1330" s="31">
        <f>VLOOKUP(A1330,[1]Hoja3!$A$1:$D$1647,2,0)</f>
        <v>0</v>
      </c>
      <c r="P1330" s="31">
        <f>VLOOKUP(A1330,[1]Hoja3!$A$1:$D$1647,4,0)</f>
        <v>0</v>
      </c>
      <c r="Q1330" s="31">
        <f>VLOOKUP(A1330,[1]Hoja3!$A$1:$D$1647,3,0)</f>
        <v>32590000</v>
      </c>
      <c r="R1330" s="31">
        <f t="shared" si="130"/>
        <v>32590000</v>
      </c>
      <c r="S1330" s="31">
        <f t="shared" si="126"/>
        <v>0</v>
      </c>
      <c r="T1330" s="31">
        <f t="shared" si="127"/>
        <v>0</v>
      </c>
      <c r="U1330" s="31">
        <f t="shared" si="128"/>
        <v>0</v>
      </c>
      <c r="X1330" s="30"/>
      <c r="Y1330" s="31"/>
      <c r="Z1330" s="31"/>
      <c r="AA1330" s="28" t="s">
        <v>32</v>
      </c>
    </row>
    <row r="1331" spans="1:27" s="28" customFormat="1" ht="29" x14ac:dyDescent="0.35">
      <c r="A1331" s="19" t="str">
        <f t="shared" si="125"/>
        <v>1520-2024</v>
      </c>
      <c r="B1331" s="20">
        <v>1520</v>
      </c>
      <c r="C1331" s="28">
        <v>2024</v>
      </c>
      <c r="D1331" s="19" t="s">
        <v>3711</v>
      </c>
      <c r="E1331" s="19" t="s">
        <v>2278</v>
      </c>
      <c r="F1331" s="19">
        <v>52085598</v>
      </c>
      <c r="G1331" s="19" t="s">
        <v>3712</v>
      </c>
      <c r="H1331" s="19" t="s">
        <v>154</v>
      </c>
      <c r="I1331" s="19" t="s">
        <v>3665</v>
      </c>
      <c r="J1331" s="27">
        <v>45515</v>
      </c>
      <c r="K1331" s="27">
        <v>45525</v>
      </c>
      <c r="L1331" s="27">
        <v>45657</v>
      </c>
      <c r="M1331" s="29">
        <v>32590000</v>
      </c>
      <c r="N1331" s="36">
        <f t="shared" si="129"/>
        <v>0</v>
      </c>
      <c r="O1331" s="31">
        <f>VLOOKUP(A1331,[1]Hoja3!$A$1:$D$1647,2,0)</f>
        <v>0</v>
      </c>
      <c r="P1331" s="31">
        <f>VLOOKUP(A1331,[1]Hoja3!$A$1:$D$1647,4,0)</f>
        <v>0</v>
      </c>
      <c r="Q1331" s="31">
        <f>VLOOKUP(A1331,[1]Hoja3!$A$1:$D$1647,3,0)</f>
        <v>32590000</v>
      </c>
      <c r="R1331" s="31">
        <f t="shared" si="130"/>
        <v>32590000</v>
      </c>
      <c r="S1331" s="31">
        <f t="shared" si="126"/>
        <v>0</v>
      </c>
      <c r="T1331" s="31">
        <f t="shared" si="127"/>
        <v>0</v>
      </c>
      <c r="U1331" s="31">
        <f t="shared" si="128"/>
        <v>0</v>
      </c>
      <c r="X1331" s="30"/>
      <c r="Y1331" s="31"/>
      <c r="Z1331" s="31"/>
      <c r="AA1331" s="28" t="s">
        <v>32</v>
      </c>
    </row>
    <row r="1332" spans="1:27" s="28" customFormat="1" ht="29" x14ac:dyDescent="0.35">
      <c r="A1332" s="19" t="str">
        <f t="shared" si="125"/>
        <v>1521-2024</v>
      </c>
      <c r="B1332" s="20">
        <v>1521</v>
      </c>
      <c r="C1332" s="28">
        <v>2024</v>
      </c>
      <c r="D1332" s="19" t="s">
        <v>3713</v>
      </c>
      <c r="E1332" s="19" t="s">
        <v>1839</v>
      </c>
      <c r="F1332" s="19">
        <v>52186895</v>
      </c>
      <c r="G1332" s="19" t="s">
        <v>3714</v>
      </c>
      <c r="H1332" s="19" t="s">
        <v>2256</v>
      </c>
      <c r="I1332" s="19" t="s">
        <v>32</v>
      </c>
      <c r="J1332" s="27">
        <v>45514</v>
      </c>
      <c r="K1332" s="27">
        <v>45517</v>
      </c>
      <c r="L1332" s="27">
        <v>45657</v>
      </c>
      <c r="M1332" s="29">
        <v>32590000</v>
      </c>
      <c r="N1332" s="36">
        <f t="shared" si="129"/>
        <v>0</v>
      </c>
      <c r="O1332" s="31">
        <f>VLOOKUP(A1332,[1]Hoja3!$A$1:$D$1647,2,0)</f>
        <v>0</v>
      </c>
      <c r="P1332" s="31">
        <f>VLOOKUP(A1332,[1]Hoja3!$A$1:$D$1647,4,0)</f>
        <v>0</v>
      </c>
      <c r="Q1332" s="31">
        <f>VLOOKUP(A1332,[1]Hoja3!$A$1:$D$1647,3,0)</f>
        <v>32590000</v>
      </c>
      <c r="R1332" s="31">
        <f t="shared" si="130"/>
        <v>32590000</v>
      </c>
      <c r="S1332" s="31">
        <f t="shared" si="126"/>
        <v>0</v>
      </c>
      <c r="T1332" s="31">
        <f t="shared" si="127"/>
        <v>0</v>
      </c>
      <c r="U1332" s="31">
        <f t="shared" si="128"/>
        <v>0</v>
      </c>
      <c r="X1332" s="30"/>
      <c r="Y1332" s="31"/>
      <c r="Z1332" s="31"/>
      <c r="AA1332" s="28" t="s">
        <v>32</v>
      </c>
    </row>
    <row r="1333" spans="1:27" s="28" customFormat="1" ht="29" x14ac:dyDescent="0.35">
      <c r="A1333" s="19" t="str">
        <f t="shared" si="125"/>
        <v>1522-2024</v>
      </c>
      <c r="B1333" s="20">
        <v>1522</v>
      </c>
      <c r="C1333" s="28">
        <v>2024</v>
      </c>
      <c r="D1333" s="19" t="s">
        <v>3715</v>
      </c>
      <c r="E1333" s="19" t="s">
        <v>1121</v>
      </c>
      <c r="F1333" s="19">
        <v>28697041</v>
      </c>
      <c r="G1333" s="19" t="s">
        <v>3716</v>
      </c>
      <c r="H1333" s="19" t="s">
        <v>2256</v>
      </c>
      <c r="I1333" s="19" t="s">
        <v>32</v>
      </c>
      <c r="J1333" s="27">
        <v>45514</v>
      </c>
      <c r="K1333" s="27">
        <v>45517</v>
      </c>
      <c r="L1333" s="27">
        <v>45657</v>
      </c>
      <c r="M1333" s="29">
        <v>32590000</v>
      </c>
      <c r="N1333" s="36">
        <f t="shared" si="129"/>
        <v>0</v>
      </c>
      <c r="O1333" s="31">
        <f>VLOOKUP(A1333,[1]Hoja3!$A$1:$D$1647,2,0)</f>
        <v>0</v>
      </c>
      <c r="P1333" s="31">
        <f>VLOOKUP(A1333,[1]Hoja3!$A$1:$D$1647,4,0)</f>
        <v>0</v>
      </c>
      <c r="Q1333" s="31">
        <f>VLOOKUP(A1333,[1]Hoja3!$A$1:$D$1647,3,0)</f>
        <v>32590000</v>
      </c>
      <c r="R1333" s="31">
        <f t="shared" si="130"/>
        <v>32590000</v>
      </c>
      <c r="S1333" s="31">
        <f t="shared" si="126"/>
        <v>0</v>
      </c>
      <c r="T1333" s="31">
        <f t="shared" si="127"/>
        <v>0</v>
      </c>
      <c r="U1333" s="31">
        <f t="shared" si="128"/>
        <v>0</v>
      </c>
      <c r="X1333" s="30"/>
      <c r="Y1333" s="31"/>
      <c r="Z1333" s="31"/>
      <c r="AA1333" s="28" t="s">
        <v>32</v>
      </c>
    </row>
    <row r="1334" spans="1:27" s="28" customFormat="1" ht="29" x14ac:dyDescent="0.35">
      <c r="A1334" s="19" t="str">
        <f t="shared" si="125"/>
        <v>1523-2024</v>
      </c>
      <c r="B1334" s="20">
        <v>1523</v>
      </c>
      <c r="C1334" s="28">
        <v>2024</v>
      </c>
      <c r="D1334" s="19" t="s">
        <v>3717</v>
      </c>
      <c r="E1334" s="19" t="s">
        <v>1515</v>
      </c>
      <c r="F1334" s="19">
        <v>1070923157</v>
      </c>
      <c r="G1334" s="19" t="s">
        <v>3718</v>
      </c>
      <c r="H1334" s="19" t="s">
        <v>3046</v>
      </c>
      <c r="I1334" s="19" t="s">
        <v>476</v>
      </c>
      <c r="J1334" s="27">
        <v>45514</v>
      </c>
      <c r="K1334" s="27">
        <v>45519</v>
      </c>
      <c r="L1334" s="27">
        <v>45640</v>
      </c>
      <c r="M1334" s="29">
        <v>26000000</v>
      </c>
      <c r="N1334" s="36">
        <f t="shared" si="129"/>
        <v>0</v>
      </c>
      <c r="O1334" s="31">
        <f>VLOOKUP(A1334,[1]Hoja3!$A$1:$D$1647,2,0)</f>
        <v>0</v>
      </c>
      <c r="P1334" s="31">
        <f>VLOOKUP(A1334,[1]Hoja3!$A$1:$D$1647,4,0)</f>
        <v>0</v>
      </c>
      <c r="Q1334" s="31">
        <f>VLOOKUP(A1334,[1]Hoja3!$A$1:$D$1647,3,0)</f>
        <v>26000000</v>
      </c>
      <c r="R1334" s="31">
        <f t="shared" si="130"/>
        <v>26000000</v>
      </c>
      <c r="S1334" s="31">
        <f t="shared" si="126"/>
        <v>0</v>
      </c>
      <c r="T1334" s="31">
        <f t="shared" si="127"/>
        <v>0</v>
      </c>
      <c r="U1334" s="31">
        <f t="shared" si="128"/>
        <v>0</v>
      </c>
      <c r="X1334" s="30"/>
      <c r="Y1334" s="31"/>
      <c r="Z1334" s="31"/>
      <c r="AA1334" s="28" t="s">
        <v>477</v>
      </c>
    </row>
    <row r="1335" spans="1:27" s="28" customFormat="1" ht="43.5" x14ac:dyDescent="0.35">
      <c r="A1335" s="19" t="str">
        <f t="shared" ref="A1335:A1398" si="131">CONCATENATE(B1335,"-",C1335)</f>
        <v>1524-2024</v>
      </c>
      <c r="B1335" s="20">
        <v>1524</v>
      </c>
      <c r="C1335" s="28">
        <v>2024</v>
      </c>
      <c r="D1335" s="19" t="s">
        <v>3719</v>
      </c>
      <c r="E1335" s="19" t="s">
        <v>3720</v>
      </c>
      <c r="F1335" s="19">
        <v>1020833654</v>
      </c>
      <c r="G1335" s="19" t="s">
        <v>3721</v>
      </c>
      <c r="H1335" s="19" t="s">
        <v>154</v>
      </c>
      <c r="I1335" s="19" t="s">
        <v>155</v>
      </c>
      <c r="J1335" s="27">
        <v>45514</v>
      </c>
      <c r="K1335" s="27">
        <v>45519</v>
      </c>
      <c r="L1335" s="27">
        <v>45655</v>
      </c>
      <c r="M1335" s="29">
        <v>29848500</v>
      </c>
      <c r="N1335" s="36">
        <f t="shared" si="129"/>
        <v>0</v>
      </c>
      <c r="O1335" s="31">
        <f>VLOOKUP(A1335,[1]Hoja3!$A$1:$D$1647,2,0)</f>
        <v>0</v>
      </c>
      <c r="P1335" s="31">
        <f>VLOOKUP(A1335,[1]Hoja3!$A$1:$D$1647,4,0)</f>
        <v>0</v>
      </c>
      <c r="Q1335" s="31">
        <f>VLOOKUP(A1335,[1]Hoja3!$A$1:$D$1647,3,0)</f>
        <v>29848500</v>
      </c>
      <c r="R1335" s="31">
        <f t="shared" si="130"/>
        <v>29848500</v>
      </c>
      <c r="S1335" s="31">
        <f t="shared" si="126"/>
        <v>0</v>
      </c>
      <c r="T1335" s="31">
        <f t="shared" si="127"/>
        <v>0</v>
      </c>
      <c r="U1335" s="31">
        <f t="shared" si="128"/>
        <v>0</v>
      </c>
      <c r="X1335" s="30"/>
      <c r="Y1335" s="31"/>
      <c r="Z1335" s="31"/>
      <c r="AA1335" s="28" t="s">
        <v>156</v>
      </c>
    </row>
    <row r="1336" spans="1:27" s="28" customFormat="1" ht="29" x14ac:dyDescent="0.35">
      <c r="A1336" s="19" t="str">
        <f t="shared" si="131"/>
        <v>1526-2024</v>
      </c>
      <c r="B1336" s="20">
        <v>1526</v>
      </c>
      <c r="C1336" s="28">
        <v>2024</v>
      </c>
      <c r="D1336" s="19" t="s">
        <v>3722</v>
      </c>
      <c r="E1336" s="19" t="s">
        <v>1428</v>
      </c>
      <c r="F1336" s="19">
        <v>51729728</v>
      </c>
      <c r="G1336" s="19" t="s">
        <v>3723</v>
      </c>
      <c r="H1336" s="19" t="s">
        <v>3046</v>
      </c>
      <c r="I1336" s="19" t="s">
        <v>476</v>
      </c>
      <c r="J1336" s="27">
        <v>45515</v>
      </c>
      <c r="K1336" s="27">
        <v>45518</v>
      </c>
      <c r="L1336" s="27">
        <v>45639</v>
      </c>
      <c r="M1336" s="29">
        <v>20920000</v>
      </c>
      <c r="N1336" s="36">
        <f t="shared" si="129"/>
        <v>0</v>
      </c>
      <c r="O1336" s="31">
        <f>VLOOKUP(A1336,[1]Hoja3!$A$1:$D$1647,2,0)</f>
        <v>0</v>
      </c>
      <c r="P1336" s="31">
        <f>VLOOKUP(A1336,[1]Hoja3!$A$1:$D$1647,4,0)</f>
        <v>0</v>
      </c>
      <c r="Q1336" s="31">
        <f>VLOOKUP(A1336,[1]Hoja3!$A$1:$D$1647,3,0)</f>
        <v>20920000</v>
      </c>
      <c r="R1336" s="31">
        <f t="shared" si="130"/>
        <v>20920000</v>
      </c>
      <c r="S1336" s="31">
        <f t="shared" si="126"/>
        <v>0</v>
      </c>
      <c r="T1336" s="31">
        <f t="shared" si="127"/>
        <v>0</v>
      </c>
      <c r="U1336" s="31">
        <f t="shared" si="128"/>
        <v>0</v>
      </c>
      <c r="X1336" s="30"/>
      <c r="Y1336" s="31"/>
      <c r="Z1336" s="31"/>
      <c r="AA1336" s="28" t="s">
        <v>477</v>
      </c>
    </row>
    <row r="1337" spans="1:27" s="28" customFormat="1" ht="29" x14ac:dyDescent="0.35">
      <c r="A1337" s="19" t="str">
        <f t="shared" si="131"/>
        <v>1527-2024</v>
      </c>
      <c r="B1337" s="20">
        <v>1527</v>
      </c>
      <c r="C1337" s="28">
        <v>2024</v>
      </c>
      <c r="D1337" s="19" t="s">
        <v>3724</v>
      </c>
      <c r="E1337" s="19" t="s">
        <v>1512</v>
      </c>
      <c r="F1337" s="19">
        <v>53084190</v>
      </c>
      <c r="G1337" s="19" t="s">
        <v>3725</v>
      </c>
      <c r="H1337" s="19" t="s">
        <v>3046</v>
      </c>
      <c r="I1337" s="19" t="s">
        <v>476</v>
      </c>
      <c r="J1337" s="27">
        <v>45516</v>
      </c>
      <c r="K1337" s="27">
        <v>45519</v>
      </c>
      <c r="L1337" s="27">
        <v>45640</v>
      </c>
      <c r="M1337" s="29">
        <v>20920000</v>
      </c>
      <c r="N1337" s="36">
        <f t="shared" si="129"/>
        <v>0</v>
      </c>
      <c r="O1337" s="31">
        <f>VLOOKUP(A1337,[1]Hoja3!$A$1:$D$1647,2,0)</f>
        <v>0</v>
      </c>
      <c r="P1337" s="31">
        <f>VLOOKUP(A1337,[1]Hoja3!$A$1:$D$1647,4,0)</f>
        <v>0</v>
      </c>
      <c r="Q1337" s="31">
        <f>VLOOKUP(A1337,[1]Hoja3!$A$1:$D$1647,3,0)</f>
        <v>20920000</v>
      </c>
      <c r="R1337" s="31">
        <f t="shared" si="130"/>
        <v>20920000</v>
      </c>
      <c r="S1337" s="31">
        <f t="shared" si="126"/>
        <v>0</v>
      </c>
      <c r="T1337" s="31">
        <f t="shared" si="127"/>
        <v>0</v>
      </c>
      <c r="U1337" s="31">
        <f t="shared" si="128"/>
        <v>0</v>
      </c>
      <c r="X1337" s="30"/>
      <c r="Y1337" s="31"/>
      <c r="Z1337" s="31"/>
      <c r="AA1337" s="28" t="s">
        <v>477</v>
      </c>
    </row>
    <row r="1338" spans="1:27" s="28" customFormat="1" ht="29" x14ac:dyDescent="0.35">
      <c r="A1338" s="19" t="str">
        <f t="shared" si="131"/>
        <v>1528-2024</v>
      </c>
      <c r="B1338" s="20">
        <v>1528</v>
      </c>
      <c r="C1338" s="28">
        <v>2024</v>
      </c>
      <c r="D1338" s="19" t="s">
        <v>3726</v>
      </c>
      <c r="E1338" s="19" t="s">
        <v>1860</v>
      </c>
      <c r="F1338" s="19">
        <v>1032362672</v>
      </c>
      <c r="G1338" s="19" t="s">
        <v>3727</v>
      </c>
      <c r="H1338" s="19" t="s">
        <v>3046</v>
      </c>
      <c r="I1338" s="19" t="s">
        <v>476</v>
      </c>
      <c r="J1338" s="27">
        <v>45516</v>
      </c>
      <c r="K1338" s="27">
        <v>45518</v>
      </c>
      <c r="L1338" s="27">
        <v>45639</v>
      </c>
      <c r="M1338" s="29">
        <v>20920000</v>
      </c>
      <c r="N1338" s="36">
        <f t="shared" si="129"/>
        <v>0</v>
      </c>
      <c r="O1338" s="31">
        <f>VLOOKUP(A1338,[1]Hoja3!$A$1:$D$1647,2,0)</f>
        <v>0</v>
      </c>
      <c r="P1338" s="31">
        <f>VLOOKUP(A1338,[1]Hoja3!$A$1:$D$1647,4,0)</f>
        <v>0</v>
      </c>
      <c r="Q1338" s="31">
        <f>VLOOKUP(A1338,[1]Hoja3!$A$1:$D$1647,3,0)</f>
        <v>20920000</v>
      </c>
      <c r="R1338" s="31">
        <f t="shared" si="130"/>
        <v>20920000</v>
      </c>
      <c r="S1338" s="31">
        <f t="shared" si="126"/>
        <v>0</v>
      </c>
      <c r="T1338" s="31">
        <f t="shared" si="127"/>
        <v>0</v>
      </c>
      <c r="U1338" s="31">
        <f t="shared" si="128"/>
        <v>0</v>
      </c>
      <c r="X1338" s="30"/>
      <c r="Y1338" s="31"/>
      <c r="Z1338" s="31"/>
      <c r="AA1338" s="28" t="s">
        <v>477</v>
      </c>
    </row>
    <row r="1339" spans="1:27" s="28" customFormat="1" ht="29" x14ac:dyDescent="0.35">
      <c r="A1339" s="19" t="str">
        <f t="shared" si="131"/>
        <v>1529-2024</v>
      </c>
      <c r="B1339" s="20">
        <v>1529</v>
      </c>
      <c r="C1339" s="28">
        <v>2024</v>
      </c>
      <c r="D1339" s="19" t="s">
        <v>3728</v>
      </c>
      <c r="E1339" s="19" t="s">
        <v>385</v>
      </c>
      <c r="F1339" s="19">
        <v>1125618115</v>
      </c>
      <c r="G1339" s="19" t="s">
        <v>3729</v>
      </c>
      <c r="H1339" s="19" t="s">
        <v>854</v>
      </c>
      <c r="I1339" s="19" t="s">
        <v>4785</v>
      </c>
      <c r="J1339" s="27">
        <v>45514</v>
      </c>
      <c r="K1339" s="27">
        <v>45517</v>
      </c>
      <c r="L1339" s="27">
        <v>45653</v>
      </c>
      <c r="M1339" s="29">
        <v>38016000</v>
      </c>
      <c r="N1339" s="36">
        <f t="shared" si="129"/>
        <v>0</v>
      </c>
      <c r="O1339" s="31">
        <f>VLOOKUP(A1339,[1]Hoja3!$A$1:$D$1647,2,0)</f>
        <v>0</v>
      </c>
      <c r="P1339" s="31">
        <f>VLOOKUP(A1339,[1]Hoja3!$A$1:$D$1647,4,0)</f>
        <v>0</v>
      </c>
      <c r="Q1339" s="31">
        <f>VLOOKUP(A1339,[1]Hoja3!$A$1:$D$1647,3,0)</f>
        <v>38016000</v>
      </c>
      <c r="R1339" s="31">
        <f t="shared" si="130"/>
        <v>38016000</v>
      </c>
      <c r="S1339" s="31">
        <f t="shared" si="126"/>
        <v>0</v>
      </c>
      <c r="T1339" s="31">
        <f t="shared" si="127"/>
        <v>0</v>
      </c>
      <c r="U1339" s="31">
        <f t="shared" si="128"/>
        <v>0</v>
      </c>
      <c r="X1339" s="30"/>
      <c r="Y1339" s="31"/>
      <c r="Z1339" s="31"/>
      <c r="AA1339" s="28" t="s">
        <v>5417</v>
      </c>
    </row>
    <row r="1340" spans="1:27" s="28" customFormat="1" ht="29" x14ac:dyDescent="0.35">
      <c r="A1340" s="19" t="str">
        <f t="shared" si="131"/>
        <v>1530-2024</v>
      </c>
      <c r="B1340" s="20">
        <v>1530</v>
      </c>
      <c r="C1340" s="28">
        <v>2024</v>
      </c>
      <c r="D1340" s="19" t="s">
        <v>3730</v>
      </c>
      <c r="E1340" s="19" t="s">
        <v>1374</v>
      </c>
      <c r="F1340" s="19">
        <v>1023881004</v>
      </c>
      <c r="G1340" s="19" t="s">
        <v>3731</v>
      </c>
      <c r="H1340" s="19" t="s">
        <v>5412</v>
      </c>
      <c r="I1340" s="19" t="s">
        <v>4760</v>
      </c>
      <c r="J1340" s="27">
        <v>45515</v>
      </c>
      <c r="K1340" s="27">
        <v>45525</v>
      </c>
      <c r="L1340" s="27">
        <v>45657</v>
      </c>
      <c r="M1340" s="29">
        <v>26522500</v>
      </c>
      <c r="N1340" s="36">
        <f t="shared" si="129"/>
        <v>0</v>
      </c>
      <c r="O1340" s="31">
        <f>VLOOKUP(A1340,[1]Hoja3!$A$1:$D$1647,2,0)</f>
        <v>0</v>
      </c>
      <c r="P1340" s="31">
        <f>VLOOKUP(A1340,[1]Hoja3!$A$1:$D$1647,4,0)</f>
        <v>0</v>
      </c>
      <c r="Q1340" s="31">
        <f>VLOOKUP(A1340,[1]Hoja3!$A$1:$D$1647,3,0)</f>
        <v>26522500</v>
      </c>
      <c r="R1340" s="31">
        <f t="shared" si="130"/>
        <v>26522500</v>
      </c>
      <c r="S1340" s="31">
        <f t="shared" si="126"/>
        <v>0</v>
      </c>
      <c r="T1340" s="31">
        <f t="shared" si="127"/>
        <v>0</v>
      </c>
      <c r="U1340" s="31">
        <f t="shared" si="128"/>
        <v>0</v>
      </c>
      <c r="X1340" s="30"/>
      <c r="Y1340" s="31"/>
      <c r="Z1340" s="31"/>
      <c r="AA1340" s="28" t="s">
        <v>534</v>
      </c>
    </row>
    <row r="1341" spans="1:27" s="28" customFormat="1" ht="29" x14ac:dyDescent="0.35">
      <c r="A1341" s="19" t="str">
        <f t="shared" si="131"/>
        <v>1531-2024</v>
      </c>
      <c r="B1341" s="20">
        <v>1531</v>
      </c>
      <c r="C1341" s="28">
        <v>2024</v>
      </c>
      <c r="D1341" s="19" t="s">
        <v>3732</v>
      </c>
      <c r="E1341" s="19" t="s">
        <v>1209</v>
      </c>
      <c r="F1341" s="19">
        <v>1024478859</v>
      </c>
      <c r="G1341" s="19" t="s">
        <v>3733</v>
      </c>
      <c r="H1341" s="19" t="s">
        <v>5412</v>
      </c>
      <c r="I1341" s="19" t="s">
        <v>4760</v>
      </c>
      <c r="J1341" s="27">
        <v>45515</v>
      </c>
      <c r="K1341" s="27">
        <v>45519</v>
      </c>
      <c r="L1341" s="27">
        <v>45657</v>
      </c>
      <c r="M1341" s="29">
        <v>26522500</v>
      </c>
      <c r="N1341" s="36">
        <f t="shared" si="129"/>
        <v>0</v>
      </c>
      <c r="O1341" s="31">
        <f>VLOOKUP(A1341,[1]Hoja3!$A$1:$D$1647,2,0)</f>
        <v>0</v>
      </c>
      <c r="P1341" s="31">
        <f>VLOOKUP(A1341,[1]Hoja3!$A$1:$D$1647,4,0)</f>
        <v>0</v>
      </c>
      <c r="Q1341" s="31">
        <f>VLOOKUP(A1341,[1]Hoja3!$A$1:$D$1647,3,0)</f>
        <v>26522500</v>
      </c>
      <c r="R1341" s="31">
        <f t="shared" si="130"/>
        <v>26522500</v>
      </c>
      <c r="S1341" s="31">
        <f t="shared" si="126"/>
        <v>0</v>
      </c>
      <c r="T1341" s="31">
        <f t="shared" si="127"/>
        <v>0</v>
      </c>
      <c r="U1341" s="31">
        <f t="shared" si="128"/>
        <v>0</v>
      </c>
      <c r="X1341" s="30"/>
      <c r="Y1341" s="31"/>
      <c r="Z1341" s="31"/>
      <c r="AA1341" s="28" t="s">
        <v>534</v>
      </c>
    </row>
    <row r="1342" spans="1:27" s="28" customFormat="1" ht="29" x14ac:dyDescent="0.35">
      <c r="A1342" s="19" t="str">
        <f t="shared" si="131"/>
        <v>1532-2024</v>
      </c>
      <c r="B1342" s="20">
        <v>1532</v>
      </c>
      <c r="C1342" s="28">
        <v>2024</v>
      </c>
      <c r="D1342" s="19" t="s">
        <v>3734</v>
      </c>
      <c r="E1342" s="19" t="s">
        <v>1440</v>
      </c>
      <c r="F1342" s="19">
        <v>52964970</v>
      </c>
      <c r="G1342" s="19" t="s">
        <v>3735</v>
      </c>
      <c r="H1342" s="19" t="s">
        <v>5412</v>
      </c>
      <c r="I1342" s="19" t="s">
        <v>4760</v>
      </c>
      <c r="J1342" s="27">
        <v>45515</v>
      </c>
      <c r="K1342" s="27">
        <v>45518</v>
      </c>
      <c r="L1342" s="27">
        <v>45657</v>
      </c>
      <c r="M1342" s="29">
        <v>26522500</v>
      </c>
      <c r="N1342" s="36">
        <f t="shared" si="129"/>
        <v>0</v>
      </c>
      <c r="O1342" s="31">
        <f>VLOOKUP(A1342,[1]Hoja3!$A$1:$D$1647,2,0)</f>
        <v>0</v>
      </c>
      <c r="P1342" s="31">
        <f>VLOOKUP(A1342,[1]Hoja3!$A$1:$D$1647,4,0)</f>
        <v>0</v>
      </c>
      <c r="Q1342" s="31">
        <f>VLOOKUP(A1342,[1]Hoja3!$A$1:$D$1647,3,0)</f>
        <v>26522500</v>
      </c>
      <c r="R1342" s="31">
        <f t="shared" si="130"/>
        <v>26522500</v>
      </c>
      <c r="S1342" s="31">
        <f t="shared" si="126"/>
        <v>0</v>
      </c>
      <c r="T1342" s="31">
        <f t="shared" si="127"/>
        <v>0</v>
      </c>
      <c r="U1342" s="31">
        <f t="shared" si="128"/>
        <v>0</v>
      </c>
      <c r="X1342" s="30"/>
      <c r="Y1342" s="31"/>
      <c r="Z1342" s="31"/>
      <c r="AA1342" s="28" t="s">
        <v>534</v>
      </c>
    </row>
    <row r="1343" spans="1:27" s="28" customFormat="1" ht="29" x14ac:dyDescent="0.35">
      <c r="A1343" s="19" t="str">
        <f t="shared" si="131"/>
        <v>1533-2024</v>
      </c>
      <c r="B1343" s="20">
        <v>1533</v>
      </c>
      <c r="C1343" s="28">
        <v>2024</v>
      </c>
      <c r="D1343" s="19" t="s">
        <v>3736</v>
      </c>
      <c r="E1343" s="19" t="s">
        <v>1518</v>
      </c>
      <c r="F1343" s="19">
        <v>1019082575</v>
      </c>
      <c r="G1343" s="19" t="s">
        <v>3737</v>
      </c>
      <c r="H1343" s="19" t="s">
        <v>5412</v>
      </c>
      <c r="I1343" s="19" t="s">
        <v>4760</v>
      </c>
      <c r="J1343" s="27">
        <v>45515</v>
      </c>
      <c r="K1343" s="27">
        <v>45519</v>
      </c>
      <c r="L1343" s="27">
        <v>45657</v>
      </c>
      <c r="M1343" s="29">
        <v>26522500</v>
      </c>
      <c r="N1343" s="36">
        <f t="shared" si="129"/>
        <v>0</v>
      </c>
      <c r="O1343" s="31">
        <f>VLOOKUP(A1343,[1]Hoja3!$A$1:$D$1647,2,0)</f>
        <v>0</v>
      </c>
      <c r="P1343" s="31">
        <f>VLOOKUP(A1343,[1]Hoja3!$A$1:$D$1647,4,0)</f>
        <v>0</v>
      </c>
      <c r="Q1343" s="31">
        <f>VLOOKUP(A1343,[1]Hoja3!$A$1:$D$1647,3,0)</f>
        <v>26522500</v>
      </c>
      <c r="R1343" s="31">
        <f t="shared" si="130"/>
        <v>26522500</v>
      </c>
      <c r="S1343" s="31">
        <f t="shared" si="126"/>
        <v>0</v>
      </c>
      <c r="T1343" s="31">
        <f t="shared" si="127"/>
        <v>0</v>
      </c>
      <c r="U1343" s="31">
        <f t="shared" si="128"/>
        <v>0</v>
      </c>
      <c r="X1343" s="30"/>
      <c r="Y1343" s="31"/>
      <c r="Z1343" s="31"/>
      <c r="AA1343" s="28" t="s">
        <v>534</v>
      </c>
    </row>
    <row r="1344" spans="1:27" s="28" customFormat="1" ht="29" x14ac:dyDescent="0.35">
      <c r="A1344" s="19" t="str">
        <f t="shared" si="131"/>
        <v>1534-2024</v>
      </c>
      <c r="B1344" s="20">
        <v>1534</v>
      </c>
      <c r="C1344" s="28">
        <v>2024</v>
      </c>
      <c r="D1344" s="19" t="s">
        <v>3738</v>
      </c>
      <c r="E1344" s="19" t="s">
        <v>1584</v>
      </c>
      <c r="F1344" s="19">
        <v>64892400</v>
      </c>
      <c r="G1344" s="19" t="s">
        <v>3739</v>
      </c>
      <c r="H1344" s="19" t="s">
        <v>3046</v>
      </c>
      <c r="I1344" s="19" t="s">
        <v>476</v>
      </c>
      <c r="J1344" s="27">
        <v>45514</v>
      </c>
      <c r="K1344" s="27">
        <v>45524</v>
      </c>
      <c r="L1344" s="27">
        <v>45645</v>
      </c>
      <c r="M1344" s="29">
        <v>15235760</v>
      </c>
      <c r="N1344" s="36">
        <f t="shared" si="129"/>
        <v>0</v>
      </c>
      <c r="O1344" s="31">
        <f>VLOOKUP(A1344,[1]Hoja3!$A$1:$D$1647,2,0)</f>
        <v>0</v>
      </c>
      <c r="P1344" s="31">
        <f>VLOOKUP(A1344,[1]Hoja3!$A$1:$D$1647,4,0)</f>
        <v>0</v>
      </c>
      <c r="Q1344" s="31">
        <f>VLOOKUP(A1344,[1]Hoja3!$A$1:$D$1647,3,0)</f>
        <v>15235760</v>
      </c>
      <c r="R1344" s="31">
        <f t="shared" si="130"/>
        <v>15235760</v>
      </c>
      <c r="S1344" s="31">
        <f t="shared" si="126"/>
        <v>0</v>
      </c>
      <c r="T1344" s="31">
        <f t="shared" si="127"/>
        <v>0</v>
      </c>
      <c r="U1344" s="31">
        <f t="shared" si="128"/>
        <v>0</v>
      </c>
      <c r="X1344" s="30"/>
      <c r="Y1344" s="31"/>
      <c r="Z1344" s="31"/>
      <c r="AA1344" s="28" t="s">
        <v>477</v>
      </c>
    </row>
    <row r="1345" spans="1:27" s="28" customFormat="1" ht="43.5" x14ac:dyDescent="0.35">
      <c r="A1345" s="19" t="str">
        <f t="shared" si="131"/>
        <v>1536-2024</v>
      </c>
      <c r="B1345" s="20">
        <v>1536</v>
      </c>
      <c r="C1345" s="28">
        <v>2024</v>
      </c>
      <c r="D1345" s="19" t="s">
        <v>3740</v>
      </c>
      <c r="E1345" s="19" t="s">
        <v>412</v>
      </c>
      <c r="F1345" s="19">
        <v>51717338</v>
      </c>
      <c r="G1345" s="19" t="s">
        <v>3741</v>
      </c>
      <c r="H1345" s="19" t="s">
        <v>154</v>
      </c>
      <c r="I1345" s="19" t="s">
        <v>155</v>
      </c>
      <c r="J1345" s="27">
        <v>45514</v>
      </c>
      <c r="K1345" s="27">
        <v>45525</v>
      </c>
      <c r="L1345" s="27">
        <v>45657</v>
      </c>
      <c r="M1345" s="29">
        <v>14323500</v>
      </c>
      <c r="N1345" s="36">
        <f t="shared" si="129"/>
        <v>0</v>
      </c>
      <c r="O1345" s="31">
        <f>VLOOKUP(A1345,[1]Hoja3!$A$1:$D$1647,2,0)</f>
        <v>0</v>
      </c>
      <c r="P1345" s="31">
        <f>VLOOKUP(A1345,[1]Hoja3!$A$1:$D$1647,4,0)</f>
        <v>0</v>
      </c>
      <c r="Q1345" s="31">
        <f>VLOOKUP(A1345,[1]Hoja3!$A$1:$D$1647,3,0)</f>
        <v>14323500</v>
      </c>
      <c r="R1345" s="31">
        <f t="shared" si="130"/>
        <v>14323500</v>
      </c>
      <c r="S1345" s="31">
        <f t="shared" si="126"/>
        <v>0</v>
      </c>
      <c r="T1345" s="31">
        <f t="shared" si="127"/>
        <v>0</v>
      </c>
      <c r="U1345" s="31">
        <f t="shared" si="128"/>
        <v>0</v>
      </c>
      <c r="X1345" s="30"/>
      <c r="Y1345" s="31"/>
      <c r="Z1345" s="31"/>
      <c r="AA1345" s="28" t="s">
        <v>156</v>
      </c>
    </row>
    <row r="1346" spans="1:27" s="28" customFormat="1" ht="43.5" x14ac:dyDescent="0.35">
      <c r="A1346" s="19" t="str">
        <f t="shared" si="131"/>
        <v>1537-2024</v>
      </c>
      <c r="B1346" s="20">
        <v>1537</v>
      </c>
      <c r="C1346" s="28">
        <v>2024</v>
      </c>
      <c r="D1346" s="19" t="s">
        <v>3742</v>
      </c>
      <c r="E1346" s="19" t="s">
        <v>2116</v>
      </c>
      <c r="F1346" s="19">
        <v>52460032</v>
      </c>
      <c r="G1346" s="19" t="s">
        <v>3743</v>
      </c>
      <c r="H1346" s="19" t="s">
        <v>154</v>
      </c>
      <c r="I1346" s="19" t="s">
        <v>155</v>
      </c>
      <c r="J1346" s="27">
        <v>45514</v>
      </c>
      <c r="K1346" s="27">
        <v>45519</v>
      </c>
      <c r="L1346" s="27">
        <v>45655</v>
      </c>
      <c r="M1346" s="29">
        <v>10026000</v>
      </c>
      <c r="N1346" s="36">
        <f t="shared" si="129"/>
        <v>0</v>
      </c>
      <c r="O1346" s="31">
        <f>VLOOKUP(A1346,[1]Hoja3!$A$1:$D$1647,2,0)</f>
        <v>0</v>
      </c>
      <c r="P1346" s="31">
        <f>VLOOKUP(A1346,[1]Hoja3!$A$1:$D$1647,4,0)</f>
        <v>0</v>
      </c>
      <c r="Q1346" s="31">
        <f>VLOOKUP(A1346,[1]Hoja3!$A$1:$D$1647,3,0)</f>
        <v>10026000</v>
      </c>
      <c r="R1346" s="31">
        <f t="shared" si="130"/>
        <v>10026000</v>
      </c>
      <c r="S1346" s="31">
        <f t="shared" si="126"/>
        <v>0</v>
      </c>
      <c r="T1346" s="31">
        <f t="shared" si="127"/>
        <v>0</v>
      </c>
      <c r="U1346" s="31">
        <f t="shared" si="128"/>
        <v>0</v>
      </c>
      <c r="X1346" s="30"/>
      <c r="Y1346" s="31"/>
      <c r="Z1346" s="31"/>
      <c r="AA1346" s="28" t="s">
        <v>156</v>
      </c>
    </row>
    <row r="1347" spans="1:27" s="28" customFormat="1" ht="29" x14ac:dyDescent="0.35">
      <c r="A1347" s="19" t="str">
        <f t="shared" si="131"/>
        <v>1538-2024</v>
      </c>
      <c r="B1347" s="20">
        <v>1538</v>
      </c>
      <c r="C1347" s="28">
        <v>2024</v>
      </c>
      <c r="D1347" s="19" t="s">
        <v>3744</v>
      </c>
      <c r="E1347" s="19" t="s">
        <v>1701</v>
      </c>
      <c r="F1347" s="19">
        <v>1012350248</v>
      </c>
      <c r="G1347" s="19" t="s">
        <v>3745</v>
      </c>
      <c r="H1347" s="19" t="s">
        <v>3046</v>
      </c>
      <c r="I1347" s="19" t="s">
        <v>476</v>
      </c>
      <c r="J1347" s="27">
        <v>45514</v>
      </c>
      <c r="K1347" s="27">
        <v>45517</v>
      </c>
      <c r="L1347" s="27">
        <v>45638</v>
      </c>
      <c r="M1347" s="29">
        <v>26000000</v>
      </c>
      <c r="N1347" s="36">
        <f t="shared" si="129"/>
        <v>0</v>
      </c>
      <c r="O1347" s="31">
        <f>VLOOKUP(A1347,[1]Hoja3!$A$1:$D$1647,2,0)</f>
        <v>0</v>
      </c>
      <c r="P1347" s="31">
        <f>VLOOKUP(A1347,[1]Hoja3!$A$1:$D$1647,4,0)</f>
        <v>0</v>
      </c>
      <c r="Q1347" s="31">
        <f>VLOOKUP(A1347,[1]Hoja3!$A$1:$D$1647,3,0)</f>
        <v>26000000</v>
      </c>
      <c r="R1347" s="31">
        <f t="shared" si="130"/>
        <v>26000000</v>
      </c>
      <c r="S1347" s="31">
        <f t="shared" si="126"/>
        <v>0</v>
      </c>
      <c r="T1347" s="31">
        <f t="shared" si="127"/>
        <v>0</v>
      </c>
      <c r="U1347" s="31">
        <f t="shared" si="128"/>
        <v>0</v>
      </c>
      <c r="X1347" s="30"/>
      <c r="Y1347" s="31"/>
      <c r="Z1347" s="31"/>
      <c r="AA1347" s="28" t="s">
        <v>477</v>
      </c>
    </row>
    <row r="1348" spans="1:27" s="28" customFormat="1" ht="29" x14ac:dyDescent="0.35">
      <c r="A1348" s="19" t="str">
        <f t="shared" si="131"/>
        <v>1539-2024</v>
      </c>
      <c r="B1348" s="20">
        <v>1539</v>
      </c>
      <c r="C1348" s="28">
        <v>2024</v>
      </c>
      <c r="D1348" s="19" t="s">
        <v>3746</v>
      </c>
      <c r="E1348" s="19" t="s">
        <v>2134</v>
      </c>
      <c r="F1348" s="19">
        <v>1072661251</v>
      </c>
      <c r="G1348" s="19" t="s">
        <v>3747</v>
      </c>
      <c r="H1348" s="19" t="s">
        <v>5412</v>
      </c>
      <c r="I1348" s="19" t="s">
        <v>4760</v>
      </c>
      <c r="J1348" s="27">
        <v>45515</v>
      </c>
      <c r="K1348" s="27">
        <v>45517</v>
      </c>
      <c r="L1348" s="27">
        <v>45657</v>
      </c>
      <c r="M1348" s="29">
        <v>28325000</v>
      </c>
      <c r="N1348" s="36">
        <f t="shared" si="129"/>
        <v>0</v>
      </c>
      <c r="O1348" s="31">
        <f>VLOOKUP(A1348,[1]Hoja3!$A$1:$D$1647,2,0)</f>
        <v>0</v>
      </c>
      <c r="P1348" s="31">
        <f>VLOOKUP(A1348,[1]Hoja3!$A$1:$D$1647,4,0)</f>
        <v>0</v>
      </c>
      <c r="Q1348" s="31">
        <f>VLOOKUP(A1348,[1]Hoja3!$A$1:$D$1647,3,0)</f>
        <v>28325000</v>
      </c>
      <c r="R1348" s="31">
        <f t="shared" si="130"/>
        <v>28325000</v>
      </c>
      <c r="S1348" s="31">
        <f t="shared" si="126"/>
        <v>0</v>
      </c>
      <c r="T1348" s="31">
        <f t="shared" si="127"/>
        <v>0</v>
      </c>
      <c r="U1348" s="31">
        <f t="shared" si="128"/>
        <v>0</v>
      </c>
      <c r="X1348" s="30"/>
      <c r="Y1348" s="31"/>
      <c r="Z1348" s="31"/>
      <c r="AA1348" s="28" t="s">
        <v>534</v>
      </c>
    </row>
    <row r="1349" spans="1:27" s="28" customFormat="1" ht="29" x14ac:dyDescent="0.35">
      <c r="A1349" s="19" t="str">
        <f t="shared" si="131"/>
        <v>1540-2024</v>
      </c>
      <c r="B1349" s="20">
        <v>1540</v>
      </c>
      <c r="C1349" s="28">
        <v>2024</v>
      </c>
      <c r="D1349" s="19" t="s">
        <v>3748</v>
      </c>
      <c r="E1349" s="19" t="s">
        <v>2101</v>
      </c>
      <c r="F1349" s="19">
        <v>1022411484</v>
      </c>
      <c r="G1349" s="19" t="s">
        <v>3745</v>
      </c>
      <c r="H1349" s="19" t="s">
        <v>3046</v>
      </c>
      <c r="I1349" s="19" t="s">
        <v>476</v>
      </c>
      <c r="J1349" s="27">
        <v>45515</v>
      </c>
      <c r="K1349" s="27">
        <v>45518</v>
      </c>
      <c r="L1349" s="27">
        <v>45655</v>
      </c>
      <c r="M1349" s="29">
        <v>10743525</v>
      </c>
      <c r="N1349" s="36">
        <f t="shared" si="129"/>
        <v>0</v>
      </c>
      <c r="O1349" s="31">
        <f>VLOOKUP(A1349,[1]Hoja3!$A$1:$D$1647,2,0)</f>
        <v>0</v>
      </c>
      <c r="P1349" s="31">
        <f>VLOOKUP(A1349,[1]Hoja3!$A$1:$D$1647,4,0)</f>
        <v>0</v>
      </c>
      <c r="Q1349" s="31">
        <f>VLOOKUP(A1349,[1]Hoja3!$A$1:$D$1647,3,0)</f>
        <v>10743525</v>
      </c>
      <c r="R1349" s="31">
        <f t="shared" si="130"/>
        <v>10743525</v>
      </c>
      <c r="S1349" s="31">
        <f t="shared" si="126"/>
        <v>0</v>
      </c>
      <c r="T1349" s="31">
        <f t="shared" si="127"/>
        <v>0</v>
      </c>
      <c r="U1349" s="31">
        <f t="shared" si="128"/>
        <v>0</v>
      </c>
      <c r="X1349" s="30"/>
      <c r="Y1349" s="31"/>
      <c r="Z1349" s="31"/>
      <c r="AA1349" s="28" t="s">
        <v>477</v>
      </c>
    </row>
    <row r="1350" spans="1:27" s="28" customFormat="1" ht="29" x14ac:dyDescent="0.35">
      <c r="A1350" s="19" t="str">
        <f t="shared" si="131"/>
        <v>1541-2024</v>
      </c>
      <c r="B1350" s="20">
        <v>1541</v>
      </c>
      <c r="C1350" s="28">
        <v>2024</v>
      </c>
      <c r="D1350" s="19" t="s">
        <v>3749</v>
      </c>
      <c r="E1350" s="19" t="s">
        <v>1704</v>
      </c>
      <c r="F1350" s="19">
        <v>1033741170</v>
      </c>
      <c r="G1350" s="19" t="s">
        <v>3750</v>
      </c>
      <c r="H1350" s="19" t="s">
        <v>3046</v>
      </c>
      <c r="I1350" s="19" t="s">
        <v>476</v>
      </c>
      <c r="J1350" s="27">
        <v>45515</v>
      </c>
      <c r="K1350" s="27">
        <v>45518</v>
      </c>
      <c r="L1350" s="27">
        <v>45655</v>
      </c>
      <c r="M1350" s="29">
        <v>10743525</v>
      </c>
      <c r="N1350" s="36">
        <f t="shared" si="129"/>
        <v>0</v>
      </c>
      <c r="O1350" s="31">
        <f>VLOOKUP(A1350,[1]Hoja3!$A$1:$D$1647,2,0)</f>
        <v>0</v>
      </c>
      <c r="P1350" s="31">
        <f>VLOOKUP(A1350,[1]Hoja3!$A$1:$D$1647,4,0)</f>
        <v>0</v>
      </c>
      <c r="Q1350" s="31">
        <f>VLOOKUP(A1350,[1]Hoja3!$A$1:$D$1647,3,0)</f>
        <v>10743525</v>
      </c>
      <c r="R1350" s="31">
        <f t="shared" si="130"/>
        <v>10743525</v>
      </c>
      <c r="S1350" s="31">
        <f t="shared" si="126"/>
        <v>0</v>
      </c>
      <c r="T1350" s="31">
        <f t="shared" si="127"/>
        <v>0</v>
      </c>
      <c r="U1350" s="31">
        <f t="shared" si="128"/>
        <v>0</v>
      </c>
      <c r="X1350" s="30"/>
      <c r="Y1350" s="31"/>
      <c r="Z1350" s="31"/>
      <c r="AA1350" s="28" t="s">
        <v>477</v>
      </c>
    </row>
    <row r="1351" spans="1:27" s="28" customFormat="1" ht="29" x14ac:dyDescent="0.35">
      <c r="A1351" s="19" t="str">
        <f t="shared" si="131"/>
        <v>1542-2024</v>
      </c>
      <c r="B1351" s="20">
        <v>1542</v>
      </c>
      <c r="C1351" s="28">
        <v>2024</v>
      </c>
      <c r="D1351" s="19" t="s">
        <v>3751</v>
      </c>
      <c r="E1351" s="19" t="s">
        <v>1707</v>
      </c>
      <c r="F1351" s="19">
        <v>60288166</v>
      </c>
      <c r="G1351" s="19" t="s">
        <v>3752</v>
      </c>
      <c r="H1351" s="19" t="s">
        <v>3046</v>
      </c>
      <c r="I1351" s="19" t="s">
        <v>476</v>
      </c>
      <c r="J1351" s="27">
        <v>45515</v>
      </c>
      <c r="K1351" s="27">
        <v>45518</v>
      </c>
      <c r="L1351" s="27">
        <v>45655</v>
      </c>
      <c r="M1351" s="29">
        <v>10743525</v>
      </c>
      <c r="N1351" s="36">
        <f t="shared" si="129"/>
        <v>0</v>
      </c>
      <c r="O1351" s="31">
        <f>VLOOKUP(A1351,[1]Hoja3!$A$1:$D$1647,2,0)</f>
        <v>0</v>
      </c>
      <c r="P1351" s="31">
        <f>VLOOKUP(A1351,[1]Hoja3!$A$1:$D$1647,4,0)</f>
        <v>0</v>
      </c>
      <c r="Q1351" s="31">
        <f>VLOOKUP(A1351,[1]Hoja3!$A$1:$D$1647,3,0)</f>
        <v>10743525</v>
      </c>
      <c r="R1351" s="31">
        <f t="shared" si="130"/>
        <v>10743525</v>
      </c>
      <c r="S1351" s="31">
        <f t="shared" si="126"/>
        <v>0</v>
      </c>
      <c r="T1351" s="31">
        <f t="shared" si="127"/>
        <v>0</v>
      </c>
      <c r="U1351" s="31">
        <f t="shared" si="128"/>
        <v>0</v>
      </c>
      <c r="X1351" s="30"/>
      <c r="Y1351" s="31"/>
      <c r="Z1351" s="31"/>
      <c r="AA1351" s="28" t="s">
        <v>477</v>
      </c>
    </row>
    <row r="1352" spans="1:27" s="28" customFormat="1" ht="29" x14ac:dyDescent="0.35">
      <c r="A1352" s="19" t="str">
        <f t="shared" si="131"/>
        <v>1543-2024</v>
      </c>
      <c r="B1352" s="20">
        <v>1543</v>
      </c>
      <c r="C1352" s="28">
        <v>2024</v>
      </c>
      <c r="D1352" s="19" t="s">
        <v>3753</v>
      </c>
      <c r="E1352" s="19" t="s">
        <v>1509</v>
      </c>
      <c r="F1352" s="19">
        <v>1030594520</v>
      </c>
      <c r="G1352" s="19" t="s">
        <v>3754</v>
      </c>
      <c r="H1352" s="19" t="s">
        <v>3046</v>
      </c>
      <c r="I1352" s="19" t="s">
        <v>476</v>
      </c>
      <c r="J1352" s="27">
        <v>45515</v>
      </c>
      <c r="K1352" s="27">
        <v>45518</v>
      </c>
      <c r="L1352" s="27">
        <v>45639</v>
      </c>
      <c r="M1352" s="29">
        <v>20920000</v>
      </c>
      <c r="N1352" s="36">
        <f t="shared" si="129"/>
        <v>0</v>
      </c>
      <c r="O1352" s="31">
        <f>VLOOKUP(A1352,[1]Hoja3!$A$1:$D$1647,2,0)</f>
        <v>0</v>
      </c>
      <c r="P1352" s="31">
        <f>VLOOKUP(A1352,[1]Hoja3!$A$1:$D$1647,4,0)</f>
        <v>0</v>
      </c>
      <c r="Q1352" s="31">
        <f>VLOOKUP(A1352,[1]Hoja3!$A$1:$D$1647,3,0)</f>
        <v>20920000</v>
      </c>
      <c r="R1352" s="31">
        <f t="shared" si="130"/>
        <v>20920000</v>
      </c>
      <c r="S1352" s="31">
        <f t="shared" ref="S1352:S1415" si="132">+O1352-P1352</f>
        <v>0</v>
      </c>
      <c r="T1352" s="31">
        <f t="shared" ref="T1352:T1415" si="133">+O1352+P1352</f>
        <v>0</v>
      </c>
      <c r="U1352" s="31">
        <f t="shared" si="128"/>
        <v>0</v>
      </c>
      <c r="X1352" s="30"/>
      <c r="Y1352" s="31"/>
      <c r="Z1352" s="31"/>
      <c r="AA1352" s="28" t="s">
        <v>477</v>
      </c>
    </row>
    <row r="1353" spans="1:27" s="28" customFormat="1" ht="29" x14ac:dyDescent="0.35">
      <c r="A1353" s="19" t="str">
        <f t="shared" si="131"/>
        <v>1544-2024</v>
      </c>
      <c r="B1353" s="20">
        <v>1544</v>
      </c>
      <c r="C1353" s="28">
        <v>2024</v>
      </c>
      <c r="D1353" s="19" t="s">
        <v>3755</v>
      </c>
      <c r="E1353" s="19" t="s">
        <v>1115</v>
      </c>
      <c r="F1353" s="19">
        <v>53905017</v>
      </c>
      <c r="G1353" s="19" t="s">
        <v>3756</v>
      </c>
      <c r="H1353" s="19" t="s">
        <v>5412</v>
      </c>
      <c r="I1353" s="19" t="s">
        <v>4760</v>
      </c>
      <c r="J1353" s="27">
        <v>45515</v>
      </c>
      <c r="K1353" s="27">
        <v>45517</v>
      </c>
      <c r="L1353" s="27">
        <v>45657</v>
      </c>
      <c r="M1353" s="29">
        <v>26522500</v>
      </c>
      <c r="N1353" s="36">
        <f t="shared" si="129"/>
        <v>0</v>
      </c>
      <c r="O1353" s="31">
        <f>VLOOKUP(A1353,[1]Hoja3!$A$1:$D$1647,2,0)</f>
        <v>0</v>
      </c>
      <c r="P1353" s="31">
        <f>VLOOKUP(A1353,[1]Hoja3!$A$1:$D$1647,4,0)</f>
        <v>0</v>
      </c>
      <c r="Q1353" s="31">
        <f>VLOOKUP(A1353,[1]Hoja3!$A$1:$D$1647,3,0)</f>
        <v>26522500</v>
      </c>
      <c r="R1353" s="31">
        <f t="shared" si="130"/>
        <v>26522500</v>
      </c>
      <c r="S1353" s="31">
        <f t="shared" si="132"/>
        <v>0</v>
      </c>
      <c r="T1353" s="31">
        <f t="shared" si="133"/>
        <v>0</v>
      </c>
      <c r="U1353" s="31">
        <f t="shared" si="128"/>
        <v>0</v>
      </c>
      <c r="X1353" s="30"/>
      <c r="Y1353" s="31"/>
      <c r="Z1353" s="31"/>
      <c r="AA1353" s="28" t="s">
        <v>534</v>
      </c>
    </row>
    <row r="1354" spans="1:27" s="28" customFormat="1" ht="29" x14ac:dyDescent="0.35">
      <c r="A1354" s="19" t="str">
        <f t="shared" si="131"/>
        <v>1545-2024</v>
      </c>
      <c r="B1354" s="20">
        <v>1545</v>
      </c>
      <c r="C1354" s="28">
        <v>2024</v>
      </c>
      <c r="D1354" s="19" t="s">
        <v>3757</v>
      </c>
      <c r="E1354" s="19" t="s">
        <v>1368</v>
      </c>
      <c r="F1354" s="19">
        <v>53129961</v>
      </c>
      <c r="G1354" s="19" t="s">
        <v>3758</v>
      </c>
      <c r="H1354" s="19" t="s">
        <v>5412</v>
      </c>
      <c r="I1354" s="19" t="s">
        <v>4760</v>
      </c>
      <c r="J1354" s="27">
        <v>45515</v>
      </c>
      <c r="K1354" s="27">
        <v>45518</v>
      </c>
      <c r="L1354" s="27">
        <v>45657</v>
      </c>
      <c r="M1354" s="29">
        <v>28325000</v>
      </c>
      <c r="N1354" s="36">
        <f t="shared" si="129"/>
        <v>0</v>
      </c>
      <c r="O1354" s="31">
        <f>VLOOKUP(A1354,[1]Hoja3!$A$1:$D$1647,2,0)</f>
        <v>0</v>
      </c>
      <c r="P1354" s="31">
        <f>VLOOKUP(A1354,[1]Hoja3!$A$1:$D$1647,4,0)</f>
        <v>0</v>
      </c>
      <c r="Q1354" s="31">
        <f>VLOOKUP(A1354,[1]Hoja3!$A$1:$D$1647,3,0)</f>
        <v>28325000</v>
      </c>
      <c r="R1354" s="31">
        <f t="shared" si="130"/>
        <v>28325000</v>
      </c>
      <c r="S1354" s="31">
        <f t="shared" si="132"/>
        <v>0</v>
      </c>
      <c r="T1354" s="31">
        <f t="shared" si="133"/>
        <v>0</v>
      </c>
      <c r="U1354" s="31">
        <f t="shared" si="128"/>
        <v>0</v>
      </c>
      <c r="X1354" s="30"/>
      <c r="Y1354" s="31"/>
      <c r="Z1354" s="31"/>
      <c r="AA1354" s="28" t="s">
        <v>534</v>
      </c>
    </row>
    <row r="1355" spans="1:27" s="28" customFormat="1" ht="29" x14ac:dyDescent="0.35">
      <c r="A1355" s="19" t="str">
        <f t="shared" si="131"/>
        <v>1546-2024</v>
      </c>
      <c r="B1355" s="20">
        <v>1546</v>
      </c>
      <c r="C1355" s="28">
        <v>2024</v>
      </c>
      <c r="D1355" s="19" t="s">
        <v>3759</v>
      </c>
      <c r="E1355" s="19" t="s">
        <v>350</v>
      </c>
      <c r="F1355" s="19">
        <v>52903938</v>
      </c>
      <c r="G1355" s="19" t="s">
        <v>3760</v>
      </c>
      <c r="H1355" s="19" t="s">
        <v>2256</v>
      </c>
      <c r="I1355" s="19" t="s">
        <v>32</v>
      </c>
      <c r="J1355" s="27">
        <v>45515</v>
      </c>
      <c r="K1355" s="27">
        <v>45517</v>
      </c>
      <c r="L1355" s="27">
        <v>45657</v>
      </c>
      <c r="M1355" s="29">
        <v>34000000</v>
      </c>
      <c r="N1355" s="36">
        <f t="shared" si="129"/>
        <v>0</v>
      </c>
      <c r="O1355" s="31">
        <f>VLOOKUP(A1355,[1]Hoja3!$A$1:$D$1647,2,0)</f>
        <v>0</v>
      </c>
      <c r="P1355" s="31">
        <f>VLOOKUP(A1355,[1]Hoja3!$A$1:$D$1647,4,0)</f>
        <v>0</v>
      </c>
      <c r="Q1355" s="31">
        <f>VLOOKUP(A1355,[1]Hoja3!$A$1:$D$1647,3,0)</f>
        <v>34000000</v>
      </c>
      <c r="R1355" s="31">
        <f t="shared" si="130"/>
        <v>34000000</v>
      </c>
      <c r="S1355" s="31">
        <f t="shared" si="132"/>
        <v>0</v>
      </c>
      <c r="T1355" s="31">
        <f t="shared" si="133"/>
        <v>0</v>
      </c>
      <c r="U1355" s="31">
        <f t="shared" si="128"/>
        <v>0</v>
      </c>
      <c r="X1355" s="30"/>
      <c r="Y1355" s="31"/>
      <c r="Z1355" s="31"/>
      <c r="AA1355" s="28" t="s">
        <v>32</v>
      </c>
    </row>
    <row r="1356" spans="1:27" s="28" customFormat="1" ht="29" x14ac:dyDescent="0.35">
      <c r="A1356" s="19" t="str">
        <f t="shared" si="131"/>
        <v>1547-2024</v>
      </c>
      <c r="B1356" s="20">
        <v>1547</v>
      </c>
      <c r="C1356" s="28">
        <v>2024</v>
      </c>
      <c r="D1356" s="19" t="s">
        <v>3761</v>
      </c>
      <c r="E1356" s="19" t="s">
        <v>1197</v>
      </c>
      <c r="F1356" s="19">
        <v>41957780</v>
      </c>
      <c r="G1356" s="19" t="s">
        <v>3762</v>
      </c>
      <c r="H1356" s="19" t="s">
        <v>2256</v>
      </c>
      <c r="I1356" s="19" t="s">
        <v>32</v>
      </c>
      <c r="J1356" s="27">
        <v>45515</v>
      </c>
      <c r="K1356" s="27">
        <v>45518</v>
      </c>
      <c r="L1356" s="27">
        <v>45657</v>
      </c>
      <c r="M1356" s="29">
        <v>34000000</v>
      </c>
      <c r="N1356" s="36">
        <f t="shared" si="129"/>
        <v>0</v>
      </c>
      <c r="O1356" s="31">
        <f>VLOOKUP(A1356,[1]Hoja3!$A$1:$D$1647,2,0)</f>
        <v>0</v>
      </c>
      <c r="P1356" s="31">
        <f>VLOOKUP(A1356,[1]Hoja3!$A$1:$D$1647,4,0)</f>
        <v>0</v>
      </c>
      <c r="Q1356" s="31">
        <f>VLOOKUP(A1356,[1]Hoja3!$A$1:$D$1647,3,0)</f>
        <v>34000000</v>
      </c>
      <c r="R1356" s="31">
        <f t="shared" si="130"/>
        <v>34000000</v>
      </c>
      <c r="S1356" s="31">
        <f t="shared" si="132"/>
        <v>0</v>
      </c>
      <c r="T1356" s="31">
        <f t="shared" si="133"/>
        <v>0</v>
      </c>
      <c r="U1356" s="31">
        <f t="shared" si="128"/>
        <v>0</v>
      </c>
      <c r="X1356" s="30"/>
      <c r="Y1356" s="31"/>
      <c r="Z1356" s="31"/>
      <c r="AA1356" s="28" t="s">
        <v>32</v>
      </c>
    </row>
    <row r="1357" spans="1:27" s="28" customFormat="1" ht="29" x14ac:dyDescent="0.35">
      <c r="A1357" s="19" t="str">
        <f t="shared" si="131"/>
        <v>1550-2024</v>
      </c>
      <c r="B1357" s="20">
        <v>1550</v>
      </c>
      <c r="C1357" s="28">
        <v>2024</v>
      </c>
      <c r="D1357" s="19" t="s">
        <v>3763</v>
      </c>
      <c r="E1357" s="19" t="s">
        <v>1245</v>
      </c>
      <c r="F1357" s="19">
        <v>52748620</v>
      </c>
      <c r="G1357" s="19" t="s">
        <v>3764</v>
      </c>
      <c r="H1357" s="19" t="s">
        <v>2256</v>
      </c>
      <c r="I1357" s="19" t="s">
        <v>32</v>
      </c>
      <c r="J1357" s="27">
        <v>45515</v>
      </c>
      <c r="K1357" s="27">
        <v>45517</v>
      </c>
      <c r="L1357" s="27">
        <v>45657</v>
      </c>
      <c r="M1357" s="29">
        <v>32590000</v>
      </c>
      <c r="N1357" s="36">
        <f t="shared" si="129"/>
        <v>0</v>
      </c>
      <c r="O1357" s="31">
        <f>VLOOKUP(A1357,[1]Hoja3!$A$1:$D$1647,2,0)</f>
        <v>0</v>
      </c>
      <c r="P1357" s="31">
        <f>VLOOKUP(A1357,[1]Hoja3!$A$1:$D$1647,4,0)</f>
        <v>0</v>
      </c>
      <c r="Q1357" s="31">
        <f>VLOOKUP(A1357,[1]Hoja3!$A$1:$D$1647,3,0)</f>
        <v>32590000</v>
      </c>
      <c r="R1357" s="31">
        <f t="shared" si="130"/>
        <v>32590000</v>
      </c>
      <c r="S1357" s="31">
        <f t="shared" si="132"/>
        <v>0</v>
      </c>
      <c r="T1357" s="31">
        <f t="shared" si="133"/>
        <v>0</v>
      </c>
      <c r="U1357" s="31">
        <f t="shared" si="128"/>
        <v>0</v>
      </c>
      <c r="X1357" s="30"/>
      <c r="Y1357" s="31"/>
      <c r="Z1357" s="31"/>
      <c r="AA1357" s="28" t="s">
        <v>32</v>
      </c>
    </row>
    <row r="1358" spans="1:27" s="28" customFormat="1" ht="29" x14ac:dyDescent="0.35">
      <c r="A1358" s="19" t="str">
        <f t="shared" si="131"/>
        <v>1551-2024</v>
      </c>
      <c r="B1358" s="20">
        <v>1551</v>
      </c>
      <c r="C1358" s="28">
        <v>2024</v>
      </c>
      <c r="D1358" s="19" t="s">
        <v>3765</v>
      </c>
      <c r="E1358" s="19" t="s">
        <v>3766</v>
      </c>
      <c r="F1358" s="19">
        <v>1018460913</v>
      </c>
      <c r="G1358" s="19" t="s">
        <v>3767</v>
      </c>
      <c r="H1358" s="19"/>
      <c r="I1358" s="19"/>
      <c r="J1358" s="27">
        <v>45519</v>
      </c>
      <c r="K1358" s="27" t="s">
        <v>5418</v>
      </c>
      <c r="L1358" s="27"/>
      <c r="M1358" s="29">
        <v>25584733</v>
      </c>
      <c r="N1358" s="36">
        <f t="shared" si="129"/>
        <v>0</v>
      </c>
      <c r="O1358" s="31">
        <f>VLOOKUP(A1358,[1]Hoja3!$A$1:$D$1647,2,0)</f>
        <v>0</v>
      </c>
      <c r="P1358" s="31">
        <f>VLOOKUP(A1358,[1]Hoja3!$A$1:$D$1647,4,0)</f>
        <v>0</v>
      </c>
      <c r="Q1358" s="31">
        <f>VLOOKUP(A1358,[1]Hoja3!$A$1:$D$1647,3,0)</f>
        <v>25584733</v>
      </c>
      <c r="R1358" s="31">
        <f t="shared" si="130"/>
        <v>25584733</v>
      </c>
      <c r="S1358" s="31">
        <f t="shared" si="132"/>
        <v>0</v>
      </c>
      <c r="T1358" s="31">
        <f t="shared" si="133"/>
        <v>0</v>
      </c>
      <c r="U1358" s="31">
        <f t="shared" si="128"/>
        <v>0</v>
      </c>
      <c r="X1358" s="30"/>
      <c r="Y1358" s="31"/>
      <c r="Z1358" s="31"/>
    </row>
    <row r="1359" spans="1:27" s="28" customFormat="1" ht="29" x14ac:dyDescent="0.35">
      <c r="A1359" s="19" t="str">
        <f t="shared" si="131"/>
        <v>1552-2024</v>
      </c>
      <c r="B1359" s="20">
        <v>1552</v>
      </c>
      <c r="C1359" s="28">
        <v>2024</v>
      </c>
      <c r="D1359" s="19" t="s">
        <v>3768</v>
      </c>
      <c r="E1359" s="19" t="s">
        <v>74</v>
      </c>
      <c r="F1359" s="19">
        <v>1117546634</v>
      </c>
      <c r="G1359" s="19" t="s">
        <v>3769</v>
      </c>
      <c r="H1359" s="19" t="s">
        <v>2256</v>
      </c>
      <c r="I1359" s="19" t="s">
        <v>32</v>
      </c>
      <c r="J1359" s="27">
        <v>45515</v>
      </c>
      <c r="K1359" s="27">
        <v>45518</v>
      </c>
      <c r="L1359" s="27">
        <v>45657</v>
      </c>
      <c r="M1359" s="29">
        <v>32590000</v>
      </c>
      <c r="N1359" s="36">
        <f t="shared" si="129"/>
        <v>0</v>
      </c>
      <c r="O1359" s="31">
        <f>VLOOKUP(A1359,[1]Hoja3!$A$1:$D$1647,2,0)</f>
        <v>0</v>
      </c>
      <c r="P1359" s="31">
        <f>VLOOKUP(A1359,[1]Hoja3!$A$1:$D$1647,4,0)</f>
        <v>0</v>
      </c>
      <c r="Q1359" s="31">
        <f>VLOOKUP(A1359,[1]Hoja3!$A$1:$D$1647,3,0)</f>
        <v>32590000</v>
      </c>
      <c r="R1359" s="31">
        <f t="shared" si="130"/>
        <v>32590000</v>
      </c>
      <c r="S1359" s="31">
        <f t="shared" si="132"/>
        <v>0</v>
      </c>
      <c r="T1359" s="31">
        <f t="shared" si="133"/>
        <v>0</v>
      </c>
      <c r="U1359" s="31">
        <f t="shared" si="128"/>
        <v>0</v>
      </c>
      <c r="X1359" s="30"/>
      <c r="Y1359" s="31"/>
      <c r="Z1359" s="31"/>
      <c r="AA1359" s="28" t="s">
        <v>32</v>
      </c>
    </row>
    <row r="1360" spans="1:27" s="28" customFormat="1" ht="29" x14ac:dyDescent="0.35">
      <c r="A1360" s="19" t="str">
        <f t="shared" si="131"/>
        <v>1553-2024</v>
      </c>
      <c r="B1360" s="20">
        <v>1553</v>
      </c>
      <c r="C1360" s="28">
        <v>2024</v>
      </c>
      <c r="D1360" s="19" t="s">
        <v>3770</v>
      </c>
      <c r="E1360" s="19" t="s">
        <v>1749</v>
      </c>
      <c r="F1360" s="19">
        <v>1026293199</v>
      </c>
      <c r="G1360" s="19" t="s">
        <v>3771</v>
      </c>
      <c r="H1360" s="19" t="s">
        <v>2256</v>
      </c>
      <c r="I1360" s="19" t="s">
        <v>32</v>
      </c>
      <c r="J1360" s="27">
        <v>45516</v>
      </c>
      <c r="K1360" s="27">
        <v>45519</v>
      </c>
      <c r="L1360" s="27">
        <v>45657</v>
      </c>
      <c r="M1360" s="29">
        <v>32590000</v>
      </c>
      <c r="N1360" s="36">
        <f t="shared" si="129"/>
        <v>0</v>
      </c>
      <c r="O1360" s="31">
        <f>VLOOKUP(A1360,[1]Hoja3!$A$1:$D$1647,2,0)</f>
        <v>0</v>
      </c>
      <c r="P1360" s="31">
        <f>VLOOKUP(A1360,[1]Hoja3!$A$1:$D$1647,4,0)</f>
        <v>0</v>
      </c>
      <c r="Q1360" s="31">
        <f>VLOOKUP(A1360,[1]Hoja3!$A$1:$D$1647,3,0)</f>
        <v>32590000</v>
      </c>
      <c r="R1360" s="31">
        <f t="shared" si="130"/>
        <v>32590000</v>
      </c>
      <c r="S1360" s="31">
        <f t="shared" si="132"/>
        <v>0</v>
      </c>
      <c r="T1360" s="31">
        <f t="shared" si="133"/>
        <v>0</v>
      </c>
      <c r="U1360" s="31">
        <f t="shared" si="128"/>
        <v>0</v>
      </c>
      <c r="X1360" s="30"/>
      <c r="Y1360" s="31"/>
      <c r="Z1360" s="31"/>
      <c r="AA1360" s="28" t="s">
        <v>32</v>
      </c>
    </row>
    <row r="1361" spans="1:27" s="28" customFormat="1" ht="29" x14ac:dyDescent="0.35">
      <c r="A1361" s="19" t="str">
        <f t="shared" si="131"/>
        <v>1554-2024</v>
      </c>
      <c r="B1361" s="20">
        <v>1554</v>
      </c>
      <c r="C1361" s="28">
        <v>2024</v>
      </c>
      <c r="D1361" s="19" t="s">
        <v>3772</v>
      </c>
      <c r="E1361" s="19" t="s">
        <v>549</v>
      </c>
      <c r="F1361" s="19">
        <v>1012384777</v>
      </c>
      <c r="G1361" s="19" t="s">
        <v>3773</v>
      </c>
      <c r="H1361" s="19" t="s">
        <v>2256</v>
      </c>
      <c r="I1361" s="19" t="s">
        <v>32</v>
      </c>
      <c r="J1361" s="27">
        <v>45515</v>
      </c>
      <c r="K1361" s="27">
        <v>45519</v>
      </c>
      <c r="L1361" s="27">
        <v>45657</v>
      </c>
      <c r="M1361" s="29">
        <v>34000000</v>
      </c>
      <c r="N1361" s="36">
        <f t="shared" si="129"/>
        <v>0</v>
      </c>
      <c r="O1361" s="31">
        <f>VLOOKUP(A1361,[1]Hoja3!$A$1:$D$1647,2,0)</f>
        <v>0</v>
      </c>
      <c r="P1361" s="31">
        <f>VLOOKUP(A1361,[1]Hoja3!$A$1:$D$1647,4,0)</f>
        <v>0</v>
      </c>
      <c r="Q1361" s="31">
        <f>VLOOKUP(A1361,[1]Hoja3!$A$1:$D$1647,3,0)</f>
        <v>34000000</v>
      </c>
      <c r="R1361" s="31">
        <f t="shared" si="130"/>
        <v>34000000</v>
      </c>
      <c r="S1361" s="31">
        <f t="shared" si="132"/>
        <v>0</v>
      </c>
      <c r="T1361" s="31">
        <f t="shared" si="133"/>
        <v>0</v>
      </c>
      <c r="U1361" s="31">
        <f t="shared" si="128"/>
        <v>0</v>
      </c>
      <c r="X1361" s="30"/>
      <c r="Y1361" s="31"/>
      <c r="Z1361" s="31"/>
      <c r="AA1361" s="28" t="s">
        <v>32</v>
      </c>
    </row>
    <row r="1362" spans="1:27" s="28" customFormat="1" ht="29" x14ac:dyDescent="0.35">
      <c r="A1362" s="19" t="str">
        <f t="shared" si="131"/>
        <v>1555-2024</v>
      </c>
      <c r="B1362" s="20">
        <v>1555</v>
      </c>
      <c r="C1362" s="28">
        <v>2024</v>
      </c>
      <c r="D1362" s="19" t="s">
        <v>3774</v>
      </c>
      <c r="E1362" s="19" t="s">
        <v>281</v>
      </c>
      <c r="F1362" s="19">
        <v>36284808</v>
      </c>
      <c r="G1362" s="19" t="s">
        <v>3775</v>
      </c>
      <c r="H1362" s="19" t="s">
        <v>2256</v>
      </c>
      <c r="I1362" s="19" t="s">
        <v>32</v>
      </c>
      <c r="J1362" s="27">
        <v>45515</v>
      </c>
      <c r="K1362" s="27">
        <v>45519</v>
      </c>
      <c r="L1362" s="27">
        <v>45657</v>
      </c>
      <c r="M1362" s="29">
        <v>34000000</v>
      </c>
      <c r="N1362" s="36">
        <f t="shared" si="129"/>
        <v>0</v>
      </c>
      <c r="O1362" s="31">
        <f>VLOOKUP(A1362,[1]Hoja3!$A$1:$D$1647,2,0)</f>
        <v>0</v>
      </c>
      <c r="P1362" s="31">
        <f>VLOOKUP(A1362,[1]Hoja3!$A$1:$D$1647,4,0)</f>
        <v>0</v>
      </c>
      <c r="Q1362" s="31">
        <f>VLOOKUP(A1362,[1]Hoja3!$A$1:$D$1647,3,0)</f>
        <v>34000000</v>
      </c>
      <c r="R1362" s="31">
        <f t="shared" si="130"/>
        <v>34000000</v>
      </c>
      <c r="S1362" s="31">
        <f t="shared" si="132"/>
        <v>0</v>
      </c>
      <c r="T1362" s="31">
        <f t="shared" si="133"/>
        <v>0</v>
      </c>
      <c r="U1362" s="31">
        <f t="shared" si="128"/>
        <v>0</v>
      </c>
      <c r="X1362" s="30"/>
      <c r="Y1362" s="31"/>
      <c r="Z1362" s="31"/>
      <c r="AA1362" s="28" t="s">
        <v>32</v>
      </c>
    </row>
    <row r="1363" spans="1:27" s="28" customFormat="1" ht="29" x14ac:dyDescent="0.35">
      <c r="A1363" s="19" t="str">
        <f t="shared" si="131"/>
        <v>1556-2024</v>
      </c>
      <c r="B1363" s="20">
        <v>1556</v>
      </c>
      <c r="C1363" s="28">
        <v>2024</v>
      </c>
      <c r="D1363" s="19" t="s">
        <v>3776</v>
      </c>
      <c r="E1363" s="19" t="s">
        <v>327</v>
      </c>
      <c r="F1363" s="19">
        <v>51959804</v>
      </c>
      <c r="G1363" s="19" t="s">
        <v>3777</v>
      </c>
      <c r="H1363" s="19" t="s">
        <v>2256</v>
      </c>
      <c r="I1363" s="19" t="s">
        <v>32</v>
      </c>
      <c r="J1363" s="27">
        <v>45515</v>
      </c>
      <c r="K1363" s="27">
        <v>45519</v>
      </c>
      <c r="L1363" s="27">
        <v>45657</v>
      </c>
      <c r="M1363" s="29">
        <v>34000000</v>
      </c>
      <c r="N1363" s="36">
        <f t="shared" si="129"/>
        <v>0</v>
      </c>
      <c r="O1363" s="31">
        <f>VLOOKUP(A1363,[1]Hoja3!$A$1:$D$1647,2,0)</f>
        <v>0</v>
      </c>
      <c r="P1363" s="31">
        <f>VLOOKUP(A1363,[1]Hoja3!$A$1:$D$1647,4,0)</f>
        <v>0</v>
      </c>
      <c r="Q1363" s="31">
        <f>VLOOKUP(A1363,[1]Hoja3!$A$1:$D$1647,3,0)</f>
        <v>34000000</v>
      </c>
      <c r="R1363" s="31">
        <f t="shared" si="130"/>
        <v>34000000</v>
      </c>
      <c r="S1363" s="31">
        <f t="shared" si="132"/>
        <v>0</v>
      </c>
      <c r="T1363" s="31">
        <f t="shared" si="133"/>
        <v>0</v>
      </c>
      <c r="U1363" s="31">
        <f t="shared" si="128"/>
        <v>0</v>
      </c>
      <c r="X1363" s="30"/>
      <c r="Y1363" s="31"/>
      <c r="Z1363" s="31"/>
      <c r="AA1363" s="28" t="s">
        <v>32</v>
      </c>
    </row>
    <row r="1364" spans="1:27" s="28" customFormat="1" ht="29" x14ac:dyDescent="0.35">
      <c r="A1364" s="19" t="str">
        <f t="shared" si="131"/>
        <v>1557-2024</v>
      </c>
      <c r="B1364" s="20">
        <v>1557</v>
      </c>
      <c r="C1364" s="28">
        <v>2024</v>
      </c>
      <c r="D1364" s="19" t="s">
        <v>3778</v>
      </c>
      <c r="E1364" s="19" t="s">
        <v>333</v>
      </c>
      <c r="F1364" s="19">
        <v>1018419161</v>
      </c>
      <c r="G1364" s="19" t="s">
        <v>3779</v>
      </c>
      <c r="H1364" s="19" t="s">
        <v>2256</v>
      </c>
      <c r="I1364" s="19" t="s">
        <v>32</v>
      </c>
      <c r="J1364" s="27">
        <v>45515</v>
      </c>
      <c r="K1364" s="27">
        <v>45519</v>
      </c>
      <c r="L1364" s="27">
        <v>45657</v>
      </c>
      <c r="M1364" s="29">
        <v>34000000</v>
      </c>
      <c r="N1364" s="36">
        <f t="shared" si="129"/>
        <v>0</v>
      </c>
      <c r="O1364" s="31">
        <f>VLOOKUP(A1364,[1]Hoja3!$A$1:$D$1647,2,0)</f>
        <v>0</v>
      </c>
      <c r="P1364" s="31">
        <f>VLOOKUP(A1364,[1]Hoja3!$A$1:$D$1647,4,0)</f>
        <v>0</v>
      </c>
      <c r="Q1364" s="31">
        <f>VLOOKUP(A1364,[1]Hoja3!$A$1:$D$1647,3,0)</f>
        <v>34000000</v>
      </c>
      <c r="R1364" s="31">
        <f t="shared" si="130"/>
        <v>34000000</v>
      </c>
      <c r="S1364" s="31">
        <f t="shared" si="132"/>
        <v>0</v>
      </c>
      <c r="T1364" s="31">
        <f t="shared" si="133"/>
        <v>0</v>
      </c>
      <c r="U1364" s="31">
        <f t="shared" si="128"/>
        <v>0</v>
      </c>
      <c r="X1364" s="30"/>
      <c r="Y1364" s="31"/>
      <c r="Z1364" s="31"/>
      <c r="AA1364" s="28" t="s">
        <v>32</v>
      </c>
    </row>
    <row r="1365" spans="1:27" s="28" customFormat="1" ht="29" x14ac:dyDescent="0.35">
      <c r="A1365" s="19" t="str">
        <f t="shared" si="131"/>
        <v>1558-2024</v>
      </c>
      <c r="B1365" s="20">
        <v>1558</v>
      </c>
      <c r="C1365" s="28">
        <v>2024</v>
      </c>
      <c r="D1365" s="19" t="s">
        <v>3780</v>
      </c>
      <c r="E1365" s="19" t="s">
        <v>1118</v>
      </c>
      <c r="F1365" s="19">
        <v>1123732305</v>
      </c>
      <c r="G1365" s="19" t="s">
        <v>3781</v>
      </c>
      <c r="H1365" s="19" t="s">
        <v>2256</v>
      </c>
      <c r="I1365" s="19" t="s">
        <v>32</v>
      </c>
      <c r="J1365" s="27">
        <v>45517</v>
      </c>
      <c r="K1365" s="27">
        <v>45519</v>
      </c>
      <c r="L1365" s="27">
        <v>45657</v>
      </c>
      <c r="M1365" s="29">
        <v>32590000</v>
      </c>
      <c r="N1365" s="36">
        <f t="shared" si="129"/>
        <v>0</v>
      </c>
      <c r="O1365" s="31">
        <f>VLOOKUP(A1365,[1]Hoja3!$A$1:$D$1647,2,0)</f>
        <v>0</v>
      </c>
      <c r="P1365" s="31">
        <f>VLOOKUP(A1365,[1]Hoja3!$A$1:$D$1647,4,0)</f>
        <v>0</v>
      </c>
      <c r="Q1365" s="31">
        <f>VLOOKUP(A1365,[1]Hoja3!$A$1:$D$1647,3,0)</f>
        <v>32590000</v>
      </c>
      <c r="R1365" s="31">
        <f t="shared" si="130"/>
        <v>32590000</v>
      </c>
      <c r="S1365" s="31">
        <f t="shared" si="132"/>
        <v>0</v>
      </c>
      <c r="T1365" s="31">
        <f t="shared" si="133"/>
        <v>0</v>
      </c>
      <c r="U1365" s="31">
        <f t="shared" si="128"/>
        <v>0</v>
      </c>
      <c r="X1365" s="30"/>
      <c r="Y1365" s="31"/>
      <c r="Z1365" s="31"/>
      <c r="AA1365" s="28" t="s">
        <v>32</v>
      </c>
    </row>
    <row r="1366" spans="1:27" s="28" customFormat="1" ht="29" x14ac:dyDescent="0.35">
      <c r="A1366" s="19" t="str">
        <f t="shared" si="131"/>
        <v>1559-2024</v>
      </c>
      <c r="B1366" s="20">
        <v>1559</v>
      </c>
      <c r="C1366" s="28">
        <v>2024</v>
      </c>
      <c r="D1366" s="19" t="s">
        <v>3782</v>
      </c>
      <c r="E1366" s="19" t="s">
        <v>3783</v>
      </c>
      <c r="F1366" s="19">
        <v>1072651326</v>
      </c>
      <c r="G1366" s="19" t="s">
        <v>3784</v>
      </c>
      <c r="H1366" s="19" t="s">
        <v>154</v>
      </c>
      <c r="I1366" s="19" t="s">
        <v>3665</v>
      </c>
      <c r="J1366" s="27">
        <v>45518</v>
      </c>
      <c r="K1366" s="27">
        <v>45525</v>
      </c>
      <c r="L1366" s="27">
        <v>45657</v>
      </c>
      <c r="M1366" s="29">
        <v>32590000</v>
      </c>
      <c r="N1366" s="36">
        <f t="shared" si="129"/>
        <v>0</v>
      </c>
      <c r="O1366" s="31">
        <f>VLOOKUP(A1366,[1]Hoja3!$A$1:$D$1647,2,0)</f>
        <v>0</v>
      </c>
      <c r="P1366" s="31">
        <f>VLOOKUP(A1366,[1]Hoja3!$A$1:$D$1647,4,0)</f>
        <v>0</v>
      </c>
      <c r="Q1366" s="31">
        <f>VLOOKUP(A1366,[1]Hoja3!$A$1:$D$1647,3,0)</f>
        <v>32590000</v>
      </c>
      <c r="R1366" s="31">
        <f t="shared" si="130"/>
        <v>32590000</v>
      </c>
      <c r="S1366" s="31">
        <f t="shared" si="132"/>
        <v>0</v>
      </c>
      <c r="T1366" s="31">
        <f t="shared" si="133"/>
        <v>0</v>
      </c>
      <c r="U1366" s="31">
        <f t="shared" si="128"/>
        <v>0</v>
      </c>
      <c r="X1366" s="30"/>
      <c r="Y1366" s="31"/>
      <c r="Z1366" s="31"/>
      <c r="AA1366" s="28" t="s">
        <v>32</v>
      </c>
    </row>
    <row r="1367" spans="1:27" s="28" customFormat="1" ht="29" x14ac:dyDescent="0.35">
      <c r="A1367" s="19" t="str">
        <f t="shared" si="131"/>
        <v>1560-2024</v>
      </c>
      <c r="B1367" s="20">
        <v>1560</v>
      </c>
      <c r="C1367" s="28">
        <v>2024</v>
      </c>
      <c r="D1367" s="19" t="s">
        <v>3785</v>
      </c>
      <c r="E1367" s="19" t="s">
        <v>1464</v>
      </c>
      <c r="F1367" s="19">
        <v>1030616055</v>
      </c>
      <c r="G1367" s="19" t="s">
        <v>3786</v>
      </c>
      <c r="H1367" s="19" t="s">
        <v>154</v>
      </c>
      <c r="I1367" s="19" t="s">
        <v>3665</v>
      </c>
      <c r="J1367" s="27">
        <v>45519</v>
      </c>
      <c r="K1367" s="27">
        <v>45527</v>
      </c>
      <c r="L1367" s="27">
        <v>45657</v>
      </c>
      <c r="M1367" s="29">
        <v>15755000</v>
      </c>
      <c r="N1367" s="36">
        <f t="shared" si="129"/>
        <v>0</v>
      </c>
      <c r="O1367" s="31">
        <f>VLOOKUP(A1367,[1]Hoja3!$A$1:$D$1647,2,0)</f>
        <v>0</v>
      </c>
      <c r="P1367" s="31">
        <f>VLOOKUP(A1367,[1]Hoja3!$A$1:$D$1647,4,0)</f>
        <v>0</v>
      </c>
      <c r="Q1367" s="31">
        <f>VLOOKUP(A1367,[1]Hoja3!$A$1:$D$1647,3,0)</f>
        <v>15755000</v>
      </c>
      <c r="R1367" s="31">
        <f t="shared" si="130"/>
        <v>15755000</v>
      </c>
      <c r="S1367" s="31">
        <f t="shared" si="132"/>
        <v>0</v>
      </c>
      <c r="T1367" s="31">
        <f t="shared" si="133"/>
        <v>0</v>
      </c>
      <c r="U1367" s="31">
        <f t="shared" si="128"/>
        <v>0</v>
      </c>
      <c r="X1367" s="30"/>
      <c r="Y1367" s="31"/>
      <c r="Z1367" s="31"/>
      <c r="AA1367" s="28" t="s">
        <v>32</v>
      </c>
    </row>
    <row r="1368" spans="1:27" s="28" customFormat="1" ht="29" x14ac:dyDescent="0.35">
      <c r="A1368" s="19" t="str">
        <f t="shared" si="131"/>
        <v>1561-2024</v>
      </c>
      <c r="B1368" s="20">
        <v>1561</v>
      </c>
      <c r="C1368" s="28">
        <v>2024</v>
      </c>
      <c r="D1368" s="19" t="s">
        <v>3787</v>
      </c>
      <c r="E1368" s="19" t="s">
        <v>3788</v>
      </c>
      <c r="F1368" s="19">
        <v>80778536</v>
      </c>
      <c r="G1368" s="19" t="s">
        <v>3789</v>
      </c>
      <c r="H1368" s="19" t="s">
        <v>364</v>
      </c>
      <c r="I1368" s="19" t="s">
        <v>365</v>
      </c>
      <c r="J1368" s="27">
        <v>45515</v>
      </c>
      <c r="K1368" s="27">
        <v>45517</v>
      </c>
      <c r="L1368" s="27">
        <v>45657</v>
      </c>
      <c r="M1368" s="29">
        <v>18025000</v>
      </c>
      <c r="N1368" s="36">
        <f t="shared" si="129"/>
        <v>0</v>
      </c>
      <c r="O1368" s="31">
        <f>VLOOKUP(A1368,[1]Hoja3!$A$1:$D$1647,2,0)</f>
        <v>0</v>
      </c>
      <c r="P1368" s="31">
        <f>VLOOKUP(A1368,[1]Hoja3!$A$1:$D$1647,4,0)</f>
        <v>0</v>
      </c>
      <c r="Q1368" s="31">
        <f>VLOOKUP(A1368,[1]Hoja3!$A$1:$D$1647,3,0)</f>
        <v>18025000</v>
      </c>
      <c r="R1368" s="31">
        <f t="shared" si="130"/>
        <v>18025000</v>
      </c>
      <c r="S1368" s="31">
        <f t="shared" si="132"/>
        <v>0</v>
      </c>
      <c r="T1368" s="31">
        <f t="shared" si="133"/>
        <v>0</v>
      </c>
      <c r="U1368" s="31">
        <f t="shared" si="128"/>
        <v>0</v>
      </c>
      <c r="X1368" s="30"/>
      <c r="Y1368" s="31"/>
      <c r="Z1368" s="31"/>
      <c r="AA1368" s="28" t="s">
        <v>366</v>
      </c>
    </row>
    <row r="1369" spans="1:27" s="28" customFormat="1" ht="29" x14ac:dyDescent="0.35">
      <c r="A1369" s="19" t="str">
        <f t="shared" si="131"/>
        <v>1562-2024</v>
      </c>
      <c r="B1369" s="20">
        <v>1562</v>
      </c>
      <c r="C1369" s="28">
        <v>2024</v>
      </c>
      <c r="D1369" s="19" t="s">
        <v>3790</v>
      </c>
      <c r="E1369" s="19" t="s">
        <v>1398</v>
      </c>
      <c r="F1369" s="19">
        <v>1022429596</v>
      </c>
      <c r="G1369" s="19" t="s">
        <v>3791</v>
      </c>
      <c r="H1369" s="19" t="s">
        <v>2256</v>
      </c>
      <c r="I1369" s="19" t="s">
        <v>32</v>
      </c>
      <c r="J1369" s="27">
        <v>45517</v>
      </c>
      <c r="K1369" s="27">
        <v>45520</v>
      </c>
      <c r="L1369" s="27">
        <v>45657</v>
      </c>
      <c r="M1369" s="29">
        <v>15755000</v>
      </c>
      <c r="N1369" s="36">
        <f t="shared" si="129"/>
        <v>0</v>
      </c>
      <c r="O1369" s="31">
        <f>VLOOKUP(A1369,[1]Hoja3!$A$1:$D$1647,2,0)</f>
        <v>0</v>
      </c>
      <c r="P1369" s="31">
        <f>VLOOKUP(A1369,[1]Hoja3!$A$1:$D$1647,4,0)</f>
        <v>0</v>
      </c>
      <c r="Q1369" s="31">
        <f>VLOOKUP(A1369,[1]Hoja3!$A$1:$D$1647,3,0)</f>
        <v>15755000</v>
      </c>
      <c r="R1369" s="31">
        <f t="shared" si="130"/>
        <v>15755000</v>
      </c>
      <c r="S1369" s="31">
        <f t="shared" si="132"/>
        <v>0</v>
      </c>
      <c r="T1369" s="31">
        <f t="shared" si="133"/>
        <v>0</v>
      </c>
      <c r="U1369" s="31">
        <f t="shared" si="128"/>
        <v>0</v>
      </c>
      <c r="X1369" s="30"/>
      <c r="Y1369" s="31"/>
      <c r="Z1369" s="31"/>
      <c r="AA1369" s="28" t="s">
        <v>32</v>
      </c>
    </row>
    <row r="1370" spans="1:27" s="28" customFormat="1" ht="29" x14ac:dyDescent="0.35">
      <c r="A1370" s="19" t="str">
        <f t="shared" si="131"/>
        <v>1563-2024</v>
      </c>
      <c r="B1370" s="20">
        <v>1563</v>
      </c>
      <c r="C1370" s="28">
        <v>2024</v>
      </c>
      <c r="D1370" s="19" t="s">
        <v>3792</v>
      </c>
      <c r="E1370" s="19" t="s">
        <v>2495</v>
      </c>
      <c r="F1370" s="19">
        <v>52231493</v>
      </c>
      <c r="G1370" s="19" t="s">
        <v>3793</v>
      </c>
      <c r="H1370" s="19" t="s">
        <v>4678</v>
      </c>
      <c r="I1370" s="19" t="s">
        <v>2487</v>
      </c>
      <c r="J1370" s="27">
        <v>45516</v>
      </c>
      <c r="K1370" s="27">
        <v>45519</v>
      </c>
      <c r="L1370" s="27">
        <v>45657</v>
      </c>
      <c r="M1370" s="29">
        <v>20000000</v>
      </c>
      <c r="N1370" s="36">
        <f t="shared" si="129"/>
        <v>0</v>
      </c>
      <c r="O1370" s="31">
        <f>VLOOKUP(A1370,[1]Hoja3!$A$1:$D$1647,2,0)</f>
        <v>0</v>
      </c>
      <c r="P1370" s="31">
        <f>VLOOKUP(A1370,[1]Hoja3!$A$1:$D$1647,4,0)</f>
        <v>0</v>
      </c>
      <c r="Q1370" s="31">
        <f>VLOOKUP(A1370,[1]Hoja3!$A$1:$D$1647,3,0)</f>
        <v>20000000</v>
      </c>
      <c r="R1370" s="31">
        <f t="shared" si="130"/>
        <v>20000000</v>
      </c>
      <c r="S1370" s="31">
        <f t="shared" si="132"/>
        <v>0</v>
      </c>
      <c r="T1370" s="31">
        <f t="shared" si="133"/>
        <v>0</v>
      </c>
      <c r="U1370" s="31">
        <f t="shared" si="128"/>
        <v>0</v>
      </c>
      <c r="X1370" s="30"/>
      <c r="Y1370" s="31"/>
      <c r="Z1370" s="31"/>
      <c r="AA1370" s="28" t="s">
        <v>534</v>
      </c>
    </row>
    <row r="1371" spans="1:27" s="28" customFormat="1" ht="29" x14ac:dyDescent="0.35">
      <c r="A1371" s="19" t="str">
        <f t="shared" si="131"/>
        <v>1564-2024</v>
      </c>
      <c r="B1371" s="20">
        <v>1564</v>
      </c>
      <c r="C1371" s="28">
        <v>2024</v>
      </c>
      <c r="D1371" s="19" t="s">
        <v>3794</v>
      </c>
      <c r="E1371" s="19" t="s">
        <v>1139</v>
      </c>
      <c r="F1371" s="19">
        <v>1019092681</v>
      </c>
      <c r="G1371" s="19" t="s">
        <v>3795</v>
      </c>
      <c r="H1371" s="19" t="s">
        <v>2256</v>
      </c>
      <c r="I1371" s="19" t="s">
        <v>32</v>
      </c>
      <c r="J1371" s="27">
        <v>45516</v>
      </c>
      <c r="K1371" s="27">
        <v>45520</v>
      </c>
      <c r="L1371" s="27">
        <v>45657</v>
      </c>
      <c r="M1371" s="29">
        <v>32590000</v>
      </c>
      <c r="N1371" s="36">
        <f t="shared" si="129"/>
        <v>0</v>
      </c>
      <c r="O1371" s="31">
        <f>VLOOKUP(A1371,[1]Hoja3!$A$1:$D$1647,2,0)</f>
        <v>0</v>
      </c>
      <c r="P1371" s="31">
        <f>VLOOKUP(A1371,[1]Hoja3!$A$1:$D$1647,4,0)</f>
        <v>0</v>
      </c>
      <c r="Q1371" s="31">
        <f>VLOOKUP(A1371,[1]Hoja3!$A$1:$D$1647,3,0)</f>
        <v>32590000</v>
      </c>
      <c r="R1371" s="31">
        <f t="shared" si="130"/>
        <v>32590000</v>
      </c>
      <c r="S1371" s="31">
        <f t="shared" si="132"/>
        <v>0</v>
      </c>
      <c r="T1371" s="31">
        <f t="shared" si="133"/>
        <v>0</v>
      </c>
      <c r="U1371" s="31">
        <f t="shared" si="128"/>
        <v>0</v>
      </c>
      <c r="X1371" s="30"/>
      <c r="Y1371" s="31"/>
      <c r="Z1371" s="31"/>
      <c r="AA1371" s="28" t="s">
        <v>32</v>
      </c>
    </row>
    <row r="1372" spans="1:27" s="28" customFormat="1" ht="29" x14ac:dyDescent="0.35">
      <c r="A1372" s="19" t="str">
        <f t="shared" si="131"/>
        <v>1565-2024</v>
      </c>
      <c r="B1372" s="20">
        <v>1565</v>
      </c>
      <c r="C1372" s="28">
        <v>2024</v>
      </c>
      <c r="D1372" s="19" t="s">
        <v>3796</v>
      </c>
      <c r="E1372" s="19" t="s">
        <v>963</v>
      </c>
      <c r="F1372" s="19">
        <v>52833019</v>
      </c>
      <c r="G1372" s="19" t="s">
        <v>3797</v>
      </c>
      <c r="H1372" s="19" t="s">
        <v>2256</v>
      </c>
      <c r="I1372" s="19" t="s">
        <v>32</v>
      </c>
      <c r="J1372" s="27">
        <v>45515</v>
      </c>
      <c r="K1372" s="27">
        <v>45517</v>
      </c>
      <c r="L1372" s="27">
        <v>45637</v>
      </c>
      <c r="M1372" s="29">
        <v>25854733</v>
      </c>
      <c r="N1372" s="36">
        <f t="shared" si="129"/>
        <v>0</v>
      </c>
      <c r="O1372" s="31">
        <f>VLOOKUP(A1372,[1]Hoja3!$A$1:$D$1647,2,0)</f>
        <v>0</v>
      </c>
      <c r="P1372" s="31">
        <f>VLOOKUP(A1372,[1]Hoja3!$A$1:$D$1647,4,0)</f>
        <v>0</v>
      </c>
      <c r="Q1372" s="31">
        <f>VLOOKUP(A1372,[1]Hoja3!$A$1:$D$1647,3,0)</f>
        <v>25854733</v>
      </c>
      <c r="R1372" s="31">
        <f t="shared" si="130"/>
        <v>25854733</v>
      </c>
      <c r="S1372" s="31">
        <f t="shared" si="132"/>
        <v>0</v>
      </c>
      <c r="T1372" s="31">
        <f t="shared" si="133"/>
        <v>0</v>
      </c>
      <c r="U1372" s="31">
        <f t="shared" si="128"/>
        <v>0</v>
      </c>
      <c r="X1372" s="30"/>
      <c r="Y1372" s="31"/>
      <c r="Z1372" s="31"/>
      <c r="AA1372" s="28" t="s">
        <v>32</v>
      </c>
    </row>
    <row r="1373" spans="1:27" s="28" customFormat="1" ht="29" x14ac:dyDescent="0.35">
      <c r="A1373" s="19" t="str">
        <f t="shared" si="131"/>
        <v>1566-2024</v>
      </c>
      <c r="B1373" s="20">
        <v>1566</v>
      </c>
      <c r="C1373" s="28">
        <v>2024</v>
      </c>
      <c r="D1373" s="19" t="s">
        <v>3798</v>
      </c>
      <c r="E1373" s="19" t="s">
        <v>1059</v>
      </c>
      <c r="F1373" s="19">
        <v>52910729</v>
      </c>
      <c r="G1373" s="19" t="s">
        <v>3799</v>
      </c>
      <c r="H1373" s="19" t="s">
        <v>154</v>
      </c>
      <c r="I1373" s="19" t="s">
        <v>3665</v>
      </c>
      <c r="J1373" s="27">
        <v>45515</v>
      </c>
      <c r="K1373" s="27">
        <v>45526</v>
      </c>
      <c r="L1373" s="27">
        <v>45646</v>
      </c>
      <c r="M1373" s="29">
        <v>25854733</v>
      </c>
      <c r="N1373" s="36">
        <f t="shared" si="129"/>
        <v>0</v>
      </c>
      <c r="O1373" s="31">
        <f>VLOOKUP(A1373,[1]Hoja3!$A$1:$D$1647,2,0)</f>
        <v>0</v>
      </c>
      <c r="P1373" s="31">
        <f>VLOOKUP(A1373,[1]Hoja3!$A$1:$D$1647,4,0)</f>
        <v>0</v>
      </c>
      <c r="Q1373" s="31">
        <f>VLOOKUP(A1373,[1]Hoja3!$A$1:$D$1647,3,0)</f>
        <v>25854733</v>
      </c>
      <c r="R1373" s="31">
        <f t="shared" si="130"/>
        <v>25854733</v>
      </c>
      <c r="S1373" s="31">
        <f t="shared" si="132"/>
        <v>0</v>
      </c>
      <c r="T1373" s="31">
        <f t="shared" si="133"/>
        <v>0</v>
      </c>
      <c r="U1373" s="31">
        <f t="shared" si="128"/>
        <v>0</v>
      </c>
      <c r="X1373" s="30"/>
      <c r="Y1373" s="31"/>
      <c r="Z1373" s="31"/>
      <c r="AA1373" s="28" t="s">
        <v>32</v>
      </c>
    </row>
    <row r="1374" spans="1:27" s="28" customFormat="1" ht="29" x14ac:dyDescent="0.35">
      <c r="A1374" s="19" t="str">
        <f t="shared" si="131"/>
        <v>1567-2024</v>
      </c>
      <c r="B1374" s="20">
        <v>1567</v>
      </c>
      <c r="C1374" s="28">
        <v>2024</v>
      </c>
      <c r="D1374" s="19" t="s">
        <v>3800</v>
      </c>
      <c r="E1374" s="19" t="s">
        <v>1656</v>
      </c>
      <c r="F1374" s="19">
        <v>1012393327</v>
      </c>
      <c r="G1374" s="19" t="s">
        <v>3801</v>
      </c>
      <c r="H1374" s="19" t="s">
        <v>2256</v>
      </c>
      <c r="I1374" s="19" t="s">
        <v>32</v>
      </c>
      <c r="J1374" s="27">
        <v>45515</v>
      </c>
      <c r="K1374" s="27">
        <v>45517</v>
      </c>
      <c r="L1374" s="27">
        <v>45637</v>
      </c>
      <c r="M1374" s="29">
        <v>25854733</v>
      </c>
      <c r="N1374" s="36">
        <f t="shared" si="129"/>
        <v>0</v>
      </c>
      <c r="O1374" s="31">
        <f>VLOOKUP(A1374,[1]Hoja3!$A$1:$D$1647,2,0)</f>
        <v>0</v>
      </c>
      <c r="P1374" s="31">
        <f>VLOOKUP(A1374,[1]Hoja3!$A$1:$D$1647,4,0)</f>
        <v>0</v>
      </c>
      <c r="Q1374" s="31">
        <f>VLOOKUP(A1374,[1]Hoja3!$A$1:$D$1647,3,0)</f>
        <v>25854733</v>
      </c>
      <c r="R1374" s="31">
        <f t="shared" si="130"/>
        <v>25854733</v>
      </c>
      <c r="S1374" s="31">
        <f t="shared" si="132"/>
        <v>0</v>
      </c>
      <c r="T1374" s="31">
        <f t="shared" si="133"/>
        <v>0</v>
      </c>
      <c r="U1374" s="31">
        <f t="shared" si="128"/>
        <v>0</v>
      </c>
      <c r="X1374" s="30"/>
      <c r="Y1374" s="31"/>
      <c r="Z1374" s="31"/>
      <c r="AA1374" s="28" t="s">
        <v>32</v>
      </c>
    </row>
    <row r="1375" spans="1:27" s="28" customFormat="1" ht="29" x14ac:dyDescent="0.35">
      <c r="A1375" s="19" t="str">
        <f t="shared" si="131"/>
        <v>1568-2024</v>
      </c>
      <c r="B1375" s="20">
        <v>1568</v>
      </c>
      <c r="C1375" s="28">
        <v>2024</v>
      </c>
      <c r="D1375" s="19" t="s">
        <v>3802</v>
      </c>
      <c r="E1375" s="19" t="s">
        <v>1053</v>
      </c>
      <c r="F1375" s="19">
        <v>1016045970</v>
      </c>
      <c r="G1375" s="19" t="s">
        <v>3803</v>
      </c>
      <c r="H1375" s="19" t="s">
        <v>154</v>
      </c>
      <c r="I1375" s="19" t="s">
        <v>3665</v>
      </c>
      <c r="J1375" s="27">
        <v>45516</v>
      </c>
      <c r="K1375" s="27">
        <v>45525</v>
      </c>
      <c r="L1375" s="27">
        <v>45645</v>
      </c>
      <c r="M1375" s="29">
        <v>25854733</v>
      </c>
      <c r="N1375" s="36">
        <f t="shared" si="129"/>
        <v>0</v>
      </c>
      <c r="O1375" s="31">
        <f>VLOOKUP(A1375,[1]Hoja3!$A$1:$D$1647,2,0)</f>
        <v>0</v>
      </c>
      <c r="P1375" s="31">
        <f>VLOOKUP(A1375,[1]Hoja3!$A$1:$D$1647,4,0)</f>
        <v>0</v>
      </c>
      <c r="Q1375" s="31">
        <f>VLOOKUP(A1375,[1]Hoja3!$A$1:$D$1647,3,0)</f>
        <v>25854733</v>
      </c>
      <c r="R1375" s="31">
        <f t="shared" si="130"/>
        <v>25854733</v>
      </c>
      <c r="S1375" s="31">
        <f t="shared" si="132"/>
        <v>0</v>
      </c>
      <c r="T1375" s="31">
        <f t="shared" si="133"/>
        <v>0</v>
      </c>
      <c r="U1375" s="31">
        <f t="shared" si="128"/>
        <v>0</v>
      </c>
      <c r="X1375" s="30"/>
      <c r="Y1375" s="31"/>
      <c r="Z1375" s="31"/>
      <c r="AA1375" s="28" t="s">
        <v>32</v>
      </c>
    </row>
    <row r="1376" spans="1:27" s="28" customFormat="1" ht="29" x14ac:dyDescent="0.35">
      <c r="A1376" s="19" t="str">
        <f t="shared" si="131"/>
        <v>1569-2024</v>
      </c>
      <c r="B1376" s="20">
        <v>1569</v>
      </c>
      <c r="C1376" s="28">
        <v>2024</v>
      </c>
      <c r="D1376" s="19" t="s">
        <v>3804</v>
      </c>
      <c r="E1376" s="19" t="s">
        <v>981</v>
      </c>
      <c r="F1376" s="19">
        <v>1075251482</v>
      </c>
      <c r="G1376" s="19" t="s">
        <v>3805</v>
      </c>
      <c r="H1376" s="19" t="s">
        <v>2256</v>
      </c>
      <c r="I1376" s="19" t="s">
        <v>32</v>
      </c>
      <c r="J1376" s="27">
        <v>45515</v>
      </c>
      <c r="K1376" s="27">
        <v>45517</v>
      </c>
      <c r="L1376" s="27">
        <v>45637</v>
      </c>
      <c r="M1376" s="29">
        <v>25854733</v>
      </c>
      <c r="N1376" s="36">
        <f t="shared" si="129"/>
        <v>0</v>
      </c>
      <c r="O1376" s="31">
        <f>VLOOKUP(A1376,[1]Hoja3!$A$1:$D$1647,2,0)</f>
        <v>0</v>
      </c>
      <c r="P1376" s="31">
        <f>VLOOKUP(A1376,[1]Hoja3!$A$1:$D$1647,4,0)</f>
        <v>0</v>
      </c>
      <c r="Q1376" s="31">
        <f>VLOOKUP(A1376,[1]Hoja3!$A$1:$D$1647,3,0)</f>
        <v>25854733</v>
      </c>
      <c r="R1376" s="31">
        <f t="shared" si="130"/>
        <v>25854733</v>
      </c>
      <c r="S1376" s="31">
        <f t="shared" si="132"/>
        <v>0</v>
      </c>
      <c r="T1376" s="31">
        <f t="shared" si="133"/>
        <v>0</v>
      </c>
      <c r="U1376" s="31">
        <f t="shared" si="128"/>
        <v>0</v>
      </c>
      <c r="X1376" s="30"/>
      <c r="Y1376" s="31"/>
      <c r="Z1376" s="31"/>
      <c r="AA1376" s="28" t="s">
        <v>32</v>
      </c>
    </row>
    <row r="1377" spans="1:27" s="28" customFormat="1" ht="29" x14ac:dyDescent="0.35">
      <c r="A1377" s="19" t="str">
        <f t="shared" si="131"/>
        <v>1570-2024</v>
      </c>
      <c r="B1377" s="20">
        <v>1570</v>
      </c>
      <c r="C1377" s="28">
        <v>2024</v>
      </c>
      <c r="D1377" s="19" t="s">
        <v>3806</v>
      </c>
      <c r="E1377" s="19" t="s">
        <v>248</v>
      </c>
      <c r="F1377" s="19">
        <v>33378133</v>
      </c>
      <c r="G1377" s="19" t="s">
        <v>3807</v>
      </c>
      <c r="H1377" s="19" t="s">
        <v>2256</v>
      </c>
      <c r="I1377" s="19" t="s">
        <v>32</v>
      </c>
      <c r="J1377" s="27">
        <v>45516</v>
      </c>
      <c r="K1377" s="27">
        <v>45519</v>
      </c>
      <c r="L1377" s="27">
        <v>45639</v>
      </c>
      <c r="M1377" s="29">
        <v>25854733</v>
      </c>
      <c r="N1377" s="36">
        <f t="shared" si="129"/>
        <v>0</v>
      </c>
      <c r="O1377" s="31">
        <f>VLOOKUP(A1377,[1]Hoja3!$A$1:$D$1647,2,0)</f>
        <v>0</v>
      </c>
      <c r="P1377" s="31">
        <f>VLOOKUP(A1377,[1]Hoja3!$A$1:$D$1647,4,0)</f>
        <v>0</v>
      </c>
      <c r="Q1377" s="31">
        <f>VLOOKUP(A1377,[1]Hoja3!$A$1:$D$1647,3,0)</f>
        <v>25854733</v>
      </c>
      <c r="R1377" s="31">
        <f t="shared" si="130"/>
        <v>25854733</v>
      </c>
      <c r="S1377" s="31">
        <f t="shared" si="132"/>
        <v>0</v>
      </c>
      <c r="T1377" s="31">
        <f t="shared" si="133"/>
        <v>0</v>
      </c>
      <c r="U1377" s="31">
        <f t="shared" ref="U1377:U1440" si="134">+R1377-M1377</f>
        <v>0</v>
      </c>
      <c r="X1377" s="30"/>
      <c r="Y1377" s="31"/>
      <c r="Z1377" s="31"/>
      <c r="AA1377" s="28" t="s">
        <v>32</v>
      </c>
    </row>
    <row r="1378" spans="1:27" s="28" customFormat="1" ht="29" x14ac:dyDescent="0.35">
      <c r="A1378" s="19" t="str">
        <f t="shared" si="131"/>
        <v>1571-2024</v>
      </c>
      <c r="B1378" s="20">
        <v>1571</v>
      </c>
      <c r="C1378" s="28">
        <v>2024</v>
      </c>
      <c r="D1378" s="19" t="s">
        <v>3808</v>
      </c>
      <c r="E1378" s="19" t="s">
        <v>494</v>
      </c>
      <c r="F1378" s="19">
        <v>39525320</v>
      </c>
      <c r="G1378" s="19" t="s">
        <v>3809</v>
      </c>
      <c r="H1378" s="19" t="s">
        <v>2256</v>
      </c>
      <c r="I1378" s="19" t="s">
        <v>32</v>
      </c>
      <c r="J1378" s="27">
        <v>45516</v>
      </c>
      <c r="K1378" s="27">
        <v>45519</v>
      </c>
      <c r="L1378" s="27">
        <v>45657</v>
      </c>
      <c r="M1378" s="29">
        <v>34000000</v>
      </c>
      <c r="N1378" s="36">
        <f t="shared" ref="N1378:N1441" si="135">+O1378/(M1378-P1378)</f>
        <v>0</v>
      </c>
      <c r="O1378" s="31">
        <f>VLOOKUP(A1378,[1]Hoja3!$A$1:$D$1647,2,0)</f>
        <v>0</v>
      </c>
      <c r="P1378" s="31">
        <f>VLOOKUP(A1378,[1]Hoja3!$A$1:$D$1647,4,0)</f>
        <v>0</v>
      </c>
      <c r="Q1378" s="31">
        <f>VLOOKUP(A1378,[1]Hoja3!$A$1:$D$1647,3,0)</f>
        <v>34000000</v>
      </c>
      <c r="R1378" s="31">
        <f t="shared" ref="R1378:R1441" si="136">+O1378-P1378+Q1378</f>
        <v>34000000</v>
      </c>
      <c r="S1378" s="31">
        <f t="shared" si="132"/>
        <v>0</v>
      </c>
      <c r="T1378" s="31">
        <f t="shared" si="133"/>
        <v>0</v>
      </c>
      <c r="U1378" s="31">
        <f t="shared" si="134"/>
        <v>0</v>
      </c>
      <c r="X1378" s="30"/>
      <c r="Y1378" s="31"/>
      <c r="Z1378" s="31"/>
      <c r="AA1378" s="28" t="s">
        <v>32</v>
      </c>
    </row>
    <row r="1379" spans="1:27" s="28" customFormat="1" ht="29" x14ac:dyDescent="0.35">
      <c r="A1379" s="19" t="str">
        <f t="shared" si="131"/>
        <v>1572-2024</v>
      </c>
      <c r="B1379" s="20">
        <v>1572</v>
      </c>
      <c r="C1379" s="28">
        <v>2024</v>
      </c>
      <c r="D1379" s="19" t="s">
        <v>3810</v>
      </c>
      <c r="E1379" s="19" t="s">
        <v>3811</v>
      </c>
      <c r="F1379" s="19">
        <v>52910625</v>
      </c>
      <c r="G1379" s="19" t="s">
        <v>3812</v>
      </c>
      <c r="H1379" s="19" t="s">
        <v>154</v>
      </c>
      <c r="I1379" s="19" t="s">
        <v>3665</v>
      </c>
      <c r="J1379" s="27">
        <v>45516</v>
      </c>
      <c r="K1379" s="27">
        <v>45527</v>
      </c>
      <c r="L1379" s="27">
        <v>45657</v>
      </c>
      <c r="M1379" s="29">
        <v>32590000</v>
      </c>
      <c r="N1379" s="36">
        <f t="shared" si="135"/>
        <v>0</v>
      </c>
      <c r="O1379" s="31">
        <f>VLOOKUP(A1379,[1]Hoja3!$A$1:$D$1647,2,0)</f>
        <v>0</v>
      </c>
      <c r="P1379" s="31">
        <f>VLOOKUP(A1379,[1]Hoja3!$A$1:$D$1647,4,0)</f>
        <v>0</v>
      </c>
      <c r="Q1379" s="31">
        <f>VLOOKUP(A1379,[1]Hoja3!$A$1:$D$1647,3,0)</f>
        <v>32590000</v>
      </c>
      <c r="R1379" s="31">
        <f t="shared" si="136"/>
        <v>32590000</v>
      </c>
      <c r="S1379" s="31">
        <f t="shared" si="132"/>
        <v>0</v>
      </c>
      <c r="T1379" s="31">
        <f t="shared" si="133"/>
        <v>0</v>
      </c>
      <c r="U1379" s="31">
        <f t="shared" si="134"/>
        <v>0</v>
      </c>
      <c r="X1379" s="30"/>
      <c r="Y1379" s="31"/>
      <c r="Z1379" s="31"/>
      <c r="AA1379" s="28" t="s">
        <v>32</v>
      </c>
    </row>
    <row r="1380" spans="1:27" s="28" customFormat="1" ht="29" x14ac:dyDescent="0.35">
      <c r="A1380" s="19" t="str">
        <f t="shared" si="131"/>
        <v>1573-2024</v>
      </c>
      <c r="B1380" s="20">
        <v>1573</v>
      </c>
      <c r="C1380" s="28">
        <v>2024</v>
      </c>
      <c r="D1380" s="19" t="s">
        <v>3813</v>
      </c>
      <c r="E1380" s="19" t="s">
        <v>3814</v>
      </c>
      <c r="F1380" s="19">
        <v>52902487</v>
      </c>
      <c r="G1380" s="19" t="s">
        <v>3815</v>
      </c>
      <c r="H1380" s="19" t="s">
        <v>426</v>
      </c>
      <c r="I1380" s="19" t="s">
        <v>820</v>
      </c>
      <c r="J1380" s="27">
        <v>45516</v>
      </c>
      <c r="K1380" s="27">
        <v>45518</v>
      </c>
      <c r="L1380" s="27">
        <v>45654</v>
      </c>
      <c r="M1380" s="29">
        <v>27000000</v>
      </c>
      <c r="N1380" s="36">
        <f t="shared" si="135"/>
        <v>0</v>
      </c>
      <c r="O1380" s="31">
        <f>VLOOKUP(A1380,[1]Hoja3!$A$1:$D$1647,2,0)</f>
        <v>0</v>
      </c>
      <c r="P1380" s="31">
        <f>VLOOKUP(A1380,[1]Hoja3!$A$1:$D$1647,4,0)</f>
        <v>0</v>
      </c>
      <c r="Q1380" s="31">
        <f>VLOOKUP(A1380,[1]Hoja3!$A$1:$D$1647,3,0)</f>
        <v>27000000</v>
      </c>
      <c r="R1380" s="31">
        <f t="shared" si="136"/>
        <v>27000000</v>
      </c>
      <c r="S1380" s="31">
        <f t="shared" si="132"/>
        <v>0</v>
      </c>
      <c r="T1380" s="31">
        <f t="shared" si="133"/>
        <v>0</v>
      </c>
      <c r="U1380" s="31">
        <f t="shared" si="134"/>
        <v>0</v>
      </c>
      <c r="X1380" s="30"/>
      <c r="Y1380" s="31"/>
      <c r="Z1380" s="31"/>
      <c r="AA1380" s="28" t="s">
        <v>428</v>
      </c>
    </row>
    <row r="1381" spans="1:27" s="28" customFormat="1" ht="29" x14ac:dyDescent="0.35">
      <c r="A1381" s="19" t="str">
        <f t="shared" si="131"/>
        <v>1574-2024</v>
      </c>
      <c r="B1381" s="20">
        <v>1574</v>
      </c>
      <c r="C1381" s="28">
        <v>2024</v>
      </c>
      <c r="D1381" s="19" t="s">
        <v>3816</v>
      </c>
      <c r="E1381" s="19" t="s">
        <v>3817</v>
      </c>
      <c r="F1381" s="19">
        <v>1013588461</v>
      </c>
      <c r="G1381" s="19" t="s">
        <v>3818</v>
      </c>
      <c r="H1381" s="19" t="s">
        <v>854</v>
      </c>
      <c r="I1381" s="19" t="s">
        <v>4785</v>
      </c>
      <c r="J1381" s="27">
        <v>45516</v>
      </c>
      <c r="K1381" s="27">
        <v>45519</v>
      </c>
      <c r="L1381" s="27">
        <v>45655</v>
      </c>
      <c r="M1381" s="29">
        <v>31500000</v>
      </c>
      <c r="N1381" s="36">
        <f t="shared" si="135"/>
        <v>0</v>
      </c>
      <c r="O1381" s="31">
        <f>VLOOKUP(A1381,[1]Hoja3!$A$1:$D$1647,2,0)</f>
        <v>0</v>
      </c>
      <c r="P1381" s="31">
        <f>VLOOKUP(A1381,[1]Hoja3!$A$1:$D$1647,4,0)</f>
        <v>0</v>
      </c>
      <c r="Q1381" s="31">
        <f>VLOOKUP(A1381,[1]Hoja3!$A$1:$D$1647,3,0)</f>
        <v>31500000</v>
      </c>
      <c r="R1381" s="31">
        <f t="shared" si="136"/>
        <v>31500000</v>
      </c>
      <c r="S1381" s="31">
        <f t="shared" si="132"/>
        <v>0</v>
      </c>
      <c r="T1381" s="31">
        <f t="shared" si="133"/>
        <v>0</v>
      </c>
      <c r="U1381" s="31">
        <f t="shared" si="134"/>
        <v>0</v>
      </c>
      <c r="X1381" s="30"/>
      <c r="Y1381" s="31"/>
      <c r="Z1381" s="31"/>
      <c r="AA1381" s="28" t="s">
        <v>5417</v>
      </c>
    </row>
    <row r="1382" spans="1:27" s="28" customFormat="1" ht="29" x14ac:dyDescent="0.35">
      <c r="A1382" s="19" t="str">
        <f t="shared" si="131"/>
        <v>1575-2024</v>
      </c>
      <c r="B1382" s="20">
        <v>1575</v>
      </c>
      <c r="C1382" s="28">
        <v>2024</v>
      </c>
      <c r="D1382" s="19" t="s">
        <v>3819</v>
      </c>
      <c r="E1382" s="19" t="s">
        <v>1017</v>
      </c>
      <c r="F1382" s="19">
        <v>367422</v>
      </c>
      <c r="G1382" s="19" t="s">
        <v>3820</v>
      </c>
      <c r="H1382" s="19" t="s">
        <v>444</v>
      </c>
      <c r="I1382" s="19" t="s">
        <v>305</v>
      </c>
      <c r="J1382" s="27">
        <v>45516</v>
      </c>
      <c r="K1382" s="27">
        <v>45518</v>
      </c>
      <c r="L1382" s="27">
        <v>45654</v>
      </c>
      <c r="M1382" s="29">
        <v>27000000</v>
      </c>
      <c r="N1382" s="36">
        <f t="shared" si="135"/>
        <v>0</v>
      </c>
      <c r="O1382" s="31">
        <f>VLOOKUP(A1382,[1]Hoja3!$A$1:$D$1647,2,0)</f>
        <v>0</v>
      </c>
      <c r="P1382" s="31">
        <f>VLOOKUP(A1382,[1]Hoja3!$A$1:$D$1647,4,0)</f>
        <v>0</v>
      </c>
      <c r="Q1382" s="31">
        <f>VLOOKUP(A1382,[1]Hoja3!$A$1:$D$1647,3,0)</f>
        <v>27000000</v>
      </c>
      <c r="R1382" s="31">
        <f t="shared" si="136"/>
        <v>27000000</v>
      </c>
      <c r="S1382" s="31">
        <f t="shared" si="132"/>
        <v>0</v>
      </c>
      <c r="T1382" s="31">
        <f t="shared" si="133"/>
        <v>0</v>
      </c>
      <c r="U1382" s="31">
        <f t="shared" si="134"/>
        <v>0</v>
      </c>
      <c r="X1382" s="30"/>
      <c r="Y1382" s="31"/>
      <c r="Z1382" s="31"/>
      <c r="AA1382" s="28" t="s">
        <v>5417</v>
      </c>
    </row>
    <row r="1383" spans="1:27" s="28" customFormat="1" ht="29" x14ac:dyDescent="0.35">
      <c r="A1383" s="19" t="str">
        <f t="shared" si="131"/>
        <v>1576-2024</v>
      </c>
      <c r="B1383" s="20">
        <v>1576</v>
      </c>
      <c r="C1383" s="28">
        <v>2024</v>
      </c>
      <c r="D1383" s="19" t="s">
        <v>3821</v>
      </c>
      <c r="E1383" s="19" t="s">
        <v>403</v>
      </c>
      <c r="F1383" s="19">
        <v>1010174817</v>
      </c>
      <c r="G1383" s="19" t="s">
        <v>3822</v>
      </c>
      <c r="H1383" s="19" t="s">
        <v>444</v>
      </c>
      <c r="I1383" s="19" t="s">
        <v>305</v>
      </c>
      <c r="J1383" s="27">
        <v>45516</v>
      </c>
      <c r="K1383" s="27">
        <v>45518</v>
      </c>
      <c r="L1383" s="27">
        <v>45654</v>
      </c>
      <c r="M1383" s="29">
        <v>31500000</v>
      </c>
      <c r="N1383" s="36">
        <f t="shared" si="135"/>
        <v>0</v>
      </c>
      <c r="O1383" s="31">
        <f>VLOOKUP(A1383,[1]Hoja3!$A$1:$D$1647,2,0)</f>
        <v>0</v>
      </c>
      <c r="P1383" s="31">
        <f>VLOOKUP(A1383,[1]Hoja3!$A$1:$D$1647,4,0)</f>
        <v>0</v>
      </c>
      <c r="Q1383" s="31">
        <f>VLOOKUP(A1383,[1]Hoja3!$A$1:$D$1647,3,0)</f>
        <v>31500000</v>
      </c>
      <c r="R1383" s="31">
        <f t="shared" si="136"/>
        <v>31500000</v>
      </c>
      <c r="S1383" s="31">
        <f t="shared" si="132"/>
        <v>0</v>
      </c>
      <c r="T1383" s="31">
        <f t="shared" si="133"/>
        <v>0</v>
      </c>
      <c r="U1383" s="31">
        <f t="shared" si="134"/>
        <v>0</v>
      </c>
      <c r="X1383" s="30"/>
      <c r="Y1383" s="31"/>
      <c r="Z1383" s="31"/>
      <c r="AA1383" s="28" t="s">
        <v>5417</v>
      </c>
    </row>
    <row r="1384" spans="1:27" s="28" customFormat="1" ht="29" x14ac:dyDescent="0.35">
      <c r="A1384" s="19" t="str">
        <f t="shared" si="131"/>
        <v>1577-2024</v>
      </c>
      <c r="B1384" s="20">
        <v>1577</v>
      </c>
      <c r="C1384" s="28">
        <v>2024</v>
      </c>
      <c r="D1384" s="19" t="s">
        <v>3823</v>
      </c>
      <c r="E1384" s="19" t="s">
        <v>1320</v>
      </c>
      <c r="F1384" s="19">
        <v>1020758832</v>
      </c>
      <c r="G1384" s="19" t="s">
        <v>3824</v>
      </c>
      <c r="H1384" s="19" t="s">
        <v>854</v>
      </c>
      <c r="I1384" s="19" t="s">
        <v>4785</v>
      </c>
      <c r="J1384" s="27">
        <v>45516</v>
      </c>
      <c r="K1384" s="27">
        <v>45518</v>
      </c>
      <c r="L1384" s="27">
        <v>45654</v>
      </c>
      <c r="M1384" s="29">
        <v>31500000</v>
      </c>
      <c r="N1384" s="36">
        <f t="shared" si="135"/>
        <v>0</v>
      </c>
      <c r="O1384" s="31">
        <f>VLOOKUP(A1384,[1]Hoja3!$A$1:$D$1647,2,0)</f>
        <v>0</v>
      </c>
      <c r="P1384" s="31">
        <f>VLOOKUP(A1384,[1]Hoja3!$A$1:$D$1647,4,0)</f>
        <v>0</v>
      </c>
      <c r="Q1384" s="31">
        <f>VLOOKUP(A1384,[1]Hoja3!$A$1:$D$1647,3,0)</f>
        <v>31500000</v>
      </c>
      <c r="R1384" s="31">
        <f t="shared" si="136"/>
        <v>31500000</v>
      </c>
      <c r="S1384" s="31">
        <f t="shared" si="132"/>
        <v>0</v>
      </c>
      <c r="T1384" s="31">
        <f t="shared" si="133"/>
        <v>0</v>
      </c>
      <c r="U1384" s="31">
        <f t="shared" si="134"/>
        <v>0</v>
      </c>
      <c r="X1384" s="30"/>
      <c r="Y1384" s="31"/>
      <c r="Z1384" s="31"/>
      <c r="AA1384" s="28" t="s">
        <v>5417</v>
      </c>
    </row>
    <row r="1385" spans="1:27" s="28" customFormat="1" ht="29" x14ac:dyDescent="0.35">
      <c r="A1385" s="19" t="str">
        <f t="shared" si="131"/>
        <v>1578-2024</v>
      </c>
      <c r="B1385" s="20">
        <v>1578</v>
      </c>
      <c r="C1385" s="28">
        <v>2024</v>
      </c>
      <c r="D1385" s="19" t="s">
        <v>3825</v>
      </c>
      <c r="E1385" s="19" t="s">
        <v>1485</v>
      </c>
      <c r="F1385" s="19">
        <v>1026269732</v>
      </c>
      <c r="G1385" s="19" t="s">
        <v>3826</v>
      </c>
      <c r="H1385" s="19" t="s">
        <v>3292</v>
      </c>
      <c r="I1385" s="19" t="s">
        <v>5416</v>
      </c>
      <c r="J1385" s="27">
        <v>45515</v>
      </c>
      <c r="K1385" s="27">
        <v>45518</v>
      </c>
      <c r="L1385" s="27">
        <v>45654</v>
      </c>
      <c r="M1385" s="29">
        <v>34650000</v>
      </c>
      <c r="N1385" s="36">
        <f t="shared" si="135"/>
        <v>0</v>
      </c>
      <c r="O1385" s="31">
        <f>VLOOKUP(A1385,[1]Hoja3!$A$1:$D$1647,2,0)</f>
        <v>0</v>
      </c>
      <c r="P1385" s="31">
        <f>VLOOKUP(A1385,[1]Hoja3!$A$1:$D$1647,4,0)</f>
        <v>0</v>
      </c>
      <c r="Q1385" s="31">
        <f>VLOOKUP(A1385,[1]Hoja3!$A$1:$D$1647,3,0)</f>
        <v>34650000</v>
      </c>
      <c r="R1385" s="31">
        <f t="shared" si="136"/>
        <v>34650000</v>
      </c>
      <c r="S1385" s="31">
        <f t="shared" si="132"/>
        <v>0</v>
      </c>
      <c r="T1385" s="31">
        <f t="shared" si="133"/>
        <v>0</v>
      </c>
      <c r="U1385" s="31">
        <f t="shared" si="134"/>
        <v>0</v>
      </c>
      <c r="X1385" s="30"/>
      <c r="Y1385" s="31"/>
      <c r="Z1385" s="31"/>
      <c r="AA1385" s="28" t="s">
        <v>895</v>
      </c>
    </row>
    <row r="1386" spans="1:27" s="28" customFormat="1" ht="29" x14ac:dyDescent="0.35">
      <c r="A1386" s="19" t="str">
        <f t="shared" si="131"/>
        <v>1579-2024</v>
      </c>
      <c r="B1386" s="20">
        <v>1579</v>
      </c>
      <c r="C1386" s="28">
        <v>2024</v>
      </c>
      <c r="D1386" s="19" t="s">
        <v>3827</v>
      </c>
      <c r="E1386" s="19" t="s">
        <v>506</v>
      </c>
      <c r="F1386" s="19">
        <v>79953215</v>
      </c>
      <c r="G1386" s="19" t="s">
        <v>3828</v>
      </c>
      <c r="H1386" s="19" t="s">
        <v>797</v>
      </c>
      <c r="I1386" s="19" t="s">
        <v>5410</v>
      </c>
      <c r="J1386" s="27">
        <v>45516</v>
      </c>
      <c r="K1386" s="27">
        <v>45519</v>
      </c>
      <c r="L1386" s="27">
        <v>45655</v>
      </c>
      <c r="M1386" s="29">
        <v>41715000</v>
      </c>
      <c r="N1386" s="36">
        <f t="shared" si="135"/>
        <v>0</v>
      </c>
      <c r="O1386" s="31">
        <f>VLOOKUP(A1386,[1]Hoja3!$A$1:$D$1647,2,0)</f>
        <v>0</v>
      </c>
      <c r="P1386" s="31">
        <f>VLOOKUP(A1386,[1]Hoja3!$A$1:$D$1647,4,0)</f>
        <v>0</v>
      </c>
      <c r="Q1386" s="31">
        <f>VLOOKUP(A1386,[1]Hoja3!$A$1:$D$1647,3,0)</f>
        <v>41715000</v>
      </c>
      <c r="R1386" s="31">
        <f t="shared" si="136"/>
        <v>41715000</v>
      </c>
      <c r="S1386" s="31">
        <f t="shared" si="132"/>
        <v>0</v>
      </c>
      <c r="T1386" s="31">
        <f t="shared" si="133"/>
        <v>0</v>
      </c>
      <c r="U1386" s="31">
        <f t="shared" si="134"/>
        <v>0</v>
      </c>
      <c r="X1386" s="30"/>
      <c r="Y1386" s="31"/>
      <c r="Z1386" s="31"/>
      <c r="AA1386" s="28" t="s">
        <v>4765</v>
      </c>
    </row>
    <row r="1387" spans="1:27" s="28" customFormat="1" ht="43.5" x14ac:dyDescent="0.35">
      <c r="A1387" s="19" t="str">
        <f t="shared" si="131"/>
        <v>1580-2024</v>
      </c>
      <c r="B1387" s="20">
        <v>1580</v>
      </c>
      <c r="C1387" s="28">
        <v>2024</v>
      </c>
      <c r="D1387" s="19" t="s">
        <v>3829</v>
      </c>
      <c r="E1387" s="19" t="s">
        <v>871</v>
      </c>
      <c r="F1387" s="19">
        <v>80102165</v>
      </c>
      <c r="G1387" s="19" t="s">
        <v>3830</v>
      </c>
      <c r="H1387" s="19" t="s">
        <v>262</v>
      </c>
      <c r="I1387" s="19" t="s">
        <v>4742</v>
      </c>
      <c r="J1387" s="27">
        <v>45516</v>
      </c>
      <c r="K1387" s="27">
        <v>45518</v>
      </c>
      <c r="L1387" s="27">
        <v>45657</v>
      </c>
      <c r="M1387" s="29">
        <v>35310000</v>
      </c>
      <c r="N1387" s="36">
        <f t="shared" si="135"/>
        <v>0</v>
      </c>
      <c r="O1387" s="31">
        <f>VLOOKUP(A1387,[1]Hoja3!$A$1:$D$1647,2,0)</f>
        <v>0</v>
      </c>
      <c r="P1387" s="31">
        <f>VLOOKUP(A1387,[1]Hoja3!$A$1:$D$1647,4,0)</f>
        <v>0</v>
      </c>
      <c r="Q1387" s="31">
        <f>VLOOKUP(A1387,[1]Hoja3!$A$1:$D$1647,3,0)</f>
        <v>35310000</v>
      </c>
      <c r="R1387" s="31">
        <f t="shared" si="136"/>
        <v>35310000</v>
      </c>
      <c r="S1387" s="31">
        <f t="shared" si="132"/>
        <v>0</v>
      </c>
      <c r="T1387" s="31">
        <f t="shared" si="133"/>
        <v>0</v>
      </c>
      <c r="U1387" s="31">
        <f t="shared" si="134"/>
        <v>0</v>
      </c>
      <c r="X1387" s="30"/>
      <c r="Y1387" s="31"/>
      <c r="Z1387" s="31"/>
      <c r="AA1387" s="28" t="s">
        <v>5415</v>
      </c>
    </row>
    <row r="1388" spans="1:27" s="28" customFormat="1" ht="29" x14ac:dyDescent="0.35">
      <c r="A1388" s="19" t="str">
        <f t="shared" si="131"/>
        <v>1581-2024</v>
      </c>
      <c r="B1388" s="20">
        <v>1581</v>
      </c>
      <c r="C1388" s="28">
        <v>2024</v>
      </c>
      <c r="D1388" s="19" t="s">
        <v>3831</v>
      </c>
      <c r="E1388" s="19" t="s">
        <v>1266</v>
      </c>
      <c r="F1388" s="19">
        <v>1016080002</v>
      </c>
      <c r="G1388" s="19" t="s">
        <v>3832</v>
      </c>
      <c r="H1388" s="19" t="s">
        <v>5412</v>
      </c>
      <c r="I1388" s="19" t="s">
        <v>4760</v>
      </c>
      <c r="J1388" s="27">
        <v>45516</v>
      </c>
      <c r="K1388" s="27">
        <v>45519</v>
      </c>
      <c r="L1388" s="27">
        <v>45657</v>
      </c>
      <c r="M1388" s="29">
        <v>26522500</v>
      </c>
      <c r="N1388" s="36">
        <f t="shared" si="135"/>
        <v>0</v>
      </c>
      <c r="O1388" s="31">
        <f>VLOOKUP(A1388,[1]Hoja3!$A$1:$D$1647,2,0)</f>
        <v>0</v>
      </c>
      <c r="P1388" s="31">
        <f>VLOOKUP(A1388,[1]Hoja3!$A$1:$D$1647,4,0)</f>
        <v>0</v>
      </c>
      <c r="Q1388" s="31">
        <f>VLOOKUP(A1388,[1]Hoja3!$A$1:$D$1647,3,0)</f>
        <v>26522500</v>
      </c>
      <c r="R1388" s="31">
        <f t="shared" si="136"/>
        <v>26522500</v>
      </c>
      <c r="S1388" s="31">
        <f t="shared" si="132"/>
        <v>0</v>
      </c>
      <c r="T1388" s="31">
        <f t="shared" si="133"/>
        <v>0</v>
      </c>
      <c r="U1388" s="31">
        <f t="shared" si="134"/>
        <v>0</v>
      </c>
      <c r="X1388" s="30"/>
      <c r="Y1388" s="31"/>
      <c r="Z1388" s="31"/>
      <c r="AA1388" s="28" t="s">
        <v>534</v>
      </c>
    </row>
    <row r="1389" spans="1:27" s="28" customFormat="1" ht="29" x14ac:dyDescent="0.35">
      <c r="A1389" s="19" t="str">
        <f t="shared" si="131"/>
        <v>1582-2024</v>
      </c>
      <c r="B1389" s="20">
        <v>1582</v>
      </c>
      <c r="C1389" s="28">
        <v>2024</v>
      </c>
      <c r="D1389" s="19" t="s">
        <v>3833</v>
      </c>
      <c r="E1389" s="19" t="s">
        <v>3834</v>
      </c>
      <c r="F1389" s="19">
        <v>52482434</v>
      </c>
      <c r="G1389" s="19" t="s">
        <v>3835</v>
      </c>
      <c r="H1389" s="19" t="s">
        <v>475</v>
      </c>
      <c r="I1389" s="19" t="s">
        <v>4768</v>
      </c>
      <c r="J1389" s="27">
        <v>45530</v>
      </c>
      <c r="K1389" s="27">
        <v>45538</v>
      </c>
      <c r="L1389" s="27">
        <v>45657</v>
      </c>
      <c r="M1389" s="29">
        <v>14792000</v>
      </c>
      <c r="N1389" s="36">
        <f t="shared" si="135"/>
        <v>0</v>
      </c>
      <c r="O1389" s="31">
        <f>VLOOKUP(A1389,[1]Hoja3!$A$1:$D$1647,2,0)</f>
        <v>0</v>
      </c>
      <c r="P1389" s="31">
        <f>VLOOKUP(A1389,[1]Hoja3!$A$1:$D$1647,4,0)</f>
        <v>0</v>
      </c>
      <c r="Q1389" s="31">
        <f>VLOOKUP(A1389,[1]Hoja3!$A$1:$D$1647,3,0)</f>
        <v>14792000</v>
      </c>
      <c r="R1389" s="31">
        <f t="shared" si="136"/>
        <v>14792000</v>
      </c>
      <c r="S1389" s="31">
        <f t="shared" si="132"/>
        <v>0</v>
      </c>
      <c r="T1389" s="31">
        <f t="shared" si="133"/>
        <v>0</v>
      </c>
      <c r="U1389" s="31">
        <f t="shared" si="134"/>
        <v>0</v>
      </c>
      <c r="X1389" s="30"/>
      <c r="Y1389" s="31"/>
      <c r="Z1389" s="31"/>
      <c r="AA1389" s="28" t="s">
        <v>477</v>
      </c>
    </row>
    <row r="1390" spans="1:27" s="28" customFormat="1" ht="29" x14ac:dyDescent="0.35">
      <c r="A1390" s="19" t="str">
        <f t="shared" si="131"/>
        <v>1583-2024</v>
      </c>
      <c r="B1390" s="20">
        <v>1583</v>
      </c>
      <c r="C1390" s="28">
        <v>2024</v>
      </c>
      <c r="D1390" s="19" t="s">
        <v>3836</v>
      </c>
      <c r="E1390" s="19" t="s">
        <v>1431</v>
      </c>
      <c r="F1390" s="19">
        <v>1000577432</v>
      </c>
      <c r="G1390" s="19" t="s">
        <v>3837</v>
      </c>
      <c r="H1390" s="19" t="s">
        <v>3046</v>
      </c>
      <c r="I1390" s="19" t="s">
        <v>476</v>
      </c>
      <c r="J1390" s="27">
        <v>45519</v>
      </c>
      <c r="K1390" s="27">
        <v>45530</v>
      </c>
      <c r="L1390" s="27">
        <v>45651</v>
      </c>
      <c r="M1390" s="29">
        <v>20920000</v>
      </c>
      <c r="N1390" s="36">
        <f t="shared" si="135"/>
        <v>0</v>
      </c>
      <c r="O1390" s="31">
        <f>VLOOKUP(A1390,[1]Hoja3!$A$1:$D$1647,2,0)</f>
        <v>0</v>
      </c>
      <c r="P1390" s="31">
        <f>VLOOKUP(A1390,[1]Hoja3!$A$1:$D$1647,4,0)</f>
        <v>0</v>
      </c>
      <c r="Q1390" s="31">
        <f>VLOOKUP(A1390,[1]Hoja3!$A$1:$D$1647,3,0)</f>
        <v>20920000</v>
      </c>
      <c r="R1390" s="31">
        <f t="shared" si="136"/>
        <v>20920000</v>
      </c>
      <c r="S1390" s="31">
        <f t="shared" si="132"/>
        <v>0</v>
      </c>
      <c r="T1390" s="31">
        <f t="shared" si="133"/>
        <v>0</v>
      </c>
      <c r="U1390" s="31">
        <f t="shared" si="134"/>
        <v>0</v>
      </c>
      <c r="X1390" s="30"/>
      <c r="Y1390" s="31"/>
      <c r="Z1390" s="31"/>
      <c r="AA1390" s="28" t="s">
        <v>477</v>
      </c>
    </row>
    <row r="1391" spans="1:27" s="28" customFormat="1" ht="43.5" x14ac:dyDescent="0.35">
      <c r="A1391" s="19" t="str">
        <f t="shared" si="131"/>
        <v>1584-2024</v>
      </c>
      <c r="B1391" s="20">
        <v>1584</v>
      </c>
      <c r="C1391" s="28">
        <v>2024</v>
      </c>
      <c r="D1391" s="19" t="s">
        <v>3838</v>
      </c>
      <c r="E1391" s="19" t="s">
        <v>2467</v>
      </c>
      <c r="F1391" s="19">
        <v>1018456182</v>
      </c>
      <c r="G1391" s="19" t="s">
        <v>3839</v>
      </c>
      <c r="H1391" s="19" t="s">
        <v>154</v>
      </c>
      <c r="I1391" s="19" t="s">
        <v>155</v>
      </c>
      <c r="J1391" s="27">
        <v>45516</v>
      </c>
      <c r="K1391" s="27">
        <v>45526</v>
      </c>
      <c r="L1391" s="27">
        <v>45657</v>
      </c>
      <c r="M1391" s="29">
        <v>10026000</v>
      </c>
      <c r="N1391" s="36">
        <f t="shared" si="135"/>
        <v>0</v>
      </c>
      <c r="O1391" s="31">
        <f>VLOOKUP(A1391,[1]Hoja3!$A$1:$D$1647,2,0)</f>
        <v>0</v>
      </c>
      <c r="P1391" s="31">
        <f>VLOOKUP(A1391,[1]Hoja3!$A$1:$D$1647,4,0)</f>
        <v>0</v>
      </c>
      <c r="Q1391" s="31">
        <f>VLOOKUP(A1391,[1]Hoja3!$A$1:$D$1647,3,0)</f>
        <v>10026000</v>
      </c>
      <c r="R1391" s="31">
        <f t="shared" si="136"/>
        <v>10026000</v>
      </c>
      <c r="S1391" s="31">
        <f t="shared" si="132"/>
        <v>0</v>
      </c>
      <c r="T1391" s="31">
        <f t="shared" si="133"/>
        <v>0</v>
      </c>
      <c r="U1391" s="31">
        <f t="shared" si="134"/>
        <v>0</v>
      </c>
      <c r="X1391" s="30"/>
      <c r="Y1391" s="31"/>
      <c r="Z1391" s="31"/>
      <c r="AA1391" s="28" t="s">
        <v>156</v>
      </c>
    </row>
    <row r="1392" spans="1:27" s="28" customFormat="1" ht="43.5" x14ac:dyDescent="0.35">
      <c r="A1392" s="19" t="str">
        <f t="shared" si="131"/>
        <v>1586-2024</v>
      </c>
      <c r="B1392" s="20">
        <v>1586</v>
      </c>
      <c r="C1392" s="28">
        <v>2024</v>
      </c>
      <c r="D1392" s="19" t="s">
        <v>3840</v>
      </c>
      <c r="E1392" s="19" t="s">
        <v>3841</v>
      </c>
      <c r="F1392" s="19">
        <v>52315864</v>
      </c>
      <c r="G1392" s="19" t="s">
        <v>3842</v>
      </c>
      <c r="H1392" s="19" t="s">
        <v>262</v>
      </c>
      <c r="I1392" s="19" t="s">
        <v>4742</v>
      </c>
      <c r="J1392" s="27">
        <v>45516</v>
      </c>
      <c r="K1392" s="27">
        <v>45519</v>
      </c>
      <c r="L1392" s="27">
        <v>45657</v>
      </c>
      <c r="M1392" s="29">
        <v>22900500</v>
      </c>
      <c r="N1392" s="36">
        <f t="shared" si="135"/>
        <v>0</v>
      </c>
      <c r="O1392" s="31">
        <f>VLOOKUP(A1392,[1]Hoja3!$A$1:$D$1647,2,0)</f>
        <v>0</v>
      </c>
      <c r="P1392" s="31">
        <f>VLOOKUP(A1392,[1]Hoja3!$A$1:$D$1647,4,0)</f>
        <v>0</v>
      </c>
      <c r="Q1392" s="31">
        <f>VLOOKUP(A1392,[1]Hoja3!$A$1:$D$1647,3,0)</f>
        <v>22900500</v>
      </c>
      <c r="R1392" s="31">
        <f t="shared" si="136"/>
        <v>22900500</v>
      </c>
      <c r="S1392" s="31">
        <f t="shared" si="132"/>
        <v>0</v>
      </c>
      <c r="T1392" s="31">
        <f t="shared" si="133"/>
        <v>0</v>
      </c>
      <c r="U1392" s="31">
        <f t="shared" si="134"/>
        <v>0</v>
      </c>
      <c r="X1392" s="30"/>
      <c r="Y1392" s="31"/>
      <c r="Z1392" s="31"/>
      <c r="AA1392" s="28" t="s">
        <v>5415</v>
      </c>
    </row>
    <row r="1393" spans="1:27" s="28" customFormat="1" ht="43.5" x14ac:dyDescent="0.35">
      <c r="A1393" s="19" t="str">
        <f t="shared" si="131"/>
        <v>1587-2024</v>
      </c>
      <c r="B1393" s="20">
        <v>1587</v>
      </c>
      <c r="C1393" s="28">
        <v>2024</v>
      </c>
      <c r="D1393" s="19" t="s">
        <v>3843</v>
      </c>
      <c r="E1393" s="19" t="s">
        <v>735</v>
      </c>
      <c r="F1393" s="19">
        <v>52930764</v>
      </c>
      <c r="G1393" s="19" t="s">
        <v>3844</v>
      </c>
      <c r="H1393" s="19" t="s">
        <v>262</v>
      </c>
      <c r="I1393" s="19" t="s">
        <v>4742</v>
      </c>
      <c r="J1393" s="27">
        <v>45516</v>
      </c>
      <c r="K1393" s="27">
        <v>45517</v>
      </c>
      <c r="L1393" s="27">
        <v>45657</v>
      </c>
      <c r="M1393" s="29">
        <v>26790000</v>
      </c>
      <c r="N1393" s="36">
        <f t="shared" si="135"/>
        <v>0</v>
      </c>
      <c r="O1393" s="31">
        <f>VLOOKUP(A1393,[1]Hoja3!$A$1:$D$1647,2,0)</f>
        <v>0</v>
      </c>
      <c r="P1393" s="31">
        <f>VLOOKUP(A1393,[1]Hoja3!$A$1:$D$1647,4,0)</f>
        <v>0</v>
      </c>
      <c r="Q1393" s="31">
        <f>VLOOKUP(A1393,[1]Hoja3!$A$1:$D$1647,3,0)</f>
        <v>26790000</v>
      </c>
      <c r="R1393" s="31">
        <f t="shared" si="136"/>
        <v>26790000</v>
      </c>
      <c r="S1393" s="31">
        <f t="shared" si="132"/>
        <v>0</v>
      </c>
      <c r="T1393" s="31">
        <f t="shared" si="133"/>
        <v>0</v>
      </c>
      <c r="U1393" s="31">
        <f t="shared" si="134"/>
        <v>0</v>
      </c>
      <c r="X1393" s="30"/>
      <c r="Y1393" s="31"/>
      <c r="Z1393" s="31"/>
      <c r="AA1393" s="28" t="s">
        <v>5415</v>
      </c>
    </row>
    <row r="1394" spans="1:27" s="28" customFormat="1" ht="29" x14ac:dyDescent="0.35">
      <c r="A1394" s="19" t="str">
        <f t="shared" si="131"/>
        <v>1588-2024</v>
      </c>
      <c r="B1394" s="20">
        <v>1588</v>
      </c>
      <c r="C1394" s="28">
        <v>2024</v>
      </c>
      <c r="D1394" s="19" t="s">
        <v>3845</v>
      </c>
      <c r="E1394" s="19" t="s">
        <v>2479</v>
      </c>
      <c r="F1394" s="19">
        <v>1024472408</v>
      </c>
      <c r="G1394" s="19" t="s">
        <v>3846</v>
      </c>
      <c r="H1394" s="19" t="s">
        <v>4678</v>
      </c>
      <c r="I1394" s="19" t="s">
        <v>2487</v>
      </c>
      <c r="J1394" s="27">
        <v>45516</v>
      </c>
      <c r="K1394" s="27">
        <v>45524</v>
      </c>
      <c r="L1394" s="27">
        <v>45657</v>
      </c>
      <c r="M1394" s="29">
        <v>20000000</v>
      </c>
      <c r="N1394" s="36">
        <f t="shared" si="135"/>
        <v>0</v>
      </c>
      <c r="O1394" s="31">
        <f>VLOOKUP(A1394,[1]Hoja3!$A$1:$D$1647,2,0)</f>
        <v>0</v>
      </c>
      <c r="P1394" s="31">
        <f>VLOOKUP(A1394,[1]Hoja3!$A$1:$D$1647,4,0)</f>
        <v>0</v>
      </c>
      <c r="Q1394" s="31">
        <f>VLOOKUP(A1394,[1]Hoja3!$A$1:$D$1647,3,0)</f>
        <v>20000000</v>
      </c>
      <c r="R1394" s="31">
        <f t="shared" si="136"/>
        <v>20000000</v>
      </c>
      <c r="S1394" s="31">
        <f t="shared" si="132"/>
        <v>0</v>
      </c>
      <c r="T1394" s="31">
        <f t="shared" si="133"/>
        <v>0</v>
      </c>
      <c r="U1394" s="31">
        <f t="shared" si="134"/>
        <v>0</v>
      </c>
      <c r="X1394" s="30"/>
      <c r="Y1394" s="31"/>
      <c r="Z1394" s="31"/>
      <c r="AA1394" s="28" t="s">
        <v>534</v>
      </c>
    </row>
    <row r="1395" spans="1:27" s="28" customFormat="1" ht="43.5" x14ac:dyDescent="0.35">
      <c r="A1395" s="19" t="str">
        <f t="shared" si="131"/>
        <v>1589-2024</v>
      </c>
      <c r="B1395" s="20">
        <v>1589</v>
      </c>
      <c r="C1395" s="28">
        <v>2024</v>
      </c>
      <c r="D1395" s="19" t="s">
        <v>3847</v>
      </c>
      <c r="E1395" s="19" t="s">
        <v>1680</v>
      </c>
      <c r="F1395" s="19">
        <v>52204744</v>
      </c>
      <c r="G1395" s="19" t="s">
        <v>3848</v>
      </c>
      <c r="H1395" s="19" t="s">
        <v>154</v>
      </c>
      <c r="I1395" s="19" t="s">
        <v>155</v>
      </c>
      <c r="J1395" s="27">
        <v>45516</v>
      </c>
      <c r="K1395" s="27">
        <v>45525</v>
      </c>
      <c r="L1395" s="27">
        <v>45657</v>
      </c>
      <c r="M1395" s="29">
        <v>24444000</v>
      </c>
      <c r="N1395" s="36">
        <f t="shared" si="135"/>
        <v>0</v>
      </c>
      <c r="O1395" s="31">
        <f>VLOOKUP(A1395,[1]Hoja3!$A$1:$D$1647,2,0)</f>
        <v>0</v>
      </c>
      <c r="P1395" s="31">
        <f>VLOOKUP(A1395,[1]Hoja3!$A$1:$D$1647,4,0)</f>
        <v>0</v>
      </c>
      <c r="Q1395" s="31">
        <f>VLOOKUP(A1395,[1]Hoja3!$A$1:$D$1647,3,0)</f>
        <v>24444000</v>
      </c>
      <c r="R1395" s="31">
        <f t="shared" si="136"/>
        <v>24444000</v>
      </c>
      <c r="S1395" s="31">
        <f t="shared" si="132"/>
        <v>0</v>
      </c>
      <c r="T1395" s="31">
        <f t="shared" si="133"/>
        <v>0</v>
      </c>
      <c r="U1395" s="31">
        <f t="shared" si="134"/>
        <v>0</v>
      </c>
      <c r="X1395" s="30"/>
      <c r="Y1395" s="31"/>
      <c r="Z1395" s="31"/>
      <c r="AA1395" s="28" t="s">
        <v>156</v>
      </c>
    </row>
    <row r="1396" spans="1:27" s="28" customFormat="1" ht="29" x14ac:dyDescent="0.35">
      <c r="A1396" s="19" t="str">
        <f t="shared" si="131"/>
        <v>1590-2024</v>
      </c>
      <c r="B1396" s="20">
        <v>1590</v>
      </c>
      <c r="C1396" s="28">
        <v>2024</v>
      </c>
      <c r="D1396" s="19" t="s">
        <v>3849</v>
      </c>
      <c r="E1396" s="19" t="s">
        <v>1527</v>
      </c>
      <c r="F1396" s="19">
        <v>1094895758</v>
      </c>
      <c r="G1396" s="19" t="s">
        <v>3850</v>
      </c>
      <c r="H1396" s="19" t="s">
        <v>298</v>
      </c>
      <c r="I1396" s="19" t="s">
        <v>299</v>
      </c>
      <c r="J1396" s="27">
        <v>45517</v>
      </c>
      <c r="K1396" s="27">
        <v>45518</v>
      </c>
      <c r="L1396" s="27">
        <v>45657</v>
      </c>
      <c r="M1396" s="29">
        <v>28000000</v>
      </c>
      <c r="N1396" s="36">
        <f t="shared" si="135"/>
        <v>0</v>
      </c>
      <c r="O1396" s="31">
        <f>VLOOKUP(A1396,[1]Hoja3!$A$1:$D$1647,2,0)</f>
        <v>0</v>
      </c>
      <c r="P1396" s="31">
        <f>VLOOKUP(A1396,[1]Hoja3!$A$1:$D$1647,4,0)</f>
        <v>0</v>
      </c>
      <c r="Q1396" s="31">
        <f>VLOOKUP(A1396,[1]Hoja3!$A$1:$D$1647,3,0)</f>
        <v>28000000</v>
      </c>
      <c r="R1396" s="31">
        <f t="shared" si="136"/>
        <v>28000000</v>
      </c>
      <c r="S1396" s="31">
        <f t="shared" si="132"/>
        <v>0</v>
      </c>
      <c r="T1396" s="31">
        <f t="shared" si="133"/>
        <v>0</v>
      </c>
      <c r="U1396" s="31">
        <f t="shared" si="134"/>
        <v>0</v>
      </c>
      <c r="X1396" s="30"/>
      <c r="Y1396" s="31"/>
      <c r="Z1396" s="31"/>
      <c r="AA1396" s="28" t="s">
        <v>300</v>
      </c>
    </row>
    <row r="1397" spans="1:27" s="28" customFormat="1" ht="29" x14ac:dyDescent="0.35">
      <c r="A1397" s="19" t="str">
        <f t="shared" si="131"/>
        <v>1591-2024</v>
      </c>
      <c r="B1397" s="20">
        <v>1591</v>
      </c>
      <c r="C1397" s="28">
        <v>2024</v>
      </c>
      <c r="D1397" s="19" t="s">
        <v>3851</v>
      </c>
      <c r="E1397" s="19" t="s">
        <v>693</v>
      </c>
      <c r="F1397" s="19">
        <v>1070968907</v>
      </c>
      <c r="G1397" s="19" t="s">
        <v>3852</v>
      </c>
      <c r="H1397" s="19" t="s">
        <v>298</v>
      </c>
      <c r="I1397" s="19" t="s">
        <v>299</v>
      </c>
      <c r="J1397" s="27">
        <v>45516</v>
      </c>
      <c r="K1397" s="27">
        <v>45516</v>
      </c>
      <c r="L1397" s="27">
        <v>45657</v>
      </c>
      <c r="M1397" s="29">
        <v>28000000</v>
      </c>
      <c r="N1397" s="36">
        <f t="shared" si="135"/>
        <v>0</v>
      </c>
      <c r="O1397" s="31">
        <f>VLOOKUP(A1397,[1]Hoja3!$A$1:$D$1647,2,0)</f>
        <v>0</v>
      </c>
      <c r="P1397" s="31">
        <f>VLOOKUP(A1397,[1]Hoja3!$A$1:$D$1647,4,0)</f>
        <v>0</v>
      </c>
      <c r="Q1397" s="31">
        <f>VLOOKUP(A1397,[1]Hoja3!$A$1:$D$1647,3,0)</f>
        <v>28000000</v>
      </c>
      <c r="R1397" s="31">
        <f t="shared" si="136"/>
        <v>28000000</v>
      </c>
      <c r="S1397" s="31">
        <f t="shared" si="132"/>
        <v>0</v>
      </c>
      <c r="T1397" s="31">
        <f t="shared" si="133"/>
        <v>0</v>
      </c>
      <c r="U1397" s="31">
        <f t="shared" si="134"/>
        <v>0</v>
      </c>
      <c r="X1397" s="30"/>
      <c r="Y1397" s="31"/>
      <c r="Z1397" s="31"/>
      <c r="AA1397" s="28" t="s">
        <v>300</v>
      </c>
    </row>
    <row r="1398" spans="1:27" s="28" customFormat="1" ht="29" x14ac:dyDescent="0.35">
      <c r="A1398" s="19" t="str">
        <f t="shared" si="131"/>
        <v>1592-2024</v>
      </c>
      <c r="B1398" s="20">
        <v>1592</v>
      </c>
      <c r="C1398" s="28">
        <v>2024</v>
      </c>
      <c r="D1398" s="19" t="s">
        <v>3853</v>
      </c>
      <c r="E1398" s="19" t="s">
        <v>3854</v>
      </c>
      <c r="F1398" s="19">
        <v>53100411</v>
      </c>
      <c r="G1398" s="19" t="s">
        <v>3855</v>
      </c>
      <c r="H1398" s="19" t="s">
        <v>298</v>
      </c>
      <c r="I1398" s="19" t="s">
        <v>299</v>
      </c>
      <c r="J1398" s="27">
        <v>45517</v>
      </c>
      <c r="K1398" s="27">
        <v>45518</v>
      </c>
      <c r="L1398" s="27">
        <v>45657</v>
      </c>
      <c r="M1398" s="29">
        <v>28000000</v>
      </c>
      <c r="N1398" s="36">
        <f t="shared" si="135"/>
        <v>0</v>
      </c>
      <c r="O1398" s="31">
        <f>VLOOKUP(A1398,[1]Hoja3!$A$1:$D$1647,2,0)</f>
        <v>0</v>
      </c>
      <c r="P1398" s="31">
        <f>VLOOKUP(A1398,[1]Hoja3!$A$1:$D$1647,4,0)</f>
        <v>0</v>
      </c>
      <c r="Q1398" s="31">
        <f>VLOOKUP(A1398,[1]Hoja3!$A$1:$D$1647,3,0)</f>
        <v>28000000</v>
      </c>
      <c r="R1398" s="31">
        <f t="shared" si="136"/>
        <v>28000000</v>
      </c>
      <c r="S1398" s="31">
        <f t="shared" si="132"/>
        <v>0</v>
      </c>
      <c r="T1398" s="31">
        <f t="shared" si="133"/>
        <v>0</v>
      </c>
      <c r="U1398" s="31">
        <f t="shared" si="134"/>
        <v>0</v>
      </c>
      <c r="X1398" s="30"/>
      <c r="Y1398" s="31"/>
      <c r="Z1398" s="31"/>
      <c r="AA1398" s="28" t="s">
        <v>300</v>
      </c>
    </row>
    <row r="1399" spans="1:27" s="28" customFormat="1" ht="29" x14ac:dyDescent="0.35">
      <c r="A1399" s="19" t="str">
        <f t="shared" ref="A1399:A1462" si="137">CONCATENATE(B1399,"-",C1399)</f>
        <v>1593-2024</v>
      </c>
      <c r="B1399" s="20">
        <v>1593</v>
      </c>
      <c r="C1399" s="28">
        <v>2024</v>
      </c>
      <c r="D1399" s="19" t="s">
        <v>3856</v>
      </c>
      <c r="E1399" s="19" t="s">
        <v>3857</v>
      </c>
      <c r="F1399" s="19">
        <v>1033773498</v>
      </c>
      <c r="G1399" s="19" t="s">
        <v>3858</v>
      </c>
      <c r="H1399" s="19" t="s">
        <v>298</v>
      </c>
      <c r="I1399" s="19" t="s">
        <v>299</v>
      </c>
      <c r="J1399" s="27">
        <v>45518</v>
      </c>
      <c r="K1399" s="27">
        <v>45519</v>
      </c>
      <c r="L1399" s="27">
        <v>45657</v>
      </c>
      <c r="M1399" s="29">
        <v>47500000</v>
      </c>
      <c r="N1399" s="36">
        <f t="shared" si="135"/>
        <v>0</v>
      </c>
      <c r="O1399" s="31">
        <f>VLOOKUP(A1399,[1]Hoja3!$A$1:$D$1647,2,0)</f>
        <v>0</v>
      </c>
      <c r="P1399" s="31">
        <f>VLOOKUP(A1399,[1]Hoja3!$A$1:$D$1647,4,0)</f>
        <v>0</v>
      </c>
      <c r="Q1399" s="31">
        <f>VLOOKUP(A1399,[1]Hoja3!$A$1:$D$1647,3,0)</f>
        <v>47500000</v>
      </c>
      <c r="R1399" s="31">
        <f t="shared" si="136"/>
        <v>47500000</v>
      </c>
      <c r="S1399" s="31">
        <f t="shared" si="132"/>
        <v>0</v>
      </c>
      <c r="T1399" s="31">
        <f t="shared" si="133"/>
        <v>0</v>
      </c>
      <c r="U1399" s="31">
        <f t="shared" si="134"/>
        <v>0</v>
      </c>
      <c r="X1399" s="30"/>
      <c r="Y1399" s="31"/>
      <c r="Z1399" s="31"/>
      <c r="AA1399" s="28" t="s">
        <v>300</v>
      </c>
    </row>
    <row r="1400" spans="1:27" s="28" customFormat="1" ht="29" x14ac:dyDescent="0.35">
      <c r="A1400" s="19" t="str">
        <f t="shared" si="137"/>
        <v>1594-2024</v>
      </c>
      <c r="B1400" s="20">
        <v>1594</v>
      </c>
      <c r="C1400" s="28">
        <v>2024</v>
      </c>
      <c r="D1400" s="19" t="s">
        <v>3859</v>
      </c>
      <c r="E1400" s="19" t="s">
        <v>3860</v>
      </c>
      <c r="F1400" s="19">
        <v>1022391132</v>
      </c>
      <c r="G1400" s="19" t="s">
        <v>3861</v>
      </c>
      <c r="H1400" s="19" t="s">
        <v>298</v>
      </c>
      <c r="I1400" s="19" t="s">
        <v>299</v>
      </c>
      <c r="J1400" s="27">
        <v>45517</v>
      </c>
      <c r="K1400" s="27">
        <v>45518</v>
      </c>
      <c r="L1400" s="27">
        <v>45657</v>
      </c>
      <c r="M1400" s="29">
        <v>28000000</v>
      </c>
      <c r="N1400" s="36">
        <f t="shared" si="135"/>
        <v>0</v>
      </c>
      <c r="O1400" s="31">
        <f>VLOOKUP(A1400,[1]Hoja3!$A$1:$D$1647,2,0)</f>
        <v>0</v>
      </c>
      <c r="P1400" s="31">
        <f>VLOOKUP(A1400,[1]Hoja3!$A$1:$D$1647,4,0)</f>
        <v>0</v>
      </c>
      <c r="Q1400" s="31">
        <f>VLOOKUP(A1400,[1]Hoja3!$A$1:$D$1647,3,0)</f>
        <v>28000000</v>
      </c>
      <c r="R1400" s="31">
        <f t="shared" si="136"/>
        <v>28000000</v>
      </c>
      <c r="S1400" s="31">
        <f t="shared" si="132"/>
        <v>0</v>
      </c>
      <c r="T1400" s="31">
        <f t="shared" si="133"/>
        <v>0</v>
      </c>
      <c r="U1400" s="31">
        <f t="shared" si="134"/>
        <v>0</v>
      </c>
      <c r="X1400" s="30"/>
      <c r="Y1400" s="31"/>
      <c r="Z1400" s="31"/>
      <c r="AA1400" s="28" t="s">
        <v>300</v>
      </c>
    </row>
    <row r="1401" spans="1:27" s="28" customFormat="1" ht="29" x14ac:dyDescent="0.35">
      <c r="A1401" s="19" t="str">
        <f t="shared" si="137"/>
        <v>1595-2024</v>
      </c>
      <c r="B1401" s="20">
        <v>1595</v>
      </c>
      <c r="C1401" s="28">
        <v>2024</v>
      </c>
      <c r="D1401" s="19" t="s">
        <v>3862</v>
      </c>
      <c r="E1401" s="19" t="s">
        <v>1671</v>
      </c>
      <c r="F1401" s="19">
        <v>52223178</v>
      </c>
      <c r="G1401" s="19" t="s">
        <v>3863</v>
      </c>
      <c r="H1401" s="19" t="s">
        <v>298</v>
      </c>
      <c r="I1401" s="19" t="s">
        <v>299</v>
      </c>
      <c r="J1401" s="27">
        <v>45525</v>
      </c>
      <c r="K1401" s="27">
        <v>45527</v>
      </c>
      <c r="L1401" s="27">
        <v>45657</v>
      </c>
      <c r="M1401" s="29">
        <v>25000000</v>
      </c>
      <c r="N1401" s="36">
        <f t="shared" si="135"/>
        <v>0</v>
      </c>
      <c r="O1401" s="31">
        <f>VLOOKUP(A1401,[1]Hoja3!$A$1:$D$1647,2,0)</f>
        <v>0</v>
      </c>
      <c r="P1401" s="31">
        <f>VLOOKUP(A1401,[1]Hoja3!$A$1:$D$1647,4,0)</f>
        <v>0</v>
      </c>
      <c r="Q1401" s="31">
        <f>VLOOKUP(A1401,[1]Hoja3!$A$1:$D$1647,3,0)</f>
        <v>25000000</v>
      </c>
      <c r="R1401" s="31">
        <f t="shared" si="136"/>
        <v>25000000</v>
      </c>
      <c r="S1401" s="31">
        <f t="shared" si="132"/>
        <v>0</v>
      </c>
      <c r="T1401" s="31">
        <f t="shared" si="133"/>
        <v>0</v>
      </c>
      <c r="U1401" s="31">
        <f t="shared" si="134"/>
        <v>0</v>
      </c>
      <c r="X1401" s="30"/>
      <c r="Y1401" s="31"/>
      <c r="Z1401" s="31"/>
      <c r="AA1401" s="28" t="s">
        <v>300</v>
      </c>
    </row>
    <row r="1402" spans="1:27" s="28" customFormat="1" ht="29" x14ac:dyDescent="0.35">
      <c r="A1402" s="19" t="str">
        <f t="shared" si="137"/>
        <v>1597-2024</v>
      </c>
      <c r="B1402" s="20">
        <v>1597</v>
      </c>
      <c r="C1402" s="28">
        <v>2024</v>
      </c>
      <c r="D1402" s="19" t="s">
        <v>3864</v>
      </c>
      <c r="E1402" s="19" t="s">
        <v>2440</v>
      </c>
      <c r="F1402" s="19">
        <v>1021662075</v>
      </c>
      <c r="G1402" s="19" t="s">
        <v>3865</v>
      </c>
      <c r="H1402" s="19" t="s">
        <v>298</v>
      </c>
      <c r="I1402" s="19" t="s">
        <v>299</v>
      </c>
      <c r="J1402" s="27">
        <v>45527</v>
      </c>
      <c r="K1402" s="27">
        <v>45530</v>
      </c>
      <c r="L1402" s="27">
        <v>45657</v>
      </c>
      <c r="M1402" s="29">
        <v>12000000</v>
      </c>
      <c r="N1402" s="36">
        <f t="shared" si="135"/>
        <v>0</v>
      </c>
      <c r="O1402" s="31">
        <f>VLOOKUP(A1402,[1]Hoja3!$A$1:$D$1647,2,0)</f>
        <v>0</v>
      </c>
      <c r="P1402" s="31">
        <f>VLOOKUP(A1402,[1]Hoja3!$A$1:$D$1647,4,0)</f>
        <v>0</v>
      </c>
      <c r="Q1402" s="31">
        <f>VLOOKUP(A1402,[1]Hoja3!$A$1:$D$1647,3,0)</f>
        <v>12000000</v>
      </c>
      <c r="R1402" s="31">
        <f t="shared" si="136"/>
        <v>12000000</v>
      </c>
      <c r="S1402" s="31">
        <f t="shared" si="132"/>
        <v>0</v>
      </c>
      <c r="T1402" s="31">
        <f t="shared" si="133"/>
        <v>0</v>
      </c>
      <c r="U1402" s="31">
        <f t="shared" si="134"/>
        <v>0</v>
      </c>
      <c r="X1402" s="30"/>
      <c r="Y1402" s="31"/>
      <c r="Z1402" s="31"/>
      <c r="AA1402" s="28" t="s">
        <v>300</v>
      </c>
    </row>
    <row r="1403" spans="1:27" s="28" customFormat="1" ht="29" x14ac:dyDescent="0.35">
      <c r="A1403" s="19" t="str">
        <f t="shared" si="137"/>
        <v>1598-2024</v>
      </c>
      <c r="B1403" s="20">
        <v>1598</v>
      </c>
      <c r="C1403" s="28">
        <v>2024</v>
      </c>
      <c r="D1403" s="19" t="s">
        <v>3866</v>
      </c>
      <c r="E1403" s="19" t="s">
        <v>1109</v>
      </c>
      <c r="F1403" s="19">
        <v>79658635</v>
      </c>
      <c r="G1403" s="19" t="s">
        <v>3867</v>
      </c>
      <c r="H1403" s="19" t="s">
        <v>298</v>
      </c>
      <c r="I1403" s="19" t="s">
        <v>299</v>
      </c>
      <c r="J1403" s="27">
        <v>45526</v>
      </c>
      <c r="K1403" s="27">
        <v>45527</v>
      </c>
      <c r="L1403" s="27">
        <v>45657</v>
      </c>
      <c r="M1403" s="29">
        <v>17500000</v>
      </c>
      <c r="N1403" s="36">
        <f t="shared" si="135"/>
        <v>0</v>
      </c>
      <c r="O1403" s="31">
        <f>VLOOKUP(A1403,[1]Hoja3!$A$1:$D$1647,2,0)</f>
        <v>0</v>
      </c>
      <c r="P1403" s="31">
        <f>VLOOKUP(A1403,[1]Hoja3!$A$1:$D$1647,4,0)</f>
        <v>0</v>
      </c>
      <c r="Q1403" s="31">
        <f>VLOOKUP(A1403,[1]Hoja3!$A$1:$D$1647,3,0)</f>
        <v>17500000</v>
      </c>
      <c r="R1403" s="31">
        <f t="shared" si="136"/>
        <v>17500000</v>
      </c>
      <c r="S1403" s="31">
        <f t="shared" si="132"/>
        <v>0</v>
      </c>
      <c r="T1403" s="31">
        <f t="shared" si="133"/>
        <v>0</v>
      </c>
      <c r="U1403" s="31">
        <f t="shared" si="134"/>
        <v>0</v>
      </c>
      <c r="X1403" s="30"/>
      <c r="Y1403" s="31"/>
      <c r="Z1403" s="31"/>
      <c r="AA1403" s="28" t="s">
        <v>300</v>
      </c>
    </row>
    <row r="1404" spans="1:27" s="28" customFormat="1" ht="43.5" x14ac:dyDescent="0.35">
      <c r="A1404" s="19" t="str">
        <f t="shared" si="137"/>
        <v>1599-2024</v>
      </c>
      <c r="B1404" s="20">
        <v>1599</v>
      </c>
      <c r="C1404" s="28">
        <v>2024</v>
      </c>
      <c r="D1404" s="19" t="s">
        <v>3868</v>
      </c>
      <c r="E1404" s="19" t="s">
        <v>2299</v>
      </c>
      <c r="F1404" s="19">
        <v>52396704</v>
      </c>
      <c r="G1404" s="19" t="s">
        <v>3869</v>
      </c>
      <c r="H1404" s="19" t="s">
        <v>154</v>
      </c>
      <c r="I1404" s="19" t="s">
        <v>155</v>
      </c>
      <c r="J1404" s="27">
        <v>45516</v>
      </c>
      <c r="K1404" s="27">
        <v>45526</v>
      </c>
      <c r="L1404" s="27">
        <v>45657</v>
      </c>
      <c r="M1404" s="29">
        <v>23850000</v>
      </c>
      <c r="N1404" s="36">
        <f t="shared" si="135"/>
        <v>0</v>
      </c>
      <c r="O1404" s="31">
        <f>VLOOKUP(A1404,[1]Hoja3!$A$1:$D$1647,2,0)</f>
        <v>0</v>
      </c>
      <c r="P1404" s="31">
        <f>VLOOKUP(A1404,[1]Hoja3!$A$1:$D$1647,4,0)</f>
        <v>0</v>
      </c>
      <c r="Q1404" s="31">
        <f>VLOOKUP(A1404,[1]Hoja3!$A$1:$D$1647,3,0)</f>
        <v>23850000</v>
      </c>
      <c r="R1404" s="31">
        <f t="shared" si="136"/>
        <v>23850000</v>
      </c>
      <c r="S1404" s="31">
        <f t="shared" si="132"/>
        <v>0</v>
      </c>
      <c r="T1404" s="31">
        <f t="shared" si="133"/>
        <v>0</v>
      </c>
      <c r="U1404" s="31">
        <f t="shared" si="134"/>
        <v>0</v>
      </c>
      <c r="X1404" s="30"/>
      <c r="Y1404" s="31"/>
      <c r="Z1404" s="31"/>
      <c r="AA1404" s="28" t="s">
        <v>156</v>
      </c>
    </row>
    <row r="1405" spans="1:27" s="28" customFormat="1" ht="43.5" x14ac:dyDescent="0.35">
      <c r="A1405" s="19" t="str">
        <f t="shared" si="137"/>
        <v>1600-2024</v>
      </c>
      <c r="B1405" s="20">
        <v>1600</v>
      </c>
      <c r="C1405" s="28">
        <v>2024</v>
      </c>
      <c r="D1405" s="19" t="s">
        <v>3870</v>
      </c>
      <c r="E1405" s="19" t="s">
        <v>2671</v>
      </c>
      <c r="F1405" s="19">
        <v>52060754</v>
      </c>
      <c r="G1405" s="19" t="s">
        <v>3871</v>
      </c>
      <c r="H1405" s="19" t="s">
        <v>154</v>
      </c>
      <c r="I1405" s="19" t="s">
        <v>155</v>
      </c>
      <c r="J1405" s="27">
        <v>45516</v>
      </c>
      <c r="K1405" s="27">
        <v>45524</v>
      </c>
      <c r="L1405" s="27">
        <v>45657</v>
      </c>
      <c r="M1405" s="29">
        <v>10026000</v>
      </c>
      <c r="N1405" s="36">
        <f t="shared" si="135"/>
        <v>0</v>
      </c>
      <c r="O1405" s="31">
        <f>VLOOKUP(A1405,[1]Hoja3!$A$1:$D$1647,2,0)</f>
        <v>0</v>
      </c>
      <c r="P1405" s="31">
        <f>VLOOKUP(A1405,[1]Hoja3!$A$1:$D$1647,4,0)</f>
        <v>0</v>
      </c>
      <c r="Q1405" s="31">
        <f>VLOOKUP(A1405,[1]Hoja3!$A$1:$D$1647,3,0)</f>
        <v>10026000</v>
      </c>
      <c r="R1405" s="31">
        <f t="shared" si="136"/>
        <v>10026000</v>
      </c>
      <c r="S1405" s="31">
        <f t="shared" si="132"/>
        <v>0</v>
      </c>
      <c r="T1405" s="31">
        <f t="shared" si="133"/>
        <v>0</v>
      </c>
      <c r="U1405" s="31">
        <f t="shared" si="134"/>
        <v>0</v>
      </c>
      <c r="X1405" s="30"/>
      <c r="Y1405" s="31"/>
      <c r="Z1405" s="31"/>
      <c r="AA1405" s="28" t="s">
        <v>156</v>
      </c>
    </row>
    <row r="1406" spans="1:27" s="28" customFormat="1" ht="29" x14ac:dyDescent="0.35">
      <c r="A1406" s="19" t="str">
        <f t="shared" si="137"/>
        <v>1601-2024</v>
      </c>
      <c r="B1406" s="20">
        <v>1601</v>
      </c>
      <c r="C1406" s="28">
        <v>2024</v>
      </c>
      <c r="D1406" s="19" t="s">
        <v>3872</v>
      </c>
      <c r="E1406" s="19" t="s">
        <v>1100</v>
      </c>
      <c r="F1406" s="19">
        <v>53051848</v>
      </c>
      <c r="G1406" s="19" t="s">
        <v>3873</v>
      </c>
      <c r="H1406" s="19" t="s">
        <v>5412</v>
      </c>
      <c r="I1406" s="19" t="s">
        <v>4760</v>
      </c>
      <c r="J1406" s="27">
        <v>45516</v>
      </c>
      <c r="K1406" s="27">
        <v>45518</v>
      </c>
      <c r="L1406" s="27">
        <v>45657</v>
      </c>
      <c r="M1406" s="29">
        <v>26522500</v>
      </c>
      <c r="N1406" s="36">
        <f t="shared" si="135"/>
        <v>0</v>
      </c>
      <c r="O1406" s="31">
        <f>VLOOKUP(A1406,[1]Hoja3!$A$1:$D$1647,2,0)</f>
        <v>0</v>
      </c>
      <c r="P1406" s="31">
        <f>VLOOKUP(A1406,[1]Hoja3!$A$1:$D$1647,4,0)</f>
        <v>0</v>
      </c>
      <c r="Q1406" s="31">
        <f>VLOOKUP(A1406,[1]Hoja3!$A$1:$D$1647,3,0)</f>
        <v>26522500</v>
      </c>
      <c r="R1406" s="31">
        <f t="shared" si="136"/>
        <v>26522500</v>
      </c>
      <c r="S1406" s="31">
        <f t="shared" si="132"/>
        <v>0</v>
      </c>
      <c r="T1406" s="31">
        <f t="shared" si="133"/>
        <v>0</v>
      </c>
      <c r="U1406" s="31">
        <f t="shared" si="134"/>
        <v>0</v>
      </c>
      <c r="X1406" s="30"/>
      <c r="Y1406" s="31"/>
      <c r="Z1406" s="31"/>
      <c r="AA1406" s="28" t="s">
        <v>534</v>
      </c>
    </row>
    <row r="1407" spans="1:27" s="28" customFormat="1" ht="43.5" x14ac:dyDescent="0.35">
      <c r="A1407" s="19" t="str">
        <f t="shared" si="137"/>
        <v>1602-2024</v>
      </c>
      <c r="B1407" s="20">
        <v>1602</v>
      </c>
      <c r="C1407" s="28">
        <v>2024</v>
      </c>
      <c r="D1407" s="19" t="s">
        <v>3874</v>
      </c>
      <c r="E1407" s="19" t="s">
        <v>1641</v>
      </c>
      <c r="F1407" s="19">
        <v>43667606</v>
      </c>
      <c r="G1407" s="19" t="s">
        <v>3875</v>
      </c>
      <c r="H1407" s="19" t="s">
        <v>154</v>
      </c>
      <c r="I1407" s="19" t="s">
        <v>155</v>
      </c>
      <c r="J1407" s="27">
        <v>45517</v>
      </c>
      <c r="K1407" s="27">
        <v>45519</v>
      </c>
      <c r="L1407" s="27">
        <v>45655</v>
      </c>
      <c r="M1407" s="29">
        <v>33516000</v>
      </c>
      <c r="N1407" s="36">
        <f t="shared" si="135"/>
        <v>0</v>
      </c>
      <c r="O1407" s="31">
        <f>VLOOKUP(A1407,[1]Hoja3!$A$1:$D$1647,2,0)</f>
        <v>0</v>
      </c>
      <c r="P1407" s="31">
        <f>VLOOKUP(A1407,[1]Hoja3!$A$1:$D$1647,4,0)</f>
        <v>0</v>
      </c>
      <c r="Q1407" s="31">
        <f>VLOOKUP(A1407,[1]Hoja3!$A$1:$D$1647,3,0)</f>
        <v>33516000</v>
      </c>
      <c r="R1407" s="31">
        <f t="shared" si="136"/>
        <v>33516000</v>
      </c>
      <c r="S1407" s="31">
        <f t="shared" si="132"/>
        <v>0</v>
      </c>
      <c r="T1407" s="31">
        <f t="shared" si="133"/>
        <v>0</v>
      </c>
      <c r="U1407" s="31">
        <f t="shared" si="134"/>
        <v>0</v>
      </c>
      <c r="X1407" s="30"/>
      <c r="Y1407" s="31"/>
      <c r="Z1407" s="31"/>
      <c r="AA1407" s="28" t="s">
        <v>156</v>
      </c>
    </row>
    <row r="1408" spans="1:27" s="28" customFormat="1" ht="29" x14ac:dyDescent="0.35">
      <c r="A1408" s="19" t="str">
        <f t="shared" si="137"/>
        <v>1603-2024</v>
      </c>
      <c r="B1408" s="20">
        <v>1603</v>
      </c>
      <c r="C1408" s="28">
        <v>2024</v>
      </c>
      <c r="D1408" s="19" t="s">
        <v>3876</v>
      </c>
      <c r="E1408" s="19" t="s">
        <v>107</v>
      </c>
      <c r="F1408" s="19">
        <v>1073669705</v>
      </c>
      <c r="G1408" s="19" t="s">
        <v>3877</v>
      </c>
      <c r="H1408" s="19" t="s">
        <v>37</v>
      </c>
      <c r="I1408" s="19" t="s">
        <v>38</v>
      </c>
      <c r="J1408" s="27">
        <v>45517</v>
      </c>
      <c r="K1408" s="27">
        <v>45519</v>
      </c>
      <c r="L1408" s="27">
        <v>45657</v>
      </c>
      <c r="M1408" s="29">
        <v>25750000</v>
      </c>
      <c r="N1408" s="36">
        <f t="shared" si="135"/>
        <v>0</v>
      </c>
      <c r="O1408" s="31">
        <f>VLOOKUP(A1408,[1]Hoja3!$A$1:$D$1647,2,0)</f>
        <v>0</v>
      </c>
      <c r="P1408" s="31">
        <f>VLOOKUP(A1408,[1]Hoja3!$A$1:$D$1647,4,0)</f>
        <v>0</v>
      </c>
      <c r="Q1408" s="31">
        <f>VLOOKUP(A1408,[1]Hoja3!$A$1:$D$1647,3,0)</f>
        <v>25750000</v>
      </c>
      <c r="R1408" s="31">
        <f t="shared" si="136"/>
        <v>25750000</v>
      </c>
      <c r="S1408" s="31">
        <f t="shared" si="132"/>
        <v>0</v>
      </c>
      <c r="T1408" s="31">
        <f t="shared" si="133"/>
        <v>0</v>
      </c>
      <c r="U1408" s="31">
        <f t="shared" si="134"/>
        <v>0</v>
      </c>
      <c r="X1408" s="30"/>
      <c r="Y1408" s="31"/>
      <c r="Z1408" s="31"/>
      <c r="AA1408" s="28" t="s">
        <v>39</v>
      </c>
    </row>
    <row r="1409" spans="1:27" s="28" customFormat="1" ht="29" x14ac:dyDescent="0.35">
      <c r="A1409" s="19" t="str">
        <f t="shared" si="137"/>
        <v>1604-2024</v>
      </c>
      <c r="B1409" s="20">
        <v>1604</v>
      </c>
      <c r="C1409" s="28">
        <v>2024</v>
      </c>
      <c r="D1409" s="19" t="s">
        <v>3878</v>
      </c>
      <c r="E1409" s="19" t="s">
        <v>1938</v>
      </c>
      <c r="F1409" s="19">
        <v>1033783668</v>
      </c>
      <c r="G1409" s="19" t="s">
        <v>3879</v>
      </c>
      <c r="H1409" s="19" t="s">
        <v>4678</v>
      </c>
      <c r="I1409" s="19" t="s">
        <v>2487</v>
      </c>
      <c r="J1409" s="27">
        <v>45517</v>
      </c>
      <c r="K1409" s="27">
        <v>45524</v>
      </c>
      <c r="L1409" s="27">
        <v>45657</v>
      </c>
      <c r="M1409" s="29">
        <v>20000000</v>
      </c>
      <c r="N1409" s="36">
        <f t="shared" si="135"/>
        <v>0</v>
      </c>
      <c r="O1409" s="31">
        <f>VLOOKUP(A1409,[1]Hoja3!$A$1:$D$1647,2,0)</f>
        <v>0</v>
      </c>
      <c r="P1409" s="31">
        <f>VLOOKUP(A1409,[1]Hoja3!$A$1:$D$1647,4,0)</f>
        <v>0</v>
      </c>
      <c r="Q1409" s="31">
        <f>VLOOKUP(A1409,[1]Hoja3!$A$1:$D$1647,3,0)</f>
        <v>20000000</v>
      </c>
      <c r="R1409" s="31">
        <f t="shared" si="136"/>
        <v>20000000</v>
      </c>
      <c r="S1409" s="31">
        <f t="shared" si="132"/>
        <v>0</v>
      </c>
      <c r="T1409" s="31">
        <f t="shared" si="133"/>
        <v>0</v>
      </c>
      <c r="U1409" s="31">
        <f t="shared" si="134"/>
        <v>0</v>
      </c>
      <c r="X1409" s="30"/>
      <c r="Y1409" s="31"/>
      <c r="Z1409" s="31"/>
      <c r="AA1409" s="28" t="s">
        <v>534</v>
      </c>
    </row>
    <row r="1410" spans="1:27" s="28" customFormat="1" ht="29" x14ac:dyDescent="0.35">
      <c r="A1410" s="19" t="str">
        <f t="shared" si="137"/>
        <v>1605-2024</v>
      </c>
      <c r="B1410" s="20">
        <v>1605</v>
      </c>
      <c r="C1410" s="28">
        <v>2024</v>
      </c>
      <c r="D1410" s="19" t="s">
        <v>3880</v>
      </c>
      <c r="E1410" s="19" t="s">
        <v>1842</v>
      </c>
      <c r="F1410" s="19">
        <v>1026594936</v>
      </c>
      <c r="G1410" s="19" t="s">
        <v>3881</v>
      </c>
      <c r="H1410" s="19" t="s">
        <v>154</v>
      </c>
      <c r="I1410" s="19" t="s">
        <v>3665</v>
      </c>
      <c r="J1410" s="27">
        <v>45518</v>
      </c>
      <c r="K1410" s="27">
        <v>45524</v>
      </c>
      <c r="L1410" s="27">
        <v>45657</v>
      </c>
      <c r="M1410" s="29">
        <v>15755000</v>
      </c>
      <c r="N1410" s="36">
        <f t="shared" si="135"/>
        <v>0</v>
      </c>
      <c r="O1410" s="31">
        <f>VLOOKUP(A1410,[1]Hoja3!$A$1:$D$1647,2,0)</f>
        <v>0</v>
      </c>
      <c r="P1410" s="31">
        <f>VLOOKUP(A1410,[1]Hoja3!$A$1:$D$1647,4,0)</f>
        <v>0</v>
      </c>
      <c r="Q1410" s="31">
        <f>VLOOKUP(A1410,[1]Hoja3!$A$1:$D$1647,3,0)</f>
        <v>15755000</v>
      </c>
      <c r="R1410" s="31">
        <f t="shared" si="136"/>
        <v>15755000</v>
      </c>
      <c r="S1410" s="31">
        <f t="shared" si="132"/>
        <v>0</v>
      </c>
      <c r="T1410" s="31">
        <f t="shared" si="133"/>
        <v>0</v>
      </c>
      <c r="U1410" s="31">
        <f t="shared" si="134"/>
        <v>0</v>
      </c>
      <c r="X1410" s="30"/>
      <c r="Y1410" s="31"/>
      <c r="Z1410" s="31"/>
      <c r="AA1410" s="28" t="s">
        <v>32</v>
      </c>
    </row>
    <row r="1411" spans="1:27" s="28" customFormat="1" ht="29" x14ac:dyDescent="0.35">
      <c r="A1411" s="19" t="str">
        <f t="shared" si="137"/>
        <v>1606-2024</v>
      </c>
      <c r="B1411" s="20">
        <v>1606</v>
      </c>
      <c r="C1411" s="28">
        <v>2024</v>
      </c>
      <c r="D1411" s="19" t="s">
        <v>3882</v>
      </c>
      <c r="E1411" s="19" t="s">
        <v>762</v>
      </c>
      <c r="F1411" s="19">
        <v>1018451831</v>
      </c>
      <c r="G1411" s="19" t="s">
        <v>3883</v>
      </c>
      <c r="H1411" s="19" t="s">
        <v>2899</v>
      </c>
      <c r="I1411" s="19" t="s">
        <v>765</v>
      </c>
      <c r="J1411" s="27">
        <v>45517</v>
      </c>
      <c r="K1411" s="27">
        <v>45520</v>
      </c>
      <c r="L1411" s="27">
        <v>45657</v>
      </c>
      <c r="M1411" s="29">
        <v>50000000</v>
      </c>
      <c r="N1411" s="36">
        <f t="shared" si="135"/>
        <v>0</v>
      </c>
      <c r="O1411" s="31">
        <f>VLOOKUP(A1411,[1]Hoja3!$A$1:$D$1647,2,0)</f>
        <v>0</v>
      </c>
      <c r="P1411" s="31">
        <f>VLOOKUP(A1411,[1]Hoja3!$A$1:$D$1647,4,0)</f>
        <v>0</v>
      </c>
      <c r="Q1411" s="31">
        <f>VLOOKUP(A1411,[1]Hoja3!$A$1:$D$1647,3,0)</f>
        <v>50000000</v>
      </c>
      <c r="R1411" s="31">
        <f t="shared" si="136"/>
        <v>50000000</v>
      </c>
      <c r="S1411" s="31">
        <f t="shared" si="132"/>
        <v>0</v>
      </c>
      <c r="T1411" s="31">
        <f t="shared" si="133"/>
        <v>0</v>
      </c>
      <c r="U1411" s="31">
        <f t="shared" si="134"/>
        <v>0</v>
      </c>
      <c r="X1411" s="30"/>
      <c r="Y1411" s="31"/>
      <c r="Z1411" s="31"/>
      <c r="AA1411" s="28" t="s">
        <v>556</v>
      </c>
    </row>
    <row r="1412" spans="1:27" s="28" customFormat="1" ht="43.5" x14ac:dyDescent="0.35">
      <c r="A1412" s="19" t="str">
        <f t="shared" si="137"/>
        <v>1607-2024</v>
      </c>
      <c r="B1412" s="20">
        <v>1607</v>
      </c>
      <c r="C1412" s="28">
        <v>2024</v>
      </c>
      <c r="D1412" s="19" t="s">
        <v>3884</v>
      </c>
      <c r="E1412" s="19" t="s">
        <v>2296</v>
      </c>
      <c r="F1412" s="19">
        <v>1032492067</v>
      </c>
      <c r="G1412" s="19" t="s">
        <v>3885</v>
      </c>
      <c r="H1412" s="19" t="s">
        <v>154</v>
      </c>
      <c r="I1412" s="19" t="s">
        <v>155</v>
      </c>
      <c r="J1412" s="27">
        <v>45517</v>
      </c>
      <c r="K1412" s="27">
        <v>45524</v>
      </c>
      <c r="L1412" s="27">
        <v>45660</v>
      </c>
      <c r="M1412" s="29">
        <v>30213000</v>
      </c>
      <c r="N1412" s="36">
        <f t="shared" si="135"/>
        <v>0</v>
      </c>
      <c r="O1412" s="31">
        <f>VLOOKUP(A1412,[1]Hoja3!$A$1:$D$1647,2,0)</f>
        <v>0</v>
      </c>
      <c r="P1412" s="31">
        <f>VLOOKUP(A1412,[1]Hoja3!$A$1:$D$1647,4,0)</f>
        <v>0</v>
      </c>
      <c r="Q1412" s="31">
        <f>VLOOKUP(A1412,[1]Hoja3!$A$1:$D$1647,3,0)</f>
        <v>30213000</v>
      </c>
      <c r="R1412" s="31">
        <f t="shared" si="136"/>
        <v>30213000</v>
      </c>
      <c r="S1412" s="31">
        <f t="shared" si="132"/>
        <v>0</v>
      </c>
      <c r="T1412" s="31">
        <f t="shared" si="133"/>
        <v>0</v>
      </c>
      <c r="U1412" s="31">
        <f t="shared" si="134"/>
        <v>0</v>
      </c>
      <c r="X1412" s="30"/>
      <c r="Y1412" s="31"/>
      <c r="Z1412" s="31"/>
      <c r="AA1412" s="28" t="s">
        <v>156</v>
      </c>
    </row>
    <row r="1413" spans="1:27" s="28" customFormat="1" ht="29" x14ac:dyDescent="0.35">
      <c r="A1413" s="19" t="str">
        <f t="shared" si="137"/>
        <v>1608-2024</v>
      </c>
      <c r="B1413" s="20">
        <v>1608</v>
      </c>
      <c r="C1413" s="28">
        <v>2024</v>
      </c>
      <c r="D1413" s="19" t="s">
        <v>3886</v>
      </c>
      <c r="E1413" s="19" t="s">
        <v>1698</v>
      </c>
      <c r="F1413" s="19">
        <v>1022342491</v>
      </c>
      <c r="G1413" s="19" t="s">
        <v>3887</v>
      </c>
      <c r="H1413" s="19" t="s">
        <v>3046</v>
      </c>
      <c r="I1413" s="19" t="s">
        <v>476</v>
      </c>
      <c r="J1413" s="27">
        <v>45517</v>
      </c>
      <c r="K1413" s="27">
        <v>45434</v>
      </c>
      <c r="L1413" s="27">
        <v>45647</v>
      </c>
      <c r="M1413" s="29">
        <v>20920000</v>
      </c>
      <c r="N1413" s="36">
        <f t="shared" si="135"/>
        <v>0</v>
      </c>
      <c r="O1413" s="31">
        <f>VLOOKUP(A1413,[1]Hoja3!$A$1:$D$1647,2,0)</f>
        <v>0</v>
      </c>
      <c r="P1413" s="31">
        <f>VLOOKUP(A1413,[1]Hoja3!$A$1:$D$1647,4,0)</f>
        <v>0</v>
      </c>
      <c r="Q1413" s="31">
        <f>VLOOKUP(A1413,[1]Hoja3!$A$1:$D$1647,3,0)</f>
        <v>20920000</v>
      </c>
      <c r="R1413" s="31">
        <f t="shared" si="136"/>
        <v>20920000</v>
      </c>
      <c r="S1413" s="31">
        <f t="shared" si="132"/>
        <v>0</v>
      </c>
      <c r="T1413" s="31">
        <f t="shared" si="133"/>
        <v>0</v>
      </c>
      <c r="U1413" s="31">
        <f t="shared" si="134"/>
        <v>0</v>
      </c>
      <c r="X1413" s="30"/>
      <c r="Y1413" s="31"/>
      <c r="Z1413" s="31"/>
      <c r="AA1413" s="28" t="s">
        <v>477</v>
      </c>
    </row>
    <row r="1414" spans="1:27" s="28" customFormat="1" ht="29" x14ac:dyDescent="0.35">
      <c r="A1414" s="19" t="str">
        <f t="shared" si="137"/>
        <v>1609-2024</v>
      </c>
      <c r="B1414" s="20">
        <v>1609</v>
      </c>
      <c r="C1414" s="28">
        <v>2024</v>
      </c>
      <c r="D1414" s="19" t="s">
        <v>3888</v>
      </c>
      <c r="E1414" s="19" t="s">
        <v>3889</v>
      </c>
      <c r="F1414" s="19">
        <v>1033695416</v>
      </c>
      <c r="G1414" s="19" t="s">
        <v>3890</v>
      </c>
      <c r="H1414" s="19" t="s">
        <v>364</v>
      </c>
      <c r="I1414" s="19" t="s">
        <v>365</v>
      </c>
      <c r="J1414" s="27">
        <v>45516</v>
      </c>
      <c r="K1414" s="27">
        <v>45530</v>
      </c>
      <c r="L1414" s="27">
        <v>45657</v>
      </c>
      <c r="M1414" s="29">
        <v>21630000</v>
      </c>
      <c r="N1414" s="36">
        <f t="shared" si="135"/>
        <v>0</v>
      </c>
      <c r="O1414" s="31">
        <f>VLOOKUP(A1414,[1]Hoja3!$A$1:$D$1647,2,0)</f>
        <v>0</v>
      </c>
      <c r="P1414" s="31">
        <f>VLOOKUP(A1414,[1]Hoja3!$A$1:$D$1647,4,0)</f>
        <v>0</v>
      </c>
      <c r="Q1414" s="31">
        <f>VLOOKUP(A1414,[1]Hoja3!$A$1:$D$1647,3,0)</f>
        <v>21630000</v>
      </c>
      <c r="R1414" s="31">
        <f t="shared" si="136"/>
        <v>21630000</v>
      </c>
      <c r="S1414" s="31">
        <f t="shared" si="132"/>
        <v>0</v>
      </c>
      <c r="T1414" s="31">
        <f t="shared" si="133"/>
        <v>0</v>
      </c>
      <c r="U1414" s="31">
        <f t="shared" si="134"/>
        <v>0</v>
      </c>
      <c r="X1414" s="30"/>
      <c r="Y1414" s="31"/>
      <c r="Z1414" s="31"/>
      <c r="AA1414" s="28" t="s">
        <v>366</v>
      </c>
    </row>
    <row r="1415" spans="1:27" s="28" customFormat="1" ht="29" x14ac:dyDescent="0.35">
      <c r="A1415" s="19" t="str">
        <f t="shared" si="137"/>
        <v>1610-2024</v>
      </c>
      <c r="B1415" s="20">
        <v>1610</v>
      </c>
      <c r="C1415" s="28">
        <v>2024</v>
      </c>
      <c r="D1415" s="19" t="s">
        <v>3891</v>
      </c>
      <c r="E1415" s="19" t="s">
        <v>3892</v>
      </c>
      <c r="F1415" s="19">
        <v>1013588328</v>
      </c>
      <c r="G1415" s="19" t="s">
        <v>3893</v>
      </c>
      <c r="H1415" s="19" t="s">
        <v>1082</v>
      </c>
      <c r="I1415" s="19" t="s">
        <v>3455</v>
      </c>
      <c r="J1415" s="27">
        <v>45517</v>
      </c>
      <c r="K1415" s="27">
        <v>45524</v>
      </c>
      <c r="L1415" s="27">
        <v>45599</v>
      </c>
      <c r="M1415" s="29">
        <v>17500000</v>
      </c>
      <c r="N1415" s="36">
        <f t="shared" si="135"/>
        <v>0</v>
      </c>
      <c r="O1415" s="31">
        <f>VLOOKUP(A1415,[1]Hoja3!$A$1:$D$1647,2,0)</f>
        <v>0</v>
      </c>
      <c r="P1415" s="31">
        <f>VLOOKUP(A1415,[1]Hoja3!$A$1:$D$1647,4,0)</f>
        <v>0</v>
      </c>
      <c r="Q1415" s="31">
        <f>VLOOKUP(A1415,[1]Hoja3!$A$1:$D$1647,3,0)</f>
        <v>17500000</v>
      </c>
      <c r="R1415" s="31">
        <f t="shared" si="136"/>
        <v>17500000</v>
      </c>
      <c r="S1415" s="31">
        <f t="shared" si="132"/>
        <v>0</v>
      </c>
      <c r="T1415" s="31">
        <f t="shared" si="133"/>
        <v>0</v>
      </c>
      <c r="U1415" s="31">
        <f t="shared" si="134"/>
        <v>0</v>
      </c>
      <c r="X1415" s="30"/>
      <c r="Y1415" s="31"/>
      <c r="Z1415" s="31"/>
      <c r="AA1415" s="28" t="s">
        <v>3456</v>
      </c>
    </row>
    <row r="1416" spans="1:27" s="28" customFormat="1" ht="43.5" x14ac:dyDescent="0.35">
      <c r="A1416" s="19" t="str">
        <f t="shared" si="137"/>
        <v>1612-2024</v>
      </c>
      <c r="B1416" s="20">
        <v>1612</v>
      </c>
      <c r="C1416" s="28">
        <v>2024</v>
      </c>
      <c r="D1416" s="19" t="s">
        <v>3894</v>
      </c>
      <c r="E1416" s="19" t="s">
        <v>2125</v>
      </c>
      <c r="F1416" s="19">
        <v>35502609</v>
      </c>
      <c r="G1416" s="19" t="s">
        <v>3895</v>
      </c>
      <c r="H1416" s="19" t="s">
        <v>154</v>
      </c>
      <c r="I1416" s="19" t="s">
        <v>155</v>
      </c>
      <c r="J1416" s="27">
        <v>45517</v>
      </c>
      <c r="K1416" s="27">
        <v>45524</v>
      </c>
      <c r="L1416" s="27">
        <v>45657</v>
      </c>
      <c r="M1416" s="29">
        <v>10026000</v>
      </c>
      <c r="N1416" s="36">
        <f t="shared" si="135"/>
        <v>0</v>
      </c>
      <c r="O1416" s="31">
        <f>VLOOKUP(A1416,[1]Hoja3!$A$1:$D$1647,2,0)</f>
        <v>0</v>
      </c>
      <c r="P1416" s="31">
        <f>VLOOKUP(A1416,[1]Hoja3!$A$1:$D$1647,4,0)</f>
        <v>0</v>
      </c>
      <c r="Q1416" s="31">
        <f>VLOOKUP(A1416,[1]Hoja3!$A$1:$D$1647,3,0)</f>
        <v>10026000</v>
      </c>
      <c r="R1416" s="31">
        <f t="shared" si="136"/>
        <v>10026000</v>
      </c>
      <c r="S1416" s="31">
        <f t="shared" ref="S1416:S1479" si="138">+O1416-P1416</f>
        <v>0</v>
      </c>
      <c r="T1416" s="31">
        <f t="shared" ref="T1416:T1479" si="139">+O1416+P1416</f>
        <v>0</v>
      </c>
      <c r="U1416" s="31">
        <f t="shared" si="134"/>
        <v>0</v>
      </c>
      <c r="X1416" s="30"/>
      <c r="Y1416" s="31"/>
      <c r="Z1416" s="31"/>
      <c r="AA1416" s="28" t="s">
        <v>156</v>
      </c>
    </row>
    <row r="1417" spans="1:27" s="28" customFormat="1" ht="43.5" x14ac:dyDescent="0.35">
      <c r="A1417" s="19" t="str">
        <f t="shared" si="137"/>
        <v>1613-2024</v>
      </c>
      <c r="B1417" s="20">
        <v>1613</v>
      </c>
      <c r="C1417" s="28">
        <v>2024</v>
      </c>
      <c r="D1417" s="19" t="s">
        <v>3896</v>
      </c>
      <c r="E1417" s="19" t="s">
        <v>2389</v>
      </c>
      <c r="F1417" s="19">
        <v>1013659629</v>
      </c>
      <c r="G1417" s="19" t="s">
        <v>3897</v>
      </c>
      <c r="H1417" s="19" t="s">
        <v>154</v>
      </c>
      <c r="I1417" s="19" t="s">
        <v>155</v>
      </c>
      <c r="J1417" s="27">
        <v>45517</v>
      </c>
      <c r="K1417" s="27">
        <v>45524</v>
      </c>
      <c r="L1417" s="27">
        <v>45657</v>
      </c>
      <c r="M1417" s="29">
        <v>10026000</v>
      </c>
      <c r="N1417" s="36">
        <f t="shared" si="135"/>
        <v>0</v>
      </c>
      <c r="O1417" s="31">
        <f>VLOOKUP(A1417,[1]Hoja3!$A$1:$D$1647,2,0)</f>
        <v>0</v>
      </c>
      <c r="P1417" s="31">
        <f>VLOOKUP(A1417,[1]Hoja3!$A$1:$D$1647,4,0)</f>
        <v>0</v>
      </c>
      <c r="Q1417" s="31">
        <f>VLOOKUP(A1417,[1]Hoja3!$A$1:$D$1647,3,0)</f>
        <v>10026000</v>
      </c>
      <c r="R1417" s="31">
        <f t="shared" si="136"/>
        <v>10026000</v>
      </c>
      <c r="S1417" s="31">
        <f t="shared" si="138"/>
        <v>0</v>
      </c>
      <c r="T1417" s="31">
        <f t="shared" si="139"/>
        <v>0</v>
      </c>
      <c r="U1417" s="31">
        <f t="shared" si="134"/>
        <v>0</v>
      </c>
      <c r="X1417" s="30"/>
      <c r="Y1417" s="31"/>
      <c r="Z1417" s="31"/>
      <c r="AA1417" s="28" t="s">
        <v>156</v>
      </c>
    </row>
    <row r="1418" spans="1:27" s="28" customFormat="1" ht="43.5" x14ac:dyDescent="0.35">
      <c r="A1418" s="19" t="str">
        <f t="shared" si="137"/>
        <v>1614-2024</v>
      </c>
      <c r="B1418" s="20">
        <v>1614</v>
      </c>
      <c r="C1418" s="28">
        <v>2024</v>
      </c>
      <c r="D1418" s="19" t="s">
        <v>3898</v>
      </c>
      <c r="E1418" s="19" t="s">
        <v>1284</v>
      </c>
      <c r="F1418" s="19">
        <v>1033752285</v>
      </c>
      <c r="G1418" s="19" t="s">
        <v>3899</v>
      </c>
      <c r="H1418" s="19" t="s">
        <v>262</v>
      </c>
      <c r="I1418" s="19" t="s">
        <v>4742</v>
      </c>
      <c r="J1418" s="27">
        <v>45517</v>
      </c>
      <c r="K1418" s="27">
        <v>45519</v>
      </c>
      <c r="L1418" s="27">
        <v>45657</v>
      </c>
      <c r="M1418" s="29">
        <v>30210000</v>
      </c>
      <c r="N1418" s="36">
        <f t="shared" si="135"/>
        <v>0</v>
      </c>
      <c r="O1418" s="31">
        <f>VLOOKUP(A1418,[1]Hoja3!$A$1:$D$1647,2,0)</f>
        <v>0</v>
      </c>
      <c r="P1418" s="31">
        <f>VLOOKUP(A1418,[1]Hoja3!$A$1:$D$1647,4,0)</f>
        <v>0</v>
      </c>
      <c r="Q1418" s="31">
        <f>VLOOKUP(A1418,[1]Hoja3!$A$1:$D$1647,3,0)</f>
        <v>30210000</v>
      </c>
      <c r="R1418" s="31">
        <f t="shared" si="136"/>
        <v>30210000</v>
      </c>
      <c r="S1418" s="31">
        <f t="shared" si="138"/>
        <v>0</v>
      </c>
      <c r="T1418" s="31">
        <f t="shared" si="139"/>
        <v>0</v>
      </c>
      <c r="U1418" s="31">
        <f t="shared" si="134"/>
        <v>0</v>
      </c>
      <c r="X1418" s="30"/>
      <c r="Y1418" s="31"/>
      <c r="Z1418" s="31"/>
      <c r="AA1418" s="28" t="s">
        <v>5415</v>
      </c>
    </row>
    <row r="1419" spans="1:27" s="28" customFormat="1" ht="43.5" x14ac:dyDescent="0.35">
      <c r="A1419" s="19" t="str">
        <f t="shared" si="137"/>
        <v>1615-2024</v>
      </c>
      <c r="B1419" s="20">
        <v>1615</v>
      </c>
      <c r="C1419" s="28">
        <v>2024</v>
      </c>
      <c r="D1419" s="19" t="s">
        <v>3900</v>
      </c>
      <c r="E1419" s="19" t="s">
        <v>1260</v>
      </c>
      <c r="F1419" s="19">
        <v>52964013</v>
      </c>
      <c r="G1419" s="19" t="s">
        <v>3901</v>
      </c>
      <c r="H1419" s="19" t="s">
        <v>262</v>
      </c>
      <c r="I1419" s="19" t="s">
        <v>4742</v>
      </c>
      <c r="J1419" s="27">
        <v>45517</v>
      </c>
      <c r="K1419" s="27">
        <v>45519</v>
      </c>
      <c r="L1419" s="27">
        <v>45657</v>
      </c>
      <c r="M1419" s="29">
        <v>30210000</v>
      </c>
      <c r="N1419" s="36">
        <f t="shared" si="135"/>
        <v>0</v>
      </c>
      <c r="O1419" s="31">
        <f>VLOOKUP(A1419,[1]Hoja3!$A$1:$D$1647,2,0)</f>
        <v>0</v>
      </c>
      <c r="P1419" s="31">
        <f>VLOOKUP(A1419,[1]Hoja3!$A$1:$D$1647,4,0)</f>
        <v>0</v>
      </c>
      <c r="Q1419" s="31">
        <f>VLOOKUP(A1419,[1]Hoja3!$A$1:$D$1647,3,0)</f>
        <v>30210000</v>
      </c>
      <c r="R1419" s="31">
        <f t="shared" si="136"/>
        <v>30210000</v>
      </c>
      <c r="S1419" s="31">
        <f t="shared" si="138"/>
        <v>0</v>
      </c>
      <c r="T1419" s="31">
        <f t="shared" si="139"/>
        <v>0</v>
      </c>
      <c r="U1419" s="31">
        <f t="shared" si="134"/>
        <v>0</v>
      </c>
      <c r="X1419" s="30"/>
      <c r="Y1419" s="31"/>
      <c r="Z1419" s="31"/>
      <c r="AA1419" s="28" t="s">
        <v>5415</v>
      </c>
    </row>
    <row r="1420" spans="1:27" s="28" customFormat="1" ht="43.5" x14ac:dyDescent="0.35">
      <c r="A1420" s="19" t="str">
        <f t="shared" si="137"/>
        <v>1616-2024</v>
      </c>
      <c r="B1420" s="20">
        <v>1616</v>
      </c>
      <c r="C1420" s="28">
        <v>2024</v>
      </c>
      <c r="D1420" s="19" t="s">
        <v>3902</v>
      </c>
      <c r="E1420" s="19" t="s">
        <v>2489</v>
      </c>
      <c r="F1420" s="19">
        <v>52025805</v>
      </c>
      <c r="G1420" s="19" t="s">
        <v>3903</v>
      </c>
      <c r="H1420" s="19" t="s">
        <v>154</v>
      </c>
      <c r="I1420" s="19" t="s">
        <v>155</v>
      </c>
      <c r="J1420" s="27">
        <v>45519</v>
      </c>
      <c r="K1420" s="27">
        <v>45525</v>
      </c>
      <c r="L1420" s="27">
        <v>45657</v>
      </c>
      <c r="M1420" s="29">
        <v>10026000</v>
      </c>
      <c r="N1420" s="36">
        <f t="shared" si="135"/>
        <v>0</v>
      </c>
      <c r="O1420" s="31">
        <f>VLOOKUP(A1420,[1]Hoja3!$A$1:$D$1647,2,0)</f>
        <v>0</v>
      </c>
      <c r="P1420" s="31">
        <f>VLOOKUP(A1420,[1]Hoja3!$A$1:$D$1647,4,0)</f>
        <v>0</v>
      </c>
      <c r="Q1420" s="31">
        <f>VLOOKUP(A1420,[1]Hoja3!$A$1:$D$1647,3,0)</f>
        <v>10026000</v>
      </c>
      <c r="R1420" s="31">
        <f t="shared" si="136"/>
        <v>10026000</v>
      </c>
      <c r="S1420" s="31">
        <f t="shared" si="138"/>
        <v>0</v>
      </c>
      <c r="T1420" s="31">
        <f t="shared" si="139"/>
        <v>0</v>
      </c>
      <c r="U1420" s="31">
        <f t="shared" si="134"/>
        <v>0</v>
      </c>
      <c r="X1420" s="30"/>
      <c r="Y1420" s="31"/>
      <c r="Z1420" s="31"/>
      <c r="AA1420" s="28" t="s">
        <v>156</v>
      </c>
    </row>
    <row r="1421" spans="1:27" s="28" customFormat="1" ht="43.5" x14ac:dyDescent="0.35">
      <c r="A1421" s="19" t="str">
        <f t="shared" si="137"/>
        <v>1617-2024</v>
      </c>
      <c r="B1421" s="20">
        <v>1617</v>
      </c>
      <c r="C1421" s="28">
        <v>2024</v>
      </c>
      <c r="D1421" s="19" t="s">
        <v>3904</v>
      </c>
      <c r="E1421" s="19" t="s">
        <v>3905</v>
      </c>
      <c r="F1421" s="19">
        <v>1030663302</v>
      </c>
      <c r="G1421" s="19" t="s">
        <v>3906</v>
      </c>
      <c r="H1421" s="19" t="s">
        <v>154</v>
      </c>
      <c r="I1421" s="19" t="s">
        <v>155</v>
      </c>
      <c r="J1421" s="27">
        <v>45517</v>
      </c>
      <c r="K1421" s="27">
        <v>45519</v>
      </c>
      <c r="L1421" s="27">
        <v>45655</v>
      </c>
      <c r="M1421" s="29">
        <v>30213000</v>
      </c>
      <c r="N1421" s="36">
        <f t="shared" si="135"/>
        <v>0</v>
      </c>
      <c r="O1421" s="31">
        <f>VLOOKUP(A1421,[1]Hoja3!$A$1:$D$1647,2,0)</f>
        <v>0</v>
      </c>
      <c r="P1421" s="31">
        <f>VLOOKUP(A1421,[1]Hoja3!$A$1:$D$1647,4,0)</f>
        <v>0</v>
      </c>
      <c r="Q1421" s="31">
        <f>VLOOKUP(A1421,[1]Hoja3!$A$1:$D$1647,3,0)</f>
        <v>30213000</v>
      </c>
      <c r="R1421" s="31">
        <f t="shared" si="136"/>
        <v>30213000</v>
      </c>
      <c r="S1421" s="31">
        <f t="shared" si="138"/>
        <v>0</v>
      </c>
      <c r="T1421" s="31">
        <f t="shared" si="139"/>
        <v>0</v>
      </c>
      <c r="U1421" s="31">
        <f t="shared" si="134"/>
        <v>0</v>
      </c>
      <c r="X1421" s="30"/>
      <c r="Y1421" s="31"/>
      <c r="Z1421" s="31"/>
      <c r="AA1421" s="28" t="s">
        <v>156</v>
      </c>
    </row>
    <row r="1422" spans="1:27" s="28" customFormat="1" ht="29" x14ac:dyDescent="0.35">
      <c r="A1422" s="19" t="str">
        <f t="shared" si="137"/>
        <v>1618-2024</v>
      </c>
      <c r="B1422" s="20">
        <v>1618</v>
      </c>
      <c r="C1422" s="28">
        <v>2024</v>
      </c>
      <c r="D1422" s="19" t="s">
        <v>3907</v>
      </c>
      <c r="E1422" s="19" t="s">
        <v>2350</v>
      </c>
      <c r="F1422" s="19">
        <v>1032366228</v>
      </c>
      <c r="G1422" s="19" t="s">
        <v>3908</v>
      </c>
      <c r="H1422" s="19" t="s">
        <v>3046</v>
      </c>
      <c r="I1422" s="19" t="s">
        <v>476</v>
      </c>
      <c r="J1422" s="27">
        <v>45518</v>
      </c>
      <c r="K1422" s="27">
        <v>45524</v>
      </c>
      <c r="L1422" s="27">
        <v>45645</v>
      </c>
      <c r="M1422" s="29">
        <v>14003332</v>
      </c>
      <c r="N1422" s="36">
        <f t="shared" si="135"/>
        <v>0</v>
      </c>
      <c r="O1422" s="31">
        <f>VLOOKUP(A1422,[1]Hoja3!$A$1:$D$1647,2,0)</f>
        <v>0</v>
      </c>
      <c r="P1422" s="31">
        <f>VLOOKUP(A1422,[1]Hoja3!$A$1:$D$1647,4,0)</f>
        <v>0</v>
      </c>
      <c r="Q1422" s="31">
        <f>VLOOKUP(A1422,[1]Hoja3!$A$1:$D$1647,3,0)</f>
        <v>14003332</v>
      </c>
      <c r="R1422" s="31">
        <f t="shared" si="136"/>
        <v>14003332</v>
      </c>
      <c r="S1422" s="31">
        <f t="shared" si="138"/>
        <v>0</v>
      </c>
      <c r="T1422" s="31">
        <f t="shared" si="139"/>
        <v>0</v>
      </c>
      <c r="U1422" s="31">
        <f t="shared" si="134"/>
        <v>0</v>
      </c>
      <c r="X1422" s="30"/>
      <c r="Y1422" s="31"/>
      <c r="Z1422" s="31"/>
      <c r="AA1422" s="28" t="s">
        <v>477</v>
      </c>
    </row>
    <row r="1423" spans="1:27" s="28" customFormat="1" ht="29" x14ac:dyDescent="0.35">
      <c r="A1423" s="19" t="str">
        <f t="shared" si="137"/>
        <v>1619-2024</v>
      </c>
      <c r="B1423" s="20">
        <v>1619</v>
      </c>
      <c r="C1423" s="28">
        <v>2024</v>
      </c>
      <c r="D1423" s="19" t="s">
        <v>3909</v>
      </c>
      <c r="E1423" s="19" t="s">
        <v>1332</v>
      </c>
      <c r="F1423" s="19">
        <v>1110467098</v>
      </c>
      <c r="G1423" s="19" t="s">
        <v>3910</v>
      </c>
      <c r="H1423" s="19" t="s">
        <v>154</v>
      </c>
      <c r="I1423" s="19" t="s">
        <v>3665</v>
      </c>
      <c r="J1423" s="27">
        <v>45519</v>
      </c>
      <c r="K1423" s="27">
        <v>45525</v>
      </c>
      <c r="L1423" s="27">
        <v>45657</v>
      </c>
      <c r="M1423" s="29">
        <v>32590000</v>
      </c>
      <c r="N1423" s="36">
        <f t="shared" si="135"/>
        <v>0</v>
      </c>
      <c r="O1423" s="31">
        <f>VLOOKUP(A1423,[1]Hoja3!$A$1:$D$1647,2,0)</f>
        <v>0</v>
      </c>
      <c r="P1423" s="31">
        <f>VLOOKUP(A1423,[1]Hoja3!$A$1:$D$1647,4,0)</f>
        <v>0</v>
      </c>
      <c r="Q1423" s="31">
        <f>VLOOKUP(A1423,[1]Hoja3!$A$1:$D$1647,3,0)</f>
        <v>32590000</v>
      </c>
      <c r="R1423" s="31">
        <f t="shared" si="136"/>
        <v>32590000</v>
      </c>
      <c r="S1423" s="31">
        <f t="shared" si="138"/>
        <v>0</v>
      </c>
      <c r="T1423" s="31">
        <f t="shared" si="139"/>
        <v>0</v>
      </c>
      <c r="U1423" s="31">
        <f t="shared" si="134"/>
        <v>0</v>
      </c>
      <c r="X1423" s="30"/>
      <c r="Y1423" s="31"/>
      <c r="Z1423" s="31"/>
      <c r="AA1423" s="28" t="s">
        <v>32</v>
      </c>
    </row>
    <row r="1424" spans="1:27" s="28" customFormat="1" ht="29" x14ac:dyDescent="0.35">
      <c r="A1424" s="19" t="str">
        <f t="shared" si="137"/>
        <v>1620-2024</v>
      </c>
      <c r="B1424" s="20">
        <v>1620</v>
      </c>
      <c r="C1424" s="28">
        <v>2024</v>
      </c>
      <c r="D1424" s="19" t="s">
        <v>3911</v>
      </c>
      <c r="E1424" s="19" t="s">
        <v>86</v>
      </c>
      <c r="F1424" s="19">
        <v>51838267</v>
      </c>
      <c r="G1424" s="19" t="s">
        <v>3912</v>
      </c>
      <c r="H1424" s="19" t="s">
        <v>154</v>
      </c>
      <c r="I1424" s="19" t="s">
        <v>3665</v>
      </c>
      <c r="J1424" s="27">
        <v>45519</v>
      </c>
      <c r="K1424" s="27">
        <v>45527</v>
      </c>
      <c r="L1424" s="27">
        <v>45657</v>
      </c>
      <c r="M1424" s="29">
        <v>32590000</v>
      </c>
      <c r="N1424" s="36">
        <f t="shared" si="135"/>
        <v>0</v>
      </c>
      <c r="O1424" s="31">
        <f>VLOOKUP(A1424,[1]Hoja3!$A$1:$D$1647,2,0)</f>
        <v>0</v>
      </c>
      <c r="P1424" s="31">
        <f>VLOOKUP(A1424,[1]Hoja3!$A$1:$D$1647,4,0)</f>
        <v>0</v>
      </c>
      <c r="Q1424" s="31">
        <f>VLOOKUP(A1424,[1]Hoja3!$A$1:$D$1647,3,0)</f>
        <v>32590000</v>
      </c>
      <c r="R1424" s="31">
        <f t="shared" si="136"/>
        <v>32590000</v>
      </c>
      <c r="S1424" s="31">
        <f t="shared" si="138"/>
        <v>0</v>
      </c>
      <c r="T1424" s="31">
        <f t="shared" si="139"/>
        <v>0</v>
      </c>
      <c r="U1424" s="31">
        <f t="shared" si="134"/>
        <v>0</v>
      </c>
      <c r="X1424" s="30"/>
      <c r="Y1424" s="31"/>
      <c r="Z1424" s="31"/>
      <c r="AA1424" s="28" t="s">
        <v>32</v>
      </c>
    </row>
    <row r="1425" spans="1:27" s="28" customFormat="1" ht="29" x14ac:dyDescent="0.35">
      <c r="A1425" s="19" t="str">
        <f t="shared" si="137"/>
        <v>1621-2024</v>
      </c>
      <c r="B1425" s="20">
        <v>1621</v>
      </c>
      <c r="C1425" s="28">
        <v>2024</v>
      </c>
      <c r="D1425" s="19" t="s">
        <v>3913</v>
      </c>
      <c r="E1425" s="19" t="s">
        <v>1395</v>
      </c>
      <c r="F1425" s="19">
        <v>1049618101</v>
      </c>
      <c r="G1425" s="19" t="s">
        <v>3914</v>
      </c>
      <c r="H1425" s="19" t="s">
        <v>2256</v>
      </c>
      <c r="I1425" s="19" t="s">
        <v>32</v>
      </c>
      <c r="J1425" s="27">
        <v>45524</v>
      </c>
      <c r="K1425" s="27">
        <v>45531</v>
      </c>
      <c r="L1425" s="27">
        <v>45657</v>
      </c>
      <c r="M1425" s="29">
        <v>32590000</v>
      </c>
      <c r="N1425" s="36">
        <f t="shared" si="135"/>
        <v>0</v>
      </c>
      <c r="O1425" s="31">
        <f>VLOOKUP(A1425,[1]Hoja3!$A$1:$D$1647,2,0)</f>
        <v>0</v>
      </c>
      <c r="P1425" s="31">
        <f>VLOOKUP(A1425,[1]Hoja3!$A$1:$D$1647,4,0)</f>
        <v>0</v>
      </c>
      <c r="Q1425" s="31">
        <f>VLOOKUP(A1425,[1]Hoja3!$A$1:$D$1647,3,0)</f>
        <v>32590000</v>
      </c>
      <c r="R1425" s="31">
        <f t="shared" si="136"/>
        <v>32590000</v>
      </c>
      <c r="S1425" s="31">
        <f t="shared" si="138"/>
        <v>0</v>
      </c>
      <c r="T1425" s="31">
        <f t="shared" si="139"/>
        <v>0</v>
      </c>
      <c r="U1425" s="31">
        <f t="shared" si="134"/>
        <v>0</v>
      </c>
      <c r="X1425" s="30"/>
      <c r="Y1425" s="31"/>
      <c r="Z1425" s="31"/>
      <c r="AA1425" s="28" t="s">
        <v>32</v>
      </c>
    </row>
    <row r="1426" spans="1:27" s="28" customFormat="1" ht="29" x14ac:dyDescent="0.35">
      <c r="A1426" s="19" t="str">
        <f t="shared" si="137"/>
        <v>1622-2024</v>
      </c>
      <c r="B1426" s="20">
        <v>1622</v>
      </c>
      <c r="C1426" s="28">
        <v>2024</v>
      </c>
      <c r="D1426" s="19" t="s">
        <v>3915</v>
      </c>
      <c r="E1426" s="19" t="s">
        <v>3916</v>
      </c>
      <c r="F1426" s="19">
        <v>53072108</v>
      </c>
      <c r="G1426" s="19" t="s">
        <v>3917</v>
      </c>
      <c r="H1426" s="19" t="s">
        <v>3046</v>
      </c>
      <c r="I1426" s="19" t="s">
        <v>476</v>
      </c>
      <c r="J1426" s="27">
        <v>45518</v>
      </c>
      <c r="K1426" s="27">
        <v>45530</v>
      </c>
      <c r="L1426" s="27">
        <v>45651</v>
      </c>
      <c r="M1426" s="29">
        <v>20920000</v>
      </c>
      <c r="N1426" s="36">
        <f t="shared" si="135"/>
        <v>0</v>
      </c>
      <c r="O1426" s="31">
        <f>VLOOKUP(A1426,[1]Hoja3!$A$1:$D$1647,2,0)</f>
        <v>0</v>
      </c>
      <c r="P1426" s="31">
        <f>VLOOKUP(A1426,[1]Hoja3!$A$1:$D$1647,4,0)</f>
        <v>0</v>
      </c>
      <c r="Q1426" s="31">
        <f>VLOOKUP(A1426,[1]Hoja3!$A$1:$D$1647,3,0)</f>
        <v>20920000</v>
      </c>
      <c r="R1426" s="31">
        <f t="shared" si="136"/>
        <v>20920000</v>
      </c>
      <c r="S1426" s="31">
        <f t="shared" si="138"/>
        <v>0</v>
      </c>
      <c r="T1426" s="31">
        <f t="shared" si="139"/>
        <v>0</v>
      </c>
      <c r="U1426" s="31">
        <f t="shared" si="134"/>
        <v>0</v>
      </c>
      <c r="X1426" s="30"/>
      <c r="Y1426" s="31"/>
      <c r="Z1426" s="31"/>
      <c r="AA1426" s="28" t="s">
        <v>477</v>
      </c>
    </row>
    <row r="1427" spans="1:27" s="28" customFormat="1" ht="29" x14ac:dyDescent="0.35">
      <c r="A1427" s="19" t="str">
        <f t="shared" si="137"/>
        <v>1624-2024</v>
      </c>
      <c r="B1427" s="20">
        <v>1624</v>
      </c>
      <c r="C1427" s="28">
        <v>2024</v>
      </c>
      <c r="D1427" s="19" t="s">
        <v>3918</v>
      </c>
      <c r="E1427" s="19" t="s">
        <v>1230</v>
      </c>
      <c r="F1427" s="19">
        <v>52255339</v>
      </c>
      <c r="G1427" s="19" t="s">
        <v>3919</v>
      </c>
      <c r="H1427" s="19" t="s">
        <v>426</v>
      </c>
      <c r="I1427" s="19" t="s">
        <v>820</v>
      </c>
      <c r="J1427" s="27">
        <v>45519</v>
      </c>
      <c r="K1427" s="27">
        <v>45530</v>
      </c>
      <c r="L1427" s="27">
        <v>45651</v>
      </c>
      <c r="M1427" s="29">
        <v>33060000</v>
      </c>
      <c r="N1427" s="36">
        <f t="shared" si="135"/>
        <v>0</v>
      </c>
      <c r="O1427" s="31">
        <f>VLOOKUP(A1427,[1]Hoja3!$A$1:$D$1647,2,0)</f>
        <v>0</v>
      </c>
      <c r="P1427" s="31">
        <f>VLOOKUP(A1427,[1]Hoja3!$A$1:$D$1647,4,0)</f>
        <v>0</v>
      </c>
      <c r="Q1427" s="31">
        <f>VLOOKUP(A1427,[1]Hoja3!$A$1:$D$1647,3,0)</f>
        <v>33060000</v>
      </c>
      <c r="R1427" s="31">
        <f t="shared" si="136"/>
        <v>33060000</v>
      </c>
      <c r="S1427" s="31">
        <f t="shared" si="138"/>
        <v>0</v>
      </c>
      <c r="T1427" s="31">
        <f t="shared" si="139"/>
        <v>0</v>
      </c>
      <c r="U1427" s="31">
        <f t="shared" si="134"/>
        <v>0</v>
      </c>
      <c r="X1427" s="30"/>
      <c r="Y1427" s="31"/>
      <c r="Z1427" s="31"/>
      <c r="AA1427" s="28" t="s">
        <v>428</v>
      </c>
    </row>
    <row r="1428" spans="1:27" s="28" customFormat="1" ht="43.5" x14ac:dyDescent="0.35">
      <c r="A1428" s="19" t="str">
        <f t="shared" si="137"/>
        <v>1625-2024</v>
      </c>
      <c r="B1428" s="20">
        <v>1625</v>
      </c>
      <c r="C1428" s="28">
        <v>2024</v>
      </c>
      <c r="D1428" s="19" t="s">
        <v>3920</v>
      </c>
      <c r="E1428" s="19" t="s">
        <v>600</v>
      </c>
      <c r="F1428" s="19">
        <v>52302823</v>
      </c>
      <c r="G1428" s="19" t="s">
        <v>3921</v>
      </c>
      <c r="H1428" s="19" t="s">
        <v>262</v>
      </c>
      <c r="I1428" s="19" t="s">
        <v>4742</v>
      </c>
      <c r="J1428" s="27">
        <v>45520</v>
      </c>
      <c r="K1428" s="27">
        <v>45525</v>
      </c>
      <c r="L1428" s="27">
        <v>45657</v>
      </c>
      <c r="M1428" s="29">
        <v>22280000</v>
      </c>
      <c r="N1428" s="36">
        <f t="shared" si="135"/>
        <v>0</v>
      </c>
      <c r="O1428" s="31">
        <f>VLOOKUP(A1428,[1]Hoja3!$A$1:$D$1647,2,0)</f>
        <v>0</v>
      </c>
      <c r="P1428" s="31">
        <f>VLOOKUP(A1428,[1]Hoja3!$A$1:$D$1647,4,0)</f>
        <v>0</v>
      </c>
      <c r="Q1428" s="31">
        <f>VLOOKUP(A1428,[1]Hoja3!$A$1:$D$1647,3,0)</f>
        <v>22280000</v>
      </c>
      <c r="R1428" s="31">
        <f t="shared" si="136"/>
        <v>22280000</v>
      </c>
      <c r="S1428" s="31">
        <f t="shared" si="138"/>
        <v>0</v>
      </c>
      <c r="T1428" s="31">
        <f t="shared" si="139"/>
        <v>0</v>
      </c>
      <c r="U1428" s="31">
        <f t="shared" si="134"/>
        <v>0</v>
      </c>
      <c r="X1428" s="30"/>
      <c r="Y1428" s="31"/>
      <c r="Z1428" s="31"/>
      <c r="AA1428" s="28" t="s">
        <v>5415</v>
      </c>
    </row>
    <row r="1429" spans="1:27" s="28" customFormat="1" ht="29" x14ac:dyDescent="0.35">
      <c r="A1429" s="19" t="str">
        <f t="shared" si="137"/>
        <v>1626-2024</v>
      </c>
      <c r="B1429" s="20">
        <v>1626</v>
      </c>
      <c r="C1429" s="28">
        <v>2024</v>
      </c>
      <c r="D1429" s="19" t="s">
        <v>3922</v>
      </c>
      <c r="E1429" s="19" t="s">
        <v>3923</v>
      </c>
      <c r="F1429" s="19">
        <v>1013591987</v>
      </c>
      <c r="G1429" s="19" t="s">
        <v>3924</v>
      </c>
      <c r="H1429" s="19" t="s">
        <v>1082</v>
      </c>
      <c r="I1429" s="19" t="s">
        <v>3455</v>
      </c>
      <c r="J1429" s="27">
        <v>45517</v>
      </c>
      <c r="K1429" s="27">
        <v>45526</v>
      </c>
      <c r="L1429" s="27">
        <v>45601</v>
      </c>
      <c r="M1429" s="29">
        <v>17500000</v>
      </c>
      <c r="N1429" s="36">
        <f t="shared" si="135"/>
        <v>0</v>
      </c>
      <c r="O1429" s="31">
        <f>VLOOKUP(A1429,[1]Hoja3!$A$1:$D$1647,2,0)</f>
        <v>0</v>
      </c>
      <c r="P1429" s="31">
        <f>VLOOKUP(A1429,[1]Hoja3!$A$1:$D$1647,4,0)</f>
        <v>0</v>
      </c>
      <c r="Q1429" s="31">
        <f>VLOOKUP(A1429,[1]Hoja3!$A$1:$D$1647,3,0)</f>
        <v>17500000</v>
      </c>
      <c r="R1429" s="31">
        <f t="shared" si="136"/>
        <v>17500000</v>
      </c>
      <c r="S1429" s="31">
        <f t="shared" si="138"/>
        <v>0</v>
      </c>
      <c r="T1429" s="31">
        <f t="shared" si="139"/>
        <v>0</v>
      </c>
      <c r="U1429" s="31">
        <f t="shared" si="134"/>
        <v>0</v>
      </c>
      <c r="X1429" s="30"/>
      <c r="Y1429" s="31"/>
      <c r="Z1429" s="31"/>
      <c r="AA1429" s="28" t="s">
        <v>3456</v>
      </c>
    </row>
    <row r="1430" spans="1:27" s="28" customFormat="1" ht="29" x14ac:dyDescent="0.35">
      <c r="A1430" s="19" t="str">
        <f t="shared" si="137"/>
        <v>1627-2024</v>
      </c>
      <c r="B1430" s="20">
        <v>1627</v>
      </c>
      <c r="C1430" s="28">
        <v>2024</v>
      </c>
      <c r="D1430" s="19" t="s">
        <v>3925</v>
      </c>
      <c r="E1430" s="19" t="s">
        <v>2365</v>
      </c>
      <c r="F1430" s="19">
        <v>1014210688</v>
      </c>
      <c r="G1430" s="19" t="s">
        <v>3926</v>
      </c>
      <c r="H1430" s="19" t="s">
        <v>4678</v>
      </c>
      <c r="I1430" s="19" t="s">
        <v>2487</v>
      </c>
      <c r="J1430" s="27">
        <v>45518</v>
      </c>
      <c r="K1430" s="27">
        <v>45526</v>
      </c>
      <c r="L1430" s="27">
        <v>45657</v>
      </c>
      <c r="M1430" s="29">
        <v>20000000</v>
      </c>
      <c r="N1430" s="36">
        <f t="shared" si="135"/>
        <v>0</v>
      </c>
      <c r="O1430" s="31">
        <f>VLOOKUP(A1430,[1]Hoja3!$A$1:$D$1647,2,0)</f>
        <v>0</v>
      </c>
      <c r="P1430" s="31">
        <f>VLOOKUP(A1430,[1]Hoja3!$A$1:$D$1647,4,0)</f>
        <v>0</v>
      </c>
      <c r="Q1430" s="31">
        <f>VLOOKUP(A1430,[1]Hoja3!$A$1:$D$1647,3,0)</f>
        <v>20000000</v>
      </c>
      <c r="R1430" s="31">
        <f t="shared" si="136"/>
        <v>20000000</v>
      </c>
      <c r="S1430" s="31">
        <f t="shared" si="138"/>
        <v>0</v>
      </c>
      <c r="T1430" s="31">
        <f t="shared" si="139"/>
        <v>0</v>
      </c>
      <c r="U1430" s="31">
        <f t="shared" si="134"/>
        <v>0</v>
      </c>
      <c r="X1430" s="30"/>
      <c r="Y1430" s="31"/>
      <c r="Z1430" s="31"/>
      <c r="AA1430" s="28" t="s">
        <v>534</v>
      </c>
    </row>
    <row r="1431" spans="1:27" s="28" customFormat="1" ht="29" x14ac:dyDescent="0.35">
      <c r="A1431" s="19" t="str">
        <f t="shared" si="137"/>
        <v>1628-2024</v>
      </c>
      <c r="B1431" s="20">
        <v>1628</v>
      </c>
      <c r="C1431" s="28">
        <v>2024</v>
      </c>
      <c r="D1431" s="19" t="s">
        <v>3927</v>
      </c>
      <c r="E1431" s="19" t="s">
        <v>2233</v>
      </c>
      <c r="F1431" s="19">
        <v>1000831210</v>
      </c>
      <c r="G1431" s="19" t="s">
        <v>3928</v>
      </c>
      <c r="H1431" s="19" t="s">
        <v>3046</v>
      </c>
      <c r="I1431" s="19" t="s">
        <v>476</v>
      </c>
      <c r="J1431" s="27">
        <v>45518</v>
      </c>
      <c r="K1431" s="27">
        <v>45524</v>
      </c>
      <c r="L1431" s="27">
        <v>45657</v>
      </c>
      <c r="M1431" s="29">
        <v>12150000</v>
      </c>
      <c r="N1431" s="36">
        <f t="shared" si="135"/>
        <v>0</v>
      </c>
      <c r="O1431" s="31">
        <f>VLOOKUP(A1431,[1]Hoja3!$A$1:$D$1647,2,0)</f>
        <v>0</v>
      </c>
      <c r="P1431" s="31">
        <f>VLOOKUP(A1431,[1]Hoja3!$A$1:$D$1647,4,0)</f>
        <v>0</v>
      </c>
      <c r="Q1431" s="31">
        <f>VLOOKUP(A1431,[1]Hoja3!$A$1:$D$1647,3,0)</f>
        <v>12150000</v>
      </c>
      <c r="R1431" s="31">
        <f t="shared" si="136"/>
        <v>12150000</v>
      </c>
      <c r="S1431" s="31">
        <f t="shared" si="138"/>
        <v>0</v>
      </c>
      <c r="T1431" s="31">
        <f t="shared" si="139"/>
        <v>0</v>
      </c>
      <c r="U1431" s="31">
        <f t="shared" si="134"/>
        <v>0</v>
      </c>
      <c r="X1431" s="30"/>
      <c r="Y1431" s="31"/>
      <c r="Z1431" s="31"/>
      <c r="AA1431" s="28" t="s">
        <v>477</v>
      </c>
    </row>
    <row r="1432" spans="1:27" s="28" customFormat="1" ht="29" x14ac:dyDescent="0.35">
      <c r="A1432" s="19" t="str">
        <f t="shared" si="137"/>
        <v>1629-2024</v>
      </c>
      <c r="B1432" s="20">
        <v>1629</v>
      </c>
      <c r="C1432" s="28">
        <v>2024</v>
      </c>
      <c r="D1432" s="19" t="s">
        <v>3929</v>
      </c>
      <c r="E1432" s="19" t="s">
        <v>1581</v>
      </c>
      <c r="F1432" s="19">
        <v>1045675679</v>
      </c>
      <c r="G1432" s="19" t="s">
        <v>3930</v>
      </c>
      <c r="H1432" s="19" t="s">
        <v>3046</v>
      </c>
      <c r="I1432" s="19" t="s">
        <v>476</v>
      </c>
      <c r="J1432" s="27">
        <v>45518</v>
      </c>
      <c r="K1432" s="27">
        <v>45527</v>
      </c>
      <c r="L1432" s="27">
        <v>45648</v>
      </c>
      <c r="M1432" s="29">
        <v>20920000</v>
      </c>
      <c r="N1432" s="36">
        <f t="shared" si="135"/>
        <v>0</v>
      </c>
      <c r="O1432" s="31">
        <f>VLOOKUP(A1432,[1]Hoja3!$A$1:$D$1647,2,0)</f>
        <v>0</v>
      </c>
      <c r="P1432" s="31">
        <f>VLOOKUP(A1432,[1]Hoja3!$A$1:$D$1647,4,0)</f>
        <v>0</v>
      </c>
      <c r="Q1432" s="31">
        <f>VLOOKUP(A1432,[1]Hoja3!$A$1:$D$1647,3,0)</f>
        <v>20920000</v>
      </c>
      <c r="R1432" s="31">
        <f t="shared" si="136"/>
        <v>20920000</v>
      </c>
      <c r="S1432" s="31">
        <f t="shared" si="138"/>
        <v>0</v>
      </c>
      <c r="T1432" s="31">
        <f t="shared" si="139"/>
        <v>0</v>
      </c>
      <c r="U1432" s="31">
        <f t="shared" si="134"/>
        <v>0</v>
      </c>
      <c r="X1432" s="30"/>
      <c r="Y1432" s="31"/>
      <c r="Z1432" s="31"/>
      <c r="AA1432" s="28" t="s">
        <v>477</v>
      </c>
    </row>
    <row r="1433" spans="1:27" s="28" customFormat="1" ht="29" x14ac:dyDescent="0.35">
      <c r="A1433" s="19" t="str">
        <f t="shared" si="137"/>
        <v>1630-2024</v>
      </c>
      <c r="B1433" s="20">
        <v>1630</v>
      </c>
      <c r="C1433" s="28">
        <v>2024</v>
      </c>
      <c r="D1433" s="19" t="s">
        <v>3931</v>
      </c>
      <c r="E1433" s="19" t="s">
        <v>1422</v>
      </c>
      <c r="F1433" s="19">
        <v>1018433338</v>
      </c>
      <c r="G1433" s="19" t="s">
        <v>3932</v>
      </c>
      <c r="H1433" s="19" t="s">
        <v>3046</v>
      </c>
      <c r="I1433" s="19" t="s">
        <v>476</v>
      </c>
      <c r="J1433" s="27">
        <v>45518</v>
      </c>
      <c r="K1433" s="27">
        <v>45531</v>
      </c>
      <c r="L1433" s="27">
        <v>45652</v>
      </c>
      <c r="M1433" s="29">
        <v>20920000</v>
      </c>
      <c r="N1433" s="36">
        <f t="shared" si="135"/>
        <v>0</v>
      </c>
      <c r="O1433" s="31">
        <f>VLOOKUP(A1433,[1]Hoja3!$A$1:$D$1647,2,0)</f>
        <v>0</v>
      </c>
      <c r="P1433" s="31">
        <f>VLOOKUP(A1433,[1]Hoja3!$A$1:$D$1647,4,0)</f>
        <v>0</v>
      </c>
      <c r="Q1433" s="31">
        <f>VLOOKUP(A1433,[1]Hoja3!$A$1:$D$1647,3,0)</f>
        <v>20920000</v>
      </c>
      <c r="R1433" s="31">
        <f t="shared" si="136"/>
        <v>20920000</v>
      </c>
      <c r="S1433" s="31">
        <f t="shared" si="138"/>
        <v>0</v>
      </c>
      <c r="T1433" s="31">
        <f t="shared" si="139"/>
        <v>0</v>
      </c>
      <c r="U1433" s="31">
        <f t="shared" si="134"/>
        <v>0</v>
      </c>
      <c r="X1433" s="30"/>
      <c r="Y1433" s="31"/>
      <c r="Z1433" s="31"/>
      <c r="AA1433" s="28" t="s">
        <v>477</v>
      </c>
    </row>
    <row r="1434" spans="1:27" s="28" customFormat="1" ht="29" x14ac:dyDescent="0.35">
      <c r="A1434" s="19" t="str">
        <f t="shared" si="137"/>
        <v>1631-2024</v>
      </c>
      <c r="B1434" s="20">
        <v>1631</v>
      </c>
      <c r="C1434" s="28">
        <v>2024</v>
      </c>
      <c r="D1434" s="19" t="s">
        <v>3933</v>
      </c>
      <c r="E1434" s="19" t="s">
        <v>2215</v>
      </c>
      <c r="F1434" s="19">
        <v>52708833</v>
      </c>
      <c r="G1434" s="19" t="s">
        <v>3934</v>
      </c>
      <c r="H1434" s="19" t="s">
        <v>2071</v>
      </c>
      <c r="I1434" s="19" t="s">
        <v>1976</v>
      </c>
      <c r="J1434" s="27">
        <v>45518</v>
      </c>
      <c r="K1434" s="27">
        <v>45524</v>
      </c>
      <c r="L1434" s="27">
        <v>45645</v>
      </c>
      <c r="M1434" s="29">
        <v>42000000</v>
      </c>
      <c r="N1434" s="36">
        <f t="shared" si="135"/>
        <v>0</v>
      </c>
      <c r="O1434" s="31">
        <f>VLOOKUP(A1434,[1]Hoja3!$A$1:$D$1647,2,0)</f>
        <v>0</v>
      </c>
      <c r="P1434" s="31">
        <f>VLOOKUP(A1434,[1]Hoja3!$A$1:$D$1647,4,0)</f>
        <v>0</v>
      </c>
      <c r="Q1434" s="31">
        <f>VLOOKUP(A1434,[1]Hoja3!$A$1:$D$1647,3,0)</f>
        <v>42000000</v>
      </c>
      <c r="R1434" s="31">
        <f t="shared" si="136"/>
        <v>42000000</v>
      </c>
      <c r="S1434" s="31">
        <f t="shared" si="138"/>
        <v>0</v>
      </c>
      <c r="T1434" s="31">
        <f t="shared" si="139"/>
        <v>0</v>
      </c>
      <c r="U1434" s="31">
        <f t="shared" si="134"/>
        <v>0</v>
      </c>
      <c r="X1434" s="30"/>
      <c r="Y1434" s="31"/>
      <c r="Z1434" s="31"/>
      <c r="AA1434" s="28" t="s">
        <v>2072</v>
      </c>
    </row>
    <row r="1435" spans="1:27" s="28" customFormat="1" ht="43.5" x14ac:dyDescent="0.35">
      <c r="A1435" s="19" t="str">
        <f t="shared" si="137"/>
        <v>1632-2024</v>
      </c>
      <c r="B1435" s="20">
        <v>1632</v>
      </c>
      <c r="C1435" s="28">
        <v>2024</v>
      </c>
      <c r="D1435" s="19" t="s">
        <v>3935</v>
      </c>
      <c r="E1435" s="19" t="s">
        <v>3936</v>
      </c>
      <c r="F1435" s="19">
        <v>1030562814</v>
      </c>
      <c r="G1435" s="19" t="s">
        <v>3937</v>
      </c>
      <c r="H1435" s="19" t="s">
        <v>154</v>
      </c>
      <c r="I1435" s="19" t="s">
        <v>155</v>
      </c>
      <c r="J1435" s="27">
        <v>45518</v>
      </c>
      <c r="K1435" s="27">
        <v>45524</v>
      </c>
      <c r="L1435" s="27">
        <v>45657</v>
      </c>
      <c r="M1435" s="29">
        <v>30213000</v>
      </c>
      <c r="N1435" s="36">
        <f t="shared" si="135"/>
        <v>0</v>
      </c>
      <c r="O1435" s="31">
        <f>VLOOKUP(A1435,[1]Hoja3!$A$1:$D$1647,2,0)</f>
        <v>0</v>
      </c>
      <c r="P1435" s="31">
        <f>VLOOKUP(A1435,[1]Hoja3!$A$1:$D$1647,4,0)</f>
        <v>0</v>
      </c>
      <c r="Q1435" s="31">
        <f>VLOOKUP(A1435,[1]Hoja3!$A$1:$D$1647,3,0)</f>
        <v>30213000</v>
      </c>
      <c r="R1435" s="31">
        <f t="shared" si="136"/>
        <v>30213000</v>
      </c>
      <c r="S1435" s="31">
        <f t="shared" si="138"/>
        <v>0</v>
      </c>
      <c r="T1435" s="31">
        <f t="shared" si="139"/>
        <v>0</v>
      </c>
      <c r="U1435" s="31">
        <f t="shared" si="134"/>
        <v>0</v>
      </c>
      <c r="X1435" s="30"/>
      <c r="Y1435" s="31"/>
      <c r="Z1435" s="31"/>
      <c r="AA1435" s="28" t="s">
        <v>156</v>
      </c>
    </row>
    <row r="1436" spans="1:27" s="28" customFormat="1" ht="43.5" x14ac:dyDescent="0.35">
      <c r="A1436" s="19" t="str">
        <f t="shared" si="137"/>
        <v>1633-2024</v>
      </c>
      <c r="B1436" s="20">
        <v>1633</v>
      </c>
      <c r="C1436" s="28">
        <v>2024</v>
      </c>
      <c r="D1436" s="19" t="s">
        <v>3938</v>
      </c>
      <c r="E1436" s="19" t="s">
        <v>1473</v>
      </c>
      <c r="F1436" s="19">
        <v>53103863</v>
      </c>
      <c r="G1436" s="19" t="s">
        <v>3939</v>
      </c>
      <c r="H1436" s="19" t="s">
        <v>154</v>
      </c>
      <c r="I1436" s="19" t="s">
        <v>155</v>
      </c>
      <c r="J1436" s="27">
        <v>45518</v>
      </c>
      <c r="K1436" s="27">
        <v>45525</v>
      </c>
      <c r="L1436" s="27">
        <v>45657</v>
      </c>
      <c r="M1436" s="29">
        <v>24444000</v>
      </c>
      <c r="N1436" s="36">
        <f t="shared" si="135"/>
        <v>0</v>
      </c>
      <c r="O1436" s="31">
        <f>VLOOKUP(A1436,[1]Hoja3!$A$1:$D$1647,2,0)</f>
        <v>0</v>
      </c>
      <c r="P1436" s="31">
        <f>VLOOKUP(A1436,[1]Hoja3!$A$1:$D$1647,4,0)</f>
        <v>0</v>
      </c>
      <c r="Q1436" s="31">
        <f>VLOOKUP(A1436,[1]Hoja3!$A$1:$D$1647,3,0)</f>
        <v>24444000</v>
      </c>
      <c r="R1436" s="31">
        <f t="shared" si="136"/>
        <v>24444000</v>
      </c>
      <c r="S1436" s="31">
        <f t="shared" si="138"/>
        <v>0</v>
      </c>
      <c r="T1436" s="31">
        <f t="shared" si="139"/>
        <v>0</v>
      </c>
      <c r="U1436" s="31">
        <f t="shared" si="134"/>
        <v>0</v>
      </c>
      <c r="X1436" s="30"/>
      <c r="Y1436" s="31"/>
      <c r="Z1436" s="31"/>
      <c r="AA1436" s="28" t="s">
        <v>156</v>
      </c>
    </row>
    <row r="1437" spans="1:27" s="28" customFormat="1" ht="29" x14ac:dyDescent="0.35">
      <c r="A1437" s="19" t="str">
        <f t="shared" si="137"/>
        <v>1634-2024</v>
      </c>
      <c r="B1437" s="20">
        <v>1634</v>
      </c>
      <c r="C1437" s="28">
        <v>2024</v>
      </c>
      <c r="D1437" s="19" t="s">
        <v>3940</v>
      </c>
      <c r="E1437" s="19" t="s">
        <v>1942</v>
      </c>
      <c r="F1437" s="19">
        <v>1014239350</v>
      </c>
      <c r="G1437" s="19" t="s">
        <v>3941</v>
      </c>
      <c r="H1437" s="19" t="s">
        <v>3292</v>
      </c>
      <c r="I1437" s="19" t="s">
        <v>5416</v>
      </c>
      <c r="J1437" s="27">
        <v>45518</v>
      </c>
      <c r="K1437" s="27">
        <v>45525</v>
      </c>
      <c r="L1437" s="27">
        <v>45657</v>
      </c>
      <c r="M1437" s="29">
        <v>25492500</v>
      </c>
      <c r="N1437" s="36">
        <f t="shared" si="135"/>
        <v>0</v>
      </c>
      <c r="O1437" s="31">
        <f>VLOOKUP(A1437,[1]Hoja3!$A$1:$D$1647,2,0)</f>
        <v>0</v>
      </c>
      <c r="P1437" s="31">
        <f>VLOOKUP(A1437,[1]Hoja3!$A$1:$D$1647,4,0)</f>
        <v>0</v>
      </c>
      <c r="Q1437" s="31">
        <f>VLOOKUP(A1437,[1]Hoja3!$A$1:$D$1647,3,0)</f>
        <v>25492500</v>
      </c>
      <c r="R1437" s="31">
        <f t="shared" si="136"/>
        <v>25492500</v>
      </c>
      <c r="S1437" s="31">
        <f t="shared" si="138"/>
        <v>0</v>
      </c>
      <c r="T1437" s="31">
        <f t="shared" si="139"/>
        <v>0</v>
      </c>
      <c r="U1437" s="31">
        <f t="shared" si="134"/>
        <v>0</v>
      </c>
      <c r="X1437" s="30"/>
      <c r="Y1437" s="31"/>
      <c r="Z1437" s="31"/>
      <c r="AA1437" s="28" t="s">
        <v>895</v>
      </c>
    </row>
    <row r="1438" spans="1:27" s="28" customFormat="1" ht="29" x14ac:dyDescent="0.35">
      <c r="A1438" s="19" t="str">
        <f t="shared" si="137"/>
        <v>1635-2024</v>
      </c>
      <c r="B1438" s="20">
        <v>1635</v>
      </c>
      <c r="C1438" s="28">
        <v>2024</v>
      </c>
      <c r="D1438" s="19" t="s">
        <v>3942</v>
      </c>
      <c r="E1438" s="19" t="s">
        <v>1172</v>
      </c>
      <c r="F1438" s="19">
        <v>1117492089</v>
      </c>
      <c r="G1438" s="19" t="s">
        <v>3943</v>
      </c>
      <c r="H1438" s="19" t="s">
        <v>3292</v>
      </c>
      <c r="I1438" s="19" t="s">
        <v>5416</v>
      </c>
      <c r="J1438" s="27">
        <v>45519</v>
      </c>
      <c r="K1438" s="27">
        <v>45520</v>
      </c>
      <c r="L1438" s="27">
        <v>45641</v>
      </c>
      <c r="M1438" s="29">
        <v>22680000</v>
      </c>
      <c r="N1438" s="36">
        <f t="shared" si="135"/>
        <v>0</v>
      </c>
      <c r="O1438" s="31">
        <f>VLOOKUP(A1438,[1]Hoja3!$A$1:$D$1647,2,0)</f>
        <v>0</v>
      </c>
      <c r="P1438" s="31">
        <f>VLOOKUP(A1438,[1]Hoja3!$A$1:$D$1647,4,0)</f>
        <v>0</v>
      </c>
      <c r="Q1438" s="31">
        <f>VLOOKUP(A1438,[1]Hoja3!$A$1:$D$1647,3,0)</f>
        <v>22680000</v>
      </c>
      <c r="R1438" s="31">
        <f t="shared" si="136"/>
        <v>22680000</v>
      </c>
      <c r="S1438" s="31">
        <f t="shared" si="138"/>
        <v>0</v>
      </c>
      <c r="T1438" s="31">
        <f t="shared" si="139"/>
        <v>0</v>
      </c>
      <c r="U1438" s="31">
        <f t="shared" si="134"/>
        <v>0</v>
      </c>
      <c r="X1438" s="30"/>
      <c r="Y1438" s="31"/>
      <c r="Z1438" s="31"/>
      <c r="AA1438" s="28" t="s">
        <v>895</v>
      </c>
    </row>
    <row r="1439" spans="1:27" s="28" customFormat="1" ht="29" x14ac:dyDescent="0.35">
      <c r="A1439" s="19" t="str">
        <f t="shared" si="137"/>
        <v>1637-2024</v>
      </c>
      <c r="B1439" s="20">
        <v>1637</v>
      </c>
      <c r="C1439" s="28">
        <v>2024</v>
      </c>
      <c r="D1439" s="19" t="s">
        <v>3944</v>
      </c>
      <c r="E1439" s="19" t="s">
        <v>1887</v>
      </c>
      <c r="F1439" s="19">
        <v>1032493452</v>
      </c>
      <c r="G1439" s="19" t="s">
        <v>3945</v>
      </c>
      <c r="H1439" s="19" t="s">
        <v>5412</v>
      </c>
      <c r="I1439" s="19" t="s">
        <v>4760</v>
      </c>
      <c r="J1439" s="27">
        <v>45520</v>
      </c>
      <c r="K1439" s="27">
        <v>45524</v>
      </c>
      <c r="L1439" s="27">
        <v>45657</v>
      </c>
      <c r="M1439" s="29">
        <v>52500000</v>
      </c>
      <c r="N1439" s="36">
        <f t="shared" si="135"/>
        <v>0</v>
      </c>
      <c r="O1439" s="31">
        <f>VLOOKUP(A1439,[1]Hoja3!$A$1:$D$1647,2,0)</f>
        <v>0</v>
      </c>
      <c r="P1439" s="31">
        <f>VLOOKUP(A1439,[1]Hoja3!$A$1:$D$1647,4,0)</f>
        <v>0</v>
      </c>
      <c r="Q1439" s="31">
        <f>VLOOKUP(A1439,[1]Hoja3!$A$1:$D$1647,3,0)</f>
        <v>52500000</v>
      </c>
      <c r="R1439" s="31">
        <f t="shared" si="136"/>
        <v>52500000</v>
      </c>
      <c r="S1439" s="31">
        <f t="shared" si="138"/>
        <v>0</v>
      </c>
      <c r="T1439" s="31">
        <f t="shared" si="139"/>
        <v>0</v>
      </c>
      <c r="U1439" s="31">
        <f t="shared" si="134"/>
        <v>0</v>
      </c>
      <c r="X1439" s="30"/>
      <c r="Y1439" s="31"/>
      <c r="Z1439" s="31"/>
      <c r="AA1439" s="28" t="s">
        <v>534</v>
      </c>
    </row>
    <row r="1440" spans="1:27" s="28" customFormat="1" ht="29" x14ac:dyDescent="0.35">
      <c r="A1440" s="19" t="str">
        <f t="shared" si="137"/>
        <v>1638-2024</v>
      </c>
      <c r="B1440" s="20">
        <v>1638</v>
      </c>
      <c r="C1440" s="28">
        <v>2024</v>
      </c>
      <c r="D1440" s="19" t="s">
        <v>3946</v>
      </c>
      <c r="E1440" s="19" t="s">
        <v>3947</v>
      </c>
      <c r="F1440" s="19">
        <v>1013680180</v>
      </c>
      <c r="G1440" s="19" t="s">
        <v>3948</v>
      </c>
      <c r="H1440" s="19" t="s">
        <v>426</v>
      </c>
      <c r="I1440" s="19" t="s">
        <v>820</v>
      </c>
      <c r="J1440" s="27">
        <v>45518</v>
      </c>
      <c r="K1440" s="27">
        <v>45519</v>
      </c>
      <c r="L1440" s="27">
        <v>45655</v>
      </c>
      <c r="M1440" s="29">
        <v>27000000</v>
      </c>
      <c r="N1440" s="36">
        <f t="shared" si="135"/>
        <v>0</v>
      </c>
      <c r="O1440" s="31">
        <f>VLOOKUP(A1440,[1]Hoja3!$A$1:$D$1647,2,0)</f>
        <v>0</v>
      </c>
      <c r="P1440" s="31">
        <f>VLOOKUP(A1440,[1]Hoja3!$A$1:$D$1647,4,0)</f>
        <v>0</v>
      </c>
      <c r="Q1440" s="31">
        <f>VLOOKUP(A1440,[1]Hoja3!$A$1:$D$1647,3,0)</f>
        <v>27000000</v>
      </c>
      <c r="R1440" s="31">
        <f t="shared" si="136"/>
        <v>27000000</v>
      </c>
      <c r="S1440" s="31">
        <f t="shared" si="138"/>
        <v>0</v>
      </c>
      <c r="T1440" s="31">
        <f t="shared" si="139"/>
        <v>0</v>
      </c>
      <c r="U1440" s="31">
        <f t="shared" si="134"/>
        <v>0</v>
      </c>
      <c r="X1440" s="30"/>
      <c r="Y1440" s="31"/>
      <c r="Z1440" s="31"/>
      <c r="AA1440" s="28" t="s">
        <v>428</v>
      </c>
    </row>
    <row r="1441" spans="1:27" s="28" customFormat="1" ht="29" x14ac:dyDescent="0.35">
      <c r="A1441" s="19" t="str">
        <f t="shared" si="137"/>
        <v>1639-2024</v>
      </c>
      <c r="B1441" s="20">
        <v>1639</v>
      </c>
      <c r="C1441" s="28">
        <v>2024</v>
      </c>
      <c r="D1441" s="19" t="s">
        <v>3949</v>
      </c>
      <c r="E1441" s="19" t="s">
        <v>1479</v>
      </c>
      <c r="F1441" s="19">
        <v>1016047664</v>
      </c>
      <c r="G1441" s="19" t="s">
        <v>3950</v>
      </c>
      <c r="H1441" s="19" t="s">
        <v>154</v>
      </c>
      <c r="I1441" s="19" t="s">
        <v>3665</v>
      </c>
      <c r="J1441" s="27">
        <v>45519</v>
      </c>
      <c r="K1441" s="27">
        <v>45524</v>
      </c>
      <c r="L1441" s="27">
        <v>45657</v>
      </c>
      <c r="M1441" s="29">
        <v>27160000</v>
      </c>
      <c r="N1441" s="36">
        <f t="shared" si="135"/>
        <v>0</v>
      </c>
      <c r="O1441" s="31">
        <f>VLOOKUP(A1441,[1]Hoja3!$A$1:$D$1647,2,0)</f>
        <v>0</v>
      </c>
      <c r="P1441" s="31">
        <f>VLOOKUP(A1441,[1]Hoja3!$A$1:$D$1647,4,0)</f>
        <v>0</v>
      </c>
      <c r="Q1441" s="31">
        <f>VLOOKUP(A1441,[1]Hoja3!$A$1:$D$1647,3,0)</f>
        <v>27160000</v>
      </c>
      <c r="R1441" s="31">
        <f t="shared" si="136"/>
        <v>27160000</v>
      </c>
      <c r="S1441" s="31">
        <f t="shared" si="138"/>
        <v>0</v>
      </c>
      <c r="T1441" s="31">
        <f t="shared" si="139"/>
        <v>0</v>
      </c>
      <c r="U1441" s="31">
        <f t="shared" ref="U1441:U1504" si="140">+R1441-M1441</f>
        <v>0</v>
      </c>
      <c r="X1441" s="30"/>
      <c r="Y1441" s="31"/>
      <c r="Z1441" s="31"/>
      <c r="AA1441" s="28" t="s">
        <v>32</v>
      </c>
    </row>
    <row r="1442" spans="1:27" s="28" customFormat="1" ht="29" x14ac:dyDescent="0.35">
      <c r="A1442" s="19" t="str">
        <f t="shared" si="137"/>
        <v>1640-2024</v>
      </c>
      <c r="B1442" s="20">
        <v>1640</v>
      </c>
      <c r="C1442" s="28">
        <v>2024</v>
      </c>
      <c r="D1442" s="19" t="s">
        <v>3951</v>
      </c>
      <c r="E1442" s="19" t="s">
        <v>1533</v>
      </c>
      <c r="F1442" s="19">
        <v>1032429532</v>
      </c>
      <c r="G1442" s="19" t="s">
        <v>3952</v>
      </c>
      <c r="H1442" s="19" t="s">
        <v>154</v>
      </c>
      <c r="I1442" s="19" t="s">
        <v>3665</v>
      </c>
      <c r="J1442" s="27">
        <v>45520</v>
      </c>
      <c r="K1442" s="27">
        <v>45526</v>
      </c>
      <c r="L1442" s="27">
        <v>45657</v>
      </c>
      <c r="M1442" s="29">
        <v>27160000</v>
      </c>
      <c r="N1442" s="36">
        <f t="shared" ref="N1442:N1505" si="141">+O1442/(M1442-P1442)</f>
        <v>0</v>
      </c>
      <c r="O1442" s="31">
        <f>VLOOKUP(A1442,[1]Hoja3!$A$1:$D$1647,2,0)</f>
        <v>0</v>
      </c>
      <c r="P1442" s="31">
        <f>VLOOKUP(A1442,[1]Hoja3!$A$1:$D$1647,4,0)</f>
        <v>0</v>
      </c>
      <c r="Q1442" s="31">
        <f>VLOOKUP(A1442,[1]Hoja3!$A$1:$D$1647,3,0)</f>
        <v>27160000</v>
      </c>
      <c r="R1442" s="31">
        <f t="shared" ref="R1442:R1505" si="142">+O1442-P1442+Q1442</f>
        <v>27160000</v>
      </c>
      <c r="S1442" s="31">
        <f t="shared" si="138"/>
        <v>0</v>
      </c>
      <c r="T1442" s="31">
        <f t="shared" si="139"/>
        <v>0</v>
      </c>
      <c r="U1442" s="31">
        <f t="shared" si="140"/>
        <v>0</v>
      </c>
      <c r="X1442" s="30"/>
      <c r="Y1442" s="31"/>
      <c r="Z1442" s="31"/>
      <c r="AA1442" s="28" t="s">
        <v>32</v>
      </c>
    </row>
    <row r="1443" spans="1:27" s="28" customFormat="1" ht="29" x14ac:dyDescent="0.35">
      <c r="A1443" s="19" t="str">
        <f t="shared" si="137"/>
        <v>1641-2024</v>
      </c>
      <c r="B1443" s="20">
        <v>1641</v>
      </c>
      <c r="C1443" s="28">
        <v>2024</v>
      </c>
      <c r="D1443" s="19" t="s">
        <v>3953</v>
      </c>
      <c r="E1443" s="19" t="s">
        <v>1148</v>
      </c>
      <c r="F1443" s="19">
        <v>52953267</v>
      </c>
      <c r="G1443" s="19" t="s">
        <v>3954</v>
      </c>
      <c r="H1443" s="19" t="s">
        <v>154</v>
      </c>
      <c r="I1443" s="19" t="s">
        <v>3665</v>
      </c>
      <c r="J1443" s="27">
        <v>45519</v>
      </c>
      <c r="K1443" s="27">
        <v>45524</v>
      </c>
      <c r="L1443" s="27">
        <v>45657</v>
      </c>
      <c r="M1443" s="29">
        <v>32590000</v>
      </c>
      <c r="N1443" s="36">
        <f t="shared" si="141"/>
        <v>0</v>
      </c>
      <c r="O1443" s="31">
        <f>VLOOKUP(A1443,[1]Hoja3!$A$1:$D$1647,2,0)</f>
        <v>0</v>
      </c>
      <c r="P1443" s="31">
        <f>VLOOKUP(A1443,[1]Hoja3!$A$1:$D$1647,4,0)</f>
        <v>0</v>
      </c>
      <c r="Q1443" s="31">
        <f>VLOOKUP(A1443,[1]Hoja3!$A$1:$D$1647,3,0)</f>
        <v>32590000</v>
      </c>
      <c r="R1443" s="31">
        <f t="shared" si="142"/>
        <v>32590000</v>
      </c>
      <c r="S1443" s="31">
        <f t="shared" si="138"/>
        <v>0</v>
      </c>
      <c r="T1443" s="31">
        <f t="shared" si="139"/>
        <v>0</v>
      </c>
      <c r="U1443" s="31">
        <f t="shared" si="140"/>
        <v>0</v>
      </c>
      <c r="X1443" s="30"/>
      <c r="Y1443" s="31"/>
      <c r="Z1443" s="31"/>
      <c r="AA1443" s="28" t="s">
        <v>32</v>
      </c>
    </row>
    <row r="1444" spans="1:27" s="28" customFormat="1" ht="29" x14ac:dyDescent="0.35">
      <c r="A1444" s="19" t="str">
        <f t="shared" si="137"/>
        <v>1643-2024</v>
      </c>
      <c r="B1444" s="20">
        <v>1643</v>
      </c>
      <c r="C1444" s="28">
        <v>2024</v>
      </c>
      <c r="D1444" s="19" t="s">
        <v>3955</v>
      </c>
      <c r="E1444" s="19" t="s">
        <v>999</v>
      </c>
      <c r="F1444" s="19">
        <v>1023938563</v>
      </c>
      <c r="G1444" s="19" t="s">
        <v>3956</v>
      </c>
      <c r="H1444" s="19" t="s">
        <v>154</v>
      </c>
      <c r="I1444" s="19" t="s">
        <v>3665</v>
      </c>
      <c r="J1444" s="27">
        <v>45519</v>
      </c>
      <c r="K1444" s="27">
        <v>45524</v>
      </c>
      <c r="L1444" s="27">
        <v>45657</v>
      </c>
      <c r="M1444" s="29">
        <v>33675000</v>
      </c>
      <c r="N1444" s="36">
        <f t="shared" si="141"/>
        <v>0</v>
      </c>
      <c r="O1444" s="31">
        <f>VLOOKUP(A1444,[1]Hoja3!$A$1:$D$1647,2,0)</f>
        <v>0</v>
      </c>
      <c r="P1444" s="31">
        <f>VLOOKUP(A1444,[1]Hoja3!$A$1:$D$1647,4,0)</f>
        <v>0</v>
      </c>
      <c r="Q1444" s="31">
        <f>VLOOKUP(A1444,[1]Hoja3!$A$1:$D$1647,3,0)</f>
        <v>33675000</v>
      </c>
      <c r="R1444" s="31">
        <f t="shared" si="142"/>
        <v>33675000</v>
      </c>
      <c r="S1444" s="31">
        <f t="shared" si="138"/>
        <v>0</v>
      </c>
      <c r="T1444" s="31">
        <f t="shared" si="139"/>
        <v>0</v>
      </c>
      <c r="U1444" s="31">
        <f t="shared" si="140"/>
        <v>0</v>
      </c>
      <c r="X1444" s="30"/>
      <c r="Y1444" s="31"/>
      <c r="Z1444" s="31"/>
      <c r="AA1444" s="28" t="s">
        <v>32</v>
      </c>
    </row>
    <row r="1445" spans="1:27" s="28" customFormat="1" ht="29" x14ac:dyDescent="0.35">
      <c r="A1445" s="19" t="str">
        <f t="shared" si="137"/>
        <v>1644-2024</v>
      </c>
      <c r="B1445" s="20">
        <v>1644</v>
      </c>
      <c r="C1445" s="28">
        <v>2024</v>
      </c>
      <c r="D1445" s="19" t="s">
        <v>3957</v>
      </c>
      <c r="E1445" s="19" t="s">
        <v>868</v>
      </c>
      <c r="F1445" s="19">
        <v>1015395389</v>
      </c>
      <c r="G1445" s="19" t="s">
        <v>3958</v>
      </c>
      <c r="H1445" s="19" t="s">
        <v>2899</v>
      </c>
      <c r="I1445" s="19" t="s">
        <v>765</v>
      </c>
      <c r="J1445" s="27">
        <v>45519</v>
      </c>
      <c r="K1445" s="27">
        <v>45524</v>
      </c>
      <c r="L1445" s="27">
        <v>45657</v>
      </c>
      <c r="M1445" s="29">
        <v>21000000</v>
      </c>
      <c r="N1445" s="36">
        <f t="shared" si="141"/>
        <v>0</v>
      </c>
      <c r="O1445" s="31">
        <f>VLOOKUP(A1445,[1]Hoja3!$A$1:$D$1647,2,0)</f>
        <v>0</v>
      </c>
      <c r="P1445" s="31">
        <f>VLOOKUP(A1445,[1]Hoja3!$A$1:$D$1647,4,0)</f>
        <v>0</v>
      </c>
      <c r="Q1445" s="31">
        <f>VLOOKUP(A1445,[1]Hoja3!$A$1:$D$1647,3,0)</f>
        <v>21000000</v>
      </c>
      <c r="R1445" s="31">
        <f t="shared" si="142"/>
        <v>21000000</v>
      </c>
      <c r="S1445" s="31">
        <f t="shared" si="138"/>
        <v>0</v>
      </c>
      <c r="T1445" s="31">
        <f t="shared" si="139"/>
        <v>0</v>
      </c>
      <c r="U1445" s="31">
        <f t="shared" si="140"/>
        <v>0</v>
      </c>
      <c r="X1445" s="30"/>
      <c r="Y1445" s="31"/>
      <c r="Z1445" s="31"/>
      <c r="AA1445" s="28" t="s">
        <v>556</v>
      </c>
    </row>
    <row r="1446" spans="1:27" s="28" customFormat="1" ht="29" x14ac:dyDescent="0.35">
      <c r="A1446" s="19" t="str">
        <f t="shared" si="137"/>
        <v>1646-2024</v>
      </c>
      <c r="B1446" s="20">
        <v>1646</v>
      </c>
      <c r="C1446" s="28">
        <v>2024</v>
      </c>
      <c r="D1446" s="19" t="s">
        <v>3959</v>
      </c>
      <c r="E1446" s="19" t="s">
        <v>1602</v>
      </c>
      <c r="F1446" s="19">
        <v>52984171</v>
      </c>
      <c r="G1446" s="19" t="s">
        <v>3960</v>
      </c>
      <c r="H1446" s="19" t="s">
        <v>154</v>
      </c>
      <c r="I1446" s="19" t="s">
        <v>3665</v>
      </c>
      <c r="J1446" s="27">
        <v>45519</v>
      </c>
      <c r="K1446" s="27">
        <v>45524</v>
      </c>
      <c r="L1446" s="27">
        <v>45657</v>
      </c>
      <c r="M1446" s="29">
        <v>27160000</v>
      </c>
      <c r="N1446" s="36">
        <f t="shared" si="141"/>
        <v>0</v>
      </c>
      <c r="O1446" s="31">
        <f>VLOOKUP(A1446,[1]Hoja3!$A$1:$D$1647,2,0)</f>
        <v>0</v>
      </c>
      <c r="P1446" s="31">
        <f>VLOOKUP(A1446,[1]Hoja3!$A$1:$D$1647,4,0)</f>
        <v>0</v>
      </c>
      <c r="Q1446" s="31">
        <f>VLOOKUP(A1446,[1]Hoja3!$A$1:$D$1647,3,0)</f>
        <v>27160000</v>
      </c>
      <c r="R1446" s="31">
        <f t="shared" si="142"/>
        <v>27160000</v>
      </c>
      <c r="S1446" s="31">
        <f t="shared" si="138"/>
        <v>0</v>
      </c>
      <c r="T1446" s="31">
        <f t="shared" si="139"/>
        <v>0</v>
      </c>
      <c r="U1446" s="31">
        <f t="shared" si="140"/>
        <v>0</v>
      </c>
      <c r="X1446" s="30"/>
      <c r="Y1446" s="31"/>
      <c r="Z1446" s="31"/>
      <c r="AA1446" s="28" t="s">
        <v>32</v>
      </c>
    </row>
    <row r="1447" spans="1:27" s="28" customFormat="1" ht="29" x14ac:dyDescent="0.35">
      <c r="A1447" s="19" t="str">
        <f t="shared" si="137"/>
        <v>1647-2024</v>
      </c>
      <c r="B1447" s="20">
        <v>1647</v>
      </c>
      <c r="C1447" s="28">
        <v>2024</v>
      </c>
      <c r="D1447" s="19" t="s">
        <v>3961</v>
      </c>
      <c r="E1447" s="19" t="s">
        <v>290</v>
      </c>
      <c r="F1447" s="19">
        <v>1018416874</v>
      </c>
      <c r="G1447" s="19" t="s">
        <v>3962</v>
      </c>
      <c r="H1447" s="19" t="s">
        <v>154</v>
      </c>
      <c r="I1447" s="19" t="s">
        <v>3665</v>
      </c>
      <c r="J1447" s="27">
        <v>45519</v>
      </c>
      <c r="K1447" s="27">
        <v>45524</v>
      </c>
      <c r="L1447" s="27">
        <v>45657</v>
      </c>
      <c r="M1447" s="29">
        <v>40590333</v>
      </c>
      <c r="N1447" s="36">
        <f t="shared" si="141"/>
        <v>0</v>
      </c>
      <c r="O1447" s="31">
        <f>VLOOKUP(A1447,[1]Hoja3!$A$1:$D$1647,2,0)</f>
        <v>0</v>
      </c>
      <c r="P1447" s="31">
        <f>VLOOKUP(A1447,[1]Hoja3!$A$1:$D$1647,4,0)</f>
        <v>0</v>
      </c>
      <c r="Q1447" s="31">
        <f>VLOOKUP(A1447,[1]Hoja3!$A$1:$D$1647,3,0)</f>
        <v>40590333</v>
      </c>
      <c r="R1447" s="31">
        <f t="shared" si="142"/>
        <v>40590333</v>
      </c>
      <c r="S1447" s="31">
        <f t="shared" si="138"/>
        <v>0</v>
      </c>
      <c r="T1447" s="31">
        <f t="shared" si="139"/>
        <v>0</v>
      </c>
      <c r="U1447" s="31">
        <f t="shared" si="140"/>
        <v>0</v>
      </c>
      <c r="X1447" s="30"/>
      <c r="Y1447" s="31"/>
      <c r="Z1447" s="31"/>
      <c r="AA1447" s="28" t="s">
        <v>32</v>
      </c>
    </row>
    <row r="1448" spans="1:27" s="28" customFormat="1" ht="29" x14ac:dyDescent="0.35">
      <c r="A1448" s="19" t="str">
        <f t="shared" si="137"/>
        <v>1648-2024</v>
      </c>
      <c r="B1448" s="20">
        <v>1648</v>
      </c>
      <c r="C1448" s="28">
        <v>2024</v>
      </c>
      <c r="D1448" s="19" t="s">
        <v>3963</v>
      </c>
      <c r="E1448" s="19" t="s">
        <v>2386</v>
      </c>
      <c r="F1448" s="19">
        <v>1013623295</v>
      </c>
      <c r="G1448" s="19" t="s">
        <v>3964</v>
      </c>
      <c r="H1448" s="19" t="s">
        <v>2899</v>
      </c>
      <c r="I1448" s="19" t="s">
        <v>765</v>
      </c>
      <c r="J1448" s="27">
        <v>45520</v>
      </c>
      <c r="K1448" s="27">
        <v>45527</v>
      </c>
      <c r="L1448" s="27">
        <v>45657</v>
      </c>
      <c r="M1448" s="29">
        <v>21000000</v>
      </c>
      <c r="N1448" s="36">
        <f t="shared" si="141"/>
        <v>0</v>
      </c>
      <c r="O1448" s="31">
        <f>VLOOKUP(A1448,[1]Hoja3!$A$1:$D$1647,2,0)</f>
        <v>0</v>
      </c>
      <c r="P1448" s="31">
        <f>VLOOKUP(A1448,[1]Hoja3!$A$1:$D$1647,4,0)</f>
        <v>0</v>
      </c>
      <c r="Q1448" s="31">
        <f>VLOOKUP(A1448,[1]Hoja3!$A$1:$D$1647,3,0)</f>
        <v>21000000</v>
      </c>
      <c r="R1448" s="31">
        <f t="shared" si="142"/>
        <v>21000000</v>
      </c>
      <c r="S1448" s="31">
        <f t="shared" si="138"/>
        <v>0</v>
      </c>
      <c r="T1448" s="31">
        <f t="shared" si="139"/>
        <v>0</v>
      </c>
      <c r="U1448" s="31">
        <f t="shared" si="140"/>
        <v>0</v>
      </c>
      <c r="X1448" s="30"/>
      <c r="Y1448" s="31"/>
      <c r="Z1448" s="31"/>
      <c r="AA1448" s="28" t="s">
        <v>556</v>
      </c>
    </row>
    <row r="1449" spans="1:27" s="28" customFormat="1" ht="43.5" x14ac:dyDescent="0.35">
      <c r="A1449" s="19" t="str">
        <f t="shared" si="137"/>
        <v>1649-2024</v>
      </c>
      <c r="B1449" s="20">
        <v>1649</v>
      </c>
      <c r="C1449" s="28">
        <v>2024</v>
      </c>
      <c r="D1449" s="19" t="s">
        <v>3965</v>
      </c>
      <c r="E1449" s="19" t="s">
        <v>2410</v>
      </c>
      <c r="F1449" s="19">
        <v>1110466671</v>
      </c>
      <c r="G1449" s="19" t="s">
        <v>3966</v>
      </c>
      <c r="H1449" s="19" t="s">
        <v>262</v>
      </c>
      <c r="I1449" s="19" t="s">
        <v>4742</v>
      </c>
      <c r="J1449" s="27">
        <v>45518</v>
      </c>
      <c r="K1449" s="27">
        <v>45520</v>
      </c>
      <c r="L1449" s="27">
        <v>45657</v>
      </c>
      <c r="M1449" s="29">
        <v>35310000</v>
      </c>
      <c r="N1449" s="36">
        <f t="shared" si="141"/>
        <v>0</v>
      </c>
      <c r="O1449" s="31">
        <f>VLOOKUP(A1449,[1]Hoja3!$A$1:$D$1647,2,0)</f>
        <v>0</v>
      </c>
      <c r="P1449" s="31">
        <f>VLOOKUP(A1449,[1]Hoja3!$A$1:$D$1647,4,0)</f>
        <v>0</v>
      </c>
      <c r="Q1449" s="31">
        <f>VLOOKUP(A1449,[1]Hoja3!$A$1:$D$1647,3,0)</f>
        <v>35310000</v>
      </c>
      <c r="R1449" s="31">
        <f t="shared" si="142"/>
        <v>35310000</v>
      </c>
      <c r="S1449" s="31">
        <f t="shared" si="138"/>
        <v>0</v>
      </c>
      <c r="T1449" s="31">
        <f t="shared" si="139"/>
        <v>0</v>
      </c>
      <c r="U1449" s="31">
        <f t="shared" si="140"/>
        <v>0</v>
      </c>
      <c r="X1449" s="30"/>
      <c r="Y1449" s="31"/>
      <c r="Z1449" s="31"/>
      <c r="AA1449" s="28" t="s">
        <v>5415</v>
      </c>
    </row>
    <row r="1450" spans="1:27" s="28" customFormat="1" ht="29" x14ac:dyDescent="0.35">
      <c r="A1450" s="19" t="str">
        <f t="shared" si="137"/>
        <v>1650-2024</v>
      </c>
      <c r="B1450" s="20">
        <v>1650</v>
      </c>
      <c r="C1450" s="28">
        <v>2024</v>
      </c>
      <c r="D1450" s="19" t="s">
        <v>3967</v>
      </c>
      <c r="E1450" s="19" t="s">
        <v>3968</v>
      </c>
      <c r="F1450" s="19">
        <v>1095825631</v>
      </c>
      <c r="G1450" s="19" t="s">
        <v>3969</v>
      </c>
      <c r="H1450" s="19" t="s">
        <v>2256</v>
      </c>
      <c r="I1450" s="19" t="s">
        <v>32</v>
      </c>
      <c r="J1450" s="27">
        <v>45524</v>
      </c>
      <c r="K1450" s="27">
        <v>45531</v>
      </c>
      <c r="L1450" s="27">
        <v>45657</v>
      </c>
      <c r="M1450" s="29">
        <v>24444000</v>
      </c>
      <c r="N1450" s="36">
        <f t="shared" si="141"/>
        <v>0</v>
      </c>
      <c r="O1450" s="31">
        <f>VLOOKUP(A1450,[1]Hoja3!$A$1:$D$1647,2,0)</f>
        <v>0</v>
      </c>
      <c r="P1450" s="31">
        <f>VLOOKUP(A1450,[1]Hoja3!$A$1:$D$1647,4,0)</f>
        <v>0</v>
      </c>
      <c r="Q1450" s="31">
        <f>VLOOKUP(A1450,[1]Hoja3!$A$1:$D$1647,3,0)</f>
        <v>24444000</v>
      </c>
      <c r="R1450" s="31">
        <f t="shared" si="142"/>
        <v>24444000</v>
      </c>
      <c r="S1450" s="31">
        <f t="shared" si="138"/>
        <v>0</v>
      </c>
      <c r="T1450" s="31">
        <f t="shared" si="139"/>
        <v>0</v>
      </c>
      <c r="U1450" s="31">
        <f t="shared" si="140"/>
        <v>0</v>
      </c>
      <c r="X1450" s="30"/>
      <c r="Y1450" s="31"/>
      <c r="Z1450" s="31"/>
      <c r="AA1450" s="28" t="s">
        <v>32</v>
      </c>
    </row>
    <row r="1451" spans="1:27" s="28" customFormat="1" ht="29" x14ac:dyDescent="0.35">
      <c r="A1451" s="19" t="str">
        <f t="shared" si="137"/>
        <v>1651-2024</v>
      </c>
      <c r="B1451" s="20">
        <v>1651</v>
      </c>
      <c r="C1451" s="28">
        <v>2024</v>
      </c>
      <c r="D1451" s="19" t="s">
        <v>3970</v>
      </c>
      <c r="E1451" s="19" t="s">
        <v>1212</v>
      </c>
      <c r="F1451" s="19">
        <v>1026273272</v>
      </c>
      <c r="G1451" s="19" t="s">
        <v>3971</v>
      </c>
      <c r="H1451" s="19" t="s">
        <v>2256</v>
      </c>
      <c r="I1451" s="19" t="s">
        <v>32</v>
      </c>
      <c r="J1451" s="27">
        <v>45524</v>
      </c>
      <c r="K1451" s="27">
        <v>45540</v>
      </c>
      <c r="L1451" s="27">
        <v>45657</v>
      </c>
      <c r="M1451" s="29">
        <v>32590000</v>
      </c>
      <c r="N1451" s="36">
        <f t="shared" si="141"/>
        <v>0</v>
      </c>
      <c r="O1451" s="31">
        <f>VLOOKUP(A1451,[1]Hoja3!$A$1:$D$1647,2,0)</f>
        <v>0</v>
      </c>
      <c r="P1451" s="31">
        <f>VLOOKUP(A1451,[1]Hoja3!$A$1:$D$1647,4,0)</f>
        <v>0</v>
      </c>
      <c r="Q1451" s="31">
        <f>VLOOKUP(A1451,[1]Hoja3!$A$1:$D$1647,3,0)</f>
        <v>32590000</v>
      </c>
      <c r="R1451" s="31">
        <f t="shared" si="142"/>
        <v>32590000</v>
      </c>
      <c r="S1451" s="31">
        <f t="shared" si="138"/>
        <v>0</v>
      </c>
      <c r="T1451" s="31">
        <f t="shared" si="139"/>
        <v>0</v>
      </c>
      <c r="U1451" s="31">
        <f t="shared" si="140"/>
        <v>0</v>
      </c>
      <c r="X1451" s="30"/>
      <c r="Y1451" s="31"/>
      <c r="Z1451" s="31"/>
      <c r="AA1451" s="28" t="s">
        <v>32</v>
      </c>
    </row>
    <row r="1452" spans="1:27" s="28" customFormat="1" ht="29" x14ac:dyDescent="0.35">
      <c r="A1452" s="19" t="str">
        <f t="shared" si="137"/>
        <v>1652-2024</v>
      </c>
      <c r="B1452" s="20">
        <v>1652</v>
      </c>
      <c r="C1452" s="28">
        <v>2024</v>
      </c>
      <c r="D1452" s="19" t="s">
        <v>3972</v>
      </c>
      <c r="E1452" s="19" t="s">
        <v>711</v>
      </c>
      <c r="F1452" s="19">
        <v>52218685</v>
      </c>
      <c r="G1452" s="19" t="s">
        <v>3973</v>
      </c>
      <c r="H1452" s="19" t="s">
        <v>5412</v>
      </c>
      <c r="I1452" s="19" t="s">
        <v>4760</v>
      </c>
      <c r="J1452" s="27">
        <v>45520</v>
      </c>
      <c r="K1452" s="27">
        <v>45524</v>
      </c>
      <c r="L1452" s="27">
        <v>45657</v>
      </c>
      <c r="M1452" s="29">
        <v>52500000</v>
      </c>
      <c r="N1452" s="36">
        <f t="shared" si="141"/>
        <v>0</v>
      </c>
      <c r="O1452" s="31">
        <f>VLOOKUP(A1452,[1]Hoja3!$A$1:$D$1647,2,0)</f>
        <v>0</v>
      </c>
      <c r="P1452" s="31">
        <f>VLOOKUP(A1452,[1]Hoja3!$A$1:$D$1647,4,0)</f>
        <v>0</v>
      </c>
      <c r="Q1452" s="31">
        <f>VLOOKUP(A1452,[1]Hoja3!$A$1:$D$1647,3,0)</f>
        <v>52500000</v>
      </c>
      <c r="R1452" s="31">
        <f t="shared" si="142"/>
        <v>52500000</v>
      </c>
      <c r="S1452" s="31">
        <f t="shared" si="138"/>
        <v>0</v>
      </c>
      <c r="T1452" s="31">
        <f t="shared" si="139"/>
        <v>0</v>
      </c>
      <c r="U1452" s="31">
        <f t="shared" si="140"/>
        <v>0</v>
      </c>
      <c r="X1452" s="30"/>
      <c r="Y1452" s="31"/>
      <c r="Z1452" s="31"/>
      <c r="AA1452" s="28" t="s">
        <v>534</v>
      </c>
    </row>
    <row r="1453" spans="1:27" s="28" customFormat="1" ht="43.5" x14ac:dyDescent="0.35">
      <c r="A1453" s="19" t="str">
        <f t="shared" si="137"/>
        <v>1653-2024</v>
      </c>
      <c r="B1453" s="20">
        <v>1653</v>
      </c>
      <c r="C1453" s="28">
        <v>2024</v>
      </c>
      <c r="D1453" s="19" t="s">
        <v>3974</v>
      </c>
      <c r="E1453" s="19" t="s">
        <v>1491</v>
      </c>
      <c r="F1453" s="19">
        <v>860049599</v>
      </c>
      <c r="G1453" s="19" t="s">
        <v>3975</v>
      </c>
      <c r="H1453" s="19" t="s">
        <v>262</v>
      </c>
      <c r="I1453" s="19" t="s">
        <v>4742</v>
      </c>
      <c r="J1453" s="27">
        <v>45519</v>
      </c>
      <c r="K1453" s="27">
        <v>45519</v>
      </c>
      <c r="L1453" s="27">
        <v>45900</v>
      </c>
      <c r="M1453" s="29">
        <v>89162487</v>
      </c>
      <c r="N1453" s="36">
        <f t="shared" si="141"/>
        <v>0</v>
      </c>
      <c r="O1453" s="31">
        <f>VLOOKUP(A1453,[1]Hoja3!$A$1:$D$1647,2,0)</f>
        <v>0</v>
      </c>
      <c r="P1453" s="31">
        <f>VLOOKUP(A1453,[1]Hoja3!$A$1:$D$1647,4,0)</f>
        <v>0</v>
      </c>
      <c r="Q1453" s="31">
        <f>VLOOKUP(A1453,[1]Hoja3!$A$1:$D$1647,3,0)</f>
        <v>89162487</v>
      </c>
      <c r="R1453" s="31">
        <f t="shared" si="142"/>
        <v>89162487</v>
      </c>
      <c r="S1453" s="31">
        <f t="shared" si="138"/>
        <v>0</v>
      </c>
      <c r="T1453" s="31">
        <f t="shared" si="139"/>
        <v>0</v>
      </c>
      <c r="U1453" s="31">
        <f t="shared" si="140"/>
        <v>0</v>
      </c>
      <c r="X1453" s="30"/>
      <c r="Y1453" s="31"/>
      <c r="Z1453" s="31"/>
      <c r="AA1453" s="28" t="s">
        <v>5415</v>
      </c>
    </row>
    <row r="1454" spans="1:27" s="28" customFormat="1" ht="29" x14ac:dyDescent="0.35">
      <c r="A1454" s="19" t="str">
        <f t="shared" si="137"/>
        <v>1654-2024</v>
      </c>
      <c r="B1454" s="20">
        <v>1654</v>
      </c>
      <c r="C1454" s="28">
        <v>2024</v>
      </c>
      <c r="D1454" s="19" t="s">
        <v>3976</v>
      </c>
      <c r="E1454" s="19" t="s">
        <v>3977</v>
      </c>
      <c r="F1454" s="19">
        <v>1010239704</v>
      </c>
      <c r="G1454" s="19" t="s">
        <v>3978</v>
      </c>
      <c r="H1454" s="19"/>
      <c r="I1454" s="19"/>
      <c r="J1454" s="27">
        <v>45529</v>
      </c>
      <c r="K1454" s="27" t="s">
        <v>5418</v>
      </c>
      <c r="L1454" s="27"/>
      <c r="M1454" s="29">
        <v>23870251</v>
      </c>
      <c r="N1454" s="36">
        <f t="shared" si="141"/>
        <v>0</v>
      </c>
      <c r="O1454" s="31">
        <f>VLOOKUP(A1454,[1]Hoja3!$A$1:$D$1647,2,0)</f>
        <v>0</v>
      </c>
      <c r="P1454" s="31">
        <f>VLOOKUP(A1454,[1]Hoja3!$A$1:$D$1647,4,0)</f>
        <v>0</v>
      </c>
      <c r="Q1454" s="31">
        <f>VLOOKUP(A1454,[1]Hoja3!$A$1:$D$1647,3,0)</f>
        <v>23870251</v>
      </c>
      <c r="R1454" s="31">
        <f t="shared" si="142"/>
        <v>23870251</v>
      </c>
      <c r="S1454" s="31">
        <f t="shared" si="138"/>
        <v>0</v>
      </c>
      <c r="T1454" s="31">
        <f t="shared" si="139"/>
        <v>0</v>
      </c>
      <c r="U1454" s="31">
        <f t="shared" si="140"/>
        <v>0</v>
      </c>
      <c r="X1454" s="30"/>
      <c r="Y1454" s="31"/>
      <c r="Z1454" s="31"/>
    </row>
    <row r="1455" spans="1:27" s="28" customFormat="1" ht="29" x14ac:dyDescent="0.35">
      <c r="A1455" s="19" t="str">
        <f t="shared" si="137"/>
        <v>1655-2024</v>
      </c>
      <c r="B1455" s="20">
        <v>1655</v>
      </c>
      <c r="C1455" s="28">
        <v>2024</v>
      </c>
      <c r="D1455" s="19" t="s">
        <v>3979</v>
      </c>
      <c r="E1455" s="19" t="s">
        <v>3980</v>
      </c>
      <c r="F1455" s="19">
        <v>1015452096</v>
      </c>
      <c r="G1455" s="19" t="s">
        <v>3981</v>
      </c>
      <c r="H1455" s="19" t="s">
        <v>2071</v>
      </c>
      <c r="I1455" s="19" t="s">
        <v>1976</v>
      </c>
      <c r="J1455" s="27">
        <v>45520</v>
      </c>
      <c r="K1455" s="27">
        <v>45527</v>
      </c>
      <c r="L1455" s="27">
        <v>45657</v>
      </c>
      <c r="M1455" s="29">
        <v>24750000</v>
      </c>
      <c r="N1455" s="36">
        <f t="shared" si="141"/>
        <v>0</v>
      </c>
      <c r="O1455" s="31">
        <f>VLOOKUP(A1455,[1]Hoja3!$A$1:$D$1647,2,0)</f>
        <v>0</v>
      </c>
      <c r="P1455" s="31">
        <f>VLOOKUP(A1455,[1]Hoja3!$A$1:$D$1647,4,0)</f>
        <v>0</v>
      </c>
      <c r="Q1455" s="31">
        <f>VLOOKUP(A1455,[1]Hoja3!$A$1:$D$1647,3,0)</f>
        <v>24750000</v>
      </c>
      <c r="R1455" s="31">
        <f t="shared" si="142"/>
        <v>24750000</v>
      </c>
      <c r="S1455" s="31">
        <f t="shared" si="138"/>
        <v>0</v>
      </c>
      <c r="T1455" s="31">
        <f t="shared" si="139"/>
        <v>0</v>
      </c>
      <c r="U1455" s="31">
        <f t="shared" si="140"/>
        <v>0</v>
      </c>
      <c r="X1455" s="30"/>
      <c r="Y1455" s="31"/>
      <c r="Z1455" s="31"/>
      <c r="AA1455" s="28" t="s">
        <v>2072</v>
      </c>
    </row>
    <row r="1456" spans="1:27" s="28" customFormat="1" ht="29" x14ac:dyDescent="0.35">
      <c r="A1456" s="19" t="str">
        <f t="shared" si="137"/>
        <v>1656-2024</v>
      </c>
      <c r="B1456" s="20">
        <v>1656</v>
      </c>
      <c r="C1456" s="28">
        <v>2024</v>
      </c>
      <c r="D1456" s="19" t="s">
        <v>3982</v>
      </c>
      <c r="E1456" s="19" t="s">
        <v>2092</v>
      </c>
      <c r="F1456" s="19">
        <v>1032439640</v>
      </c>
      <c r="G1456" s="19" t="s">
        <v>3983</v>
      </c>
      <c r="H1456" s="19" t="s">
        <v>2071</v>
      </c>
      <c r="I1456" s="19" t="s">
        <v>1976</v>
      </c>
      <c r="J1456" s="27">
        <v>45519</v>
      </c>
      <c r="K1456" s="27">
        <v>45526</v>
      </c>
      <c r="L1456" s="27">
        <v>45647</v>
      </c>
      <c r="M1456" s="29">
        <v>33728936</v>
      </c>
      <c r="N1456" s="36">
        <f t="shared" si="141"/>
        <v>0</v>
      </c>
      <c r="O1456" s="31">
        <f>VLOOKUP(A1456,[1]Hoja3!$A$1:$D$1647,2,0)</f>
        <v>0</v>
      </c>
      <c r="P1456" s="31">
        <f>VLOOKUP(A1456,[1]Hoja3!$A$1:$D$1647,4,0)</f>
        <v>0</v>
      </c>
      <c r="Q1456" s="31">
        <f>VLOOKUP(A1456,[1]Hoja3!$A$1:$D$1647,3,0)</f>
        <v>33728936</v>
      </c>
      <c r="R1456" s="31">
        <f t="shared" si="142"/>
        <v>33728936</v>
      </c>
      <c r="S1456" s="31">
        <f t="shared" si="138"/>
        <v>0</v>
      </c>
      <c r="T1456" s="31">
        <f t="shared" si="139"/>
        <v>0</v>
      </c>
      <c r="U1456" s="31">
        <f t="shared" si="140"/>
        <v>0</v>
      </c>
      <c r="X1456" s="30"/>
      <c r="Y1456" s="31"/>
      <c r="Z1456" s="31"/>
      <c r="AA1456" s="28" t="s">
        <v>2072</v>
      </c>
    </row>
    <row r="1457" spans="1:27" s="28" customFormat="1" ht="29" x14ac:dyDescent="0.35">
      <c r="A1457" s="19" t="str">
        <f t="shared" si="137"/>
        <v>1657-2024</v>
      </c>
      <c r="B1457" s="20">
        <v>1657</v>
      </c>
      <c r="C1457" s="28">
        <v>2024</v>
      </c>
      <c r="D1457" s="19" t="s">
        <v>3984</v>
      </c>
      <c r="E1457" s="19" t="s">
        <v>2185</v>
      </c>
      <c r="F1457" s="19">
        <v>1020719847</v>
      </c>
      <c r="G1457" s="19" t="s">
        <v>3985</v>
      </c>
      <c r="H1457" s="19" t="s">
        <v>2071</v>
      </c>
      <c r="I1457" s="19" t="s">
        <v>1976</v>
      </c>
      <c r="J1457" s="27">
        <v>45519</v>
      </c>
      <c r="K1457" s="27">
        <v>45524</v>
      </c>
      <c r="L1457" s="27">
        <v>45554</v>
      </c>
      <c r="M1457" s="29">
        <v>7007732</v>
      </c>
      <c r="N1457" s="36">
        <f t="shared" si="141"/>
        <v>0</v>
      </c>
      <c r="O1457" s="31">
        <f>VLOOKUP(A1457,[1]Hoja3!$A$1:$D$1647,2,0)</f>
        <v>0</v>
      </c>
      <c r="P1457" s="31">
        <f>VLOOKUP(A1457,[1]Hoja3!$A$1:$D$1647,4,0)</f>
        <v>0</v>
      </c>
      <c r="Q1457" s="31">
        <f>VLOOKUP(A1457,[1]Hoja3!$A$1:$D$1647,3,0)</f>
        <v>7007732</v>
      </c>
      <c r="R1457" s="31">
        <f t="shared" si="142"/>
        <v>7007732</v>
      </c>
      <c r="S1457" s="31">
        <f t="shared" si="138"/>
        <v>0</v>
      </c>
      <c r="T1457" s="31">
        <f t="shared" si="139"/>
        <v>0</v>
      </c>
      <c r="U1457" s="31">
        <f t="shared" si="140"/>
        <v>0</v>
      </c>
      <c r="X1457" s="30"/>
      <c r="Y1457" s="31"/>
      <c r="Z1457" s="31"/>
      <c r="AA1457" s="28" t="s">
        <v>2072</v>
      </c>
    </row>
    <row r="1458" spans="1:27" s="28" customFormat="1" ht="43.5" x14ac:dyDescent="0.35">
      <c r="A1458" s="19" t="str">
        <f t="shared" si="137"/>
        <v>1658-2024</v>
      </c>
      <c r="B1458" s="20">
        <v>1658</v>
      </c>
      <c r="C1458" s="28">
        <v>2024</v>
      </c>
      <c r="D1458" s="19" t="s">
        <v>3986</v>
      </c>
      <c r="E1458" s="19" t="s">
        <v>2045</v>
      </c>
      <c r="F1458" s="19">
        <v>1030547255</v>
      </c>
      <c r="G1458" s="19" t="s">
        <v>3987</v>
      </c>
      <c r="H1458" s="19" t="s">
        <v>154</v>
      </c>
      <c r="I1458" s="19" t="s">
        <v>155</v>
      </c>
      <c r="J1458" s="27">
        <v>45519</v>
      </c>
      <c r="K1458" s="27">
        <v>45526</v>
      </c>
      <c r="L1458" s="27">
        <v>45657</v>
      </c>
      <c r="M1458" s="29">
        <v>10026000</v>
      </c>
      <c r="N1458" s="36">
        <f t="shared" si="141"/>
        <v>0</v>
      </c>
      <c r="O1458" s="31">
        <f>VLOOKUP(A1458,[1]Hoja3!$A$1:$D$1647,2,0)</f>
        <v>0</v>
      </c>
      <c r="P1458" s="31">
        <f>VLOOKUP(A1458,[1]Hoja3!$A$1:$D$1647,4,0)</f>
        <v>0</v>
      </c>
      <c r="Q1458" s="31">
        <f>VLOOKUP(A1458,[1]Hoja3!$A$1:$D$1647,3,0)</f>
        <v>10026000</v>
      </c>
      <c r="R1458" s="31">
        <f t="shared" si="142"/>
        <v>10026000</v>
      </c>
      <c r="S1458" s="31">
        <f t="shared" si="138"/>
        <v>0</v>
      </c>
      <c r="T1458" s="31">
        <f t="shared" si="139"/>
        <v>0</v>
      </c>
      <c r="U1458" s="31">
        <f t="shared" si="140"/>
        <v>0</v>
      </c>
      <c r="X1458" s="30"/>
      <c r="Y1458" s="31"/>
      <c r="Z1458" s="31"/>
      <c r="AA1458" s="28" t="s">
        <v>156</v>
      </c>
    </row>
    <row r="1459" spans="1:27" s="28" customFormat="1" ht="29" x14ac:dyDescent="0.35">
      <c r="A1459" s="19" t="str">
        <f t="shared" si="137"/>
        <v>1659-2024</v>
      </c>
      <c r="B1459" s="20">
        <v>1659</v>
      </c>
      <c r="C1459" s="28">
        <v>2024</v>
      </c>
      <c r="D1459" s="19" t="s">
        <v>3988</v>
      </c>
      <c r="E1459" s="19" t="s">
        <v>2048</v>
      </c>
      <c r="F1459" s="19">
        <v>51808615</v>
      </c>
      <c r="G1459" s="19" t="s">
        <v>3989</v>
      </c>
      <c r="H1459" s="19"/>
      <c r="I1459" s="19"/>
      <c r="J1459" s="27">
        <v>45519</v>
      </c>
      <c r="K1459" s="27" t="s">
        <v>5418</v>
      </c>
      <c r="L1459" s="27"/>
      <c r="M1459" s="29">
        <v>10026000</v>
      </c>
      <c r="N1459" s="36">
        <f t="shared" si="141"/>
        <v>0</v>
      </c>
      <c r="O1459" s="31">
        <f>VLOOKUP(A1459,[1]Hoja3!$A$1:$D$1647,2,0)</f>
        <v>0</v>
      </c>
      <c r="P1459" s="31">
        <f>VLOOKUP(A1459,[1]Hoja3!$A$1:$D$1647,4,0)</f>
        <v>0</v>
      </c>
      <c r="Q1459" s="31">
        <f>VLOOKUP(A1459,[1]Hoja3!$A$1:$D$1647,3,0)</f>
        <v>10026000</v>
      </c>
      <c r="R1459" s="31">
        <f t="shared" si="142"/>
        <v>10026000</v>
      </c>
      <c r="S1459" s="31">
        <f t="shared" si="138"/>
        <v>0</v>
      </c>
      <c r="T1459" s="31">
        <f t="shared" si="139"/>
        <v>0</v>
      </c>
      <c r="U1459" s="31">
        <f t="shared" si="140"/>
        <v>0</v>
      </c>
      <c r="X1459" s="30"/>
      <c r="Y1459" s="31"/>
      <c r="Z1459" s="31"/>
    </row>
    <row r="1460" spans="1:27" s="28" customFormat="1" ht="43.5" x14ac:dyDescent="0.35">
      <c r="A1460" s="19" t="str">
        <f t="shared" si="137"/>
        <v>1660-2024</v>
      </c>
      <c r="B1460" s="20">
        <v>1660</v>
      </c>
      <c r="C1460" s="28">
        <v>2024</v>
      </c>
      <c r="D1460" s="19" t="s">
        <v>3990</v>
      </c>
      <c r="E1460" s="19" t="s">
        <v>2104</v>
      </c>
      <c r="F1460" s="19">
        <v>51687980</v>
      </c>
      <c r="G1460" s="19" t="s">
        <v>3991</v>
      </c>
      <c r="H1460" s="19" t="s">
        <v>154</v>
      </c>
      <c r="I1460" s="19" t="s">
        <v>155</v>
      </c>
      <c r="J1460" s="27">
        <v>45520</v>
      </c>
      <c r="K1460" s="27">
        <v>45527</v>
      </c>
      <c r="L1460" s="27">
        <v>45657</v>
      </c>
      <c r="M1460" s="29">
        <v>10026000</v>
      </c>
      <c r="N1460" s="36">
        <f t="shared" si="141"/>
        <v>0</v>
      </c>
      <c r="O1460" s="31">
        <f>VLOOKUP(A1460,[1]Hoja3!$A$1:$D$1647,2,0)</f>
        <v>0</v>
      </c>
      <c r="P1460" s="31">
        <f>VLOOKUP(A1460,[1]Hoja3!$A$1:$D$1647,4,0)</f>
        <v>0</v>
      </c>
      <c r="Q1460" s="31">
        <f>VLOOKUP(A1460,[1]Hoja3!$A$1:$D$1647,3,0)</f>
        <v>10026000</v>
      </c>
      <c r="R1460" s="31">
        <f t="shared" si="142"/>
        <v>10026000</v>
      </c>
      <c r="S1460" s="31">
        <f t="shared" si="138"/>
        <v>0</v>
      </c>
      <c r="T1460" s="31">
        <f t="shared" si="139"/>
        <v>0</v>
      </c>
      <c r="U1460" s="31">
        <f t="shared" si="140"/>
        <v>0</v>
      </c>
      <c r="X1460" s="30"/>
      <c r="Y1460" s="31"/>
      <c r="Z1460" s="31"/>
      <c r="AA1460" s="28" t="s">
        <v>156</v>
      </c>
    </row>
    <row r="1461" spans="1:27" s="28" customFormat="1" ht="29" x14ac:dyDescent="0.35">
      <c r="A1461" s="19" t="str">
        <f t="shared" si="137"/>
        <v>1661-2024</v>
      </c>
      <c r="B1461" s="20">
        <v>1661</v>
      </c>
      <c r="C1461" s="28">
        <v>2024</v>
      </c>
      <c r="D1461" s="19" t="s">
        <v>3992</v>
      </c>
      <c r="E1461" s="19" t="s">
        <v>2546</v>
      </c>
      <c r="F1461" s="19">
        <v>1072193992</v>
      </c>
      <c r="G1461" s="19" t="s">
        <v>3993</v>
      </c>
      <c r="H1461" s="19" t="s">
        <v>2899</v>
      </c>
      <c r="I1461" s="19" t="s">
        <v>765</v>
      </c>
      <c r="J1461" s="27">
        <v>45520</v>
      </c>
      <c r="K1461" s="27">
        <v>45526</v>
      </c>
      <c r="L1461" s="27">
        <v>45657</v>
      </c>
      <c r="M1461" s="29">
        <v>21000000</v>
      </c>
      <c r="N1461" s="36">
        <f t="shared" si="141"/>
        <v>0</v>
      </c>
      <c r="O1461" s="31">
        <f>VLOOKUP(A1461,[1]Hoja3!$A$1:$D$1647,2,0)</f>
        <v>0</v>
      </c>
      <c r="P1461" s="31">
        <f>VLOOKUP(A1461,[1]Hoja3!$A$1:$D$1647,4,0)</f>
        <v>0</v>
      </c>
      <c r="Q1461" s="31">
        <f>VLOOKUP(A1461,[1]Hoja3!$A$1:$D$1647,3,0)</f>
        <v>21000000</v>
      </c>
      <c r="R1461" s="31">
        <f t="shared" si="142"/>
        <v>21000000</v>
      </c>
      <c r="S1461" s="31">
        <f t="shared" si="138"/>
        <v>0</v>
      </c>
      <c r="T1461" s="31">
        <f t="shared" si="139"/>
        <v>0</v>
      </c>
      <c r="U1461" s="31">
        <f t="shared" si="140"/>
        <v>0</v>
      </c>
      <c r="X1461" s="30"/>
      <c r="Y1461" s="31"/>
      <c r="Z1461" s="31"/>
      <c r="AA1461" s="28" t="s">
        <v>556</v>
      </c>
    </row>
    <row r="1462" spans="1:27" s="28" customFormat="1" ht="29" x14ac:dyDescent="0.35">
      <c r="A1462" s="19" t="str">
        <f t="shared" si="137"/>
        <v>1662-2024</v>
      </c>
      <c r="B1462" s="20">
        <v>1662</v>
      </c>
      <c r="C1462" s="28">
        <v>2024</v>
      </c>
      <c r="D1462" s="19" t="s">
        <v>3994</v>
      </c>
      <c r="E1462" s="19" t="s">
        <v>558</v>
      </c>
      <c r="F1462" s="19">
        <v>80100229</v>
      </c>
      <c r="G1462" s="19" t="s">
        <v>3995</v>
      </c>
      <c r="H1462" s="19" t="s">
        <v>426</v>
      </c>
      <c r="I1462" s="19" t="s">
        <v>820</v>
      </c>
      <c r="J1462" s="27">
        <v>45519</v>
      </c>
      <c r="K1462" s="27">
        <v>45520</v>
      </c>
      <c r="L1462" s="27">
        <v>45657</v>
      </c>
      <c r="M1462" s="29">
        <v>36050000</v>
      </c>
      <c r="N1462" s="36">
        <f t="shared" si="141"/>
        <v>0</v>
      </c>
      <c r="O1462" s="31">
        <f>VLOOKUP(A1462,[1]Hoja3!$A$1:$D$1647,2,0)</f>
        <v>0</v>
      </c>
      <c r="P1462" s="31">
        <f>VLOOKUP(A1462,[1]Hoja3!$A$1:$D$1647,4,0)</f>
        <v>0</v>
      </c>
      <c r="Q1462" s="31">
        <f>VLOOKUP(A1462,[1]Hoja3!$A$1:$D$1647,3,0)</f>
        <v>36050000</v>
      </c>
      <c r="R1462" s="31">
        <f t="shared" si="142"/>
        <v>36050000</v>
      </c>
      <c r="S1462" s="31">
        <f t="shared" si="138"/>
        <v>0</v>
      </c>
      <c r="T1462" s="31">
        <f t="shared" si="139"/>
        <v>0</v>
      </c>
      <c r="U1462" s="31">
        <f t="shared" si="140"/>
        <v>0</v>
      </c>
      <c r="X1462" s="30"/>
      <c r="Y1462" s="31"/>
      <c r="Z1462" s="31"/>
      <c r="AA1462" s="28" t="s">
        <v>428</v>
      </c>
    </row>
    <row r="1463" spans="1:27" s="28" customFormat="1" ht="43.5" x14ac:dyDescent="0.35">
      <c r="A1463" s="19" t="str">
        <f t="shared" ref="A1463:A1526" si="143">CONCATENATE(B1463,"-",C1463)</f>
        <v>1663-2024</v>
      </c>
      <c r="B1463" s="20">
        <v>1663</v>
      </c>
      <c r="C1463" s="28">
        <v>2024</v>
      </c>
      <c r="D1463" s="19" t="s">
        <v>3996</v>
      </c>
      <c r="E1463" s="19" t="s">
        <v>3997</v>
      </c>
      <c r="F1463" s="19">
        <v>1077088980</v>
      </c>
      <c r="G1463" s="19" t="s">
        <v>3998</v>
      </c>
      <c r="H1463" s="19" t="s">
        <v>262</v>
      </c>
      <c r="I1463" s="19" t="s">
        <v>4742</v>
      </c>
      <c r="J1463" s="27">
        <v>45520</v>
      </c>
      <c r="K1463" s="27">
        <v>45525</v>
      </c>
      <c r="L1463" s="27">
        <v>45657</v>
      </c>
      <c r="M1463" s="29">
        <v>22280000</v>
      </c>
      <c r="N1463" s="36">
        <f t="shared" si="141"/>
        <v>0</v>
      </c>
      <c r="O1463" s="31">
        <f>VLOOKUP(A1463,[1]Hoja3!$A$1:$D$1647,2,0)</f>
        <v>0</v>
      </c>
      <c r="P1463" s="31">
        <f>VLOOKUP(A1463,[1]Hoja3!$A$1:$D$1647,4,0)</f>
        <v>0</v>
      </c>
      <c r="Q1463" s="31">
        <f>VLOOKUP(A1463,[1]Hoja3!$A$1:$D$1647,3,0)</f>
        <v>22280000</v>
      </c>
      <c r="R1463" s="31">
        <f t="shared" si="142"/>
        <v>22280000</v>
      </c>
      <c r="S1463" s="31">
        <f t="shared" si="138"/>
        <v>0</v>
      </c>
      <c r="T1463" s="31">
        <f t="shared" si="139"/>
        <v>0</v>
      </c>
      <c r="U1463" s="31">
        <f t="shared" si="140"/>
        <v>0</v>
      </c>
      <c r="X1463" s="30"/>
      <c r="Y1463" s="31"/>
      <c r="Z1463" s="31"/>
      <c r="AA1463" s="28" t="s">
        <v>5415</v>
      </c>
    </row>
    <row r="1464" spans="1:27" s="28" customFormat="1" ht="29" x14ac:dyDescent="0.35">
      <c r="A1464" s="19" t="str">
        <f t="shared" si="143"/>
        <v>1664-2024</v>
      </c>
      <c r="B1464" s="20">
        <v>1664</v>
      </c>
      <c r="C1464" s="28">
        <v>2024</v>
      </c>
      <c r="D1464" s="19" t="s">
        <v>3999</v>
      </c>
      <c r="E1464" s="19" t="s">
        <v>4000</v>
      </c>
      <c r="F1464" s="19">
        <v>1075274452</v>
      </c>
      <c r="G1464" s="19" t="s">
        <v>4001</v>
      </c>
      <c r="H1464" s="19" t="s">
        <v>3106</v>
      </c>
      <c r="I1464" s="19" t="s">
        <v>464</v>
      </c>
      <c r="J1464" s="27">
        <v>45519</v>
      </c>
      <c r="K1464" s="27">
        <v>45526</v>
      </c>
      <c r="L1464" s="27">
        <v>45657</v>
      </c>
      <c r="M1464" s="29">
        <v>34078500</v>
      </c>
      <c r="N1464" s="36">
        <f t="shared" si="141"/>
        <v>0</v>
      </c>
      <c r="O1464" s="31">
        <f>VLOOKUP(A1464,[1]Hoja3!$A$1:$D$1647,2,0)</f>
        <v>0</v>
      </c>
      <c r="P1464" s="31">
        <f>VLOOKUP(A1464,[1]Hoja3!$A$1:$D$1647,4,0)</f>
        <v>0</v>
      </c>
      <c r="Q1464" s="31">
        <f>VLOOKUP(A1464,[1]Hoja3!$A$1:$D$1647,3,0)</f>
        <v>34078500</v>
      </c>
      <c r="R1464" s="31">
        <f t="shared" si="142"/>
        <v>34078500</v>
      </c>
      <c r="S1464" s="31">
        <f t="shared" si="138"/>
        <v>0</v>
      </c>
      <c r="T1464" s="31">
        <f t="shared" si="139"/>
        <v>0</v>
      </c>
      <c r="U1464" s="31">
        <f t="shared" si="140"/>
        <v>0</v>
      </c>
      <c r="X1464" s="30"/>
      <c r="Y1464" s="31"/>
      <c r="Z1464" s="31"/>
      <c r="AA1464" s="28" t="s">
        <v>1180</v>
      </c>
    </row>
    <row r="1465" spans="1:27" s="28" customFormat="1" ht="43.5" x14ac:dyDescent="0.35">
      <c r="A1465" s="19" t="str">
        <f t="shared" si="143"/>
        <v>1665-2024</v>
      </c>
      <c r="B1465" s="20">
        <v>1665</v>
      </c>
      <c r="C1465" s="28">
        <v>2024</v>
      </c>
      <c r="D1465" s="19" t="s">
        <v>4002</v>
      </c>
      <c r="E1465" s="19" t="s">
        <v>1005</v>
      </c>
      <c r="F1465" s="19">
        <v>63477423</v>
      </c>
      <c r="G1465" s="19" t="s">
        <v>4003</v>
      </c>
      <c r="H1465" s="19" t="s">
        <v>262</v>
      </c>
      <c r="I1465" s="19" t="s">
        <v>4742</v>
      </c>
      <c r="J1465" s="27">
        <v>45519</v>
      </c>
      <c r="K1465" s="27">
        <v>45524</v>
      </c>
      <c r="L1465" s="27">
        <v>45657</v>
      </c>
      <c r="M1465" s="29">
        <v>41990000</v>
      </c>
      <c r="N1465" s="36">
        <f t="shared" si="141"/>
        <v>0</v>
      </c>
      <c r="O1465" s="31">
        <f>VLOOKUP(A1465,[1]Hoja3!$A$1:$D$1647,2,0)</f>
        <v>0</v>
      </c>
      <c r="P1465" s="31">
        <f>VLOOKUP(A1465,[1]Hoja3!$A$1:$D$1647,4,0)</f>
        <v>0</v>
      </c>
      <c r="Q1465" s="31">
        <f>VLOOKUP(A1465,[1]Hoja3!$A$1:$D$1647,3,0)</f>
        <v>41990000</v>
      </c>
      <c r="R1465" s="31">
        <f t="shared" si="142"/>
        <v>41990000</v>
      </c>
      <c r="S1465" s="31">
        <f t="shared" si="138"/>
        <v>0</v>
      </c>
      <c r="T1465" s="31">
        <f t="shared" si="139"/>
        <v>0</v>
      </c>
      <c r="U1465" s="31">
        <f t="shared" si="140"/>
        <v>0</v>
      </c>
      <c r="X1465" s="30"/>
      <c r="Y1465" s="31"/>
      <c r="Z1465" s="31"/>
      <c r="AA1465" s="28" t="s">
        <v>5415</v>
      </c>
    </row>
    <row r="1466" spans="1:27" s="28" customFormat="1" ht="43.5" x14ac:dyDescent="0.35">
      <c r="A1466" s="19" t="str">
        <f t="shared" si="143"/>
        <v>1666-2024</v>
      </c>
      <c r="B1466" s="20">
        <v>1666</v>
      </c>
      <c r="C1466" s="28">
        <v>2024</v>
      </c>
      <c r="D1466" s="19" t="s">
        <v>4004</v>
      </c>
      <c r="E1466" s="19" t="s">
        <v>1455</v>
      </c>
      <c r="F1466" s="19">
        <v>1020734515</v>
      </c>
      <c r="G1466" s="19" t="s">
        <v>4005</v>
      </c>
      <c r="H1466" s="19" t="s">
        <v>154</v>
      </c>
      <c r="I1466" s="19" t="s">
        <v>155</v>
      </c>
      <c r="J1466" s="27">
        <v>45520</v>
      </c>
      <c r="K1466" s="27">
        <v>45526</v>
      </c>
      <c r="L1466" s="27">
        <v>45657</v>
      </c>
      <c r="M1466" s="29">
        <v>24444000</v>
      </c>
      <c r="N1466" s="36">
        <f t="shared" si="141"/>
        <v>0</v>
      </c>
      <c r="O1466" s="31">
        <f>VLOOKUP(A1466,[1]Hoja3!$A$1:$D$1647,2,0)</f>
        <v>0</v>
      </c>
      <c r="P1466" s="31">
        <f>VLOOKUP(A1466,[1]Hoja3!$A$1:$D$1647,4,0)</f>
        <v>0</v>
      </c>
      <c r="Q1466" s="31">
        <f>VLOOKUP(A1466,[1]Hoja3!$A$1:$D$1647,3,0)</f>
        <v>24444000</v>
      </c>
      <c r="R1466" s="31">
        <f t="shared" si="142"/>
        <v>24444000</v>
      </c>
      <c r="S1466" s="31">
        <f t="shared" si="138"/>
        <v>0</v>
      </c>
      <c r="T1466" s="31">
        <f t="shared" si="139"/>
        <v>0</v>
      </c>
      <c r="U1466" s="31">
        <f t="shared" si="140"/>
        <v>0</v>
      </c>
      <c r="X1466" s="30"/>
      <c r="Y1466" s="31"/>
      <c r="Z1466" s="31"/>
      <c r="AA1466" s="28" t="s">
        <v>156</v>
      </c>
    </row>
    <row r="1467" spans="1:27" s="28" customFormat="1" ht="29" x14ac:dyDescent="0.35">
      <c r="A1467" s="19" t="str">
        <f t="shared" si="143"/>
        <v>1667-2024</v>
      </c>
      <c r="B1467" s="20">
        <v>1667</v>
      </c>
      <c r="C1467" s="28">
        <v>2024</v>
      </c>
      <c r="D1467" s="19" t="s">
        <v>4006</v>
      </c>
      <c r="E1467" s="19" t="s">
        <v>4007</v>
      </c>
      <c r="F1467" s="19">
        <v>1018453055</v>
      </c>
      <c r="G1467" s="19" t="s">
        <v>4008</v>
      </c>
      <c r="H1467" s="19" t="s">
        <v>2899</v>
      </c>
      <c r="I1467" s="19" t="s">
        <v>5419</v>
      </c>
      <c r="J1467" s="27">
        <v>45520</v>
      </c>
      <c r="K1467" s="27">
        <v>45527</v>
      </c>
      <c r="L1467" s="27">
        <v>45657</v>
      </c>
      <c r="M1467" s="29">
        <v>19933333</v>
      </c>
      <c r="N1467" s="36">
        <f t="shared" si="141"/>
        <v>0</v>
      </c>
      <c r="O1467" s="31">
        <f>VLOOKUP(A1467,[1]Hoja3!$A$1:$D$1647,2,0)</f>
        <v>0</v>
      </c>
      <c r="P1467" s="31">
        <f>VLOOKUP(A1467,[1]Hoja3!$A$1:$D$1647,4,0)</f>
        <v>0</v>
      </c>
      <c r="Q1467" s="31">
        <f>VLOOKUP(A1467,[1]Hoja3!$A$1:$D$1647,3,0)</f>
        <v>19933333</v>
      </c>
      <c r="R1467" s="31">
        <f t="shared" si="142"/>
        <v>19933333</v>
      </c>
      <c r="S1467" s="31">
        <f t="shared" si="138"/>
        <v>0</v>
      </c>
      <c r="T1467" s="31">
        <f t="shared" si="139"/>
        <v>0</v>
      </c>
      <c r="U1467" s="31">
        <f t="shared" si="140"/>
        <v>0</v>
      </c>
      <c r="X1467" s="30"/>
      <c r="Y1467" s="31"/>
      <c r="Z1467" s="31"/>
      <c r="AA1467" s="28" t="s">
        <v>895</v>
      </c>
    </row>
    <row r="1468" spans="1:27" s="28" customFormat="1" ht="29" x14ac:dyDescent="0.35">
      <c r="A1468" s="19" t="str">
        <f t="shared" si="143"/>
        <v>1668-2024</v>
      </c>
      <c r="B1468" s="20">
        <v>1668</v>
      </c>
      <c r="C1468" s="28">
        <v>2024</v>
      </c>
      <c r="D1468" s="19" t="s">
        <v>4009</v>
      </c>
      <c r="E1468" s="19" t="s">
        <v>1866</v>
      </c>
      <c r="F1468" s="19">
        <v>1018487742</v>
      </c>
      <c r="G1468" s="19" t="s">
        <v>4010</v>
      </c>
      <c r="H1468" s="19" t="s">
        <v>2899</v>
      </c>
      <c r="I1468" s="19" t="s">
        <v>765</v>
      </c>
      <c r="J1468" s="27">
        <v>45520</v>
      </c>
      <c r="K1468" s="27">
        <v>45530</v>
      </c>
      <c r="L1468" s="27">
        <v>45657</v>
      </c>
      <c r="M1468" s="29">
        <v>19933333</v>
      </c>
      <c r="N1468" s="36">
        <f t="shared" si="141"/>
        <v>0</v>
      </c>
      <c r="O1468" s="31">
        <f>VLOOKUP(A1468,[1]Hoja3!$A$1:$D$1647,2,0)</f>
        <v>0</v>
      </c>
      <c r="P1468" s="31">
        <f>VLOOKUP(A1468,[1]Hoja3!$A$1:$D$1647,4,0)</f>
        <v>0</v>
      </c>
      <c r="Q1468" s="31">
        <f>VLOOKUP(A1468,[1]Hoja3!$A$1:$D$1647,3,0)</f>
        <v>19933333</v>
      </c>
      <c r="R1468" s="31">
        <f t="shared" si="142"/>
        <v>19933333</v>
      </c>
      <c r="S1468" s="31">
        <f t="shared" si="138"/>
        <v>0</v>
      </c>
      <c r="T1468" s="31">
        <f t="shared" si="139"/>
        <v>0</v>
      </c>
      <c r="U1468" s="31">
        <f t="shared" si="140"/>
        <v>0</v>
      </c>
      <c r="X1468" s="30"/>
      <c r="Y1468" s="31"/>
      <c r="Z1468" s="31"/>
      <c r="AA1468" s="28" t="s">
        <v>556</v>
      </c>
    </row>
    <row r="1469" spans="1:27" s="28" customFormat="1" ht="43.5" x14ac:dyDescent="0.35">
      <c r="A1469" s="19" t="str">
        <f t="shared" si="143"/>
        <v>1669-2024</v>
      </c>
      <c r="B1469" s="20">
        <v>1669</v>
      </c>
      <c r="C1469" s="28">
        <v>2024</v>
      </c>
      <c r="D1469" s="19" t="s">
        <v>4011</v>
      </c>
      <c r="E1469" s="19" t="s">
        <v>1806</v>
      </c>
      <c r="F1469" s="19">
        <v>53094778</v>
      </c>
      <c r="G1469" s="19" t="s">
        <v>4012</v>
      </c>
      <c r="H1469" s="19" t="s">
        <v>154</v>
      </c>
      <c r="I1469" s="19" t="s">
        <v>155</v>
      </c>
      <c r="J1469" s="27">
        <v>45529</v>
      </c>
      <c r="K1469" s="27">
        <v>45538</v>
      </c>
      <c r="L1469" s="27">
        <v>45657</v>
      </c>
      <c r="M1469" s="29">
        <v>30213000</v>
      </c>
      <c r="N1469" s="36">
        <f t="shared" si="141"/>
        <v>0</v>
      </c>
      <c r="O1469" s="31">
        <f>VLOOKUP(A1469,[1]Hoja3!$A$1:$D$1647,2,0)</f>
        <v>0</v>
      </c>
      <c r="P1469" s="31">
        <f>VLOOKUP(A1469,[1]Hoja3!$A$1:$D$1647,4,0)</f>
        <v>0</v>
      </c>
      <c r="Q1469" s="31">
        <f>VLOOKUP(A1469,[1]Hoja3!$A$1:$D$1647,3,0)</f>
        <v>30213000</v>
      </c>
      <c r="R1469" s="31">
        <f t="shared" si="142"/>
        <v>30213000</v>
      </c>
      <c r="S1469" s="31">
        <f t="shared" si="138"/>
        <v>0</v>
      </c>
      <c r="T1469" s="31">
        <f t="shared" si="139"/>
        <v>0</v>
      </c>
      <c r="U1469" s="31">
        <f t="shared" si="140"/>
        <v>0</v>
      </c>
      <c r="X1469" s="30"/>
      <c r="Y1469" s="31"/>
      <c r="Z1469" s="31"/>
      <c r="AA1469" s="28" t="s">
        <v>156</v>
      </c>
    </row>
    <row r="1470" spans="1:27" s="28" customFormat="1" ht="43.5" x14ac:dyDescent="0.35">
      <c r="A1470" s="19" t="str">
        <f t="shared" si="143"/>
        <v>1670-2024</v>
      </c>
      <c r="B1470" s="20">
        <v>1670</v>
      </c>
      <c r="C1470" s="28">
        <v>2024</v>
      </c>
      <c r="D1470" s="19" t="s">
        <v>4013</v>
      </c>
      <c r="E1470" s="19" t="s">
        <v>4014</v>
      </c>
      <c r="F1470" s="19">
        <v>52107464</v>
      </c>
      <c r="G1470" s="19" t="s">
        <v>4015</v>
      </c>
      <c r="H1470" s="19" t="s">
        <v>154</v>
      </c>
      <c r="I1470" s="19" t="s">
        <v>155</v>
      </c>
      <c r="J1470" s="27">
        <v>45520</v>
      </c>
      <c r="K1470" s="27">
        <v>45531</v>
      </c>
      <c r="L1470" s="27">
        <v>45657</v>
      </c>
      <c r="M1470" s="29">
        <v>24444000</v>
      </c>
      <c r="N1470" s="36">
        <f t="shared" si="141"/>
        <v>0</v>
      </c>
      <c r="O1470" s="31">
        <f>VLOOKUP(A1470,[1]Hoja3!$A$1:$D$1647,2,0)</f>
        <v>0</v>
      </c>
      <c r="P1470" s="31">
        <f>VLOOKUP(A1470,[1]Hoja3!$A$1:$D$1647,4,0)</f>
        <v>0</v>
      </c>
      <c r="Q1470" s="31">
        <f>VLOOKUP(A1470,[1]Hoja3!$A$1:$D$1647,3,0)</f>
        <v>24444000</v>
      </c>
      <c r="R1470" s="31">
        <f t="shared" si="142"/>
        <v>24444000</v>
      </c>
      <c r="S1470" s="31">
        <f t="shared" si="138"/>
        <v>0</v>
      </c>
      <c r="T1470" s="31">
        <f t="shared" si="139"/>
        <v>0</v>
      </c>
      <c r="U1470" s="31">
        <f t="shared" si="140"/>
        <v>0</v>
      </c>
      <c r="X1470" s="30"/>
      <c r="Y1470" s="31"/>
      <c r="Z1470" s="31"/>
      <c r="AA1470" s="28" t="s">
        <v>156</v>
      </c>
    </row>
    <row r="1471" spans="1:27" s="28" customFormat="1" ht="29" x14ac:dyDescent="0.35">
      <c r="A1471" s="19" t="str">
        <f t="shared" si="143"/>
        <v>1671-2024</v>
      </c>
      <c r="B1471" s="20">
        <v>1671</v>
      </c>
      <c r="C1471" s="28">
        <v>2024</v>
      </c>
      <c r="D1471" s="19" t="s">
        <v>4016</v>
      </c>
      <c r="E1471" s="19" t="s">
        <v>1127</v>
      </c>
      <c r="F1471" s="19">
        <v>1010195006</v>
      </c>
      <c r="G1471" s="19" t="s">
        <v>4017</v>
      </c>
      <c r="H1471" s="19" t="s">
        <v>2899</v>
      </c>
      <c r="I1471" s="19" t="s">
        <v>765</v>
      </c>
      <c r="J1471" s="27">
        <v>45525</v>
      </c>
      <c r="K1471" s="27">
        <v>45531</v>
      </c>
      <c r="L1471" s="27">
        <v>45657</v>
      </c>
      <c r="M1471" s="29">
        <v>21000000</v>
      </c>
      <c r="N1471" s="36">
        <f t="shared" si="141"/>
        <v>0</v>
      </c>
      <c r="O1471" s="31">
        <f>VLOOKUP(A1471,[1]Hoja3!$A$1:$D$1647,2,0)</f>
        <v>0</v>
      </c>
      <c r="P1471" s="31">
        <f>VLOOKUP(A1471,[1]Hoja3!$A$1:$D$1647,4,0)</f>
        <v>0</v>
      </c>
      <c r="Q1471" s="31">
        <f>VLOOKUP(A1471,[1]Hoja3!$A$1:$D$1647,3,0)</f>
        <v>21000000</v>
      </c>
      <c r="R1471" s="31">
        <f t="shared" si="142"/>
        <v>21000000</v>
      </c>
      <c r="S1471" s="31">
        <f t="shared" si="138"/>
        <v>0</v>
      </c>
      <c r="T1471" s="31">
        <f t="shared" si="139"/>
        <v>0</v>
      </c>
      <c r="U1471" s="31">
        <f t="shared" si="140"/>
        <v>0</v>
      </c>
      <c r="X1471" s="30"/>
      <c r="Y1471" s="31"/>
      <c r="Z1471" s="31"/>
      <c r="AA1471" s="28" t="s">
        <v>556</v>
      </c>
    </row>
    <row r="1472" spans="1:27" s="28" customFormat="1" ht="29" x14ac:dyDescent="0.35">
      <c r="A1472" s="19" t="str">
        <f t="shared" si="143"/>
        <v>1672-2024</v>
      </c>
      <c r="B1472" s="20">
        <v>1672</v>
      </c>
      <c r="C1472" s="28">
        <v>2024</v>
      </c>
      <c r="D1472" s="19" t="s">
        <v>4018</v>
      </c>
      <c r="E1472" s="19" t="s">
        <v>1945</v>
      </c>
      <c r="F1472" s="19">
        <v>1032379438</v>
      </c>
      <c r="G1472" s="19" t="s">
        <v>4019</v>
      </c>
      <c r="H1472" s="19" t="s">
        <v>2899</v>
      </c>
      <c r="I1472" s="19" t="s">
        <v>5419</v>
      </c>
      <c r="J1472" s="27">
        <v>45520</v>
      </c>
      <c r="K1472" s="27">
        <v>45532</v>
      </c>
      <c r="L1472" s="27">
        <v>45657</v>
      </c>
      <c r="M1472" s="29">
        <v>19933333</v>
      </c>
      <c r="N1472" s="36">
        <f t="shared" si="141"/>
        <v>0</v>
      </c>
      <c r="O1472" s="31">
        <f>VLOOKUP(A1472,[1]Hoja3!$A$1:$D$1647,2,0)</f>
        <v>0</v>
      </c>
      <c r="P1472" s="31">
        <f>VLOOKUP(A1472,[1]Hoja3!$A$1:$D$1647,4,0)</f>
        <v>0</v>
      </c>
      <c r="Q1472" s="31">
        <f>VLOOKUP(A1472,[1]Hoja3!$A$1:$D$1647,3,0)</f>
        <v>19933333</v>
      </c>
      <c r="R1472" s="31">
        <f t="shared" si="142"/>
        <v>19933333</v>
      </c>
      <c r="S1472" s="31">
        <f t="shared" si="138"/>
        <v>0</v>
      </c>
      <c r="T1472" s="31">
        <f t="shared" si="139"/>
        <v>0</v>
      </c>
      <c r="U1472" s="31">
        <f t="shared" si="140"/>
        <v>0</v>
      </c>
      <c r="X1472" s="30"/>
      <c r="Y1472" s="31"/>
      <c r="Z1472" s="31"/>
      <c r="AA1472" s="28" t="s">
        <v>895</v>
      </c>
    </row>
    <row r="1473" spans="1:27" s="28" customFormat="1" ht="29" x14ac:dyDescent="0.35">
      <c r="A1473" s="19" t="str">
        <f t="shared" si="143"/>
        <v>1673-2024</v>
      </c>
      <c r="B1473" s="20">
        <v>1673</v>
      </c>
      <c r="C1473" s="28">
        <v>2024</v>
      </c>
      <c r="D1473" s="19" t="s">
        <v>4020</v>
      </c>
      <c r="E1473" s="19" t="s">
        <v>1854</v>
      </c>
      <c r="F1473" s="19">
        <v>1144074564</v>
      </c>
      <c r="G1473" s="19" t="s">
        <v>4021</v>
      </c>
      <c r="H1473" s="19" t="s">
        <v>2899</v>
      </c>
      <c r="I1473" s="19" t="s">
        <v>5419</v>
      </c>
      <c r="J1473" s="27">
        <v>45520</v>
      </c>
      <c r="K1473" s="27">
        <v>45532</v>
      </c>
      <c r="L1473" s="27">
        <v>45657</v>
      </c>
      <c r="M1473" s="29">
        <v>19933333</v>
      </c>
      <c r="N1473" s="36">
        <f t="shared" si="141"/>
        <v>0</v>
      </c>
      <c r="O1473" s="31">
        <f>VLOOKUP(A1473,[1]Hoja3!$A$1:$D$1647,2,0)</f>
        <v>0</v>
      </c>
      <c r="P1473" s="31">
        <f>VLOOKUP(A1473,[1]Hoja3!$A$1:$D$1647,4,0)</f>
        <v>0</v>
      </c>
      <c r="Q1473" s="31">
        <f>VLOOKUP(A1473,[1]Hoja3!$A$1:$D$1647,3,0)</f>
        <v>19933333</v>
      </c>
      <c r="R1473" s="31">
        <f t="shared" si="142"/>
        <v>19933333</v>
      </c>
      <c r="S1473" s="31">
        <f t="shared" si="138"/>
        <v>0</v>
      </c>
      <c r="T1473" s="31">
        <f t="shared" si="139"/>
        <v>0</v>
      </c>
      <c r="U1473" s="31">
        <f t="shared" si="140"/>
        <v>0</v>
      </c>
      <c r="X1473" s="30"/>
      <c r="Y1473" s="31"/>
      <c r="Z1473" s="31"/>
      <c r="AA1473" s="28" t="s">
        <v>895</v>
      </c>
    </row>
    <row r="1474" spans="1:27" s="28" customFormat="1" ht="29" x14ac:dyDescent="0.35">
      <c r="A1474" s="19" t="str">
        <f t="shared" si="143"/>
        <v>1674-2024</v>
      </c>
      <c r="B1474" s="20">
        <v>1674</v>
      </c>
      <c r="C1474" s="28">
        <v>2024</v>
      </c>
      <c r="D1474" s="19" t="s">
        <v>4022</v>
      </c>
      <c r="E1474" s="19" t="s">
        <v>2021</v>
      </c>
      <c r="F1474" s="19">
        <v>1030578775</v>
      </c>
      <c r="G1474" s="19" t="s">
        <v>4023</v>
      </c>
      <c r="H1474" s="19" t="s">
        <v>3292</v>
      </c>
      <c r="I1474" s="19" t="s">
        <v>5416</v>
      </c>
      <c r="J1474" s="27">
        <v>45520</v>
      </c>
      <c r="K1474" s="27">
        <v>45525</v>
      </c>
      <c r="L1474" s="27">
        <v>45656</v>
      </c>
      <c r="M1474" s="29">
        <v>19933333</v>
      </c>
      <c r="N1474" s="36">
        <f t="shared" si="141"/>
        <v>0</v>
      </c>
      <c r="O1474" s="31">
        <f>VLOOKUP(A1474,[1]Hoja3!$A$1:$D$1647,2,0)</f>
        <v>0</v>
      </c>
      <c r="P1474" s="31">
        <f>VLOOKUP(A1474,[1]Hoja3!$A$1:$D$1647,4,0)</f>
        <v>0</v>
      </c>
      <c r="Q1474" s="31">
        <f>VLOOKUP(A1474,[1]Hoja3!$A$1:$D$1647,3,0)</f>
        <v>19933333</v>
      </c>
      <c r="R1474" s="31">
        <f t="shared" si="142"/>
        <v>19933333</v>
      </c>
      <c r="S1474" s="31">
        <f t="shared" si="138"/>
        <v>0</v>
      </c>
      <c r="T1474" s="31">
        <f t="shared" si="139"/>
        <v>0</v>
      </c>
      <c r="U1474" s="31">
        <f t="shared" si="140"/>
        <v>0</v>
      </c>
      <c r="X1474" s="30"/>
      <c r="Y1474" s="31"/>
      <c r="Z1474" s="31"/>
      <c r="AA1474" s="28" t="s">
        <v>895</v>
      </c>
    </row>
    <row r="1475" spans="1:27" s="28" customFormat="1" ht="43.5" x14ac:dyDescent="0.35">
      <c r="A1475" s="19" t="str">
        <f t="shared" si="143"/>
        <v>1675-2024</v>
      </c>
      <c r="B1475" s="20">
        <v>1675</v>
      </c>
      <c r="C1475" s="28">
        <v>2024</v>
      </c>
      <c r="D1475" s="19" t="s">
        <v>4024</v>
      </c>
      <c r="E1475" s="19" t="s">
        <v>1635</v>
      </c>
      <c r="F1475" s="19">
        <v>1014237872</v>
      </c>
      <c r="G1475" s="19" t="s">
        <v>4025</v>
      </c>
      <c r="H1475" s="19" t="s">
        <v>262</v>
      </c>
      <c r="I1475" s="19" t="s">
        <v>4742</v>
      </c>
      <c r="J1475" s="27">
        <v>45520</v>
      </c>
      <c r="K1475" s="27">
        <v>45527</v>
      </c>
      <c r="L1475" s="27">
        <v>45657</v>
      </c>
      <c r="M1475" s="29">
        <v>26887500</v>
      </c>
      <c r="N1475" s="36">
        <f t="shared" si="141"/>
        <v>0</v>
      </c>
      <c r="O1475" s="31">
        <f>VLOOKUP(A1475,[1]Hoja3!$A$1:$D$1647,2,0)</f>
        <v>0</v>
      </c>
      <c r="P1475" s="31">
        <f>VLOOKUP(A1475,[1]Hoja3!$A$1:$D$1647,4,0)</f>
        <v>0</v>
      </c>
      <c r="Q1475" s="31">
        <f>VLOOKUP(A1475,[1]Hoja3!$A$1:$D$1647,3,0)</f>
        <v>26887500</v>
      </c>
      <c r="R1475" s="31">
        <f t="shared" si="142"/>
        <v>26887500</v>
      </c>
      <c r="S1475" s="31">
        <f t="shared" si="138"/>
        <v>0</v>
      </c>
      <c r="T1475" s="31">
        <f t="shared" si="139"/>
        <v>0</v>
      </c>
      <c r="U1475" s="31">
        <f t="shared" si="140"/>
        <v>0</v>
      </c>
      <c r="X1475" s="30"/>
      <c r="Y1475" s="31"/>
      <c r="Z1475" s="31"/>
      <c r="AA1475" s="28" t="s">
        <v>5415</v>
      </c>
    </row>
    <row r="1476" spans="1:27" s="28" customFormat="1" ht="29" x14ac:dyDescent="0.35">
      <c r="A1476" s="19" t="str">
        <f t="shared" si="143"/>
        <v>1676-2024</v>
      </c>
      <c r="B1476" s="20">
        <v>1676</v>
      </c>
      <c r="C1476" s="28">
        <v>2024</v>
      </c>
      <c r="D1476" s="19" t="s">
        <v>4026</v>
      </c>
      <c r="E1476" s="19" t="s">
        <v>1467</v>
      </c>
      <c r="F1476" s="19">
        <v>80215114</v>
      </c>
      <c r="G1476" s="19" t="s">
        <v>4027</v>
      </c>
      <c r="H1476" s="19" t="s">
        <v>338</v>
      </c>
      <c r="I1476" s="19" t="s">
        <v>339</v>
      </c>
      <c r="J1476" s="27">
        <v>45524</v>
      </c>
      <c r="K1476" s="27">
        <v>45531</v>
      </c>
      <c r="L1476" s="27">
        <v>45657</v>
      </c>
      <c r="M1476" s="29">
        <v>39114000</v>
      </c>
      <c r="N1476" s="36">
        <f t="shared" si="141"/>
        <v>0</v>
      </c>
      <c r="O1476" s="31">
        <f>VLOOKUP(A1476,[1]Hoja3!$A$1:$D$1647,2,0)</f>
        <v>0</v>
      </c>
      <c r="P1476" s="31">
        <f>VLOOKUP(A1476,[1]Hoja3!$A$1:$D$1647,4,0)</f>
        <v>0</v>
      </c>
      <c r="Q1476" s="31">
        <f>VLOOKUP(A1476,[1]Hoja3!$A$1:$D$1647,3,0)</f>
        <v>39114000</v>
      </c>
      <c r="R1476" s="31">
        <f t="shared" si="142"/>
        <v>39114000</v>
      </c>
      <c r="S1476" s="31">
        <f t="shared" si="138"/>
        <v>0</v>
      </c>
      <c r="T1476" s="31">
        <f t="shared" si="139"/>
        <v>0</v>
      </c>
      <c r="U1476" s="31">
        <f t="shared" si="140"/>
        <v>0</v>
      </c>
      <c r="X1476" s="30"/>
      <c r="Y1476" s="31"/>
      <c r="Z1476" s="31"/>
      <c r="AA1476" s="28" t="s">
        <v>340</v>
      </c>
    </row>
    <row r="1477" spans="1:27" s="28" customFormat="1" ht="29" x14ac:dyDescent="0.35">
      <c r="A1477" s="19" t="str">
        <f t="shared" si="143"/>
        <v>1677-2024</v>
      </c>
      <c r="B1477" s="20">
        <v>1677</v>
      </c>
      <c r="C1477" s="28">
        <v>2024</v>
      </c>
      <c r="D1477" s="19" t="s">
        <v>4028</v>
      </c>
      <c r="E1477" s="19" t="s">
        <v>1154</v>
      </c>
      <c r="F1477" s="19">
        <v>80249948</v>
      </c>
      <c r="G1477" s="19" t="s">
        <v>4029</v>
      </c>
      <c r="H1477" s="19" t="s">
        <v>338</v>
      </c>
      <c r="I1477" s="19" t="s">
        <v>339</v>
      </c>
      <c r="J1477" s="27">
        <v>45524</v>
      </c>
      <c r="K1477" s="27">
        <v>45526</v>
      </c>
      <c r="L1477" s="27">
        <v>45657</v>
      </c>
      <c r="M1477" s="29">
        <v>39114000</v>
      </c>
      <c r="N1477" s="36">
        <f t="shared" si="141"/>
        <v>0</v>
      </c>
      <c r="O1477" s="31">
        <f>VLOOKUP(A1477,[1]Hoja3!$A$1:$D$1647,2,0)</f>
        <v>0</v>
      </c>
      <c r="P1477" s="31">
        <f>VLOOKUP(A1477,[1]Hoja3!$A$1:$D$1647,4,0)</f>
        <v>0</v>
      </c>
      <c r="Q1477" s="31">
        <f>VLOOKUP(A1477,[1]Hoja3!$A$1:$D$1647,3,0)</f>
        <v>39114000</v>
      </c>
      <c r="R1477" s="31">
        <f t="shared" si="142"/>
        <v>39114000</v>
      </c>
      <c r="S1477" s="31">
        <f t="shared" si="138"/>
        <v>0</v>
      </c>
      <c r="T1477" s="31">
        <f t="shared" si="139"/>
        <v>0</v>
      </c>
      <c r="U1477" s="31">
        <f t="shared" si="140"/>
        <v>0</v>
      </c>
      <c r="X1477" s="30"/>
      <c r="Y1477" s="31"/>
      <c r="Z1477" s="31"/>
      <c r="AA1477" s="28" t="s">
        <v>340</v>
      </c>
    </row>
    <row r="1478" spans="1:27" s="28" customFormat="1" ht="29" x14ac:dyDescent="0.35">
      <c r="A1478" s="19" t="str">
        <f t="shared" si="143"/>
        <v>1678-2024</v>
      </c>
      <c r="B1478" s="20">
        <v>1678</v>
      </c>
      <c r="C1478" s="28">
        <v>2024</v>
      </c>
      <c r="D1478" s="19" t="s">
        <v>4030</v>
      </c>
      <c r="E1478" s="19" t="s">
        <v>1542</v>
      </c>
      <c r="F1478" s="19">
        <v>80795522</v>
      </c>
      <c r="G1478" s="19" t="s">
        <v>4031</v>
      </c>
      <c r="H1478" s="19" t="s">
        <v>338</v>
      </c>
      <c r="I1478" s="19" t="s">
        <v>339</v>
      </c>
      <c r="J1478" s="27">
        <v>45524</v>
      </c>
      <c r="K1478" s="27">
        <v>45526</v>
      </c>
      <c r="L1478" s="27">
        <v>45657</v>
      </c>
      <c r="M1478" s="29">
        <v>34614000</v>
      </c>
      <c r="N1478" s="36">
        <f t="shared" si="141"/>
        <v>0</v>
      </c>
      <c r="O1478" s="31">
        <f>VLOOKUP(A1478,[1]Hoja3!$A$1:$D$1647,2,0)</f>
        <v>0</v>
      </c>
      <c r="P1478" s="31">
        <f>VLOOKUP(A1478,[1]Hoja3!$A$1:$D$1647,4,0)</f>
        <v>0</v>
      </c>
      <c r="Q1478" s="31">
        <f>VLOOKUP(A1478,[1]Hoja3!$A$1:$D$1647,3,0)</f>
        <v>34614000</v>
      </c>
      <c r="R1478" s="31">
        <f t="shared" si="142"/>
        <v>34614000</v>
      </c>
      <c r="S1478" s="31">
        <f t="shared" si="138"/>
        <v>0</v>
      </c>
      <c r="T1478" s="31">
        <f t="shared" si="139"/>
        <v>0</v>
      </c>
      <c r="U1478" s="31">
        <f t="shared" si="140"/>
        <v>0</v>
      </c>
      <c r="X1478" s="30"/>
      <c r="Y1478" s="31"/>
      <c r="Z1478" s="31"/>
      <c r="AA1478" s="28" t="s">
        <v>340</v>
      </c>
    </row>
    <row r="1479" spans="1:27" s="28" customFormat="1" ht="43.5" x14ac:dyDescent="0.35">
      <c r="A1479" s="19" t="str">
        <f t="shared" si="143"/>
        <v>1679-2024</v>
      </c>
      <c r="B1479" s="20">
        <v>1679</v>
      </c>
      <c r="C1479" s="28">
        <v>2024</v>
      </c>
      <c r="D1479" s="19" t="s">
        <v>4032</v>
      </c>
      <c r="E1479" s="19" t="s">
        <v>1620</v>
      </c>
      <c r="F1479" s="19">
        <v>52978669</v>
      </c>
      <c r="G1479" s="19" t="s">
        <v>4033</v>
      </c>
      <c r="H1479" s="19" t="s">
        <v>262</v>
      </c>
      <c r="I1479" s="19" t="s">
        <v>4742</v>
      </c>
      <c r="J1479" s="27">
        <v>45520</v>
      </c>
      <c r="K1479" s="27">
        <v>45526</v>
      </c>
      <c r="L1479" s="27">
        <v>45657</v>
      </c>
      <c r="M1479" s="29">
        <v>26887500</v>
      </c>
      <c r="N1479" s="36">
        <f t="shared" si="141"/>
        <v>0</v>
      </c>
      <c r="O1479" s="31">
        <f>VLOOKUP(A1479,[1]Hoja3!$A$1:$D$1647,2,0)</f>
        <v>0</v>
      </c>
      <c r="P1479" s="31">
        <f>VLOOKUP(A1479,[1]Hoja3!$A$1:$D$1647,4,0)</f>
        <v>0</v>
      </c>
      <c r="Q1479" s="31">
        <f>VLOOKUP(A1479,[1]Hoja3!$A$1:$D$1647,3,0)</f>
        <v>26887500</v>
      </c>
      <c r="R1479" s="31">
        <f t="shared" si="142"/>
        <v>26887500</v>
      </c>
      <c r="S1479" s="31">
        <f t="shared" si="138"/>
        <v>0</v>
      </c>
      <c r="T1479" s="31">
        <f t="shared" si="139"/>
        <v>0</v>
      </c>
      <c r="U1479" s="31">
        <f t="shared" si="140"/>
        <v>0</v>
      </c>
      <c r="X1479" s="30"/>
      <c r="Y1479" s="31"/>
      <c r="Z1479" s="31"/>
      <c r="AA1479" s="28" t="s">
        <v>5415</v>
      </c>
    </row>
    <row r="1480" spans="1:27" s="28" customFormat="1" ht="43.5" x14ac:dyDescent="0.35">
      <c r="A1480" s="19" t="str">
        <f t="shared" si="143"/>
        <v>1680-2024</v>
      </c>
      <c r="B1480" s="20">
        <v>1680</v>
      </c>
      <c r="C1480" s="28">
        <v>2024</v>
      </c>
      <c r="D1480" s="19" t="s">
        <v>4034</v>
      </c>
      <c r="E1480" s="19" t="s">
        <v>1731</v>
      </c>
      <c r="F1480" s="19">
        <v>1010210091</v>
      </c>
      <c r="G1480" s="19" t="s">
        <v>4035</v>
      </c>
      <c r="H1480" s="19" t="s">
        <v>262</v>
      </c>
      <c r="I1480" s="19" t="s">
        <v>4742</v>
      </c>
      <c r="J1480" s="27">
        <v>45520</v>
      </c>
      <c r="K1480" s="27">
        <v>45525</v>
      </c>
      <c r="L1480" s="27">
        <v>45657</v>
      </c>
      <c r="M1480" s="29">
        <v>26887500</v>
      </c>
      <c r="N1480" s="36">
        <f t="shared" si="141"/>
        <v>0</v>
      </c>
      <c r="O1480" s="31">
        <f>VLOOKUP(A1480,[1]Hoja3!$A$1:$D$1647,2,0)</f>
        <v>0</v>
      </c>
      <c r="P1480" s="31">
        <f>VLOOKUP(A1480,[1]Hoja3!$A$1:$D$1647,4,0)</f>
        <v>0</v>
      </c>
      <c r="Q1480" s="31">
        <f>VLOOKUP(A1480,[1]Hoja3!$A$1:$D$1647,3,0)</f>
        <v>26887500</v>
      </c>
      <c r="R1480" s="31">
        <f t="shared" si="142"/>
        <v>26887500</v>
      </c>
      <c r="S1480" s="31">
        <f t="shared" ref="S1480:S1543" si="144">+O1480-P1480</f>
        <v>0</v>
      </c>
      <c r="T1480" s="31">
        <f t="shared" ref="T1480:T1543" si="145">+O1480+P1480</f>
        <v>0</v>
      </c>
      <c r="U1480" s="31">
        <f t="shared" si="140"/>
        <v>0</v>
      </c>
      <c r="X1480" s="30"/>
      <c r="Y1480" s="31"/>
      <c r="Z1480" s="31"/>
      <c r="AA1480" s="28" t="s">
        <v>5415</v>
      </c>
    </row>
    <row r="1481" spans="1:27" s="28" customFormat="1" ht="29" x14ac:dyDescent="0.35">
      <c r="A1481" s="19" t="str">
        <f t="shared" si="143"/>
        <v>1682-2024</v>
      </c>
      <c r="B1481" s="20">
        <v>1682</v>
      </c>
      <c r="C1481" s="28">
        <v>2024</v>
      </c>
      <c r="D1481" s="19" t="s">
        <v>4036</v>
      </c>
      <c r="E1481" s="19" t="s">
        <v>4037</v>
      </c>
      <c r="F1481" s="19">
        <v>80027926</v>
      </c>
      <c r="G1481" s="19" t="s">
        <v>4038</v>
      </c>
      <c r="H1481" s="19" t="s">
        <v>338</v>
      </c>
      <c r="I1481" s="19" t="s">
        <v>339</v>
      </c>
      <c r="J1481" s="27">
        <v>45524</v>
      </c>
      <c r="K1481" s="27">
        <v>45525</v>
      </c>
      <c r="L1481" s="27">
        <v>45657</v>
      </c>
      <c r="M1481" s="29">
        <v>34614000</v>
      </c>
      <c r="N1481" s="36">
        <f t="shared" si="141"/>
        <v>0</v>
      </c>
      <c r="O1481" s="31">
        <f>VLOOKUP(A1481,[1]Hoja3!$A$1:$D$1647,2,0)</f>
        <v>0</v>
      </c>
      <c r="P1481" s="31">
        <f>VLOOKUP(A1481,[1]Hoja3!$A$1:$D$1647,4,0)</f>
        <v>0</v>
      </c>
      <c r="Q1481" s="31">
        <f>VLOOKUP(A1481,[1]Hoja3!$A$1:$D$1647,3,0)</f>
        <v>34614000</v>
      </c>
      <c r="R1481" s="31">
        <f t="shared" si="142"/>
        <v>34614000</v>
      </c>
      <c r="S1481" s="31">
        <f t="shared" si="144"/>
        <v>0</v>
      </c>
      <c r="T1481" s="31">
        <f t="shared" si="145"/>
        <v>0</v>
      </c>
      <c r="U1481" s="31">
        <f t="shared" si="140"/>
        <v>0</v>
      </c>
      <c r="X1481" s="30"/>
      <c r="Y1481" s="31"/>
      <c r="Z1481" s="31"/>
      <c r="AA1481" s="28" t="s">
        <v>340</v>
      </c>
    </row>
    <row r="1482" spans="1:27" s="28" customFormat="1" ht="43.5" x14ac:dyDescent="0.35">
      <c r="A1482" s="19" t="str">
        <f t="shared" si="143"/>
        <v>1683-2024</v>
      </c>
      <c r="B1482" s="20">
        <v>1683</v>
      </c>
      <c r="C1482" s="28">
        <v>2024</v>
      </c>
      <c r="D1482" s="19" t="s">
        <v>4039</v>
      </c>
      <c r="E1482" s="19" t="s">
        <v>2239</v>
      </c>
      <c r="F1482" s="19">
        <v>1053819587</v>
      </c>
      <c r="G1482" s="19" t="s">
        <v>4040</v>
      </c>
      <c r="H1482" s="19" t="s">
        <v>154</v>
      </c>
      <c r="I1482" s="19" t="s">
        <v>155</v>
      </c>
      <c r="J1482" s="27">
        <v>45520</v>
      </c>
      <c r="K1482" s="27">
        <v>45526</v>
      </c>
      <c r="L1482" s="27">
        <v>45657</v>
      </c>
      <c r="M1482" s="29">
        <v>24444000</v>
      </c>
      <c r="N1482" s="36">
        <f t="shared" si="141"/>
        <v>0</v>
      </c>
      <c r="O1482" s="31">
        <f>VLOOKUP(A1482,[1]Hoja3!$A$1:$D$1647,2,0)</f>
        <v>0</v>
      </c>
      <c r="P1482" s="31">
        <f>VLOOKUP(A1482,[1]Hoja3!$A$1:$D$1647,4,0)</f>
        <v>0</v>
      </c>
      <c r="Q1482" s="31">
        <f>VLOOKUP(A1482,[1]Hoja3!$A$1:$D$1647,3,0)</f>
        <v>24444000</v>
      </c>
      <c r="R1482" s="31">
        <f t="shared" si="142"/>
        <v>24444000</v>
      </c>
      <c r="S1482" s="31">
        <f t="shared" si="144"/>
        <v>0</v>
      </c>
      <c r="T1482" s="31">
        <f t="shared" si="145"/>
        <v>0</v>
      </c>
      <c r="U1482" s="31">
        <f t="shared" si="140"/>
        <v>0</v>
      </c>
      <c r="X1482" s="30"/>
      <c r="Y1482" s="31"/>
      <c r="Z1482" s="31"/>
      <c r="AA1482" s="28" t="s">
        <v>156</v>
      </c>
    </row>
    <row r="1483" spans="1:27" s="28" customFormat="1" ht="29" x14ac:dyDescent="0.35">
      <c r="A1483" s="19" t="str">
        <f t="shared" si="143"/>
        <v>1684-2024</v>
      </c>
      <c r="B1483" s="20">
        <v>1684</v>
      </c>
      <c r="C1483" s="28">
        <v>2024</v>
      </c>
      <c r="D1483" s="19" t="s">
        <v>4041</v>
      </c>
      <c r="E1483" s="19" t="s">
        <v>4042</v>
      </c>
      <c r="F1483" s="19">
        <v>1018469274</v>
      </c>
      <c r="G1483" s="19" t="s">
        <v>4043</v>
      </c>
      <c r="H1483" s="19" t="s">
        <v>2256</v>
      </c>
      <c r="I1483" s="19" t="s">
        <v>32</v>
      </c>
      <c r="J1483" s="27">
        <v>45524</v>
      </c>
      <c r="K1483" s="27">
        <v>45532</v>
      </c>
      <c r="L1483" s="27">
        <v>45653</v>
      </c>
      <c r="M1483" s="29">
        <v>16000000</v>
      </c>
      <c r="N1483" s="36">
        <f t="shared" si="141"/>
        <v>0</v>
      </c>
      <c r="O1483" s="31">
        <f>VLOOKUP(A1483,[1]Hoja3!$A$1:$D$1647,2,0)</f>
        <v>0</v>
      </c>
      <c r="P1483" s="31">
        <f>VLOOKUP(A1483,[1]Hoja3!$A$1:$D$1647,4,0)</f>
        <v>0</v>
      </c>
      <c r="Q1483" s="31">
        <f>VLOOKUP(A1483,[1]Hoja3!$A$1:$D$1647,3,0)</f>
        <v>16000000</v>
      </c>
      <c r="R1483" s="31">
        <f t="shared" si="142"/>
        <v>16000000</v>
      </c>
      <c r="S1483" s="31">
        <f t="shared" si="144"/>
        <v>0</v>
      </c>
      <c r="T1483" s="31">
        <f t="shared" si="145"/>
        <v>0</v>
      </c>
      <c r="U1483" s="31">
        <f t="shared" si="140"/>
        <v>0</v>
      </c>
      <c r="X1483" s="30"/>
      <c r="Y1483" s="31"/>
      <c r="Z1483" s="31"/>
      <c r="AA1483" s="28" t="s">
        <v>32</v>
      </c>
    </row>
    <row r="1484" spans="1:27" s="28" customFormat="1" ht="43.5" x14ac:dyDescent="0.35">
      <c r="A1484" s="19" t="str">
        <f t="shared" si="143"/>
        <v>1685-2024</v>
      </c>
      <c r="B1484" s="20">
        <v>1685</v>
      </c>
      <c r="C1484" s="28">
        <v>2024</v>
      </c>
      <c r="D1484" s="19" t="s">
        <v>4044</v>
      </c>
      <c r="E1484" s="19" t="s">
        <v>1275</v>
      </c>
      <c r="F1484" s="19">
        <v>1018445826</v>
      </c>
      <c r="G1484" s="19" t="s">
        <v>4045</v>
      </c>
      <c r="H1484" s="19" t="s">
        <v>262</v>
      </c>
      <c r="I1484" s="19" t="s">
        <v>4742</v>
      </c>
      <c r="J1484" s="27">
        <v>45525</v>
      </c>
      <c r="K1484" s="27">
        <v>45527</v>
      </c>
      <c r="L1484" s="27">
        <v>45657</v>
      </c>
      <c r="M1484" s="29">
        <v>30210000</v>
      </c>
      <c r="N1484" s="36">
        <f t="shared" si="141"/>
        <v>0</v>
      </c>
      <c r="O1484" s="31">
        <f>VLOOKUP(A1484,[1]Hoja3!$A$1:$D$1647,2,0)</f>
        <v>0</v>
      </c>
      <c r="P1484" s="31">
        <f>VLOOKUP(A1484,[1]Hoja3!$A$1:$D$1647,4,0)</f>
        <v>0</v>
      </c>
      <c r="Q1484" s="31">
        <f>VLOOKUP(A1484,[1]Hoja3!$A$1:$D$1647,3,0)</f>
        <v>30210000</v>
      </c>
      <c r="R1484" s="31">
        <f t="shared" si="142"/>
        <v>30210000</v>
      </c>
      <c r="S1484" s="31">
        <f t="shared" si="144"/>
        <v>0</v>
      </c>
      <c r="T1484" s="31">
        <f t="shared" si="145"/>
        <v>0</v>
      </c>
      <c r="U1484" s="31">
        <f t="shared" si="140"/>
        <v>0</v>
      </c>
      <c r="X1484" s="30"/>
      <c r="Y1484" s="31"/>
      <c r="Z1484" s="31"/>
      <c r="AA1484" s="28" t="s">
        <v>5415</v>
      </c>
    </row>
    <row r="1485" spans="1:27" s="28" customFormat="1" ht="43.5" x14ac:dyDescent="0.35">
      <c r="A1485" s="19" t="str">
        <f t="shared" si="143"/>
        <v>1686-2024</v>
      </c>
      <c r="B1485" s="20">
        <v>1686</v>
      </c>
      <c r="C1485" s="28">
        <v>2024</v>
      </c>
      <c r="D1485" s="19" t="s">
        <v>4046</v>
      </c>
      <c r="E1485" s="19" t="s">
        <v>1130</v>
      </c>
      <c r="F1485" s="19">
        <v>53069762</v>
      </c>
      <c r="G1485" s="19" t="s">
        <v>4047</v>
      </c>
      <c r="H1485" s="19" t="s">
        <v>262</v>
      </c>
      <c r="I1485" s="19" t="s">
        <v>4742</v>
      </c>
      <c r="J1485" s="27">
        <v>45530</v>
      </c>
      <c r="K1485" s="27">
        <v>45539</v>
      </c>
      <c r="L1485" s="27">
        <v>45657</v>
      </c>
      <c r="M1485" s="29">
        <v>35310000</v>
      </c>
      <c r="N1485" s="36">
        <f t="shared" si="141"/>
        <v>0</v>
      </c>
      <c r="O1485" s="31">
        <f>VLOOKUP(A1485,[1]Hoja3!$A$1:$D$1647,2,0)</f>
        <v>0</v>
      </c>
      <c r="P1485" s="31">
        <f>VLOOKUP(A1485,[1]Hoja3!$A$1:$D$1647,4,0)</f>
        <v>0</v>
      </c>
      <c r="Q1485" s="31">
        <f>VLOOKUP(A1485,[1]Hoja3!$A$1:$D$1647,3,0)</f>
        <v>35310000</v>
      </c>
      <c r="R1485" s="31">
        <f t="shared" si="142"/>
        <v>35310000</v>
      </c>
      <c r="S1485" s="31">
        <f t="shared" si="144"/>
        <v>0</v>
      </c>
      <c r="T1485" s="31">
        <f t="shared" si="145"/>
        <v>0</v>
      </c>
      <c r="U1485" s="31">
        <f t="shared" si="140"/>
        <v>0</v>
      </c>
      <c r="X1485" s="30"/>
      <c r="Y1485" s="31"/>
      <c r="Z1485" s="31"/>
      <c r="AA1485" s="28" t="s">
        <v>5415</v>
      </c>
    </row>
    <row r="1486" spans="1:27" s="28" customFormat="1" ht="43.5" x14ac:dyDescent="0.35">
      <c r="A1486" s="19" t="str">
        <f t="shared" si="143"/>
        <v>1689-2024</v>
      </c>
      <c r="B1486" s="20">
        <v>1689</v>
      </c>
      <c r="C1486" s="28">
        <v>2024</v>
      </c>
      <c r="D1486" s="19" t="s">
        <v>4048</v>
      </c>
      <c r="E1486" s="19" t="s">
        <v>1269</v>
      </c>
      <c r="F1486" s="19">
        <v>1018424395</v>
      </c>
      <c r="G1486" s="19" t="s">
        <v>4049</v>
      </c>
      <c r="H1486" s="19" t="s">
        <v>262</v>
      </c>
      <c r="I1486" s="19" t="s">
        <v>4742</v>
      </c>
      <c r="J1486" s="27">
        <v>45520</v>
      </c>
      <c r="K1486" s="27">
        <v>45527</v>
      </c>
      <c r="L1486" s="27">
        <v>45657</v>
      </c>
      <c r="M1486" s="29">
        <v>30210000</v>
      </c>
      <c r="N1486" s="36">
        <f t="shared" si="141"/>
        <v>0</v>
      </c>
      <c r="O1486" s="31">
        <f>VLOOKUP(A1486,[1]Hoja3!$A$1:$D$1647,2,0)</f>
        <v>0</v>
      </c>
      <c r="P1486" s="31">
        <f>VLOOKUP(A1486,[1]Hoja3!$A$1:$D$1647,4,0)</f>
        <v>0</v>
      </c>
      <c r="Q1486" s="31">
        <f>VLOOKUP(A1486,[1]Hoja3!$A$1:$D$1647,3,0)</f>
        <v>30210000</v>
      </c>
      <c r="R1486" s="31">
        <f t="shared" si="142"/>
        <v>30210000</v>
      </c>
      <c r="S1486" s="31">
        <f t="shared" si="144"/>
        <v>0</v>
      </c>
      <c r="T1486" s="31">
        <f t="shared" si="145"/>
        <v>0</v>
      </c>
      <c r="U1486" s="31">
        <f t="shared" si="140"/>
        <v>0</v>
      </c>
      <c r="X1486" s="30"/>
      <c r="Y1486" s="31"/>
      <c r="Z1486" s="31"/>
      <c r="AA1486" s="28" t="s">
        <v>5415</v>
      </c>
    </row>
    <row r="1487" spans="1:27" s="28" customFormat="1" ht="29" x14ac:dyDescent="0.35">
      <c r="A1487" s="19" t="str">
        <f t="shared" si="143"/>
        <v>1690-2024</v>
      </c>
      <c r="B1487" s="20">
        <v>1690</v>
      </c>
      <c r="C1487" s="28">
        <v>2024</v>
      </c>
      <c r="D1487" s="19" t="s">
        <v>4050</v>
      </c>
      <c r="E1487" s="19" t="s">
        <v>2383</v>
      </c>
      <c r="F1487" s="19">
        <v>1233897607</v>
      </c>
      <c r="G1487" s="19" t="s">
        <v>4051</v>
      </c>
      <c r="H1487" s="19" t="s">
        <v>3292</v>
      </c>
      <c r="I1487" s="19" t="s">
        <v>5416</v>
      </c>
      <c r="J1487" s="27">
        <v>45520</v>
      </c>
      <c r="K1487" s="27">
        <v>45525</v>
      </c>
      <c r="L1487" s="27">
        <v>45656</v>
      </c>
      <c r="M1487" s="29">
        <v>19933333</v>
      </c>
      <c r="N1487" s="36">
        <f t="shared" si="141"/>
        <v>0</v>
      </c>
      <c r="O1487" s="31">
        <f>VLOOKUP(A1487,[1]Hoja3!$A$1:$D$1647,2,0)</f>
        <v>0</v>
      </c>
      <c r="P1487" s="31">
        <f>VLOOKUP(A1487,[1]Hoja3!$A$1:$D$1647,4,0)</f>
        <v>0</v>
      </c>
      <c r="Q1487" s="31">
        <f>VLOOKUP(A1487,[1]Hoja3!$A$1:$D$1647,3,0)</f>
        <v>19933333</v>
      </c>
      <c r="R1487" s="31">
        <f t="shared" si="142"/>
        <v>19933333</v>
      </c>
      <c r="S1487" s="31">
        <f t="shared" si="144"/>
        <v>0</v>
      </c>
      <c r="T1487" s="31">
        <f t="shared" si="145"/>
        <v>0</v>
      </c>
      <c r="U1487" s="31">
        <f t="shared" si="140"/>
        <v>0</v>
      </c>
      <c r="X1487" s="30"/>
      <c r="Y1487" s="31"/>
      <c r="Z1487" s="31"/>
      <c r="AA1487" s="28" t="s">
        <v>895</v>
      </c>
    </row>
    <row r="1488" spans="1:27" s="28" customFormat="1" ht="29" x14ac:dyDescent="0.35">
      <c r="A1488" s="19" t="str">
        <f t="shared" si="143"/>
        <v>1691-2024</v>
      </c>
      <c r="B1488" s="20">
        <v>1691</v>
      </c>
      <c r="C1488" s="28">
        <v>2024</v>
      </c>
      <c r="D1488" s="19" t="s">
        <v>4052</v>
      </c>
      <c r="E1488" s="19" t="s">
        <v>1659</v>
      </c>
      <c r="F1488" s="19">
        <v>1015394684</v>
      </c>
      <c r="G1488" s="19" t="s">
        <v>4053</v>
      </c>
      <c r="H1488" s="19" t="s">
        <v>2899</v>
      </c>
      <c r="I1488" s="19" t="s">
        <v>765</v>
      </c>
      <c r="J1488" s="27">
        <v>45520</v>
      </c>
      <c r="K1488" s="27">
        <v>45527</v>
      </c>
      <c r="L1488" s="27">
        <v>45657</v>
      </c>
      <c r="M1488" s="29">
        <v>19933333</v>
      </c>
      <c r="N1488" s="36">
        <f t="shared" si="141"/>
        <v>0</v>
      </c>
      <c r="O1488" s="31">
        <f>VLOOKUP(A1488,[1]Hoja3!$A$1:$D$1647,2,0)</f>
        <v>0</v>
      </c>
      <c r="P1488" s="31">
        <f>VLOOKUP(A1488,[1]Hoja3!$A$1:$D$1647,4,0)</f>
        <v>0</v>
      </c>
      <c r="Q1488" s="31">
        <f>VLOOKUP(A1488,[1]Hoja3!$A$1:$D$1647,3,0)</f>
        <v>19933333</v>
      </c>
      <c r="R1488" s="31">
        <f t="shared" si="142"/>
        <v>19933333</v>
      </c>
      <c r="S1488" s="31">
        <f t="shared" si="144"/>
        <v>0</v>
      </c>
      <c r="T1488" s="31">
        <f t="shared" si="145"/>
        <v>0</v>
      </c>
      <c r="U1488" s="31">
        <f t="shared" si="140"/>
        <v>0</v>
      </c>
      <c r="X1488" s="30"/>
      <c r="Y1488" s="31"/>
      <c r="Z1488" s="31"/>
      <c r="AA1488" s="28" t="s">
        <v>556</v>
      </c>
    </row>
    <row r="1489" spans="1:27" s="28" customFormat="1" ht="29" x14ac:dyDescent="0.35">
      <c r="A1489" s="19" t="str">
        <f t="shared" si="143"/>
        <v>1692-2024</v>
      </c>
      <c r="B1489" s="20">
        <v>1692</v>
      </c>
      <c r="C1489" s="28">
        <v>2024</v>
      </c>
      <c r="D1489" s="19" t="s">
        <v>4054</v>
      </c>
      <c r="E1489" s="19" t="s">
        <v>2449</v>
      </c>
      <c r="F1489" s="19">
        <v>1020816925</v>
      </c>
      <c r="G1489" s="19" t="s">
        <v>4055</v>
      </c>
      <c r="H1489" s="19" t="s">
        <v>2899</v>
      </c>
      <c r="I1489" s="19" t="s">
        <v>765</v>
      </c>
      <c r="J1489" s="27">
        <v>45520</v>
      </c>
      <c r="K1489" s="27">
        <v>45530</v>
      </c>
      <c r="L1489" s="27">
        <v>45657</v>
      </c>
      <c r="M1489" s="29">
        <v>19933333</v>
      </c>
      <c r="N1489" s="36">
        <f t="shared" si="141"/>
        <v>0</v>
      </c>
      <c r="O1489" s="31">
        <f>VLOOKUP(A1489,[1]Hoja3!$A$1:$D$1647,2,0)</f>
        <v>0</v>
      </c>
      <c r="P1489" s="31">
        <f>VLOOKUP(A1489,[1]Hoja3!$A$1:$D$1647,4,0)</f>
        <v>0</v>
      </c>
      <c r="Q1489" s="31">
        <f>VLOOKUP(A1489,[1]Hoja3!$A$1:$D$1647,3,0)</f>
        <v>19933333</v>
      </c>
      <c r="R1489" s="31">
        <f t="shared" si="142"/>
        <v>19933333</v>
      </c>
      <c r="S1489" s="31">
        <f t="shared" si="144"/>
        <v>0</v>
      </c>
      <c r="T1489" s="31">
        <f t="shared" si="145"/>
        <v>0</v>
      </c>
      <c r="U1489" s="31">
        <f t="shared" si="140"/>
        <v>0</v>
      </c>
      <c r="X1489" s="30"/>
      <c r="Y1489" s="31"/>
      <c r="Z1489" s="31"/>
      <c r="AA1489" s="28" t="s">
        <v>556</v>
      </c>
    </row>
    <row r="1490" spans="1:27" s="28" customFormat="1" ht="29" x14ac:dyDescent="0.35">
      <c r="A1490" s="19" t="str">
        <f t="shared" si="143"/>
        <v>1693-2024</v>
      </c>
      <c r="B1490" s="20">
        <v>1693</v>
      </c>
      <c r="C1490" s="28">
        <v>2024</v>
      </c>
      <c r="D1490" s="19" t="s">
        <v>4056</v>
      </c>
      <c r="E1490" s="19" t="s">
        <v>2434</v>
      </c>
      <c r="F1490" s="19">
        <v>1059606556</v>
      </c>
      <c r="G1490" s="19" t="s">
        <v>4057</v>
      </c>
      <c r="H1490" s="19" t="s">
        <v>3046</v>
      </c>
      <c r="I1490" s="19" t="s">
        <v>476</v>
      </c>
      <c r="J1490" s="27">
        <v>45520</v>
      </c>
      <c r="K1490" s="27">
        <v>45531</v>
      </c>
      <c r="L1490" s="27">
        <v>45657</v>
      </c>
      <c r="M1490" s="29">
        <v>25891107</v>
      </c>
      <c r="N1490" s="36">
        <f t="shared" si="141"/>
        <v>0</v>
      </c>
      <c r="O1490" s="31">
        <f>VLOOKUP(A1490,[1]Hoja3!$A$1:$D$1647,2,0)</f>
        <v>0</v>
      </c>
      <c r="P1490" s="31">
        <f>VLOOKUP(A1490,[1]Hoja3!$A$1:$D$1647,4,0)</f>
        <v>0</v>
      </c>
      <c r="Q1490" s="31">
        <f>VLOOKUP(A1490,[1]Hoja3!$A$1:$D$1647,3,0)</f>
        <v>25891107</v>
      </c>
      <c r="R1490" s="31">
        <f t="shared" si="142"/>
        <v>25891107</v>
      </c>
      <c r="S1490" s="31">
        <f t="shared" si="144"/>
        <v>0</v>
      </c>
      <c r="T1490" s="31">
        <f t="shared" si="145"/>
        <v>0</v>
      </c>
      <c r="U1490" s="31">
        <f t="shared" si="140"/>
        <v>0</v>
      </c>
      <c r="X1490" s="30"/>
      <c r="Y1490" s="31"/>
      <c r="Z1490" s="31"/>
      <c r="AA1490" s="28" t="s">
        <v>477</v>
      </c>
    </row>
    <row r="1491" spans="1:27" s="28" customFormat="1" ht="43.5" x14ac:dyDescent="0.35">
      <c r="A1491" s="19" t="str">
        <f t="shared" si="143"/>
        <v>1694-2024</v>
      </c>
      <c r="B1491" s="20">
        <v>1694</v>
      </c>
      <c r="C1491" s="28">
        <v>2024</v>
      </c>
      <c r="D1491" s="19" t="s">
        <v>4058</v>
      </c>
      <c r="E1491" s="19" t="s">
        <v>4059</v>
      </c>
      <c r="F1491" s="19">
        <v>1013684171</v>
      </c>
      <c r="G1491" s="19" t="s">
        <v>4060</v>
      </c>
      <c r="H1491" s="19" t="s">
        <v>262</v>
      </c>
      <c r="I1491" s="19" t="s">
        <v>4742</v>
      </c>
      <c r="J1491" s="27">
        <v>45520</v>
      </c>
      <c r="K1491" s="27">
        <v>45531</v>
      </c>
      <c r="L1491" s="27">
        <v>45657</v>
      </c>
      <c r="M1491" s="29">
        <v>22280000</v>
      </c>
      <c r="N1491" s="36">
        <f t="shared" si="141"/>
        <v>0</v>
      </c>
      <c r="O1491" s="31">
        <f>VLOOKUP(A1491,[1]Hoja3!$A$1:$D$1647,2,0)</f>
        <v>0</v>
      </c>
      <c r="P1491" s="31">
        <f>VLOOKUP(A1491,[1]Hoja3!$A$1:$D$1647,4,0)</f>
        <v>0</v>
      </c>
      <c r="Q1491" s="31">
        <f>VLOOKUP(A1491,[1]Hoja3!$A$1:$D$1647,3,0)</f>
        <v>22280000</v>
      </c>
      <c r="R1491" s="31">
        <f t="shared" si="142"/>
        <v>22280000</v>
      </c>
      <c r="S1491" s="31">
        <f t="shared" si="144"/>
        <v>0</v>
      </c>
      <c r="T1491" s="31">
        <f t="shared" si="145"/>
        <v>0</v>
      </c>
      <c r="U1491" s="31">
        <f t="shared" si="140"/>
        <v>0</v>
      </c>
      <c r="X1491" s="30"/>
      <c r="Y1491" s="31"/>
      <c r="Z1491" s="31"/>
      <c r="AA1491" s="28" t="s">
        <v>5415</v>
      </c>
    </row>
    <row r="1492" spans="1:27" s="28" customFormat="1" ht="43.5" x14ac:dyDescent="0.35">
      <c r="A1492" s="19" t="str">
        <f t="shared" si="143"/>
        <v>1695-2024</v>
      </c>
      <c r="B1492" s="20">
        <v>1695</v>
      </c>
      <c r="C1492" s="28">
        <v>2024</v>
      </c>
      <c r="D1492" s="19" t="s">
        <v>4061</v>
      </c>
      <c r="E1492" s="19" t="s">
        <v>1404</v>
      </c>
      <c r="F1492" s="19">
        <v>1013669194</v>
      </c>
      <c r="G1492" s="19" t="s">
        <v>4062</v>
      </c>
      <c r="H1492" s="19" t="s">
        <v>262</v>
      </c>
      <c r="I1492" s="19" t="s">
        <v>4742</v>
      </c>
      <c r="J1492" s="27">
        <v>45520</v>
      </c>
      <c r="K1492" s="27">
        <v>45527</v>
      </c>
      <c r="L1492" s="27">
        <v>45657</v>
      </c>
      <c r="M1492" s="29">
        <v>38916000</v>
      </c>
      <c r="N1492" s="36">
        <f t="shared" si="141"/>
        <v>0</v>
      </c>
      <c r="O1492" s="31">
        <f>VLOOKUP(A1492,[1]Hoja3!$A$1:$D$1647,2,0)</f>
        <v>0</v>
      </c>
      <c r="P1492" s="31">
        <f>VLOOKUP(A1492,[1]Hoja3!$A$1:$D$1647,4,0)</f>
        <v>0</v>
      </c>
      <c r="Q1492" s="31">
        <f>VLOOKUP(A1492,[1]Hoja3!$A$1:$D$1647,3,0)</f>
        <v>38916000</v>
      </c>
      <c r="R1492" s="31">
        <f t="shared" si="142"/>
        <v>38916000</v>
      </c>
      <c r="S1492" s="31">
        <f t="shared" si="144"/>
        <v>0</v>
      </c>
      <c r="T1492" s="31">
        <f t="shared" si="145"/>
        <v>0</v>
      </c>
      <c r="U1492" s="31">
        <f t="shared" si="140"/>
        <v>0</v>
      </c>
      <c r="X1492" s="30"/>
      <c r="Y1492" s="31"/>
      <c r="Z1492" s="31"/>
      <c r="AA1492" s="28" t="s">
        <v>5415</v>
      </c>
    </row>
    <row r="1493" spans="1:27" s="28" customFormat="1" ht="43.5" x14ac:dyDescent="0.35">
      <c r="A1493" s="19" t="str">
        <f t="shared" si="143"/>
        <v>1696-2024</v>
      </c>
      <c r="B1493" s="20">
        <v>1696</v>
      </c>
      <c r="C1493" s="28">
        <v>2024</v>
      </c>
      <c r="D1493" s="19" t="s">
        <v>4063</v>
      </c>
      <c r="E1493" s="19" t="s">
        <v>1803</v>
      </c>
      <c r="F1493" s="19">
        <v>1031127072</v>
      </c>
      <c r="G1493" s="19" t="s">
        <v>4064</v>
      </c>
      <c r="H1493" s="19" t="s">
        <v>262</v>
      </c>
      <c r="I1493" s="19" t="s">
        <v>4742</v>
      </c>
      <c r="J1493" s="27">
        <v>45520</v>
      </c>
      <c r="K1493" s="27">
        <v>45527</v>
      </c>
      <c r="L1493" s="27">
        <v>45657</v>
      </c>
      <c r="M1493" s="29">
        <v>26887500</v>
      </c>
      <c r="N1493" s="36">
        <f t="shared" si="141"/>
        <v>0</v>
      </c>
      <c r="O1493" s="31">
        <f>VLOOKUP(A1493,[1]Hoja3!$A$1:$D$1647,2,0)</f>
        <v>0</v>
      </c>
      <c r="P1493" s="31">
        <f>VLOOKUP(A1493,[1]Hoja3!$A$1:$D$1647,4,0)</f>
        <v>0</v>
      </c>
      <c r="Q1493" s="31">
        <f>VLOOKUP(A1493,[1]Hoja3!$A$1:$D$1647,3,0)</f>
        <v>26887500</v>
      </c>
      <c r="R1493" s="31">
        <f t="shared" si="142"/>
        <v>26887500</v>
      </c>
      <c r="S1493" s="31">
        <f t="shared" si="144"/>
        <v>0</v>
      </c>
      <c r="T1493" s="31">
        <f t="shared" si="145"/>
        <v>0</v>
      </c>
      <c r="U1493" s="31">
        <f t="shared" si="140"/>
        <v>0</v>
      </c>
      <c r="X1493" s="30"/>
      <c r="Y1493" s="31"/>
      <c r="Z1493" s="31"/>
      <c r="AA1493" s="28" t="s">
        <v>5415</v>
      </c>
    </row>
    <row r="1494" spans="1:27" s="28" customFormat="1" ht="43.5" x14ac:dyDescent="0.35">
      <c r="A1494" s="19" t="str">
        <f t="shared" si="143"/>
        <v>1697-2024</v>
      </c>
      <c r="B1494" s="20">
        <v>1697</v>
      </c>
      <c r="C1494" s="28">
        <v>2024</v>
      </c>
      <c r="D1494" s="19" t="s">
        <v>4065</v>
      </c>
      <c r="E1494" s="19" t="s">
        <v>1623</v>
      </c>
      <c r="F1494" s="19">
        <v>1065242351</v>
      </c>
      <c r="G1494" s="19" t="s">
        <v>4066</v>
      </c>
      <c r="H1494" s="19" t="s">
        <v>262</v>
      </c>
      <c r="I1494" s="19" t="s">
        <v>4742</v>
      </c>
      <c r="J1494" s="27">
        <v>45520</v>
      </c>
      <c r="K1494" s="27">
        <v>45530</v>
      </c>
      <c r="L1494" s="27">
        <v>45657</v>
      </c>
      <c r="M1494" s="29">
        <v>26887500</v>
      </c>
      <c r="N1494" s="36">
        <f t="shared" si="141"/>
        <v>0</v>
      </c>
      <c r="O1494" s="31">
        <f>VLOOKUP(A1494,[1]Hoja3!$A$1:$D$1647,2,0)</f>
        <v>0</v>
      </c>
      <c r="P1494" s="31">
        <f>VLOOKUP(A1494,[1]Hoja3!$A$1:$D$1647,4,0)</f>
        <v>0</v>
      </c>
      <c r="Q1494" s="31">
        <f>VLOOKUP(A1494,[1]Hoja3!$A$1:$D$1647,3,0)</f>
        <v>26887500</v>
      </c>
      <c r="R1494" s="31">
        <f t="shared" si="142"/>
        <v>26887500</v>
      </c>
      <c r="S1494" s="31">
        <f t="shared" si="144"/>
        <v>0</v>
      </c>
      <c r="T1494" s="31">
        <f t="shared" si="145"/>
        <v>0</v>
      </c>
      <c r="U1494" s="31">
        <f t="shared" si="140"/>
        <v>0</v>
      </c>
      <c r="X1494" s="30"/>
      <c r="Y1494" s="31"/>
      <c r="Z1494" s="31"/>
      <c r="AA1494" s="28" t="s">
        <v>5415</v>
      </c>
    </row>
    <row r="1495" spans="1:27" s="28" customFormat="1" ht="29" x14ac:dyDescent="0.35">
      <c r="A1495" s="19" t="str">
        <f t="shared" si="143"/>
        <v>1698-2024</v>
      </c>
      <c r="B1495" s="20">
        <v>1698</v>
      </c>
      <c r="C1495" s="28">
        <v>2024</v>
      </c>
      <c r="D1495" s="19" t="s">
        <v>4067</v>
      </c>
      <c r="E1495" s="19" t="s">
        <v>4068</v>
      </c>
      <c r="F1495" s="19">
        <v>1022421127</v>
      </c>
      <c r="G1495" s="19" t="s">
        <v>4069</v>
      </c>
      <c r="H1495" s="19" t="s">
        <v>4678</v>
      </c>
      <c r="I1495" s="19" t="s">
        <v>2487</v>
      </c>
      <c r="J1495" s="27">
        <v>45520</v>
      </c>
      <c r="K1495" s="27">
        <v>45531</v>
      </c>
      <c r="L1495" s="27">
        <v>45657</v>
      </c>
      <c r="M1495" s="29">
        <v>20000000</v>
      </c>
      <c r="N1495" s="36">
        <f t="shared" si="141"/>
        <v>0</v>
      </c>
      <c r="O1495" s="31">
        <f>VLOOKUP(A1495,[1]Hoja3!$A$1:$D$1647,2,0)</f>
        <v>0</v>
      </c>
      <c r="P1495" s="31">
        <f>VLOOKUP(A1495,[1]Hoja3!$A$1:$D$1647,4,0)</f>
        <v>0</v>
      </c>
      <c r="Q1495" s="31">
        <f>VLOOKUP(A1495,[1]Hoja3!$A$1:$D$1647,3,0)</f>
        <v>20000000</v>
      </c>
      <c r="R1495" s="31">
        <f t="shared" si="142"/>
        <v>20000000</v>
      </c>
      <c r="S1495" s="31">
        <f t="shared" si="144"/>
        <v>0</v>
      </c>
      <c r="T1495" s="31">
        <f t="shared" si="145"/>
        <v>0</v>
      </c>
      <c r="U1495" s="31">
        <f t="shared" si="140"/>
        <v>0</v>
      </c>
      <c r="X1495" s="30"/>
      <c r="Y1495" s="31"/>
      <c r="Z1495" s="31"/>
      <c r="AA1495" s="28" t="s">
        <v>534</v>
      </c>
    </row>
    <row r="1496" spans="1:27" s="28" customFormat="1" ht="29" x14ac:dyDescent="0.35">
      <c r="A1496" s="19" t="str">
        <f t="shared" si="143"/>
        <v>1700-2024</v>
      </c>
      <c r="B1496" s="20">
        <v>1700</v>
      </c>
      <c r="C1496" s="28">
        <v>2024</v>
      </c>
      <c r="D1496" s="19" t="s">
        <v>4070</v>
      </c>
      <c r="E1496" s="19" t="s">
        <v>561</v>
      </c>
      <c r="F1496" s="19">
        <v>1033739124</v>
      </c>
      <c r="G1496" s="19" t="s">
        <v>4071</v>
      </c>
      <c r="H1496" s="19" t="s">
        <v>426</v>
      </c>
      <c r="I1496" s="19" t="s">
        <v>820</v>
      </c>
      <c r="J1496" s="27">
        <v>45525</v>
      </c>
      <c r="K1496" s="27">
        <v>45526</v>
      </c>
      <c r="L1496" s="27">
        <v>45647</v>
      </c>
      <c r="M1496" s="29">
        <v>28000000</v>
      </c>
      <c r="N1496" s="36">
        <f t="shared" si="141"/>
        <v>0</v>
      </c>
      <c r="O1496" s="31">
        <f>VLOOKUP(A1496,[1]Hoja3!$A$1:$D$1647,2,0)</f>
        <v>0</v>
      </c>
      <c r="P1496" s="31">
        <f>VLOOKUP(A1496,[1]Hoja3!$A$1:$D$1647,4,0)</f>
        <v>0</v>
      </c>
      <c r="Q1496" s="31">
        <f>VLOOKUP(A1496,[1]Hoja3!$A$1:$D$1647,3,0)</f>
        <v>28000000</v>
      </c>
      <c r="R1496" s="31">
        <f t="shared" si="142"/>
        <v>28000000</v>
      </c>
      <c r="S1496" s="31">
        <f t="shared" si="144"/>
        <v>0</v>
      </c>
      <c r="T1496" s="31">
        <f t="shared" si="145"/>
        <v>0</v>
      </c>
      <c r="U1496" s="31">
        <f t="shared" si="140"/>
        <v>0</v>
      </c>
      <c r="X1496" s="30"/>
      <c r="Y1496" s="31"/>
      <c r="Z1496" s="31"/>
      <c r="AA1496" s="28" t="s">
        <v>428</v>
      </c>
    </row>
    <row r="1497" spans="1:27" s="28" customFormat="1" ht="29" x14ac:dyDescent="0.35">
      <c r="A1497" s="19" t="str">
        <f t="shared" si="143"/>
        <v>1701-2024</v>
      </c>
      <c r="B1497" s="20">
        <v>1701</v>
      </c>
      <c r="C1497" s="28">
        <v>2024</v>
      </c>
      <c r="D1497" s="19" t="s">
        <v>4072</v>
      </c>
      <c r="E1497" s="19" t="s">
        <v>1596</v>
      </c>
      <c r="F1497" s="19">
        <v>1033800543</v>
      </c>
      <c r="G1497" s="19" t="s">
        <v>4073</v>
      </c>
      <c r="H1497" s="19" t="s">
        <v>2256</v>
      </c>
      <c r="I1497" s="19" t="s">
        <v>32</v>
      </c>
      <c r="J1497" s="27">
        <v>45524</v>
      </c>
      <c r="K1497" s="27">
        <v>45531</v>
      </c>
      <c r="L1497" s="27">
        <v>45652</v>
      </c>
      <c r="M1497" s="29">
        <v>18540000</v>
      </c>
      <c r="N1497" s="36">
        <f t="shared" si="141"/>
        <v>0</v>
      </c>
      <c r="O1497" s="31">
        <f>VLOOKUP(A1497,[1]Hoja3!$A$1:$D$1647,2,0)</f>
        <v>0</v>
      </c>
      <c r="P1497" s="31">
        <f>VLOOKUP(A1497,[1]Hoja3!$A$1:$D$1647,4,0)</f>
        <v>0</v>
      </c>
      <c r="Q1497" s="31">
        <f>VLOOKUP(A1497,[1]Hoja3!$A$1:$D$1647,3,0)</f>
        <v>18540000</v>
      </c>
      <c r="R1497" s="31">
        <f t="shared" si="142"/>
        <v>18540000</v>
      </c>
      <c r="S1497" s="31">
        <f t="shared" si="144"/>
        <v>0</v>
      </c>
      <c r="T1497" s="31">
        <f t="shared" si="145"/>
        <v>0</v>
      </c>
      <c r="U1497" s="31">
        <f t="shared" si="140"/>
        <v>0</v>
      </c>
      <c r="X1497" s="30"/>
      <c r="Y1497" s="31"/>
      <c r="Z1497" s="31"/>
      <c r="AA1497" s="28" t="s">
        <v>32</v>
      </c>
    </row>
    <row r="1498" spans="1:27" s="28" customFormat="1" ht="29" x14ac:dyDescent="0.35">
      <c r="A1498" s="19" t="str">
        <f t="shared" si="143"/>
        <v>1702-2024</v>
      </c>
      <c r="B1498" s="20">
        <v>1702</v>
      </c>
      <c r="C1498" s="28">
        <v>2024</v>
      </c>
      <c r="D1498" s="19" t="s">
        <v>4074</v>
      </c>
      <c r="E1498" s="19" t="s">
        <v>1329</v>
      </c>
      <c r="F1498" s="19">
        <v>52216249</v>
      </c>
      <c r="G1498" s="19" t="s">
        <v>4075</v>
      </c>
      <c r="H1498" s="19" t="s">
        <v>2256</v>
      </c>
      <c r="I1498" s="19" t="s">
        <v>32</v>
      </c>
      <c r="J1498" s="27">
        <v>45527</v>
      </c>
      <c r="K1498" s="27">
        <v>45533</v>
      </c>
      <c r="L1498" s="27">
        <v>45657</v>
      </c>
      <c r="M1498" s="29">
        <v>32590000</v>
      </c>
      <c r="N1498" s="36">
        <f t="shared" si="141"/>
        <v>0</v>
      </c>
      <c r="O1498" s="31">
        <f>VLOOKUP(A1498,[1]Hoja3!$A$1:$D$1647,2,0)</f>
        <v>0</v>
      </c>
      <c r="P1498" s="31">
        <f>VLOOKUP(A1498,[1]Hoja3!$A$1:$D$1647,4,0)</f>
        <v>0</v>
      </c>
      <c r="Q1498" s="31">
        <f>VLOOKUP(A1498,[1]Hoja3!$A$1:$D$1647,3,0)</f>
        <v>32590000</v>
      </c>
      <c r="R1498" s="31">
        <f t="shared" si="142"/>
        <v>32590000</v>
      </c>
      <c r="S1498" s="31">
        <f t="shared" si="144"/>
        <v>0</v>
      </c>
      <c r="T1498" s="31">
        <f t="shared" si="145"/>
        <v>0</v>
      </c>
      <c r="U1498" s="31">
        <f t="shared" si="140"/>
        <v>0</v>
      </c>
      <c r="X1498" s="30"/>
      <c r="Y1498" s="31"/>
      <c r="Z1498" s="31"/>
      <c r="AA1498" s="28" t="s">
        <v>32</v>
      </c>
    </row>
    <row r="1499" spans="1:27" s="28" customFormat="1" ht="43.5" x14ac:dyDescent="0.35">
      <c r="A1499" s="19" t="str">
        <f t="shared" si="143"/>
        <v>1707-2024</v>
      </c>
      <c r="B1499" s="20">
        <v>1707</v>
      </c>
      <c r="C1499" s="28">
        <v>2024</v>
      </c>
      <c r="D1499" s="19" t="s">
        <v>4076</v>
      </c>
      <c r="E1499" s="19" t="s">
        <v>1419</v>
      </c>
      <c r="F1499" s="19">
        <v>1032436974</v>
      </c>
      <c r="G1499" s="19" t="s">
        <v>4077</v>
      </c>
      <c r="H1499" s="19" t="s">
        <v>262</v>
      </c>
      <c r="I1499" s="19" t="s">
        <v>4742</v>
      </c>
      <c r="J1499" s="27">
        <v>45524</v>
      </c>
      <c r="K1499" s="27">
        <v>45530</v>
      </c>
      <c r="L1499" s="27">
        <v>45657</v>
      </c>
      <c r="M1499" s="29">
        <v>32590000</v>
      </c>
      <c r="N1499" s="36">
        <f t="shared" si="141"/>
        <v>0</v>
      </c>
      <c r="O1499" s="31">
        <f>VLOOKUP(A1499,[1]Hoja3!$A$1:$D$1647,2,0)</f>
        <v>0</v>
      </c>
      <c r="P1499" s="31">
        <f>VLOOKUP(A1499,[1]Hoja3!$A$1:$D$1647,4,0)</f>
        <v>0</v>
      </c>
      <c r="Q1499" s="31">
        <f>VLOOKUP(A1499,[1]Hoja3!$A$1:$D$1647,3,0)</f>
        <v>32590000</v>
      </c>
      <c r="R1499" s="31">
        <f t="shared" si="142"/>
        <v>32590000</v>
      </c>
      <c r="S1499" s="31">
        <f t="shared" si="144"/>
        <v>0</v>
      </c>
      <c r="T1499" s="31">
        <f t="shared" si="145"/>
        <v>0</v>
      </c>
      <c r="U1499" s="31">
        <f t="shared" si="140"/>
        <v>0</v>
      </c>
      <c r="X1499" s="30"/>
      <c r="Y1499" s="31"/>
      <c r="Z1499" s="31"/>
      <c r="AA1499" s="28" t="s">
        <v>5415</v>
      </c>
    </row>
    <row r="1500" spans="1:27" s="28" customFormat="1" ht="29" x14ac:dyDescent="0.35">
      <c r="A1500" s="19" t="str">
        <f t="shared" si="143"/>
        <v>1708-2024</v>
      </c>
      <c r="B1500" s="20">
        <v>1708</v>
      </c>
      <c r="C1500" s="28">
        <v>2024</v>
      </c>
      <c r="D1500" s="19" t="s">
        <v>4078</v>
      </c>
      <c r="E1500" s="19" t="s">
        <v>828</v>
      </c>
      <c r="F1500" s="19">
        <v>80472294</v>
      </c>
      <c r="G1500" s="19" t="s">
        <v>4079</v>
      </c>
      <c r="H1500" s="19" t="s">
        <v>298</v>
      </c>
      <c r="I1500" s="19" t="s">
        <v>299</v>
      </c>
      <c r="J1500" s="27">
        <v>45524</v>
      </c>
      <c r="K1500" s="27">
        <v>45526</v>
      </c>
      <c r="L1500" s="27">
        <v>45657</v>
      </c>
      <c r="M1500" s="29">
        <v>16500000</v>
      </c>
      <c r="N1500" s="36">
        <f t="shared" si="141"/>
        <v>0</v>
      </c>
      <c r="O1500" s="31">
        <f>VLOOKUP(A1500,[1]Hoja3!$A$1:$D$1647,2,0)</f>
        <v>0</v>
      </c>
      <c r="P1500" s="31">
        <f>VLOOKUP(A1500,[1]Hoja3!$A$1:$D$1647,4,0)</f>
        <v>0</v>
      </c>
      <c r="Q1500" s="31">
        <f>VLOOKUP(A1500,[1]Hoja3!$A$1:$D$1647,3,0)</f>
        <v>16500000</v>
      </c>
      <c r="R1500" s="31">
        <f t="shared" si="142"/>
        <v>16500000</v>
      </c>
      <c r="S1500" s="31">
        <f t="shared" si="144"/>
        <v>0</v>
      </c>
      <c r="T1500" s="31">
        <f t="shared" si="145"/>
        <v>0</v>
      </c>
      <c r="U1500" s="31">
        <f t="shared" si="140"/>
        <v>0</v>
      </c>
      <c r="X1500" s="30"/>
      <c r="Y1500" s="31"/>
      <c r="Z1500" s="31"/>
      <c r="AA1500" s="28" t="s">
        <v>300</v>
      </c>
    </row>
    <row r="1501" spans="1:27" s="28" customFormat="1" ht="29" x14ac:dyDescent="0.35">
      <c r="A1501" s="19" t="str">
        <f t="shared" si="143"/>
        <v>1709-2024</v>
      </c>
      <c r="B1501" s="20">
        <v>1709</v>
      </c>
      <c r="C1501" s="28">
        <v>2024</v>
      </c>
      <c r="D1501" s="19" t="s">
        <v>4080</v>
      </c>
      <c r="E1501" s="19" t="s">
        <v>4081</v>
      </c>
      <c r="F1501" s="19">
        <v>79966606</v>
      </c>
      <c r="G1501" s="19" t="s">
        <v>4082</v>
      </c>
      <c r="H1501" s="19" t="s">
        <v>298</v>
      </c>
      <c r="I1501" s="19" t="s">
        <v>299</v>
      </c>
      <c r="J1501" s="27">
        <v>45524</v>
      </c>
      <c r="K1501" s="27">
        <v>45526</v>
      </c>
      <c r="L1501" s="27">
        <v>45657</v>
      </c>
      <c r="M1501" s="29">
        <v>33000000</v>
      </c>
      <c r="N1501" s="36">
        <f t="shared" si="141"/>
        <v>0</v>
      </c>
      <c r="O1501" s="31">
        <f>VLOOKUP(A1501,[1]Hoja3!$A$1:$D$1647,2,0)</f>
        <v>0</v>
      </c>
      <c r="P1501" s="31">
        <f>VLOOKUP(A1501,[1]Hoja3!$A$1:$D$1647,4,0)</f>
        <v>0</v>
      </c>
      <c r="Q1501" s="31">
        <f>VLOOKUP(A1501,[1]Hoja3!$A$1:$D$1647,3,0)</f>
        <v>33000000</v>
      </c>
      <c r="R1501" s="31">
        <f t="shared" si="142"/>
        <v>33000000</v>
      </c>
      <c r="S1501" s="31">
        <f t="shared" si="144"/>
        <v>0</v>
      </c>
      <c r="T1501" s="31">
        <f t="shared" si="145"/>
        <v>0</v>
      </c>
      <c r="U1501" s="31">
        <f t="shared" si="140"/>
        <v>0</v>
      </c>
      <c r="X1501" s="30"/>
      <c r="Y1501" s="31"/>
      <c r="Z1501" s="31"/>
      <c r="AA1501" s="28" t="s">
        <v>300</v>
      </c>
    </row>
    <row r="1502" spans="1:27" s="28" customFormat="1" ht="29" x14ac:dyDescent="0.35">
      <c r="A1502" s="19" t="str">
        <f t="shared" si="143"/>
        <v>1710-2024</v>
      </c>
      <c r="B1502" s="20">
        <v>1710</v>
      </c>
      <c r="C1502" s="28">
        <v>2024</v>
      </c>
      <c r="D1502" s="19" t="s">
        <v>4083</v>
      </c>
      <c r="E1502" s="19" t="s">
        <v>4084</v>
      </c>
      <c r="F1502" s="19">
        <v>1026260567</v>
      </c>
      <c r="G1502" s="19" t="s">
        <v>4085</v>
      </c>
      <c r="H1502" s="19" t="s">
        <v>298</v>
      </c>
      <c r="I1502" s="19" t="s">
        <v>299</v>
      </c>
      <c r="J1502" s="27">
        <v>45525</v>
      </c>
      <c r="K1502" s="27">
        <v>45527</v>
      </c>
      <c r="L1502" s="27">
        <v>45657</v>
      </c>
      <c r="M1502" s="29">
        <v>29700000</v>
      </c>
      <c r="N1502" s="36">
        <f t="shared" si="141"/>
        <v>0</v>
      </c>
      <c r="O1502" s="31">
        <f>VLOOKUP(A1502,[1]Hoja3!$A$1:$D$1647,2,0)</f>
        <v>0</v>
      </c>
      <c r="P1502" s="31">
        <f>VLOOKUP(A1502,[1]Hoja3!$A$1:$D$1647,4,0)</f>
        <v>0</v>
      </c>
      <c r="Q1502" s="31">
        <f>VLOOKUP(A1502,[1]Hoja3!$A$1:$D$1647,3,0)</f>
        <v>29700000</v>
      </c>
      <c r="R1502" s="31">
        <f t="shared" si="142"/>
        <v>29700000</v>
      </c>
      <c r="S1502" s="31">
        <f t="shared" si="144"/>
        <v>0</v>
      </c>
      <c r="T1502" s="31">
        <f t="shared" si="145"/>
        <v>0</v>
      </c>
      <c r="U1502" s="31">
        <f t="shared" si="140"/>
        <v>0</v>
      </c>
      <c r="X1502" s="30"/>
      <c r="Y1502" s="31"/>
      <c r="Z1502" s="31"/>
      <c r="AA1502" s="28" t="s">
        <v>300</v>
      </c>
    </row>
    <row r="1503" spans="1:27" s="28" customFormat="1" ht="43.5" x14ac:dyDescent="0.35">
      <c r="A1503" s="19" t="str">
        <f t="shared" si="143"/>
        <v>1711-2024</v>
      </c>
      <c r="B1503" s="20">
        <v>1711</v>
      </c>
      <c r="C1503" s="28">
        <v>2024</v>
      </c>
      <c r="D1503" s="19" t="s">
        <v>4086</v>
      </c>
      <c r="E1503" s="19" t="s">
        <v>2353</v>
      </c>
      <c r="F1503" s="19">
        <v>65703169</v>
      </c>
      <c r="G1503" s="19" t="s">
        <v>4087</v>
      </c>
      <c r="H1503" s="19" t="s">
        <v>262</v>
      </c>
      <c r="I1503" s="19" t="s">
        <v>4742</v>
      </c>
      <c r="J1503" s="27">
        <v>45525</v>
      </c>
      <c r="K1503" s="27">
        <v>45527</v>
      </c>
      <c r="L1503" s="27">
        <v>45657</v>
      </c>
      <c r="M1503" s="29">
        <v>30210000</v>
      </c>
      <c r="N1503" s="36">
        <f t="shared" si="141"/>
        <v>0</v>
      </c>
      <c r="O1503" s="31">
        <f>VLOOKUP(A1503,[1]Hoja3!$A$1:$D$1647,2,0)</f>
        <v>0</v>
      </c>
      <c r="P1503" s="31">
        <f>VLOOKUP(A1503,[1]Hoja3!$A$1:$D$1647,4,0)</f>
        <v>0</v>
      </c>
      <c r="Q1503" s="31">
        <f>VLOOKUP(A1503,[1]Hoja3!$A$1:$D$1647,3,0)</f>
        <v>30210000</v>
      </c>
      <c r="R1503" s="31">
        <f t="shared" si="142"/>
        <v>30210000</v>
      </c>
      <c r="S1503" s="31">
        <f t="shared" si="144"/>
        <v>0</v>
      </c>
      <c r="T1503" s="31">
        <f t="shared" si="145"/>
        <v>0</v>
      </c>
      <c r="U1503" s="31">
        <f t="shared" si="140"/>
        <v>0</v>
      </c>
      <c r="X1503" s="30"/>
      <c r="Y1503" s="31"/>
      <c r="Z1503" s="31"/>
      <c r="AA1503" s="28" t="s">
        <v>5415</v>
      </c>
    </row>
    <row r="1504" spans="1:27" s="28" customFormat="1" ht="29" x14ac:dyDescent="0.35">
      <c r="A1504" s="19" t="str">
        <f t="shared" si="143"/>
        <v>1712-2024</v>
      </c>
      <c r="B1504" s="20">
        <v>1712</v>
      </c>
      <c r="C1504" s="28">
        <v>2024</v>
      </c>
      <c r="D1504" s="19" t="s">
        <v>4088</v>
      </c>
      <c r="E1504" s="19" t="s">
        <v>4089</v>
      </c>
      <c r="F1504" s="19">
        <v>1015412464</v>
      </c>
      <c r="G1504" s="19" t="s">
        <v>4090</v>
      </c>
      <c r="H1504" s="19" t="s">
        <v>2899</v>
      </c>
      <c r="I1504" s="19" t="s">
        <v>765</v>
      </c>
      <c r="J1504" s="27">
        <v>45525</v>
      </c>
      <c r="K1504" s="27">
        <v>45530</v>
      </c>
      <c r="L1504" s="27">
        <v>45657</v>
      </c>
      <c r="M1504" s="29">
        <v>35550000</v>
      </c>
      <c r="N1504" s="36">
        <f t="shared" si="141"/>
        <v>0</v>
      </c>
      <c r="O1504" s="31">
        <f>VLOOKUP(A1504,[1]Hoja3!$A$1:$D$1647,2,0)</f>
        <v>0</v>
      </c>
      <c r="P1504" s="31">
        <f>VLOOKUP(A1504,[1]Hoja3!$A$1:$D$1647,4,0)</f>
        <v>0</v>
      </c>
      <c r="Q1504" s="31">
        <f>VLOOKUP(A1504,[1]Hoja3!$A$1:$D$1647,3,0)</f>
        <v>35550000</v>
      </c>
      <c r="R1504" s="31">
        <f t="shared" si="142"/>
        <v>35550000</v>
      </c>
      <c r="S1504" s="31">
        <f t="shared" si="144"/>
        <v>0</v>
      </c>
      <c r="T1504" s="31">
        <f t="shared" si="145"/>
        <v>0</v>
      </c>
      <c r="U1504" s="31">
        <f t="shared" si="140"/>
        <v>0</v>
      </c>
      <c r="X1504" s="30"/>
      <c r="Y1504" s="31"/>
      <c r="Z1504" s="31"/>
      <c r="AA1504" s="28" t="s">
        <v>556</v>
      </c>
    </row>
    <row r="1505" spans="1:27" s="28" customFormat="1" ht="29" x14ac:dyDescent="0.35">
      <c r="A1505" s="19" t="str">
        <f t="shared" si="143"/>
        <v>1713-2024</v>
      </c>
      <c r="B1505" s="20">
        <v>1713</v>
      </c>
      <c r="C1505" s="28">
        <v>2024</v>
      </c>
      <c r="D1505" s="19" t="s">
        <v>4091</v>
      </c>
      <c r="E1505" s="19" t="s">
        <v>4092</v>
      </c>
      <c r="F1505" s="19">
        <v>1018407759</v>
      </c>
      <c r="G1505" s="19" t="s">
        <v>4093</v>
      </c>
      <c r="H1505" s="19" t="s">
        <v>5412</v>
      </c>
      <c r="I1505" s="19" t="s">
        <v>4760</v>
      </c>
      <c r="J1505" s="27">
        <v>45525</v>
      </c>
      <c r="K1505" s="27">
        <v>45527</v>
      </c>
      <c r="L1505" s="27">
        <v>45657</v>
      </c>
      <c r="M1505" s="29">
        <v>55000000</v>
      </c>
      <c r="N1505" s="36">
        <f t="shared" si="141"/>
        <v>0</v>
      </c>
      <c r="O1505" s="31">
        <f>VLOOKUP(A1505,[1]Hoja3!$A$1:$D$1647,2,0)</f>
        <v>0</v>
      </c>
      <c r="P1505" s="31">
        <f>VLOOKUP(A1505,[1]Hoja3!$A$1:$D$1647,4,0)</f>
        <v>0</v>
      </c>
      <c r="Q1505" s="31">
        <f>VLOOKUP(A1505,[1]Hoja3!$A$1:$D$1647,3,0)</f>
        <v>55000000</v>
      </c>
      <c r="R1505" s="31">
        <f t="shared" si="142"/>
        <v>55000000</v>
      </c>
      <c r="S1505" s="31">
        <f t="shared" si="144"/>
        <v>0</v>
      </c>
      <c r="T1505" s="31">
        <f t="shared" si="145"/>
        <v>0</v>
      </c>
      <c r="U1505" s="31">
        <f t="shared" ref="U1505:U1568" si="146">+R1505-M1505</f>
        <v>0</v>
      </c>
      <c r="X1505" s="30"/>
      <c r="Y1505" s="31"/>
      <c r="Z1505" s="31"/>
      <c r="AA1505" s="28" t="s">
        <v>534</v>
      </c>
    </row>
    <row r="1506" spans="1:27" s="28" customFormat="1" ht="29" x14ac:dyDescent="0.35">
      <c r="A1506" s="19" t="str">
        <f t="shared" si="143"/>
        <v>1714-2024</v>
      </c>
      <c r="B1506" s="20">
        <v>1714</v>
      </c>
      <c r="C1506" s="28">
        <v>2024</v>
      </c>
      <c r="D1506" s="19" t="s">
        <v>4094</v>
      </c>
      <c r="E1506" s="19" t="s">
        <v>1923</v>
      </c>
      <c r="F1506" s="19">
        <v>53093961</v>
      </c>
      <c r="G1506" s="19" t="s">
        <v>4095</v>
      </c>
      <c r="H1506" s="19" t="s">
        <v>2899</v>
      </c>
      <c r="I1506" s="19" t="s">
        <v>765</v>
      </c>
      <c r="J1506" s="27">
        <v>45524</v>
      </c>
      <c r="K1506" s="27">
        <v>45527</v>
      </c>
      <c r="L1506" s="27">
        <v>45657</v>
      </c>
      <c r="M1506" s="29">
        <v>21000000</v>
      </c>
      <c r="N1506" s="36">
        <f t="shared" ref="N1506:N1569" si="147">+O1506/(M1506-P1506)</f>
        <v>0</v>
      </c>
      <c r="O1506" s="31">
        <f>VLOOKUP(A1506,[1]Hoja3!$A$1:$D$1647,2,0)</f>
        <v>0</v>
      </c>
      <c r="P1506" s="31">
        <f>VLOOKUP(A1506,[1]Hoja3!$A$1:$D$1647,4,0)</f>
        <v>0</v>
      </c>
      <c r="Q1506" s="31">
        <f>VLOOKUP(A1506,[1]Hoja3!$A$1:$D$1647,3,0)</f>
        <v>21000000</v>
      </c>
      <c r="R1506" s="31">
        <f t="shared" ref="R1506:R1569" si="148">+O1506-P1506+Q1506</f>
        <v>21000000</v>
      </c>
      <c r="S1506" s="31">
        <f t="shared" si="144"/>
        <v>0</v>
      </c>
      <c r="T1506" s="31">
        <f t="shared" si="145"/>
        <v>0</v>
      </c>
      <c r="U1506" s="31">
        <f t="shared" si="146"/>
        <v>0</v>
      </c>
      <c r="X1506" s="30"/>
      <c r="Y1506" s="31"/>
      <c r="Z1506" s="31"/>
      <c r="AA1506" s="28" t="s">
        <v>556</v>
      </c>
    </row>
    <row r="1507" spans="1:27" s="28" customFormat="1" ht="29" x14ac:dyDescent="0.35">
      <c r="A1507" s="19" t="str">
        <f t="shared" si="143"/>
        <v>1715-2024</v>
      </c>
      <c r="B1507" s="20">
        <v>1715</v>
      </c>
      <c r="C1507" s="28">
        <v>2024</v>
      </c>
      <c r="D1507" s="19" t="s">
        <v>4096</v>
      </c>
      <c r="E1507" s="19" t="s">
        <v>2556</v>
      </c>
      <c r="F1507" s="19">
        <v>1032498549</v>
      </c>
      <c r="G1507" s="19" t="s">
        <v>4097</v>
      </c>
      <c r="H1507" s="19" t="s">
        <v>2899</v>
      </c>
      <c r="I1507" s="19" t="s">
        <v>765</v>
      </c>
      <c r="J1507" s="27">
        <v>45524</v>
      </c>
      <c r="K1507" s="27">
        <v>45532</v>
      </c>
      <c r="L1507" s="27">
        <v>45657</v>
      </c>
      <c r="M1507" s="29">
        <v>21000000</v>
      </c>
      <c r="N1507" s="36">
        <f t="shared" si="147"/>
        <v>0</v>
      </c>
      <c r="O1507" s="31">
        <f>VLOOKUP(A1507,[1]Hoja3!$A$1:$D$1647,2,0)</f>
        <v>0</v>
      </c>
      <c r="P1507" s="31">
        <f>VLOOKUP(A1507,[1]Hoja3!$A$1:$D$1647,4,0)</f>
        <v>0</v>
      </c>
      <c r="Q1507" s="31">
        <f>VLOOKUP(A1507,[1]Hoja3!$A$1:$D$1647,3,0)</f>
        <v>21000000</v>
      </c>
      <c r="R1507" s="31">
        <f t="shared" si="148"/>
        <v>21000000</v>
      </c>
      <c r="S1507" s="31">
        <f t="shared" si="144"/>
        <v>0</v>
      </c>
      <c r="T1507" s="31">
        <f t="shared" si="145"/>
        <v>0</v>
      </c>
      <c r="U1507" s="31">
        <f t="shared" si="146"/>
        <v>0</v>
      </c>
      <c r="X1507" s="30"/>
      <c r="Y1507" s="31"/>
      <c r="Z1507" s="31"/>
      <c r="AA1507" s="28" t="s">
        <v>556</v>
      </c>
    </row>
    <row r="1508" spans="1:27" s="28" customFormat="1" ht="43.5" x14ac:dyDescent="0.35">
      <c r="A1508" s="19" t="str">
        <f t="shared" si="143"/>
        <v>1716-2024</v>
      </c>
      <c r="B1508" s="20">
        <v>1716</v>
      </c>
      <c r="C1508" s="28">
        <v>2024</v>
      </c>
      <c r="D1508" s="19" t="s">
        <v>4098</v>
      </c>
      <c r="E1508" s="19" t="s">
        <v>984</v>
      </c>
      <c r="F1508" s="19">
        <v>53039141</v>
      </c>
      <c r="G1508" s="19" t="s">
        <v>4099</v>
      </c>
      <c r="H1508" s="19" t="s">
        <v>262</v>
      </c>
      <c r="I1508" s="19" t="s">
        <v>4742</v>
      </c>
      <c r="J1508" s="27">
        <v>45525</v>
      </c>
      <c r="K1508" s="27">
        <v>45530</v>
      </c>
      <c r="L1508" s="27">
        <v>45657</v>
      </c>
      <c r="M1508" s="29">
        <v>32590000</v>
      </c>
      <c r="N1508" s="36">
        <f t="shared" si="147"/>
        <v>0</v>
      </c>
      <c r="O1508" s="31">
        <f>VLOOKUP(A1508,[1]Hoja3!$A$1:$D$1647,2,0)</f>
        <v>0</v>
      </c>
      <c r="P1508" s="31">
        <f>VLOOKUP(A1508,[1]Hoja3!$A$1:$D$1647,4,0)</f>
        <v>0</v>
      </c>
      <c r="Q1508" s="31">
        <f>VLOOKUP(A1508,[1]Hoja3!$A$1:$D$1647,3,0)</f>
        <v>32590000</v>
      </c>
      <c r="R1508" s="31">
        <f t="shared" si="148"/>
        <v>32590000</v>
      </c>
      <c r="S1508" s="31">
        <f t="shared" si="144"/>
        <v>0</v>
      </c>
      <c r="T1508" s="31">
        <f t="shared" si="145"/>
        <v>0</v>
      </c>
      <c r="U1508" s="31">
        <f t="shared" si="146"/>
        <v>0</v>
      </c>
      <c r="X1508" s="30"/>
      <c r="Y1508" s="31"/>
      <c r="Z1508" s="31"/>
      <c r="AA1508" s="28" t="s">
        <v>5415</v>
      </c>
    </row>
    <row r="1509" spans="1:27" s="28" customFormat="1" ht="43.5" x14ac:dyDescent="0.35">
      <c r="A1509" s="19" t="str">
        <f t="shared" si="143"/>
        <v>1717-2024</v>
      </c>
      <c r="B1509" s="20">
        <v>1717</v>
      </c>
      <c r="C1509" s="28">
        <v>2024</v>
      </c>
      <c r="D1509" s="19" t="s">
        <v>4100</v>
      </c>
      <c r="E1509" s="19" t="s">
        <v>702</v>
      </c>
      <c r="F1509" s="19">
        <v>1049633184</v>
      </c>
      <c r="G1509" s="19" t="s">
        <v>4101</v>
      </c>
      <c r="H1509" s="19" t="s">
        <v>262</v>
      </c>
      <c r="I1509" s="19" t="s">
        <v>4742</v>
      </c>
      <c r="J1509" s="27">
        <v>45524</v>
      </c>
      <c r="K1509" s="27">
        <v>45530</v>
      </c>
      <c r="L1509" s="27">
        <v>45657</v>
      </c>
      <c r="M1509" s="29">
        <v>25460000</v>
      </c>
      <c r="N1509" s="36">
        <f t="shared" si="147"/>
        <v>0</v>
      </c>
      <c r="O1509" s="31">
        <f>VLOOKUP(A1509,[1]Hoja3!$A$1:$D$1647,2,0)</f>
        <v>0</v>
      </c>
      <c r="P1509" s="31">
        <f>VLOOKUP(A1509,[1]Hoja3!$A$1:$D$1647,4,0)</f>
        <v>0</v>
      </c>
      <c r="Q1509" s="31">
        <f>VLOOKUP(A1509,[1]Hoja3!$A$1:$D$1647,3,0)</f>
        <v>25460000</v>
      </c>
      <c r="R1509" s="31">
        <f t="shared" si="148"/>
        <v>25460000</v>
      </c>
      <c r="S1509" s="31">
        <f t="shared" si="144"/>
        <v>0</v>
      </c>
      <c r="T1509" s="31">
        <f t="shared" si="145"/>
        <v>0</v>
      </c>
      <c r="U1509" s="31">
        <f t="shared" si="146"/>
        <v>0</v>
      </c>
      <c r="X1509" s="30"/>
      <c r="Y1509" s="31"/>
      <c r="Z1509" s="31"/>
      <c r="AA1509" s="28" t="s">
        <v>5415</v>
      </c>
    </row>
    <row r="1510" spans="1:27" s="28" customFormat="1" ht="29" x14ac:dyDescent="0.35">
      <c r="A1510" s="19" t="str">
        <f t="shared" si="143"/>
        <v>1718-2024</v>
      </c>
      <c r="B1510" s="20">
        <v>1718</v>
      </c>
      <c r="C1510" s="28">
        <v>2024</v>
      </c>
      <c r="D1510" s="19" t="s">
        <v>4102</v>
      </c>
      <c r="E1510" s="19" t="s">
        <v>4103</v>
      </c>
      <c r="F1510" s="19">
        <v>1110496584</v>
      </c>
      <c r="G1510" s="19" t="s">
        <v>4104</v>
      </c>
      <c r="H1510" s="19" t="s">
        <v>3106</v>
      </c>
      <c r="I1510" s="19" t="s">
        <v>464</v>
      </c>
      <c r="J1510" s="27">
        <v>45524</v>
      </c>
      <c r="K1510" s="27">
        <v>45527</v>
      </c>
      <c r="L1510" s="27">
        <v>45657</v>
      </c>
      <c r="M1510" s="29">
        <v>30082500</v>
      </c>
      <c r="N1510" s="36">
        <f t="shared" si="147"/>
        <v>0</v>
      </c>
      <c r="O1510" s="31">
        <f>VLOOKUP(A1510,[1]Hoja3!$A$1:$D$1647,2,0)</f>
        <v>0</v>
      </c>
      <c r="P1510" s="31">
        <f>VLOOKUP(A1510,[1]Hoja3!$A$1:$D$1647,4,0)</f>
        <v>0</v>
      </c>
      <c r="Q1510" s="31">
        <f>VLOOKUP(A1510,[1]Hoja3!$A$1:$D$1647,3,0)</f>
        <v>30082500</v>
      </c>
      <c r="R1510" s="31">
        <f t="shared" si="148"/>
        <v>30082500</v>
      </c>
      <c r="S1510" s="31">
        <f t="shared" si="144"/>
        <v>0</v>
      </c>
      <c r="T1510" s="31">
        <f t="shared" si="145"/>
        <v>0</v>
      </c>
      <c r="U1510" s="31">
        <f t="shared" si="146"/>
        <v>0</v>
      </c>
      <c r="X1510" s="30"/>
      <c r="Y1510" s="31"/>
      <c r="Z1510" s="31"/>
      <c r="AA1510" s="28" t="s">
        <v>1180</v>
      </c>
    </row>
    <row r="1511" spans="1:27" s="28" customFormat="1" ht="29" x14ac:dyDescent="0.35">
      <c r="A1511" s="19" t="str">
        <f t="shared" si="143"/>
        <v>1719-2024</v>
      </c>
      <c r="B1511" s="20">
        <v>1719</v>
      </c>
      <c r="C1511" s="28">
        <v>2024</v>
      </c>
      <c r="D1511" s="19" t="s">
        <v>4105</v>
      </c>
      <c r="E1511" s="19" t="s">
        <v>2631</v>
      </c>
      <c r="F1511" s="19">
        <v>1015441119</v>
      </c>
      <c r="G1511" s="19" t="s">
        <v>4106</v>
      </c>
      <c r="H1511" s="19" t="s">
        <v>3292</v>
      </c>
      <c r="I1511" s="19" t="s">
        <v>5416</v>
      </c>
      <c r="J1511" s="27">
        <v>45525</v>
      </c>
      <c r="K1511" s="27">
        <v>45530</v>
      </c>
      <c r="L1511" s="27">
        <v>45657</v>
      </c>
      <c r="M1511" s="29">
        <v>23870250</v>
      </c>
      <c r="N1511" s="36">
        <f t="shared" si="147"/>
        <v>0</v>
      </c>
      <c r="O1511" s="31">
        <f>VLOOKUP(A1511,[1]Hoja3!$A$1:$D$1647,2,0)</f>
        <v>0</v>
      </c>
      <c r="P1511" s="31">
        <f>VLOOKUP(A1511,[1]Hoja3!$A$1:$D$1647,4,0)</f>
        <v>0</v>
      </c>
      <c r="Q1511" s="31">
        <f>VLOOKUP(A1511,[1]Hoja3!$A$1:$D$1647,3,0)</f>
        <v>23870250</v>
      </c>
      <c r="R1511" s="31">
        <f t="shared" si="148"/>
        <v>23870250</v>
      </c>
      <c r="S1511" s="31">
        <f t="shared" si="144"/>
        <v>0</v>
      </c>
      <c r="T1511" s="31">
        <f t="shared" si="145"/>
        <v>0</v>
      </c>
      <c r="U1511" s="31">
        <f t="shared" si="146"/>
        <v>0</v>
      </c>
      <c r="X1511" s="30"/>
      <c r="Y1511" s="31"/>
      <c r="Z1511" s="31"/>
      <c r="AA1511" s="28" t="s">
        <v>895</v>
      </c>
    </row>
    <row r="1512" spans="1:27" s="28" customFormat="1" ht="29" x14ac:dyDescent="0.35">
      <c r="A1512" s="19" t="str">
        <f t="shared" si="143"/>
        <v>1720-2024</v>
      </c>
      <c r="B1512" s="20">
        <v>1720</v>
      </c>
      <c r="C1512" s="28">
        <v>2024</v>
      </c>
      <c r="D1512" s="19" t="s">
        <v>4107</v>
      </c>
      <c r="E1512" s="19" t="s">
        <v>1815</v>
      </c>
      <c r="F1512" s="19">
        <v>1014269721</v>
      </c>
      <c r="G1512" s="19" t="s">
        <v>4108</v>
      </c>
      <c r="H1512" s="19" t="s">
        <v>3292</v>
      </c>
      <c r="I1512" s="19" t="s">
        <v>5416</v>
      </c>
      <c r="J1512" s="27">
        <v>45525</v>
      </c>
      <c r="K1512" s="27">
        <v>45530</v>
      </c>
      <c r="L1512" s="27">
        <v>45657</v>
      </c>
      <c r="M1512" s="29">
        <v>23870250</v>
      </c>
      <c r="N1512" s="36">
        <f t="shared" si="147"/>
        <v>0</v>
      </c>
      <c r="O1512" s="31">
        <f>VLOOKUP(A1512,[1]Hoja3!$A$1:$D$1647,2,0)</f>
        <v>0</v>
      </c>
      <c r="P1512" s="31">
        <f>VLOOKUP(A1512,[1]Hoja3!$A$1:$D$1647,4,0)</f>
        <v>0</v>
      </c>
      <c r="Q1512" s="31">
        <f>VLOOKUP(A1512,[1]Hoja3!$A$1:$D$1647,3,0)</f>
        <v>23870250</v>
      </c>
      <c r="R1512" s="31">
        <f t="shared" si="148"/>
        <v>23870250</v>
      </c>
      <c r="S1512" s="31">
        <f t="shared" si="144"/>
        <v>0</v>
      </c>
      <c r="T1512" s="31">
        <f t="shared" si="145"/>
        <v>0</v>
      </c>
      <c r="U1512" s="31">
        <f t="shared" si="146"/>
        <v>0</v>
      </c>
      <c r="X1512" s="30"/>
      <c r="Y1512" s="31"/>
      <c r="Z1512" s="31"/>
      <c r="AA1512" s="28" t="s">
        <v>895</v>
      </c>
    </row>
    <row r="1513" spans="1:27" s="28" customFormat="1" ht="29" x14ac:dyDescent="0.35">
      <c r="A1513" s="19" t="str">
        <f t="shared" si="143"/>
        <v>1721-2024</v>
      </c>
      <c r="B1513" s="20">
        <v>1721</v>
      </c>
      <c r="C1513" s="28">
        <v>2024</v>
      </c>
      <c r="D1513" s="19" t="s">
        <v>4109</v>
      </c>
      <c r="E1513" s="19" t="s">
        <v>2758</v>
      </c>
      <c r="F1513" s="19">
        <v>1032503576</v>
      </c>
      <c r="G1513" s="19" t="s">
        <v>4110</v>
      </c>
      <c r="H1513" s="19" t="s">
        <v>3292</v>
      </c>
      <c r="I1513" s="19" t="s">
        <v>5416</v>
      </c>
      <c r="J1513" s="27">
        <v>45525</v>
      </c>
      <c r="K1513" s="27">
        <v>45537</v>
      </c>
      <c r="L1513" s="27">
        <v>45657</v>
      </c>
      <c r="M1513" s="29">
        <v>23870250</v>
      </c>
      <c r="N1513" s="36">
        <f t="shared" si="147"/>
        <v>0</v>
      </c>
      <c r="O1513" s="31">
        <f>VLOOKUP(A1513,[1]Hoja3!$A$1:$D$1647,2,0)</f>
        <v>0</v>
      </c>
      <c r="P1513" s="31">
        <f>VLOOKUP(A1513,[1]Hoja3!$A$1:$D$1647,4,0)</f>
        <v>0</v>
      </c>
      <c r="Q1513" s="31">
        <f>VLOOKUP(A1513,[1]Hoja3!$A$1:$D$1647,3,0)</f>
        <v>23870250</v>
      </c>
      <c r="R1513" s="31">
        <f t="shared" si="148"/>
        <v>23870250</v>
      </c>
      <c r="S1513" s="31">
        <f t="shared" si="144"/>
        <v>0</v>
      </c>
      <c r="T1513" s="31">
        <f t="shared" si="145"/>
        <v>0</v>
      </c>
      <c r="U1513" s="31">
        <f t="shared" si="146"/>
        <v>0</v>
      </c>
      <c r="X1513" s="30"/>
      <c r="Y1513" s="31"/>
      <c r="Z1513" s="31"/>
      <c r="AA1513" s="28" t="s">
        <v>895</v>
      </c>
    </row>
    <row r="1514" spans="1:27" s="28" customFormat="1" ht="29" x14ac:dyDescent="0.35">
      <c r="A1514" s="19" t="str">
        <f t="shared" si="143"/>
        <v>1722-2024</v>
      </c>
      <c r="B1514" s="20">
        <v>1722</v>
      </c>
      <c r="C1514" s="28">
        <v>2024</v>
      </c>
      <c r="D1514" s="19" t="s">
        <v>4111</v>
      </c>
      <c r="E1514" s="19" t="s">
        <v>4112</v>
      </c>
      <c r="F1514" s="19">
        <v>51781025</v>
      </c>
      <c r="G1514" s="19" t="s">
        <v>4113</v>
      </c>
      <c r="H1514" s="19" t="s">
        <v>854</v>
      </c>
      <c r="I1514" s="19" t="s">
        <v>4785</v>
      </c>
      <c r="J1514" s="27">
        <v>45527</v>
      </c>
      <c r="K1514" s="27">
        <v>45531</v>
      </c>
      <c r="L1514" s="27">
        <v>45657</v>
      </c>
      <c r="M1514" s="29">
        <v>38016000</v>
      </c>
      <c r="N1514" s="36">
        <f t="shared" si="147"/>
        <v>0</v>
      </c>
      <c r="O1514" s="31">
        <f>VLOOKUP(A1514,[1]Hoja3!$A$1:$D$1647,2,0)</f>
        <v>0</v>
      </c>
      <c r="P1514" s="31">
        <f>VLOOKUP(A1514,[1]Hoja3!$A$1:$D$1647,4,0)</f>
        <v>0</v>
      </c>
      <c r="Q1514" s="31">
        <f>VLOOKUP(A1514,[1]Hoja3!$A$1:$D$1647,3,0)</f>
        <v>38016000</v>
      </c>
      <c r="R1514" s="31">
        <f t="shared" si="148"/>
        <v>38016000</v>
      </c>
      <c r="S1514" s="31">
        <f t="shared" si="144"/>
        <v>0</v>
      </c>
      <c r="T1514" s="31">
        <f t="shared" si="145"/>
        <v>0</v>
      </c>
      <c r="U1514" s="31">
        <f t="shared" si="146"/>
        <v>0</v>
      </c>
      <c r="X1514" s="30"/>
      <c r="Y1514" s="31"/>
      <c r="Z1514" s="31"/>
      <c r="AA1514" s="28" t="s">
        <v>5417</v>
      </c>
    </row>
    <row r="1515" spans="1:27" s="28" customFormat="1" ht="43.5" x14ac:dyDescent="0.35">
      <c r="A1515" s="19" t="str">
        <f t="shared" si="143"/>
        <v>1723-2024</v>
      </c>
      <c r="B1515" s="20">
        <v>1723</v>
      </c>
      <c r="C1515" s="28">
        <v>2024</v>
      </c>
      <c r="D1515" s="19" t="s">
        <v>4114</v>
      </c>
      <c r="E1515" s="19" t="s">
        <v>1344</v>
      </c>
      <c r="F1515" s="19">
        <v>52855084</v>
      </c>
      <c r="G1515" s="19" t="s">
        <v>4115</v>
      </c>
      <c r="H1515" s="19" t="s">
        <v>262</v>
      </c>
      <c r="I1515" s="19" t="s">
        <v>4742</v>
      </c>
      <c r="J1515" s="27">
        <v>45526</v>
      </c>
      <c r="K1515" s="27">
        <v>45537</v>
      </c>
      <c r="L1515" s="27">
        <v>45657</v>
      </c>
      <c r="M1515" s="29">
        <v>29505000</v>
      </c>
      <c r="N1515" s="36">
        <f t="shared" si="147"/>
        <v>0</v>
      </c>
      <c r="O1515" s="31">
        <f>VLOOKUP(A1515,[1]Hoja3!$A$1:$D$1647,2,0)</f>
        <v>0</v>
      </c>
      <c r="P1515" s="31">
        <f>VLOOKUP(A1515,[1]Hoja3!$A$1:$D$1647,4,0)</f>
        <v>0</v>
      </c>
      <c r="Q1515" s="31">
        <f>VLOOKUP(A1515,[1]Hoja3!$A$1:$D$1647,3,0)</f>
        <v>29505000</v>
      </c>
      <c r="R1515" s="31">
        <f t="shared" si="148"/>
        <v>29505000</v>
      </c>
      <c r="S1515" s="31">
        <f t="shared" si="144"/>
        <v>0</v>
      </c>
      <c r="T1515" s="31">
        <f t="shared" si="145"/>
        <v>0</v>
      </c>
      <c r="U1515" s="31">
        <f t="shared" si="146"/>
        <v>0</v>
      </c>
      <c r="X1515" s="30"/>
      <c r="Y1515" s="31"/>
      <c r="Z1515" s="31"/>
      <c r="AA1515" s="28" t="s">
        <v>5415</v>
      </c>
    </row>
    <row r="1516" spans="1:27" s="28" customFormat="1" ht="43.5" x14ac:dyDescent="0.35">
      <c r="A1516" s="19" t="str">
        <f t="shared" si="143"/>
        <v>1724-2024</v>
      </c>
      <c r="B1516" s="20">
        <v>1724</v>
      </c>
      <c r="C1516" s="28">
        <v>2024</v>
      </c>
      <c r="D1516" s="19" t="s">
        <v>4116</v>
      </c>
      <c r="E1516" s="19" t="s">
        <v>1963</v>
      </c>
      <c r="F1516" s="19">
        <v>1070969716</v>
      </c>
      <c r="G1516" s="19" t="s">
        <v>4117</v>
      </c>
      <c r="H1516" s="19" t="s">
        <v>262</v>
      </c>
      <c r="I1516" s="19" t="s">
        <v>4742</v>
      </c>
      <c r="J1516" s="27">
        <v>45525</v>
      </c>
      <c r="K1516" s="27">
        <v>45537</v>
      </c>
      <c r="L1516" s="27">
        <v>45657</v>
      </c>
      <c r="M1516" s="29">
        <v>26554500</v>
      </c>
      <c r="N1516" s="36">
        <f t="shared" si="147"/>
        <v>0</v>
      </c>
      <c r="O1516" s="31">
        <f>VLOOKUP(A1516,[1]Hoja3!$A$1:$D$1647,2,0)</f>
        <v>0</v>
      </c>
      <c r="P1516" s="31">
        <f>VLOOKUP(A1516,[1]Hoja3!$A$1:$D$1647,4,0)</f>
        <v>0</v>
      </c>
      <c r="Q1516" s="31">
        <f>VLOOKUP(A1516,[1]Hoja3!$A$1:$D$1647,3,0)</f>
        <v>26554500</v>
      </c>
      <c r="R1516" s="31">
        <f t="shared" si="148"/>
        <v>26554500</v>
      </c>
      <c r="S1516" s="31">
        <f t="shared" si="144"/>
        <v>0</v>
      </c>
      <c r="T1516" s="31">
        <f t="shared" si="145"/>
        <v>0</v>
      </c>
      <c r="U1516" s="31">
        <f t="shared" si="146"/>
        <v>0</v>
      </c>
      <c r="X1516" s="30"/>
      <c r="Y1516" s="31"/>
      <c r="Z1516" s="31"/>
      <c r="AA1516" s="28" t="s">
        <v>5415</v>
      </c>
    </row>
    <row r="1517" spans="1:27" s="28" customFormat="1" ht="43.5" x14ac:dyDescent="0.35">
      <c r="A1517" s="19" t="str">
        <f t="shared" si="143"/>
        <v>1725-2024</v>
      </c>
      <c r="B1517" s="20">
        <v>1725</v>
      </c>
      <c r="C1517" s="28">
        <v>2024</v>
      </c>
      <c r="D1517" s="19" t="s">
        <v>4118</v>
      </c>
      <c r="E1517" s="19" t="s">
        <v>1160</v>
      </c>
      <c r="F1517" s="19">
        <v>1073173677</v>
      </c>
      <c r="G1517" s="19" t="s">
        <v>4119</v>
      </c>
      <c r="H1517" s="19" t="s">
        <v>262</v>
      </c>
      <c r="I1517" s="19" t="s">
        <v>4742</v>
      </c>
      <c r="J1517" s="27">
        <v>45526</v>
      </c>
      <c r="K1517" s="27">
        <v>45537</v>
      </c>
      <c r="L1517" s="27">
        <v>45657</v>
      </c>
      <c r="M1517" s="29">
        <v>29505000</v>
      </c>
      <c r="N1517" s="36">
        <f t="shared" si="147"/>
        <v>0</v>
      </c>
      <c r="O1517" s="31">
        <f>VLOOKUP(A1517,[1]Hoja3!$A$1:$D$1647,2,0)</f>
        <v>0</v>
      </c>
      <c r="P1517" s="31">
        <f>VLOOKUP(A1517,[1]Hoja3!$A$1:$D$1647,4,0)</f>
        <v>0</v>
      </c>
      <c r="Q1517" s="31">
        <f>VLOOKUP(A1517,[1]Hoja3!$A$1:$D$1647,3,0)</f>
        <v>29505000</v>
      </c>
      <c r="R1517" s="31">
        <f t="shared" si="148"/>
        <v>29505000</v>
      </c>
      <c r="S1517" s="31">
        <f t="shared" si="144"/>
        <v>0</v>
      </c>
      <c r="T1517" s="31">
        <f t="shared" si="145"/>
        <v>0</v>
      </c>
      <c r="U1517" s="31">
        <f t="shared" si="146"/>
        <v>0</v>
      </c>
      <c r="X1517" s="30"/>
      <c r="Y1517" s="31"/>
      <c r="Z1517" s="31"/>
      <c r="AA1517" s="28" t="s">
        <v>5415</v>
      </c>
    </row>
    <row r="1518" spans="1:27" s="28" customFormat="1" ht="43.5" x14ac:dyDescent="0.35">
      <c r="A1518" s="19" t="str">
        <f t="shared" si="143"/>
        <v>1726-2024</v>
      </c>
      <c r="B1518" s="20">
        <v>1726</v>
      </c>
      <c r="C1518" s="28">
        <v>2024</v>
      </c>
      <c r="D1518" s="19" t="s">
        <v>4120</v>
      </c>
      <c r="E1518" s="19" t="s">
        <v>1773</v>
      </c>
      <c r="F1518" s="19">
        <v>1098715072</v>
      </c>
      <c r="G1518" s="19" t="s">
        <v>4121</v>
      </c>
      <c r="H1518" s="19" t="s">
        <v>262</v>
      </c>
      <c r="I1518" s="19" t="s">
        <v>4742</v>
      </c>
      <c r="J1518" s="27">
        <v>45530</v>
      </c>
      <c r="K1518" s="27">
        <v>45533</v>
      </c>
      <c r="L1518" s="27">
        <v>45657</v>
      </c>
      <c r="M1518" s="29">
        <v>22660000</v>
      </c>
      <c r="N1518" s="36">
        <f t="shared" si="147"/>
        <v>0</v>
      </c>
      <c r="O1518" s="31">
        <f>VLOOKUP(A1518,[1]Hoja3!$A$1:$D$1647,2,0)</f>
        <v>0</v>
      </c>
      <c r="P1518" s="31">
        <f>VLOOKUP(A1518,[1]Hoja3!$A$1:$D$1647,4,0)</f>
        <v>0</v>
      </c>
      <c r="Q1518" s="31">
        <f>VLOOKUP(A1518,[1]Hoja3!$A$1:$D$1647,3,0)</f>
        <v>22660000</v>
      </c>
      <c r="R1518" s="31">
        <f t="shared" si="148"/>
        <v>22660000</v>
      </c>
      <c r="S1518" s="31">
        <f t="shared" si="144"/>
        <v>0</v>
      </c>
      <c r="T1518" s="31">
        <f t="shared" si="145"/>
        <v>0</v>
      </c>
      <c r="U1518" s="31">
        <f t="shared" si="146"/>
        <v>0</v>
      </c>
      <c r="X1518" s="30"/>
      <c r="Y1518" s="31"/>
      <c r="Z1518" s="31"/>
      <c r="AA1518" s="28" t="s">
        <v>5415</v>
      </c>
    </row>
    <row r="1519" spans="1:27" s="28" customFormat="1" ht="43.5" x14ac:dyDescent="0.35">
      <c r="A1519" s="19" t="str">
        <f t="shared" si="143"/>
        <v>1727-2024</v>
      </c>
      <c r="B1519" s="20">
        <v>1727</v>
      </c>
      <c r="C1519" s="28">
        <v>2024</v>
      </c>
      <c r="D1519" s="19" t="s">
        <v>4122</v>
      </c>
      <c r="E1519" s="19" t="s">
        <v>1770</v>
      </c>
      <c r="F1519" s="19">
        <v>24729493</v>
      </c>
      <c r="G1519" s="19" t="s">
        <v>4123</v>
      </c>
      <c r="H1519" s="19" t="s">
        <v>262</v>
      </c>
      <c r="I1519" s="19" t="s">
        <v>4742</v>
      </c>
      <c r="J1519" s="27">
        <v>45530</v>
      </c>
      <c r="K1519" s="27">
        <v>45533</v>
      </c>
      <c r="L1519" s="27">
        <v>45657</v>
      </c>
      <c r="M1519" s="29">
        <v>22660000</v>
      </c>
      <c r="N1519" s="36">
        <f t="shared" si="147"/>
        <v>0</v>
      </c>
      <c r="O1519" s="31">
        <f>VLOOKUP(A1519,[1]Hoja3!$A$1:$D$1647,2,0)</f>
        <v>0</v>
      </c>
      <c r="P1519" s="31">
        <f>VLOOKUP(A1519,[1]Hoja3!$A$1:$D$1647,4,0)</f>
        <v>0</v>
      </c>
      <c r="Q1519" s="31">
        <f>VLOOKUP(A1519,[1]Hoja3!$A$1:$D$1647,3,0)</f>
        <v>22660000</v>
      </c>
      <c r="R1519" s="31">
        <f t="shared" si="148"/>
        <v>22660000</v>
      </c>
      <c r="S1519" s="31">
        <f t="shared" si="144"/>
        <v>0</v>
      </c>
      <c r="T1519" s="31">
        <f t="shared" si="145"/>
        <v>0</v>
      </c>
      <c r="U1519" s="31">
        <f t="shared" si="146"/>
        <v>0</v>
      </c>
      <c r="X1519" s="30"/>
      <c r="Y1519" s="31"/>
      <c r="Z1519" s="31"/>
      <c r="AA1519" s="28" t="s">
        <v>5415</v>
      </c>
    </row>
    <row r="1520" spans="1:27" s="28" customFormat="1" ht="43.5" x14ac:dyDescent="0.35">
      <c r="A1520" s="19" t="str">
        <f t="shared" si="143"/>
        <v>1729-2024</v>
      </c>
      <c r="B1520" s="20">
        <v>1729</v>
      </c>
      <c r="C1520" s="28">
        <v>2024</v>
      </c>
      <c r="D1520" s="19" t="s">
        <v>4124</v>
      </c>
      <c r="E1520" s="19" t="s">
        <v>1407</v>
      </c>
      <c r="F1520" s="19">
        <v>1096955788</v>
      </c>
      <c r="G1520" s="19" t="s">
        <v>4125</v>
      </c>
      <c r="H1520" s="19" t="s">
        <v>262</v>
      </c>
      <c r="I1520" s="19" t="s">
        <v>4742</v>
      </c>
      <c r="J1520" s="27">
        <v>45526</v>
      </c>
      <c r="K1520" s="27">
        <v>45533</v>
      </c>
      <c r="L1520" s="27">
        <v>45657</v>
      </c>
      <c r="M1520" s="29">
        <v>29505000</v>
      </c>
      <c r="N1520" s="36">
        <f t="shared" si="147"/>
        <v>0</v>
      </c>
      <c r="O1520" s="31">
        <f>VLOOKUP(A1520,[1]Hoja3!$A$1:$D$1647,2,0)</f>
        <v>0</v>
      </c>
      <c r="P1520" s="31">
        <f>VLOOKUP(A1520,[1]Hoja3!$A$1:$D$1647,4,0)</f>
        <v>0</v>
      </c>
      <c r="Q1520" s="31">
        <f>VLOOKUP(A1520,[1]Hoja3!$A$1:$D$1647,3,0)</f>
        <v>29505000</v>
      </c>
      <c r="R1520" s="31">
        <f t="shared" si="148"/>
        <v>29505000</v>
      </c>
      <c r="S1520" s="31">
        <f t="shared" si="144"/>
        <v>0</v>
      </c>
      <c r="T1520" s="31">
        <f t="shared" si="145"/>
        <v>0</v>
      </c>
      <c r="U1520" s="31">
        <f t="shared" si="146"/>
        <v>0</v>
      </c>
      <c r="X1520" s="30"/>
      <c r="Y1520" s="31"/>
      <c r="Z1520" s="31"/>
      <c r="AA1520" s="28" t="s">
        <v>5415</v>
      </c>
    </row>
    <row r="1521" spans="1:27" s="28" customFormat="1" ht="43.5" x14ac:dyDescent="0.35">
      <c r="A1521" s="19" t="str">
        <f t="shared" si="143"/>
        <v>1730-2024</v>
      </c>
      <c r="B1521" s="20">
        <v>1730</v>
      </c>
      <c r="C1521" s="28">
        <v>2024</v>
      </c>
      <c r="D1521" s="19" t="s">
        <v>4126</v>
      </c>
      <c r="E1521" s="19" t="s">
        <v>4127</v>
      </c>
      <c r="F1521" s="19">
        <v>1031151232</v>
      </c>
      <c r="G1521" s="19" t="s">
        <v>4128</v>
      </c>
      <c r="H1521" s="19" t="s">
        <v>262</v>
      </c>
      <c r="I1521" s="19" t="s">
        <v>4742</v>
      </c>
      <c r="J1521" s="27">
        <v>45526</v>
      </c>
      <c r="K1521" s="27">
        <v>45531</v>
      </c>
      <c r="L1521" s="27">
        <v>45657</v>
      </c>
      <c r="M1521" s="29">
        <v>22280000</v>
      </c>
      <c r="N1521" s="36">
        <f t="shared" si="147"/>
        <v>0</v>
      </c>
      <c r="O1521" s="31">
        <f>VLOOKUP(A1521,[1]Hoja3!$A$1:$D$1647,2,0)</f>
        <v>0</v>
      </c>
      <c r="P1521" s="31">
        <f>VLOOKUP(A1521,[1]Hoja3!$A$1:$D$1647,4,0)</f>
        <v>0</v>
      </c>
      <c r="Q1521" s="31">
        <f>VLOOKUP(A1521,[1]Hoja3!$A$1:$D$1647,3,0)</f>
        <v>22280000</v>
      </c>
      <c r="R1521" s="31">
        <f t="shared" si="148"/>
        <v>22280000</v>
      </c>
      <c r="S1521" s="31">
        <f t="shared" si="144"/>
        <v>0</v>
      </c>
      <c r="T1521" s="31">
        <f t="shared" si="145"/>
        <v>0</v>
      </c>
      <c r="U1521" s="31">
        <f t="shared" si="146"/>
        <v>0</v>
      </c>
      <c r="X1521" s="30"/>
      <c r="Y1521" s="31"/>
      <c r="Z1521" s="31"/>
      <c r="AA1521" s="28" t="s">
        <v>5415</v>
      </c>
    </row>
    <row r="1522" spans="1:27" s="28" customFormat="1" ht="29" x14ac:dyDescent="0.35">
      <c r="A1522" s="19" t="str">
        <f t="shared" si="143"/>
        <v>1731-2024</v>
      </c>
      <c r="B1522" s="20">
        <v>1731</v>
      </c>
      <c r="C1522" s="28">
        <v>2024</v>
      </c>
      <c r="D1522" s="19" t="s">
        <v>4129</v>
      </c>
      <c r="E1522" s="19" t="s">
        <v>776</v>
      </c>
      <c r="F1522" s="19">
        <v>1023913947</v>
      </c>
      <c r="G1522" s="19" t="s">
        <v>4130</v>
      </c>
      <c r="H1522" s="19" t="s">
        <v>2899</v>
      </c>
      <c r="I1522" s="19" t="s">
        <v>765</v>
      </c>
      <c r="J1522" s="27">
        <v>45526</v>
      </c>
      <c r="K1522" s="27">
        <v>45531</v>
      </c>
      <c r="L1522" s="27">
        <v>45657</v>
      </c>
      <c r="M1522" s="29">
        <v>18490000</v>
      </c>
      <c r="N1522" s="36">
        <f t="shared" si="147"/>
        <v>0</v>
      </c>
      <c r="O1522" s="31">
        <f>VLOOKUP(A1522,[1]Hoja3!$A$1:$D$1647,2,0)</f>
        <v>0</v>
      </c>
      <c r="P1522" s="31">
        <f>VLOOKUP(A1522,[1]Hoja3!$A$1:$D$1647,4,0)</f>
        <v>0</v>
      </c>
      <c r="Q1522" s="31">
        <f>VLOOKUP(A1522,[1]Hoja3!$A$1:$D$1647,3,0)</f>
        <v>18490000</v>
      </c>
      <c r="R1522" s="31">
        <f t="shared" si="148"/>
        <v>18490000</v>
      </c>
      <c r="S1522" s="31">
        <f t="shared" si="144"/>
        <v>0</v>
      </c>
      <c r="T1522" s="31">
        <f t="shared" si="145"/>
        <v>0</v>
      </c>
      <c r="U1522" s="31">
        <f t="shared" si="146"/>
        <v>0</v>
      </c>
      <c r="X1522" s="30"/>
      <c r="Y1522" s="31"/>
      <c r="Z1522" s="31"/>
      <c r="AA1522" s="28" t="s">
        <v>556</v>
      </c>
    </row>
    <row r="1523" spans="1:27" s="28" customFormat="1" ht="43.5" x14ac:dyDescent="0.35">
      <c r="A1523" s="19" t="str">
        <f t="shared" si="143"/>
        <v>1732-2024</v>
      </c>
      <c r="B1523" s="20">
        <v>1732</v>
      </c>
      <c r="C1523" s="28">
        <v>2024</v>
      </c>
      <c r="D1523" s="19" t="s">
        <v>4131</v>
      </c>
      <c r="E1523" s="19" t="s">
        <v>1566</v>
      </c>
      <c r="F1523" s="19">
        <v>1014274579</v>
      </c>
      <c r="G1523" s="19" t="s">
        <v>4132</v>
      </c>
      <c r="H1523" s="19" t="s">
        <v>262</v>
      </c>
      <c r="I1523" s="19" t="s">
        <v>4742</v>
      </c>
      <c r="J1523" s="27">
        <v>45525</v>
      </c>
      <c r="K1523" s="27">
        <v>45530</v>
      </c>
      <c r="L1523" s="27">
        <v>45657</v>
      </c>
      <c r="M1523" s="29">
        <v>26887500</v>
      </c>
      <c r="N1523" s="36">
        <f t="shared" si="147"/>
        <v>0</v>
      </c>
      <c r="O1523" s="31">
        <f>VLOOKUP(A1523,[1]Hoja3!$A$1:$D$1647,2,0)</f>
        <v>0</v>
      </c>
      <c r="P1523" s="31">
        <f>VLOOKUP(A1523,[1]Hoja3!$A$1:$D$1647,4,0)</f>
        <v>0</v>
      </c>
      <c r="Q1523" s="31">
        <f>VLOOKUP(A1523,[1]Hoja3!$A$1:$D$1647,3,0)</f>
        <v>26887500</v>
      </c>
      <c r="R1523" s="31">
        <f t="shared" si="148"/>
        <v>26887500</v>
      </c>
      <c r="S1523" s="31">
        <f t="shared" si="144"/>
        <v>0</v>
      </c>
      <c r="T1523" s="31">
        <f t="shared" si="145"/>
        <v>0</v>
      </c>
      <c r="U1523" s="31">
        <f t="shared" si="146"/>
        <v>0</v>
      </c>
      <c r="X1523" s="30"/>
      <c r="Y1523" s="31"/>
      <c r="Z1523" s="31"/>
      <c r="AA1523" s="28" t="s">
        <v>5415</v>
      </c>
    </row>
    <row r="1524" spans="1:27" s="28" customFormat="1" ht="29" x14ac:dyDescent="0.35">
      <c r="A1524" s="19" t="str">
        <f t="shared" si="143"/>
        <v>1733-2024</v>
      </c>
      <c r="B1524" s="20">
        <v>1733</v>
      </c>
      <c r="C1524" s="28">
        <v>2024</v>
      </c>
      <c r="D1524" s="19" t="s">
        <v>4133</v>
      </c>
      <c r="E1524" s="19" t="s">
        <v>2131</v>
      </c>
      <c r="F1524" s="19">
        <v>1022970464</v>
      </c>
      <c r="G1524" s="19" t="s">
        <v>4134</v>
      </c>
      <c r="H1524" s="19" t="s">
        <v>3046</v>
      </c>
      <c r="I1524" s="19" t="s">
        <v>476</v>
      </c>
      <c r="J1524" s="27">
        <v>45526</v>
      </c>
      <c r="K1524" s="27">
        <v>45538</v>
      </c>
      <c r="L1524" s="27">
        <v>45657</v>
      </c>
      <c r="M1524" s="29">
        <v>14792000</v>
      </c>
      <c r="N1524" s="36">
        <f t="shared" si="147"/>
        <v>0</v>
      </c>
      <c r="O1524" s="31">
        <f>VLOOKUP(A1524,[1]Hoja3!$A$1:$D$1647,2,0)</f>
        <v>0</v>
      </c>
      <c r="P1524" s="31">
        <f>VLOOKUP(A1524,[1]Hoja3!$A$1:$D$1647,4,0)</f>
        <v>0</v>
      </c>
      <c r="Q1524" s="31">
        <f>VLOOKUP(A1524,[1]Hoja3!$A$1:$D$1647,3,0)</f>
        <v>14792000</v>
      </c>
      <c r="R1524" s="31">
        <f t="shared" si="148"/>
        <v>14792000</v>
      </c>
      <c r="S1524" s="31">
        <f t="shared" si="144"/>
        <v>0</v>
      </c>
      <c r="T1524" s="31">
        <f t="shared" si="145"/>
        <v>0</v>
      </c>
      <c r="U1524" s="31">
        <f t="shared" si="146"/>
        <v>0</v>
      </c>
      <c r="X1524" s="30"/>
      <c r="Y1524" s="31"/>
      <c r="Z1524" s="31"/>
      <c r="AA1524" s="28" t="s">
        <v>477</v>
      </c>
    </row>
    <row r="1525" spans="1:27" s="28" customFormat="1" ht="43.5" x14ac:dyDescent="0.35">
      <c r="A1525" s="19" t="str">
        <f t="shared" si="143"/>
        <v>1734-2024</v>
      </c>
      <c r="B1525" s="20">
        <v>1734</v>
      </c>
      <c r="C1525" s="28">
        <v>2024</v>
      </c>
      <c r="D1525" s="19" t="s">
        <v>4135</v>
      </c>
      <c r="E1525" s="19" t="s">
        <v>2329</v>
      </c>
      <c r="F1525" s="19">
        <v>1032426133</v>
      </c>
      <c r="G1525" s="19" t="s">
        <v>4136</v>
      </c>
      <c r="H1525" s="19" t="s">
        <v>262</v>
      </c>
      <c r="I1525" s="19" t="s">
        <v>4742</v>
      </c>
      <c r="J1525" s="27">
        <v>45526</v>
      </c>
      <c r="K1525" s="27">
        <v>45531</v>
      </c>
      <c r="L1525" s="27">
        <v>45657</v>
      </c>
      <c r="M1525" s="29">
        <v>41990000</v>
      </c>
      <c r="N1525" s="36">
        <f t="shared" si="147"/>
        <v>0</v>
      </c>
      <c r="O1525" s="31">
        <f>VLOOKUP(A1525,[1]Hoja3!$A$1:$D$1647,2,0)</f>
        <v>0</v>
      </c>
      <c r="P1525" s="31">
        <f>VLOOKUP(A1525,[1]Hoja3!$A$1:$D$1647,4,0)</f>
        <v>0</v>
      </c>
      <c r="Q1525" s="31">
        <f>VLOOKUP(A1525,[1]Hoja3!$A$1:$D$1647,3,0)</f>
        <v>41990000</v>
      </c>
      <c r="R1525" s="31">
        <f t="shared" si="148"/>
        <v>41990000</v>
      </c>
      <c r="S1525" s="31">
        <f t="shared" si="144"/>
        <v>0</v>
      </c>
      <c r="T1525" s="31">
        <f t="shared" si="145"/>
        <v>0</v>
      </c>
      <c r="U1525" s="31">
        <f t="shared" si="146"/>
        <v>0</v>
      </c>
      <c r="X1525" s="30"/>
      <c r="Y1525" s="31"/>
      <c r="Z1525" s="31"/>
      <c r="AA1525" s="28" t="s">
        <v>5415</v>
      </c>
    </row>
    <row r="1526" spans="1:27" s="28" customFormat="1" ht="29" x14ac:dyDescent="0.35">
      <c r="A1526" s="19" t="str">
        <f t="shared" si="143"/>
        <v>1735-2024</v>
      </c>
      <c r="B1526" s="20">
        <v>1735</v>
      </c>
      <c r="C1526" s="28">
        <v>2024</v>
      </c>
      <c r="D1526" s="19" t="s">
        <v>4137</v>
      </c>
      <c r="E1526" s="19" t="s">
        <v>1578</v>
      </c>
      <c r="F1526" s="19">
        <v>52815152</v>
      </c>
      <c r="G1526" s="19" t="s">
        <v>4138</v>
      </c>
      <c r="H1526" s="19" t="s">
        <v>2899</v>
      </c>
      <c r="I1526" s="19" t="s">
        <v>765</v>
      </c>
      <c r="J1526" s="27">
        <v>45526</v>
      </c>
      <c r="K1526" s="27">
        <v>45533</v>
      </c>
      <c r="L1526" s="27">
        <v>45657</v>
      </c>
      <c r="M1526" s="29">
        <v>23870250</v>
      </c>
      <c r="N1526" s="36">
        <f t="shared" si="147"/>
        <v>0</v>
      </c>
      <c r="O1526" s="31">
        <f>VLOOKUP(A1526,[1]Hoja3!$A$1:$D$1647,2,0)</f>
        <v>0</v>
      </c>
      <c r="P1526" s="31">
        <f>VLOOKUP(A1526,[1]Hoja3!$A$1:$D$1647,4,0)</f>
        <v>0</v>
      </c>
      <c r="Q1526" s="31">
        <f>VLOOKUP(A1526,[1]Hoja3!$A$1:$D$1647,3,0)</f>
        <v>23870250</v>
      </c>
      <c r="R1526" s="31">
        <f t="shared" si="148"/>
        <v>23870250</v>
      </c>
      <c r="S1526" s="31">
        <f t="shared" si="144"/>
        <v>0</v>
      </c>
      <c r="T1526" s="31">
        <f t="shared" si="145"/>
        <v>0</v>
      </c>
      <c r="U1526" s="31">
        <f t="shared" si="146"/>
        <v>0</v>
      </c>
      <c r="X1526" s="30"/>
      <c r="Y1526" s="31"/>
      <c r="Z1526" s="31"/>
      <c r="AA1526" s="28" t="s">
        <v>556</v>
      </c>
    </row>
    <row r="1527" spans="1:27" s="28" customFormat="1" ht="29" x14ac:dyDescent="0.35">
      <c r="A1527" s="19" t="str">
        <f t="shared" ref="A1527:A1582" si="149">CONCATENATE(B1527,"-",C1527)</f>
        <v>1736-2024</v>
      </c>
      <c r="B1527" s="20">
        <v>1736</v>
      </c>
      <c r="C1527" s="28">
        <v>2024</v>
      </c>
      <c r="D1527" s="19" t="s">
        <v>4139</v>
      </c>
      <c r="E1527" s="19" t="s">
        <v>2461</v>
      </c>
      <c r="F1527" s="19">
        <v>1004993529</v>
      </c>
      <c r="G1527" s="19" t="s">
        <v>4140</v>
      </c>
      <c r="H1527" s="19" t="s">
        <v>2899</v>
      </c>
      <c r="I1527" s="19" t="s">
        <v>765</v>
      </c>
      <c r="J1527" s="27">
        <v>45529</v>
      </c>
      <c r="K1527" s="27">
        <v>45533</v>
      </c>
      <c r="L1527" s="27">
        <v>45657</v>
      </c>
      <c r="M1527" s="29">
        <v>23870250</v>
      </c>
      <c r="N1527" s="36">
        <f t="shared" si="147"/>
        <v>0</v>
      </c>
      <c r="O1527" s="31">
        <f>VLOOKUP(A1527,[1]Hoja3!$A$1:$D$1647,2,0)</f>
        <v>0</v>
      </c>
      <c r="P1527" s="31">
        <f>VLOOKUP(A1527,[1]Hoja3!$A$1:$D$1647,4,0)</f>
        <v>0</v>
      </c>
      <c r="Q1527" s="31">
        <f>VLOOKUP(A1527,[1]Hoja3!$A$1:$D$1647,3,0)</f>
        <v>23870250</v>
      </c>
      <c r="R1527" s="31">
        <f t="shared" si="148"/>
        <v>23870250</v>
      </c>
      <c r="S1527" s="31">
        <f t="shared" si="144"/>
        <v>0</v>
      </c>
      <c r="T1527" s="31">
        <f t="shared" si="145"/>
        <v>0</v>
      </c>
      <c r="U1527" s="31">
        <f t="shared" si="146"/>
        <v>0</v>
      </c>
      <c r="X1527" s="30"/>
      <c r="Y1527" s="31"/>
      <c r="Z1527" s="31"/>
      <c r="AA1527" s="28" t="s">
        <v>556</v>
      </c>
    </row>
    <row r="1528" spans="1:27" s="28" customFormat="1" ht="29" x14ac:dyDescent="0.35">
      <c r="A1528" s="19" t="str">
        <f t="shared" si="149"/>
        <v>1737-2024</v>
      </c>
      <c r="B1528" s="20">
        <v>1737</v>
      </c>
      <c r="C1528" s="28">
        <v>2024</v>
      </c>
      <c r="D1528" s="19" t="s">
        <v>4141</v>
      </c>
      <c r="E1528" s="19" t="s">
        <v>4142</v>
      </c>
      <c r="F1528" s="19">
        <v>1013602944</v>
      </c>
      <c r="G1528" s="19" t="s">
        <v>4143</v>
      </c>
      <c r="H1528" s="19"/>
      <c r="I1528" s="19"/>
      <c r="J1528" s="27">
        <v>45527</v>
      </c>
      <c r="K1528" s="27" t="s">
        <v>5418</v>
      </c>
      <c r="L1528" s="27"/>
      <c r="M1528" s="29">
        <v>20000000</v>
      </c>
      <c r="N1528" s="36">
        <f t="shared" si="147"/>
        <v>0</v>
      </c>
      <c r="O1528" s="31">
        <f>VLOOKUP(A1528,[1]Hoja3!$A$1:$D$1647,2,0)</f>
        <v>0</v>
      </c>
      <c r="P1528" s="31">
        <f>VLOOKUP(A1528,[1]Hoja3!$A$1:$D$1647,4,0)</f>
        <v>0</v>
      </c>
      <c r="Q1528" s="31">
        <f>VLOOKUP(A1528,[1]Hoja3!$A$1:$D$1647,3,0)</f>
        <v>20000000</v>
      </c>
      <c r="R1528" s="31">
        <f t="shared" si="148"/>
        <v>20000000</v>
      </c>
      <c r="S1528" s="31">
        <f t="shared" si="144"/>
        <v>0</v>
      </c>
      <c r="T1528" s="31">
        <f t="shared" si="145"/>
        <v>0</v>
      </c>
      <c r="U1528" s="31">
        <f t="shared" si="146"/>
        <v>0</v>
      </c>
      <c r="X1528" s="30"/>
      <c r="Y1528" s="31"/>
      <c r="Z1528" s="31"/>
    </row>
    <row r="1529" spans="1:27" s="28" customFormat="1" ht="43.5" x14ac:dyDescent="0.35">
      <c r="A1529" s="19" t="str">
        <f t="shared" si="149"/>
        <v>1738-2024</v>
      </c>
      <c r="B1529" s="20">
        <v>1738</v>
      </c>
      <c r="C1529" s="28">
        <v>2024</v>
      </c>
      <c r="D1529" s="19" t="s">
        <v>4144</v>
      </c>
      <c r="E1529" s="19" t="s">
        <v>1788</v>
      </c>
      <c r="F1529" s="19">
        <v>1014229104</v>
      </c>
      <c r="G1529" s="19" t="s">
        <v>4145</v>
      </c>
      <c r="H1529" s="19" t="s">
        <v>262</v>
      </c>
      <c r="I1529" s="19" t="s">
        <v>4742</v>
      </c>
      <c r="J1529" s="27">
        <v>45525</v>
      </c>
      <c r="K1529" s="27">
        <v>45532</v>
      </c>
      <c r="L1529" s="27">
        <v>45657</v>
      </c>
      <c r="M1529" s="29">
        <v>29505000</v>
      </c>
      <c r="N1529" s="36">
        <f t="shared" si="147"/>
        <v>0</v>
      </c>
      <c r="O1529" s="31">
        <f>VLOOKUP(A1529,[1]Hoja3!$A$1:$D$1647,2,0)</f>
        <v>0</v>
      </c>
      <c r="P1529" s="31">
        <f>VLOOKUP(A1529,[1]Hoja3!$A$1:$D$1647,4,0)</f>
        <v>0</v>
      </c>
      <c r="Q1529" s="31">
        <f>VLOOKUP(A1529,[1]Hoja3!$A$1:$D$1647,3,0)</f>
        <v>29505000</v>
      </c>
      <c r="R1529" s="31">
        <f t="shared" si="148"/>
        <v>29505000</v>
      </c>
      <c r="S1529" s="31">
        <f t="shared" si="144"/>
        <v>0</v>
      </c>
      <c r="T1529" s="31">
        <f t="shared" si="145"/>
        <v>0</v>
      </c>
      <c r="U1529" s="31">
        <f t="shared" si="146"/>
        <v>0</v>
      </c>
      <c r="X1529" s="30"/>
      <c r="Y1529" s="31"/>
      <c r="Z1529" s="31"/>
      <c r="AA1529" s="28" t="s">
        <v>5415</v>
      </c>
    </row>
    <row r="1530" spans="1:27" s="28" customFormat="1" ht="29" x14ac:dyDescent="0.35">
      <c r="A1530" s="19" t="str">
        <f t="shared" si="149"/>
        <v>1739-2024</v>
      </c>
      <c r="B1530" s="20">
        <v>1739</v>
      </c>
      <c r="C1530" s="28">
        <v>2024</v>
      </c>
      <c r="D1530" s="19" t="s">
        <v>4146</v>
      </c>
      <c r="E1530" s="19" t="s">
        <v>1608</v>
      </c>
      <c r="F1530" s="19">
        <v>1015430439</v>
      </c>
      <c r="G1530" s="19" t="s">
        <v>4147</v>
      </c>
      <c r="H1530" s="19" t="s">
        <v>3292</v>
      </c>
      <c r="I1530" s="19" t="s">
        <v>5416</v>
      </c>
      <c r="J1530" s="27">
        <v>45527</v>
      </c>
      <c r="K1530" s="27">
        <v>45537</v>
      </c>
      <c r="L1530" s="27">
        <v>45657</v>
      </c>
      <c r="M1530" s="29">
        <v>23870250</v>
      </c>
      <c r="N1530" s="36">
        <f t="shared" si="147"/>
        <v>0</v>
      </c>
      <c r="O1530" s="31">
        <f>VLOOKUP(A1530,[1]Hoja3!$A$1:$D$1647,2,0)</f>
        <v>0</v>
      </c>
      <c r="P1530" s="31">
        <f>VLOOKUP(A1530,[1]Hoja3!$A$1:$D$1647,4,0)</f>
        <v>0</v>
      </c>
      <c r="Q1530" s="31">
        <f>VLOOKUP(A1530,[1]Hoja3!$A$1:$D$1647,3,0)</f>
        <v>23870250</v>
      </c>
      <c r="R1530" s="31">
        <f t="shared" si="148"/>
        <v>23870250</v>
      </c>
      <c r="S1530" s="31">
        <f t="shared" si="144"/>
        <v>0</v>
      </c>
      <c r="T1530" s="31">
        <f t="shared" si="145"/>
        <v>0</v>
      </c>
      <c r="U1530" s="31">
        <f t="shared" si="146"/>
        <v>0</v>
      </c>
      <c r="X1530" s="30"/>
      <c r="Y1530" s="31"/>
      <c r="Z1530" s="31"/>
      <c r="AA1530" s="28" t="s">
        <v>895</v>
      </c>
    </row>
    <row r="1531" spans="1:27" s="28" customFormat="1" ht="29" x14ac:dyDescent="0.35">
      <c r="A1531" s="19" t="str">
        <f t="shared" si="149"/>
        <v>1740-2024</v>
      </c>
      <c r="B1531" s="20">
        <v>1740</v>
      </c>
      <c r="C1531" s="28">
        <v>2024</v>
      </c>
      <c r="D1531" s="19" t="s">
        <v>4148</v>
      </c>
      <c r="E1531" s="19" t="s">
        <v>1611</v>
      </c>
      <c r="F1531" s="19">
        <v>1014244390</v>
      </c>
      <c r="G1531" s="19" t="s">
        <v>4149</v>
      </c>
      <c r="H1531" s="19" t="s">
        <v>2899</v>
      </c>
      <c r="I1531" s="19" t="s">
        <v>765</v>
      </c>
      <c r="J1531" s="27">
        <v>45527</v>
      </c>
      <c r="K1531" s="27">
        <v>45502</v>
      </c>
      <c r="L1531" s="27">
        <v>45657</v>
      </c>
      <c r="M1531" s="29">
        <v>23870250</v>
      </c>
      <c r="N1531" s="36">
        <f t="shared" si="147"/>
        <v>0</v>
      </c>
      <c r="O1531" s="31">
        <f>VLOOKUP(A1531,[1]Hoja3!$A$1:$D$1647,2,0)</f>
        <v>0</v>
      </c>
      <c r="P1531" s="31">
        <f>VLOOKUP(A1531,[1]Hoja3!$A$1:$D$1647,4,0)</f>
        <v>0</v>
      </c>
      <c r="Q1531" s="31">
        <f>VLOOKUP(A1531,[1]Hoja3!$A$1:$D$1647,3,0)</f>
        <v>23870250</v>
      </c>
      <c r="R1531" s="31">
        <f t="shared" si="148"/>
        <v>23870250</v>
      </c>
      <c r="S1531" s="31">
        <f t="shared" si="144"/>
        <v>0</v>
      </c>
      <c r="T1531" s="31">
        <f t="shared" si="145"/>
        <v>0</v>
      </c>
      <c r="U1531" s="31">
        <f t="shared" si="146"/>
        <v>0</v>
      </c>
      <c r="X1531" s="30"/>
      <c r="Y1531" s="31"/>
      <c r="Z1531" s="31"/>
      <c r="AA1531" s="28" t="s">
        <v>556</v>
      </c>
    </row>
    <row r="1532" spans="1:27" s="28" customFormat="1" ht="29" x14ac:dyDescent="0.35">
      <c r="A1532" s="19" t="str">
        <f t="shared" si="149"/>
        <v>1741-2024</v>
      </c>
      <c r="B1532" s="20">
        <v>1741</v>
      </c>
      <c r="C1532" s="28">
        <v>2024</v>
      </c>
      <c r="D1532" s="19" t="s">
        <v>4150</v>
      </c>
      <c r="E1532" s="19" t="s">
        <v>4151</v>
      </c>
      <c r="F1532" s="19">
        <v>35196913</v>
      </c>
      <c r="G1532" s="19" t="s">
        <v>4152</v>
      </c>
      <c r="H1532" s="19" t="s">
        <v>854</v>
      </c>
      <c r="I1532" s="19" t="s">
        <v>4785</v>
      </c>
      <c r="J1532" s="27">
        <v>45527</v>
      </c>
      <c r="K1532" s="27">
        <v>45533</v>
      </c>
      <c r="L1532" s="27">
        <v>45657</v>
      </c>
      <c r="M1532" s="29">
        <v>29400000</v>
      </c>
      <c r="N1532" s="36">
        <f t="shared" si="147"/>
        <v>0</v>
      </c>
      <c r="O1532" s="31">
        <f>VLOOKUP(A1532,[1]Hoja3!$A$1:$D$1647,2,0)</f>
        <v>0</v>
      </c>
      <c r="P1532" s="31">
        <f>VLOOKUP(A1532,[1]Hoja3!$A$1:$D$1647,4,0)</f>
        <v>0</v>
      </c>
      <c r="Q1532" s="31">
        <f>VLOOKUP(A1532,[1]Hoja3!$A$1:$D$1647,3,0)</f>
        <v>29400000</v>
      </c>
      <c r="R1532" s="31">
        <f t="shared" si="148"/>
        <v>29400000</v>
      </c>
      <c r="S1532" s="31">
        <f t="shared" si="144"/>
        <v>0</v>
      </c>
      <c r="T1532" s="31">
        <f t="shared" si="145"/>
        <v>0</v>
      </c>
      <c r="U1532" s="31">
        <f t="shared" si="146"/>
        <v>0</v>
      </c>
      <c r="X1532" s="30"/>
      <c r="Y1532" s="31"/>
      <c r="Z1532" s="31"/>
      <c r="AA1532" s="28" t="s">
        <v>5417</v>
      </c>
    </row>
    <row r="1533" spans="1:27" s="28" customFormat="1" ht="29" x14ac:dyDescent="0.35">
      <c r="A1533" s="19" t="str">
        <f t="shared" si="149"/>
        <v>1742-2024</v>
      </c>
      <c r="B1533" s="20">
        <v>1742</v>
      </c>
      <c r="C1533" s="28">
        <v>2024</v>
      </c>
      <c r="D1533" s="19" t="s">
        <v>4153</v>
      </c>
      <c r="E1533" s="19" t="s">
        <v>2054</v>
      </c>
      <c r="F1533" s="19">
        <v>51982279</v>
      </c>
      <c r="G1533" s="19" t="s">
        <v>4154</v>
      </c>
      <c r="H1533" s="19" t="s">
        <v>3046</v>
      </c>
      <c r="I1533" s="19" t="s">
        <v>476</v>
      </c>
      <c r="J1533" s="27">
        <v>45526</v>
      </c>
      <c r="K1533" s="27">
        <v>45538</v>
      </c>
      <c r="L1533" s="27">
        <v>45657</v>
      </c>
      <c r="M1533" s="29">
        <v>12400000</v>
      </c>
      <c r="N1533" s="36">
        <f t="shared" si="147"/>
        <v>0</v>
      </c>
      <c r="O1533" s="31">
        <f>VLOOKUP(A1533,[1]Hoja3!$A$1:$D$1647,2,0)</f>
        <v>0</v>
      </c>
      <c r="P1533" s="31">
        <f>VLOOKUP(A1533,[1]Hoja3!$A$1:$D$1647,4,0)</f>
        <v>0</v>
      </c>
      <c r="Q1533" s="31">
        <f>VLOOKUP(A1533,[1]Hoja3!$A$1:$D$1647,3,0)</f>
        <v>12400000</v>
      </c>
      <c r="R1533" s="31">
        <f t="shared" si="148"/>
        <v>12400000</v>
      </c>
      <c r="S1533" s="31">
        <f t="shared" si="144"/>
        <v>0</v>
      </c>
      <c r="T1533" s="31">
        <f t="shared" si="145"/>
        <v>0</v>
      </c>
      <c r="U1533" s="31">
        <f t="shared" si="146"/>
        <v>0</v>
      </c>
      <c r="X1533" s="30"/>
      <c r="Y1533" s="31"/>
      <c r="Z1533" s="31"/>
      <c r="AA1533" s="28" t="s">
        <v>477</v>
      </c>
    </row>
    <row r="1534" spans="1:27" s="28" customFormat="1" ht="29" x14ac:dyDescent="0.35">
      <c r="A1534" s="19" t="str">
        <f t="shared" si="149"/>
        <v>1744-2024</v>
      </c>
      <c r="B1534" s="20">
        <v>1744</v>
      </c>
      <c r="C1534" s="28">
        <v>2024</v>
      </c>
      <c r="D1534" s="19" t="s">
        <v>4155</v>
      </c>
      <c r="E1534" s="19" t="s">
        <v>4156</v>
      </c>
      <c r="F1534" s="19">
        <v>1098773491</v>
      </c>
      <c r="G1534" s="19" t="s">
        <v>4157</v>
      </c>
      <c r="H1534" s="19" t="s">
        <v>3046</v>
      </c>
      <c r="I1534" s="19" t="s">
        <v>476</v>
      </c>
      <c r="J1534" s="27">
        <v>45527</v>
      </c>
      <c r="K1534" s="27">
        <v>45534</v>
      </c>
      <c r="L1534" s="27">
        <v>45657</v>
      </c>
      <c r="M1534" s="29">
        <v>23870250</v>
      </c>
      <c r="N1534" s="36">
        <f t="shared" si="147"/>
        <v>0</v>
      </c>
      <c r="O1534" s="31">
        <f>VLOOKUP(A1534,[1]Hoja3!$A$1:$D$1647,2,0)</f>
        <v>0</v>
      </c>
      <c r="P1534" s="31">
        <f>VLOOKUP(A1534,[1]Hoja3!$A$1:$D$1647,4,0)</f>
        <v>0</v>
      </c>
      <c r="Q1534" s="31">
        <f>VLOOKUP(A1534,[1]Hoja3!$A$1:$D$1647,3,0)</f>
        <v>23870250</v>
      </c>
      <c r="R1534" s="31">
        <f t="shared" si="148"/>
        <v>23870250</v>
      </c>
      <c r="S1534" s="31">
        <f t="shared" si="144"/>
        <v>0</v>
      </c>
      <c r="T1534" s="31">
        <f t="shared" si="145"/>
        <v>0</v>
      </c>
      <c r="U1534" s="31">
        <f t="shared" si="146"/>
        <v>0</v>
      </c>
      <c r="X1534" s="30"/>
      <c r="Y1534" s="31"/>
      <c r="Z1534" s="31"/>
      <c r="AA1534" s="28" t="s">
        <v>477</v>
      </c>
    </row>
    <row r="1535" spans="1:27" s="28" customFormat="1" ht="43.5" x14ac:dyDescent="0.35">
      <c r="A1535" s="19" t="str">
        <f t="shared" si="149"/>
        <v>1745-2024</v>
      </c>
      <c r="B1535" s="20">
        <v>1745</v>
      </c>
      <c r="C1535" s="28">
        <v>2024</v>
      </c>
      <c r="D1535" s="19" t="s">
        <v>4158</v>
      </c>
      <c r="E1535" s="19" t="s">
        <v>1686</v>
      </c>
      <c r="F1535" s="19">
        <v>1032357681</v>
      </c>
      <c r="G1535" s="19" t="s">
        <v>4159</v>
      </c>
      <c r="H1535" s="19" t="s">
        <v>262</v>
      </c>
      <c r="I1535" s="19" t="s">
        <v>4742</v>
      </c>
      <c r="J1535" s="27">
        <v>45532</v>
      </c>
      <c r="K1535" s="27">
        <v>45537</v>
      </c>
      <c r="L1535" s="27">
        <v>45657</v>
      </c>
      <c r="M1535" s="29">
        <v>26554500</v>
      </c>
      <c r="N1535" s="36">
        <f t="shared" si="147"/>
        <v>0</v>
      </c>
      <c r="O1535" s="31">
        <f>VLOOKUP(A1535,[1]Hoja3!$A$1:$D$1647,2,0)</f>
        <v>0</v>
      </c>
      <c r="P1535" s="31">
        <f>VLOOKUP(A1535,[1]Hoja3!$A$1:$D$1647,4,0)</f>
        <v>0</v>
      </c>
      <c r="Q1535" s="31">
        <f>VLOOKUP(A1535,[1]Hoja3!$A$1:$D$1647,3,0)</f>
        <v>26554500</v>
      </c>
      <c r="R1535" s="31">
        <f t="shared" si="148"/>
        <v>26554500</v>
      </c>
      <c r="S1535" s="31">
        <f t="shared" si="144"/>
        <v>0</v>
      </c>
      <c r="T1535" s="31">
        <f t="shared" si="145"/>
        <v>0</v>
      </c>
      <c r="U1535" s="31">
        <f t="shared" si="146"/>
        <v>0</v>
      </c>
      <c r="X1535" s="30"/>
      <c r="Y1535" s="31"/>
      <c r="Z1535" s="31"/>
      <c r="AA1535" s="28" t="s">
        <v>5415</v>
      </c>
    </row>
    <row r="1536" spans="1:27" s="28" customFormat="1" ht="29" x14ac:dyDescent="0.35">
      <c r="A1536" s="19" t="str">
        <f t="shared" si="149"/>
        <v>1746-2024</v>
      </c>
      <c r="B1536" s="20">
        <v>1746</v>
      </c>
      <c r="C1536" s="28">
        <v>2024</v>
      </c>
      <c r="D1536" s="19" t="s">
        <v>4160</v>
      </c>
      <c r="E1536" s="19" t="s">
        <v>4161</v>
      </c>
      <c r="F1536" s="19">
        <v>1030701130</v>
      </c>
      <c r="G1536" s="19" t="s">
        <v>4162</v>
      </c>
      <c r="H1536" s="19" t="s">
        <v>4678</v>
      </c>
      <c r="I1536" s="19" t="s">
        <v>2487</v>
      </c>
      <c r="J1536" s="27">
        <v>45529</v>
      </c>
      <c r="K1536" s="27">
        <v>45533</v>
      </c>
      <c r="L1536" s="27">
        <v>45657</v>
      </c>
      <c r="M1536" s="29">
        <v>20000000</v>
      </c>
      <c r="N1536" s="36">
        <f t="shared" si="147"/>
        <v>0</v>
      </c>
      <c r="O1536" s="31">
        <f>VLOOKUP(A1536,[1]Hoja3!$A$1:$D$1647,2,0)</f>
        <v>0</v>
      </c>
      <c r="P1536" s="31">
        <f>VLOOKUP(A1536,[1]Hoja3!$A$1:$D$1647,4,0)</f>
        <v>0</v>
      </c>
      <c r="Q1536" s="31">
        <f>VLOOKUP(A1536,[1]Hoja3!$A$1:$D$1647,3,0)</f>
        <v>20000000</v>
      </c>
      <c r="R1536" s="31">
        <f t="shared" si="148"/>
        <v>20000000</v>
      </c>
      <c r="S1536" s="31">
        <f t="shared" si="144"/>
        <v>0</v>
      </c>
      <c r="T1536" s="31">
        <f t="shared" si="145"/>
        <v>0</v>
      </c>
      <c r="U1536" s="31">
        <f t="shared" si="146"/>
        <v>0</v>
      </c>
      <c r="X1536" s="30"/>
      <c r="Y1536" s="31"/>
      <c r="Z1536" s="31"/>
      <c r="AA1536" s="28" t="s">
        <v>534</v>
      </c>
    </row>
    <row r="1537" spans="1:27" s="28" customFormat="1" ht="29" x14ac:dyDescent="0.35">
      <c r="A1537" s="19" t="str">
        <f t="shared" si="149"/>
        <v>1747-2024</v>
      </c>
      <c r="B1537" s="20">
        <v>1747</v>
      </c>
      <c r="C1537" s="28">
        <v>2024</v>
      </c>
      <c r="D1537" s="19" t="s">
        <v>4163</v>
      </c>
      <c r="E1537" s="19" t="s">
        <v>44</v>
      </c>
      <c r="F1537" s="19">
        <v>42140222</v>
      </c>
      <c r="G1537" s="19" t="s">
        <v>4164</v>
      </c>
      <c r="H1537" s="19" t="s">
        <v>2256</v>
      </c>
      <c r="I1537" s="19" t="s">
        <v>32</v>
      </c>
      <c r="J1537" s="27">
        <v>45527</v>
      </c>
      <c r="K1537" s="27">
        <v>45530</v>
      </c>
      <c r="L1537" s="27">
        <v>45590</v>
      </c>
      <c r="M1537" s="29">
        <v>9400000</v>
      </c>
      <c r="N1537" s="36">
        <f t="shared" si="147"/>
        <v>0</v>
      </c>
      <c r="O1537" s="31">
        <f>VLOOKUP(A1537,[1]Hoja3!$A$1:$D$1647,2,0)</f>
        <v>0</v>
      </c>
      <c r="P1537" s="31">
        <f>VLOOKUP(A1537,[1]Hoja3!$A$1:$D$1647,4,0)</f>
        <v>0</v>
      </c>
      <c r="Q1537" s="31">
        <f>VLOOKUP(A1537,[1]Hoja3!$A$1:$D$1647,3,0)</f>
        <v>9400000</v>
      </c>
      <c r="R1537" s="31">
        <f t="shared" si="148"/>
        <v>9400000</v>
      </c>
      <c r="S1537" s="31">
        <f t="shared" si="144"/>
        <v>0</v>
      </c>
      <c r="T1537" s="31">
        <f t="shared" si="145"/>
        <v>0</v>
      </c>
      <c r="U1537" s="31">
        <f t="shared" si="146"/>
        <v>0</v>
      </c>
      <c r="X1537" s="30"/>
      <c r="Y1537" s="31"/>
      <c r="Z1537" s="31"/>
      <c r="AA1537" s="28" t="s">
        <v>32</v>
      </c>
    </row>
    <row r="1538" spans="1:27" s="28" customFormat="1" ht="29" x14ac:dyDescent="0.35">
      <c r="A1538" s="19" t="str">
        <f t="shared" si="149"/>
        <v>1748-2024</v>
      </c>
      <c r="B1538" s="20">
        <v>1748</v>
      </c>
      <c r="C1538" s="28">
        <v>2024</v>
      </c>
      <c r="D1538" s="19" t="s">
        <v>4165</v>
      </c>
      <c r="E1538" s="19" t="s">
        <v>1392</v>
      </c>
      <c r="F1538" s="19">
        <v>1014220634</v>
      </c>
      <c r="G1538" s="19" t="s">
        <v>4166</v>
      </c>
      <c r="H1538" s="19" t="s">
        <v>2256</v>
      </c>
      <c r="I1538" s="19" t="s">
        <v>32</v>
      </c>
      <c r="J1538" s="27">
        <v>45529</v>
      </c>
      <c r="K1538" s="27">
        <v>45533</v>
      </c>
      <c r="L1538" s="27">
        <v>45657</v>
      </c>
      <c r="M1538" s="29">
        <v>32590000</v>
      </c>
      <c r="N1538" s="36">
        <f t="shared" si="147"/>
        <v>0</v>
      </c>
      <c r="O1538" s="31">
        <f>VLOOKUP(A1538,[1]Hoja3!$A$1:$D$1647,2,0)</f>
        <v>0</v>
      </c>
      <c r="P1538" s="31">
        <f>VLOOKUP(A1538,[1]Hoja3!$A$1:$D$1647,4,0)</f>
        <v>0</v>
      </c>
      <c r="Q1538" s="31">
        <f>VLOOKUP(A1538,[1]Hoja3!$A$1:$D$1647,3,0)</f>
        <v>32590000</v>
      </c>
      <c r="R1538" s="31">
        <f t="shared" si="148"/>
        <v>32590000</v>
      </c>
      <c r="S1538" s="31">
        <f t="shared" si="144"/>
        <v>0</v>
      </c>
      <c r="T1538" s="31">
        <f t="shared" si="145"/>
        <v>0</v>
      </c>
      <c r="U1538" s="31">
        <f t="shared" si="146"/>
        <v>0</v>
      </c>
      <c r="X1538" s="30"/>
      <c r="Y1538" s="31"/>
      <c r="Z1538" s="31"/>
      <c r="AA1538" s="28" t="s">
        <v>32</v>
      </c>
    </row>
    <row r="1539" spans="1:27" s="28" customFormat="1" ht="29" x14ac:dyDescent="0.35">
      <c r="A1539" s="19" t="str">
        <f t="shared" si="149"/>
        <v>1749-2024</v>
      </c>
      <c r="B1539" s="20">
        <v>1749</v>
      </c>
      <c r="C1539" s="28">
        <v>2024</v>
      </c>
      <c r="D1539" s="19" t="s">
        <v>4167</v>
      </c>
      <c r="E1539" s="19" t="s">
        <v>4168</v>
      </c>
      <c r="F1539" s="19">
        <v>1010230455</v>
      </c>
      <c r="G1539" s="19" t="s">
        <v>4169</v>
      </c>
      <c r="H1539" s="19" t="s">
        <v>2256</v>
      </c>
      <c r="I1539" s="19" t="s">
        <v>32</v>
      </c>
      <c r="J1539" s="27">
        <v>45529</v>
      </c>
      <c r="K1539" s="27">
        <v>45533</v>
      </c>
      <c r="L1539" s="27">
        <v>45657</v>
      </c>
      <c r="M1539" s="29">
        <v>15755000</v>
      </c>
      <c r="N1539" s="36">
        <f t="shared" si="147"/>
        <v>0</v>
      </c>
      <c r="O1539" s="31">
        <f>VLOOKUP(A1539,[1]Hoja3!$A$1:$D$1647,2,0)</f>
        <v>0</v>
      </c>
      <c r="P1539" s="31">
        <f>VLOOKUP(A1539,[1]Hoja3!$A$1:$D$1647,4,0)</f>
        <v>0</v>
      </c>
      <c r="Q1539" s="31">
        <f>VLOOKUP(A1539,[1]Hoja3!$A$1:$D$1647,3,0)</f>
        <v>15755000</v>
      </c>
      <c r="R1539" s="31">
        <f t="shared" si="148"/>
        <v>15755000</v>
      </c>
      <c r="S1539" s="31">
        <f t="shared" si="144"/>
        <v>0</v>
      </c>
      <c r="T1539" s="31">
        <f t="shared" si="145"/>
        <v>0</v>
      </c>
      <c r="U1539" s="31">
        <f t="shared" si="146"/>
        <v>0</v>
      </c>
      <c r="X1539" s="30"/>
      <c r="Y1539" s="31"/>
      <c r="Z1539" s="31"/>
      <c r="AA1539" s="28" t="s">
        <v>32</v>
      </c>
    </row>
    <row r="1540" spans="1:27" s="28" customFormat="1" ht="29" x14ac:dyDescent="0.35">
      <c r="A1540" s="19" t="str">
        <f t="shared" si="149"/>
        <v>1750-2024</v>
      </c>
      <c r="B1540" s="20">
        <v>1750</v>
      </c>
      <c r="C1540" s="28">
        <v>2024</v>
      </c>
      <c r="D1540" s="19" t="s">
        <v>4170</v>
      </c>
      <c r="E1540" s="19" t="s">
        <v>1836</v>
      </c>
      <c r="F1540" s="19">
        <v>1026295417</v>
      </c>
      <c r="G1540" s="19" t="s">
        <v>4171</v>
      </c>
      <c r="H1540" s="19" t="s">
        <v>2256</v>
      </c>
      <c r="I1540" s="19" t="s">
        <v>32</v>
      </c>
      <c r="J1540" s="27">
        <v>45530</v>
      </c>
      <c r="K1540" s="27">
        <v>45537</v>
      </c>
      <c r="L1540" s="27">
        <v>45657</v>
      </c>
      <c r="M1540" s="29">
        <v>33675000</v>
      </c>
      <c r="N1540" s="36">
        <f t="shared" si="147"/>
        <v>0</v>
      </c>
      <c r="O1540" s="31">
        <f>VLOOKUP(A1540,[1]Hoja3!$A$1:$D$1647,2,0)</f>
        <v>0</v>
      </c>
      <c r="P1540" s="31">
        <f>VLOOKUP(A1540,[1]Hoja3!$A$1:$D$1647,4,0)</f>
        <v>0</v>
      </c>
      <c r="Q1540" s="31">
        <f>VLOOKUP(A1540,[1]Hoja3!$A$1:$D$1647,3,0)</f>
        <v>33675000</v>
      </c>
      <c r="R1540" s="31">
        <f t="shared" si="148"/>
        <v>33675000</v>
      </c>
      <c r="S1540" s="31">
        <f t="shared" si="144"/>
        <v>0</v>
      </c>
      <c r="T1540" s="31">
        <f t="shared" si="145"/>
        <v>0</v>
      </c>
      <c r="U1540" s="31">
        <f t="shared" si="146"/>
        <v>0</v>
      </c>
      <c r="X1540" s="30"/>
      <c r="Y1540" s="31"/>
      <c r="Z1540" s="31"/>
      <c r="AA1540" s="28" t="s">
        <v>32</v>
      </c>
    </row>
    <row r="1541" spans="1:27" s="28" customFormat="1" ht="29" x14ac:dyDescent="0.35">
      <c r="A1541" s="19" t="str">
        <f t="shared" si="149"/>
        <v>1751-2024</v>
      </c>
      <c r="B1541" s="20">
        <v>1751</v>
      </c>
      <c r="C1541" s="28">
        <v>2024</v>
      </c>
      <c r="D1541" s="19" t="s">
        <v>4172</v>
      </c>
      <c r="E1541" s="19" t="s">
        <v>4173</v>
      </c>
      <c r="F1541" s="19">
        <v>53072865</v>
      </c>
      <c r="G1541" s="19" t="s">
        <v>4174</v>
      </c>
      <c r="H1541" s="19" t="s">
        <v>2256</v>
      </c>
      <c r="I1541" s="19" t="s">
        <v>32</v>
      </c>
      <c r="J1541" s="27">
        <v>45530</v>
      </c>
      <c r="K1541" s="27">
        <v>45533</v>
      </c>
      <c r="L1541" s="27">
        <v>45657</v>
      </c>
      <c r="M1541" s="29">
        <v>32590000</v>
      </c>
      <c r="N1541" s="36">
        <f t="shared" si="147"/>
        <v>0</v>
      </c>
      <c r="O1541" s="31">
        <f>VLOOKUP(A1541,[1]Hoja3!$A$1:$D$1647,2,0)</f>
        <v>0</v>
      </c>
      <c r="P1541" s="31">
        <f>VLOOKUP(A1541,[1]Hoja3!$A$1:$D$1647,4,0)</f>
        <v>0</v>
      </c>
      <c r="Q1541" s="31">
        <f>VLOOKUP(A1541,[1]Hoja3!$A$1:$D$1647,3,0)</f>
        <v>32590000</v>
      </c>
      <c r="R1541" s="31">
        <f t="shared" si="148"/>
        <v>32590000</v>
      </c>
      <c r="S1541" s="31">
        <f t="shared" si="144"/>
        <v>0</v>
      </c>
      <c r="T1541" s="31">
        <f t="shared" si="145"/>
        <v>0</v>
      </c>
      <c r="U1541" s="31">
        <f t="shared" si="146"/>
        <v>0</v>
      </c>
      <c r="X1541" s="30"/>
      <c r="Y1541" s="31"/>
      <c r="Z1541" s="31"/>
      <c r="AA1541" s="28" t="s">
        <v>32</v>
      </c>
    </row>
    <row r="1542" spans="1:27" s="28" customFormat="1" ht="29" x14ac:dyDescent="0.35">
      <c r="A1542" s="19" t="str">
        <f t="shared" si="149"/>
        <v>1752-2024</v>
      </c>
      <c r="B1542" s="20">
        <v>1752</v>
      </c>
      <c r="C1542" s="28">
        <v>2024</v>
      </c>
      <c r="D1542" s="19" t="s">
        <v>4175</v>
      </c>
      <c r="E1542" s="19" t="s">
        <v>287</v>
      </c>
      <c r="F1542" s="19">
        <v>51770881</v>
      </c>
      <c r="G1542" s="19" t="s">
        <v>4176</v>
      </c>
      <c r="H1542" s="19" t="s">
        <v>2256</v>
      </c>
      <c r="I1542" s="19" t="s">
        <v>32</v>
      </c>
      <c r="J1542" s="27">
        <v>45527</v>
      </c>
      <c r="K1542" s="27">
        <v>45531</v>
      </c>
      <c r="L1542" s="27">
        <v>45657</v>
      </c>
      <c r="M1542" s="29">
        <v>32590000</v>
      </c>
      <c r="N1542" s="36">
        <f t="shared" si="147"/>
        <v>0</v>
      </c>
      <c r="O1542" s="31">
        <f>VLOOKUP(A1542,[1]Hoja3!$A$1:$D$1647,2,0)</f>
        <v>0</v>
      </c>
      <c r="P1542" s="31">
        <f>VLOOKUP(A1542,[1]Hoja3!$A$1:$D$1647,4,0)</f>
        <v>0</v>
      </c>
      <c r="Q1542" s="31">
        <f>VLOOKUP(A1542,[1]Hoja3!$A$1:$D$1647,3,0)</f>
        <v>32590000</v>
      </c>
      <c r="R1542" s="31">
        <f t="shared" si="148"/>
        <v>32590000</v>
      </c>
      <c r="S1542" s="31">
        <f t="shared" si="144"/>
        <v>0</v>
      </c>
      <c r="T1542" s="31">
        <f t="shared" si="145"/>
        <v>0</v>
      </c>
      <c r="U1542" s="31">
        <f t="shared" si="146"/>
        <v>0</v>
      </c>
      <c r="X1542" s="30"/>
      <c r="Y1542" s="31"/>
      <c r="Z1542" s="31"/>
      <c r="AA1542" s="28" t="s">
        <v>32</v>
      </c>
    </row>
    <row r="1543" spans="1:27" s="28" customFormat="1" ht="29" x14ac:dyDescent="0.35">
      <c r="A1543" s="19" t="str">
        <f t="shared" si="149"/>
        <v>1753-2024</v>
      </c>
      <c r="B1543" s="20">
        <v>1753</v>
      </c>
      <c r="C1543" s="28">
        <v>2024</v>
      </c>
      <c r="D1543" s="19" t="s">
        <v>4177</v>
      </c>
      <c r="E1543" s="19" t="s">
        <v>1317</v>
      </c>
      <c r="F1543" s="19">
        <v>1014203787</v>
      </c>
      <c r="G1543" s="19" t="s">
        <v>4178</v>
      </c>
      <c r="H1543" s="19" t="s">
        <v>2899</v>
      </c>
      <c r="I1543" s="19" t="s">
        <v>765</v>
      </c>
      <c r="J1543" s="27">
        <v>45529</v>
      </c>
      <c r="K1543" s="27">
        <v>45531</v>
      </c>
      <c r="L1543" s="27">
        <v>45657</v>
      </c>
      <c r="M1543" s="29">
        <v>32400000</v>
      </c>
      <c r="N1543" s="36">
        <f t="shared" si="147"/>
        <v>0</v>
      </c>
      <c r="O1543" s="31">
        <f>VLOOKUP(A1543,[1]Hoja3!$A$1:$D$1647,2,0)</f>
        <v>0</v>
      </c>
      <c r="P1543" s="31">
        <f>VLOOKUP(A1543,[1]Hoja3!$A$1:$D$1647,4,0)</f>
        <v>0</v>
      </c>
      <c r="Q1543" s="31">
        <f>VLOOKUP(A1543,[1]Hoja3!$A$1:$D$1647,3,0)</f>
        <v>32400000</v>
      </c>
      <c r="R1543" s="31">
        <f t="shared" si="148"/>
        <v>32400000</v>
      </c>
      <c r="S1543" s="31">
        <f t="shared" si="144"/>
        <v>0</v>
      </c>
      <c r="T1543" s="31">
        <f t="shared" si="145"/>
        <v>0</v>
      </c>
      <c r="U1543" s="31">
        <f t="shared" si="146"/>
        <v>0</v>
      </c>
      <c r="X1543" s="30"/>
      <c r="Y1543" s="31"/>
      <c r="Z1543" s="31"/>
      <c r="AA1543" s="28" t="s">
        <v>556</v>
      </c>
    </row>
    <row r="1544" spans="1:27" s="28" customFormat="1" ht="29" x14ac:dyDescent="0.35">
      <c r="A1544" s="19" t="str">
        <f t="shared" si="149"/>
        <v>1754-2024</v>
      </c>
      <c r="B1544" s="20">
        <v>1754</v>
      </c>
      <c r="C1544" s="28">
        <v>2024</v>
      </c>
      <c r="D1544" s="19" t="s">
        <v>4179</v>
      </c>
      <c r="E1544" s="19" t="s">
        <v>2080</v>
      </c>
      <c r="F1544" s="19">
        <v>1019010320</v>
      </c>
      <c r="G1544" s="19" t="s">
        <v>4180</v>
      </c>
      <c r="H1544" s="19" t="s">
        <v>4678</v>
      </c>
      <c r="I1544" s="19" t="s">
        <v>2487</v>
      </c>
      <c r="J1544" s="27">
        <v>45527</v>
      </c>
      <c r="K1544" s="27">
        <v>45531</v>
      </c>
      <c r="L1544" s="27">
        <v>45657</v>
      </c>
      <c r="M1544" s="29">
        <v>26522500</v>
      </c>
      <c r="N1544" s="36">
        <f t="shared" si="147"/>
        <v>0</v>
      </c>
      <c r="O1544" s="31">
        <f>VLOOKUP(A1544,[1]Hoja3!$A$1:$D$1647,2,0)</f>
        <v>0</v>
      </c>
      <c r="P1544" s="31">
        <f>VLOOKUP(A1544,[1]Hoja3!$A$1:$D$1647,4,0)</f>
        <v>0</v>
      </c>
      <c r="Q1544" s="31">
        <f>VLOOKUP(A1544,[1]Hoja3!$A$1:$D$1647,3,0)</f>
        <v>26522500</v>
      </c>
      <c r="R1544" s="31">
        <f t="shared" si="148"/>
        <v>26522500</v>
      </c>
      <c r="S1544" s="31">
        <f t="shared" ref="S1544:S1582" si="150">+O1544-P1544</f>
        <v>0</v>
      </c>
      <c r="T1544" s="31">
        <f t="shared" ref="T1544:T1582" si="151">+O1544+P1544</f>
        <v>0</v>
      </c>
      <c r="U1544" s="31">
        <f t="shared" si="146"/>
        <v>0</v>
      </c>
      <c r="X1544" s="30"/>
      <c r="Y1544" s="31"/>
      <c r="Z1544" s="31"/>
      <c r="AA1544" s="28" t="s">
        <v>534</v>
      </c>
    </row>
    <row r="1545" spans="1:27" s="28" customFormat="1" ht="29" x14ac:dyDescent="0.35">
      <c r="A1545" s="19" t="str">
        <f t="shared" si="149"/>
        <v>1755-2024</v>
      </c>
      <c r="B1545" s="20">
        <v>1755</v>
      </c>
      <c r="C1545" s="28">
        <v>2024</v>
      </c>
      <c r="D1545" s="19" t="s">
        <v>4181</v>
      </c>
      <c r="E1545" s="19" t="s">
        <v>4182</v>
      </c>
      <c r="F1545" s="19">
        <v>1013622260</v>
      </c>
      <c r="G1545" s="19" t="s">
        <v>4183</v>
      </c>
      <c r="H1545" s="19" t="s">
        <v>4678</v>
      </c>
      <c r="I1545" s="19" t="s">
        <v>2487</v>
      </c>
      <c r="J1545" s="27">
        <v>45527</v>
      </c>
      <c r="K1545" s="27">
        <v>45532</v>
      </c>
      <c r="L1545" s="27">
        <v>45657</v>
      </c>
      <c r="M1545" s="29">
        <v>18000000</v>
      </c>
      <c r="N1545" s="36">
        <f t="shared" si="147"/>
        <v>0</v>
      </c>
      <c r="O1545" s="31">
        <f>VLOOKUP(A1545,[1]Hoja3!$A$1:$D$1647,2,0)</f>
        <v>0</v>
      </c>
      <c r="P1545" s="31">
        <f>VLOOKUP(A1545,[1]Hoja3!$A$1:$D$1647,4,0)</f>
        <v>0</v>
      </c>
      <c r="Q1545" s="31">
        <f>VLOOKUP(A1545,[1]Hoja3!$A$1:$D$1647,3,0)</f>
        <v>18000000</v>
      </c>
      <c r="R1545" s="31">
        <f t="shared" si="148"/>
        <v>18000000</v>
      </c>
      <c r="S1545" s="31">
        <f t="shared" si="150"/>
        <v>0</v>
      </c>
      <c r="T1545" s="31">
        <f t="shared" si="151"/>
        <v>0</v>
      </c>
      <c r="U1545" s="31">
        <f t="shared" si="146"/>
        <v>0</v>
      </c>
      <c r="X1545" s="30"/>
      <c r="Y1545" s="31"/>
      <c r="Z1545" s="31"/>
      <c r="AA1545" s="28" t="s">
        <v>534</v>
      </c>
    </row>
    <row r="1546" spans="1:27" s="28" customFormat="1" ht="29" x14ac:dyDescent="0.35">
      <c r="A1546" s="19" t="str">
        <f t="shared" si="149"/>
        <v>1756-2024</v>
      </c>
      <c r="B1546" s="20">
        <v>1756</v>
      </c>
      <c r="C1546" s="28">
        <v>2024</v>
      </c>
      <c r="D1546" s="19" t="s">
        <v>4184</v>
      </c>
      <c r="E1546" s="19" t="s">
        <v>4185</v>
      </c>
      <c r="F1546" s="19">
        <v>52929911</v>
      </c>
      <c r="G1546" s="19" t="s">
        <v>4186</v>
      </c>
      <c r="H1546" s="19" t="s">
        <v>5412</v>
      </c>
      <c r="I1546" s="19" t="s">
        <v>4760</v>
      </c>
      <c r="J1546" s="27">
        <v>45527</v>
      </c>
      <c r="K1546" s="27">
        <v>45531</v>
      </c>
      <c r="L1546" s="27">
        <v>45657</v>
      </c>
      <c r="M1546" s="29">
        <v>52500000</v>
      </c>
      <c r="N1546" s="36">
        <f t="shared" si="147"/>
        <v>0</v>
      </c>
      <c r="O1546" s="31">
        <f>VLOOKUP(A1546,[1]Hoja3!$A$1:$D$1647,2,0)</f>
        <v>0</v>
      </c>
      <c r="P1546" s="31">
        <f>VLOOKUP(A1546,[1]Hoja3!$A$1:$D$1647,4,0)</f>
        <v>0</v>
      </c>
      <c r="Q1546" s="31">
        <f>VLOOKUP(A1546,[1]Hoja3!$A$1:$D$1647,3,0)</f>
        <v>52500000</v>
      </c>
      <c r="R1546" s="31">
        <f t="shared" si="148"/>
        <v>52500000</v>
      </c>
      <c r="S1546" s="31">
        <f t="shared" si="150"/>
        <v>0</v>
      </c>
      <c r="T1546" s="31">
        <f t="shared" si="151"/>
        <v>0</v>
      </c>
      <c r="U1546" s="31">
        <f t="shared" si="146"/>
        <v>0</v>
      </c>
      <c r="X1546" s="30"/>
      <c r="Y1546" s="31"/>
      <c r="Z1546" s="31"/>
      <c r="AA1546" s="28" t="s">
        <v>534</v>
      </c>
    </row>
    <row r="1547" spans="1:27" s="28" customFormat="1" ht="29" x14ac:dyDescent="0.35">
      <c r="A1547" s="19" t="str">
        <f t="shared" si="149"/>
        <v>1757-2024</v>
      </c>
      <c r="B1547" s="20">
        <v>1757</v>
      </c>
      <c r="C1547" s="28">
        <v>2024</v>
      </c>
      <c r="D1547" s="19" t="s">
        <v>4187</v>
      </c>
      <c r="E1547" s="19" t="s">
        <v>1794</v>
      </c>
      <c r="F1547" s="19">
        <v>52810740</v>
      </c>
      <c r="G1547" s="19" t="s">
        <v>4188</v>
      </c>
      <c r="H1547" s="19" t="s">
        <v>3292</v>
      </c>
      <c r="I1547" s="19" t="s">
        <v>5416</v>
      </c>
      <c r="J1547" s="27">
        <v>45532</v>
      </c>
      <c r="K1547" s="27">
        <v>45537</v>
      </c>
      <c r="L1547" s="27">
        <v>45657</v>
      </c>
      <c r="M1547" s="29">
        <v>23870250</v>
      </c>
      <c r="N1547" s="36">
        <f t="shared" si="147"/>
        <v>0</v>
      </c>
      <c r="O1547" s="31">
        <f>VLOOKUP(A1547,[1]Hoja3!$A$1:$D$1647,2,0)</f>
        <v>0</v>
      </c>
      <c r="P1547" s="31">
        <f>VLOOKUP(A1547,[1]Hoja3!$A$1:$D$1647,4,0)</f>
        <v>0</v>
      </c>
      <c r="Q1547" s="31">
        <f>VLOOKUP(A1547,[1]Hoja3!$A$1:$D$1647,3,0)</f>
        <v>23870250</v>
      </c>
      <c r="R1547" s="31">
        <f t="shared" si="148"/>
        <v>23870250</v>
      </c>
      <c r="S1547" s="31">
        <f t="shared" si="150"/>
        <v>0</v>
      </c>
      <c r="T1547" s="31">
        <f t="shared" si="151"/>
        <v>0</v>
      </c>
      <c r="U1547" s="31">
        <f t="shared" si="146"/>
        <v>0</v>
      </c>
      <c r="X1547" s="30"/>
      <c r="Y1547" s="31"/>
      <c r="Z1547" s="31"/>
      <c r="AA1547" s="28" t="s">
        <v>895</v>
      </c>
    </row>
    <row r="1548" spans="1:27" s="28" customFormat="1" ht="29" x14ac:dyDescent="0.35">
      <c r="A1548" s="19" t="str">
        <f t="shared" si="149"/>
        <v>1758-2024</v>
      </c>
      <c r="B1548" s="20">
        <v>1758</v>
      </c>
      <c r="C1548" s="28">
        <v>2024</v>
      </c>
      <c r="D1548" s="19" t="s">
        <v>4189</v>
      </c>
      <c r="E1548" s="19" t="s">
        <v>1797</v>
      </c>
      <c r="F1548" s="19">
        <v>1015404486</v>
      </c>
      <c r="G1548" s="19" t="s">
        <v>4190</v>
      </c>
      <c r="H1548" s="19" t="s">
        <v>2899</v>
      </c>
      <c r="I1548" s="19" t="s">
        <v>5419</v>
      </c>
      <c r="J1548" s="27">
        <v>45532</v>
      </c>
      <c r="K1548" s="27">
        <v>45533</v>
      </c>
      <c r="L1548" s="27">
        <v>45657</v>
      </c>
      <c r="M1548" s="29">
        <v>23870250</v>
      </c>
      <c r="N1548" s="36">
        <f t="shared" si="147"/>
        <v>0</v>
      </c>
      <c r="O1548" s="31">
        <f>VLOOKUP(A1548,[1]Hoja3!$A$1:$D$1647,2,0)</f>
        <v>0</v>
      </c>
      <c r="P1548" s="31">
        <f>VLOOKUP(A1548,[1]Hoja3!$A$1:$D$1647,4,0)</f>
        <v>0</v>
      </c>
      <c r="Q1548" s="31">
        <f>VLOOKUP(A1548,[1]Hoja3!$A$1:$D$1647,3,0)</f>
        <v>23870250</v>
      </c>
      <c r="R1548" s="31">
        <f t="shared" si="148"/>
        <v>23870250</v>
      </c>
      <c r="S1548" s="31">
        <f t="shared" si="150"/>
        <v>0</v>
      </c>
      <c r="T1548" s="31">
        <f t="shared" si="151"/>
        <v>0</v>
      </c>
      <c r="U1548" s="31">
        <f t="shared" si="146"/>
        <v>0</v>
      </c>
      <c r="X1548" s="30"/>
      <c r="Y1548" s="31"/>
      <c r="Z1548" s="31"/>
      <c r="AA1548" s="28" t="s">
        <v>895</v>
      </c>
    </row>
    <row r="1549" spans="1:27" s="28" customFormat="1" ht="29" x14ac:dyDescent="0.35">
      <c r="A1549" s="19" t="str">
        <f t="shared" si="149"/>
        <v>1759-2024</v>
      </c>
      <c r="B1549" s="20">
        <v>1759</v>
      </c>
      <c r="C1549" s="28">
        <v>2024</v>
      </c>
      <c r="D1549" s="19" t="s">
        <v>4191</v>
      </c>
      <c r="E1549" s="19" t="s">
        <v>2375</v>
      </c>
      <c r="F1549" s="19">
        <v>1152218940</v>
      </c>
      <c r="G1549" s="19" t="s">
        <v>4192</v>
      </c>
      <c r="H1549" s="19" t="s">
        <v>3292</v>
      </c>
      <c r="I1549" s="19" t="s">
        <v>5416</v>
      </c>
      <c r="J1549" s="27">
        <v>45532</v>
      </c>
      <c r="K1549" s="27">
        <v>45537</v>
      </c>
      <c r="L1549" s="27">
        <v>45657</v>
      </c>
      <c r="M1549" s="29">
        <v>23870250</v>
      </c>
      <c r="N1549" s="36">
        <f t="shared" si="147"/>
        <v>0</v>
      </c>
      <c r="O1549" s="31">
        <f>VLOOKUP(A1549,[1]Hoja3!$A$1:$D$1647,2,0)</f>
        <v>0</v>
      </c>
      <c r="P1549" s="31">
        <f>VLOOKUP(A1549,[1]Hoja3!$A$1:$D$1647,4,0)</f>
        <v>0</v>
      </c>
      <c r="Q1549" s="31">
        <f>VLOOKUP(A1549,[1]Hoja3!$A$1:$D$1647,3,0)</f>
        <v>23870250</v>
      </c>
      <c r="R1549" s="31">
        <f t="shared" si="148"/>
        <v>23870250</v>
      </c>
      <c r="S1549" s="31">
        <f t="shared" si="150"/>
        <v>0</v>
      </c>
      <c r="T1549" s="31">
        <f t="shared" si="151"/>
        <v>0</v>
      </c>
      <c r="U1549" s="31">
        <f t="shared" si="146"/>
        <v>0</v>
      </c>
      <c r="X1549" s="30"/>
      <c r="Y1549" s="31"/>
      <c r="Z1549" s="31"/>
      <c r="AA1549" s="28" t="s">
        <v>895</v>
      </c>
    </row>
    <row r="1550" spans="1:27" s="28" customFormat="1" ht="43.5" x14ac:dyDescent="0.35">
      <c r="A1550" s="19" t="str">
        <f t="shared" si="149"/>
        <v>1760-2024</v>
      </c>
      <c r="B1550" s="20">
        <v>1760</v>
      </c>
      <c r="C1550" s="28">
        <v>2024</v>
      </c>
      <c r="D1550" s="19" t="s">
        <v>4193</v>
      </c>
      <c r="E1550" s="19" t="s">
        <v>1689</v>
      </c>
      <c r="F1550" s="19">
        <v>1022956531</v>
      </c>
      <c r="G1550" s="19" t="s">
        <v>4194</v>
      </c>
      <c r="H1550" s="19" t="s">
        <v>262</v>
      </c>
      <c r="I1550" s="19" t="s">
        <v>4742</v>
      </c>
      <c r="J1550" s="27">
        <v>45529</v>
      </c>
      <c r="K1550" s="27">
        <v>45532</v>
      </c>
      <c r="L1550" s="27">
        <v>45657</v>
      </c>
      <c r="M1550" s="29">
        <v>26887500</v>
      </c>
      <c r="N1550" s="36">
        <f t="shared" si="147"/>
        <v>0</v>
      </c>
      <c r="O1550" s="31">
        <f>VLOOKUP(A1550,[1]Hoja3!$A$1:$D$1647,2,0)</f>
        <v>0</v>
      </c>
      <c r="P1550" s="31">
        <f>VLOOKUP(A1550,[1]Hoja3!$A$1:$D$1647,4,0)</f>
        <v>0</v>
      </c>
      <c r="Q1550" s="31">
        <f>VLOOKUP(A1550,[1]Hoja3!$A$1:$D$1647,3,0)</f>
        <v>26887500</v>
      </c>
      <c r="R1550" s="31">
        <f t="shared" si="148"/>
        <v>26887500</v>
      </c>
      <c r="S1550" s="31">
        <f t="shared" si="150"/>
        <v>0</v>
      </c>
      <c r="T1550" s="31">
        <f t="shared" si="151"/>
        <v>0</v>
      </c>
      <c r="U1550" s="31">
        <f t="shared" si="146"/>
        <v>0</v>
      </c>
      <c r="X1550" s="30"/>
      <c r="Y1550" s="31"/>
      <c r="Z1550" s="31"/>
      <c r="AA1550" s="28" t="s">
        <v>5415</v>
      </c>
    </row>
    <row r="1551" spans="1:27" s="28" customFormat="1" ht="29" x14ac:dyDescent="0.35">
      <c r="A1551" s="19" t="str">
        <f t="shared" si="149"/>
        <v>1761-2024</v>
      </c>
      <c r="B1551" s="20">
        <v>1761</v>
      </c>
      <c r="C1551" s="28">
        <v>2024</v>
      </c>
      <c r="D1551" s="19" t="s">
        <v>4195</v>
      </c>
      <c r="E1551" s="19" t="s">
        <v>4196</v>
      </c>
      <c r="F1551" s="19">
        <v>1030526651</v>
      </c>
      <c r="G1551" s="19" t="s">
        <v>4197</v>
      </c>
      <c r="H1551" s="19" t="s">
        <v>4678</v>
      </c>
      <c r="I1551" s="19" t="s">
        <v>2487</v>
      </c>
      <c r="J1551" s="27">
        <v>45530</v>
      </c>
      <c r="K1551" s="27">
        <v>45533</v>
      </c>
      <c r="L1551" s="27">
        <v>45657</v>
      </c>
      <c r="M1551" s="29">
        <v>26522500</v>
      </c>
      <c r="N1551" s="36">
        <f t="shared" si="147"/>
        <v>0</v>
      </c>
      <c r="O1551" s="31">
        <f>VLOOKUP(A1551,[1]Hoja3!$A$1:$D$1647,2,0)</f>
        <v>0</v>
      </c>
      <c r="P1551" s="31">
        <f>VLOOKUP(A1551,[1]Hoja3!$A$1:$D$1647,4,0)</f>
        <v>0</v>
      </c>
      <c r="Q1551" s="31">
        <f>VLOOKUP(A1551,[1]Hoja3!$A$1:$D$1647,3,0)</f>
        <v>26522500</v>
      </c>
      <c r="R1551" s="31">
        <f t="shared" si="148"/>
        <v>26522500</v>
      </c>
      <c r="S1551" s="31">
        <f t="shared" si="150"/>
        <v>0</v>
      </c>
      <c r="T1551" s="31">
        <f t="shared" si="151"/>
        <v>0</v>
      </c>
      <c r="U1551" s="31">
        <f t="shared" si="146"/>
        <v>0</v>
      </c>
      <c r="X1551" s="30"/>
      <c r="Y1551" s="31"/>
      <c r="Z1551" s="31"/>
      <c r="AA1551" s="28" t="s">
        <v>534</v>
      </c>
    </row>
    <row r="1552" spans="1:27" s="28" customFormat="1" ht="29" x14ac:dyDescent="0.35">
      <c r="A1552" s="19" t="str">
        <f t="shared" si="149"/>
        <v>1762-2024</v>
      </c>
      <c r="B1552" s="20">
        <v>1762</v>
      </c>
      <c r="C1552" s="28">
        <v>2024</v>
      </c>
      <c r="D1552" s="19" t="s">
        <v>4198</v>
      </c>
      <c r="E1552" s="19" t="s">
        <v>530</v>
      </c>
      <c r="F1552" s="19">
        <v>1144077318</v>
      </c>
      <c r="G1552" s="19" t="s">
        <v>4199</v>
      </c>
      <c r="H1552" s="19" t="s">
        <v>5412</v>
      </c>
      <c r="I1552" s="19" t="s">
        <v>4760</v>
      </c>
      <c r="J1552" s="27">
        <v>45530</v>
      </c>
      <c r="K1552" s="27">
        <v>45533</v>
      </c>
      <c r="L1552" s="27">
        <v>45657</v>
      </c>
      <c r="M1552" s="29">
        <v>37130000</v>
      </c>
      <c r="N1552" s="36">
        <f t="shared" si="147"/>
        <v>0</v>
      </c>
      <c r="O1552" s="31">
        <f>VLOOKUP(A1552,[1]Hoja3!$A$1:$D$1647,2,0)</f>
        <v>0</v>
      </c>
      <c r="P1552" s="31">
        <f>VLOOKUP(A1552,[1]Hoja3!$A$1:$D$1647,4,0)</f>
        <v>0</v>
      </c>
      <c r="Q1552" s="31">
        <f>VLOOKUP(A1552,[1]Hoja3!$A$1:$D$1647,3,0)</f>
        <v>37130000</v>
      </c>
      <c r="R1552" s="31">
        <f t="shared" si="148"/>
        <v>37130000</v>
      </c>
      <c r="S1552" s="31">
        <f t="shared" si="150"/>
        <v>0</v>
      </c>
      <c r="T1552" s="31">
        <f t="shared" si="151"/>
        <v>0</v>
      </c>
      <c r="U1552" s="31">
        <f t="shared" si="146"/>
        <v>0</v>
      </c>
      <c r="X1552" s="30"/>
      <c r="Y1552" s="31"/>
      <c r="Z1552" s="31"/>
      <c r="AA1552" s="28" t="s">
        <v>534</v>
      </c>
    </row>
    <row r="1553" spans="1:27" s="28" customFormat="1" ht="29" x14ac:dyDescent="0.35">
      <c r="A1553" s="19" t="str">
        <f t="shared" si="149"/>
        <v>1763-2024</v>
      </c>
      <c r="B1553" s="20">
        <v>1763</v>
      </c>
      <c r="C1553" s="28">
        <v>2024</v>
      </c>
      <c r="D1553" s="19" t="s">
        <v>4200</v>
      </c>
      <c r="E1553" s="19" t="s">
        <v>1830</v>
      </c>
      <c r="F1553" s="19">
        <v>52823115</v>
      </c>
      <c r="G1553" s="19" t="s">
        <v>4201</v>
      </c>
      <c r="H1553" s="19"/>
      <c r="I1553" s="19"/>
      <c r="J1553" s="27">
        <v>45530</v>
      </c>
      <c r="K1553" s="27" t="s">
        <v>5418</v>
      </c>
      <c r="L1553" s="27"/>
      <c r="M1553" s="29">
        <v>29849400</v>
      </c>
      <c r="N1553" s="36">
        <f t="shared" si="147"/>
        <v>0</v>
      </c>
      <c r="O1553" s="31">
        <f>VLOOKUP(A1553,[1]Hoja3!$A$1:$D$1647,2,0)</f>
        <v>0</v>
      </c>
      <c r="P1553" s="31">
        <f>VLOOKUP(A1553,[1]Hoja3!$A$1:$D$1647,4,0)</f>
        <v>0</v>
      </c>
      <c r="Q1553" s="31">
        <f>VLOOKUP(A1553,[1]Hoja3!$A$1:$D$1647,3,0)</f>
        <v>29849400</v>
      </c>
      <c r="R1553" s="31">
        <f t="shared" si="148"/>
        <v>29849400</v>
      </c>
      <c r="S1553" s="31">
        <f t="shared" si="150"/>
        <v>0</v>
      </c>
      <c r="T1553" s="31">
        <f t="shared" si="151"/>
        <v>0</v>
      </c>
      <c r="U1553" s="31">
        <f t="shared" si="146"/>
        <v>0</v>
      </c>
      <c r="X1553" s="30"/>
      <c r="Y1553" s="31"/>
      <c r="Z1553" s="31"/>
    </row>
    <row r="1554" spans="1:27" s="28" customFormat="1" ht="29" x14ac:dyDescent="0.35">
      <c r="A1554" s="19" t="str">
        <f t="shared" si="149"/>
        <v>1764-2024</v>
      </c>
      <c r="B1554" s="20">
        <v>1764</v>
      </c>
      <c r="C1554" s="28">
        <v>2024</v>
      </c>
      <c r="D1554" s="19" t="s">
        <v>4202</v>
      </c>
      <c r="E1554" s="19" t="s">
        <v>4203</v>
      </c>
      <c r="F1554" s="19">
        <v>1014216206</v>
      </c>
      <c r="G1554" s="19" t="s">
        <v>4204</v>
      </c>
      <c r="H1554" s="19" t="s">
        <v>2899</v>
      </c>
      <c r="I1554" s="19" t="s">
        <v>765</v>
      </c>
      <c r="J1554" s="27">
        <v>45532</v>
      </c>
      <c r="K1554" s="27">
        <v>45539</v>
      </c>
      <c r="L1554" s="27">
        <v>45657</v>
      </c>
      <c r="M1554" s="29">
        <v>32400000</v>
      </c>
      <c r="N1554" s="36">
        <f t="shared" si="147"/>
        <v>0</v>
      </c>
      <c r="O1554" s="31">
        <f>VLOOKUP(A1554,[1]Hoja3!$A$1:$D$1647,2,0)</f>
        <v>0</v>
      </c>
      <c r="P1554" s="31">
        <f>VLOOKUP(A1554,[1]Hoja3!$A$1:$D$1647,4,0)</f>
        <v>0</v>
      </c>
      <c r="Q1554" s="31">
        <f>VLOOKUP(A1554,[1]Hoja3!$A$1:$D$1647,3,0)</f>
        <v>32400000</v>
      </c>
      <c r="R1554" s="31">
        <f t="shared" si="148"/>
        <v>32400000</v>
      </c>
      <c r="S1554" s="31">
        <f t="shared" si="150"/>
        <v>0</v>
      </c>
      <c r="T1554" s="31">
        <f t="shared" si="151"/>
        <v>0</v>
      </c>
      <c r="U1554" s="31">
        <f t="shared" si="146"/>
        <v>0</v>
      </c>
      <c r="X1554" s="30"/>
      <c r="Y1554" s="31"/>
      <c r="Z1554" s="31"/>
      <c r="AA1554" s="28" t="s">
        <v>556</v>
      </c>
    </row>
    <row r="1555" spans="1:27" s="28" customFormat="1" ht="43.5" x14ac:dyDescent="0.35">
      <c r="A1555" s="19" t="str">
        <f t="shared" si="149"/>
        <v>1765-2024</v>
      </c>
      <c r="B1555" s="20">
        <v>1765</v>
      </c>
      <c r="C1555" s="28">
        <v>2024</v>
      </c>
      <c r="D1555" s="19" t="s">
        <v>4205</v>
      </c>
      <c r="E1555" s="19" t="s">
        <v>1782</v>
      </c>
      <c r="F1555" s="19">
        <v>1032412161</v>
      </c>
      <c r="G1555" s="19" t="s">
        <v>4206</v>
      </c>
      <c r="H1555" s="19" t="s">
        <v>262</v>
      </c>
      <c r="I1555" s="19" t="s">
        <v>4742</v>
      </c>
      <c r="J1555" s="27">
        <v>45532</v>
      </c>
      <c r="K1555" s="27">
        <v>45538</v>
      </c>
      <c r="L1555" s="27">
        <v>45657</v>
      </c>
      <c r="M1555" s="29">
        <v>18490000</v>
      </c>
      <c r="N1555" s="36">
        <f t="shared" si="147"/>
        <v>0</v>
      </c>
      <c r="O1555" s="31">
        <f>VLOOKUP(A1555,[1]Hoja3!$A$1:$D$1647,2,0)</f>
        <v>0</v>
      </c>
      <c r="P1555" s="31">
        <f>VLOOKUP(A1555,[1]Hoja3!$A$1:$D$1647,4,0)</f>
        <v>0</v>
      </c>
      <c r="Q1555" s="31">
        <f>VLOOKUP(A1555,[1]Hoja3!$A$1:$D$1647,3,0)</f>
        <v>18490000</v>
      </c>
      <c r="R1555" s="31">
        <f t="shared" si="148"/>
        <v>18490000</v>
      </c>
      <c r="S1555" s="31">
        <f t="shared" si="150"/>
        <v>0</v>
      </c>
      <c r="T1555" s="31">
        <f t="shared" si="151"/>
        <v>0</v>
      </c>
      <c r="U1555" s="31">
        <f t="shared" si="146"/>
        <v>0</v>
      </c>
      <c r="X1555" s="30"/>
      <c r="Y1555" s="31"/>
      <c r="Z1555" s="31"/>
      <c r="AA1555" s="28" t="s">
        <v>5415</v>
      </c>
    </row>
    <row r="1556" spans="1:27" s="28" customFormat="1" ht="29" x14ac:dyDescent="0.35">
      <c r="A1556" s="19" t="str">
        <f t="shared" si="149"/>
        <v>1766-2024</v>
      </c>
      <c r="B1556" s="20">
        <v>1766</v>
      </c>
      <c r="C1556" s="28">
        <v>2024</v>
      </c>
      <c r="D1556" s="19" t="s">
        <v>4207</v>
      </c>
      <c r="E1556" s="19" t="s">
        <v>4208</v>
      </c>
      <c r="F1556" s="19">
        <v>26038464</v>
      </c>
      <c r="G1556" s="19" t="s">
        <v>4209</v>
      </c>
      <c r="H1556" s="19"/>
      <c r="I1556" s="19"/>
      <c r="J1556" s="27">
        <v>45534</v>
      </c>
      <c r="K1556" s="27" t="s">
        <v>5418</v>
      </c>
      <c r="L1556" s="27"/>
      <c r="M1556" s="29">
        <v>32372733</v>
      </c>
      <c r="N1556" s="36">
        <f t="shared" si="147"/>
        <v>0</v>
      </c>
      <c r="O1556" s="31">
        <v>0</v>
      </c>
      <c r="P1556" s="31">
        <v>0</v>
      </c>
      <c r="Q1556" s="51">
        <v>32372733</v>
      </c>
      <c r="R1556" s="31">
        <f t="shared" si="148"/>
        <v>32372733</v>
      </c>
      <c r="S1556" s="31">
        <f t="shared" si="150"/>
        <v>0</v>
      </c>
      <c r="T1556" s="31">
        <f t="shared" si="151"/>
        <v>0</v>
      </c>
      <c r="U1556" s="31">
        <f t="shared" si="146"/>
        <v>0</v>
      </c>
      <c r="X1556" s="30"/>
      <c r="Y1556" s="31"/>
      <c r="Z1556" s="31"/>
    </row>
    <row r="1557" spans="1:27" s="28" customFormat="1" ht="29" x14ac:dyDescent="0.35">
      <c r="A1557" s="19" t="str">
        <f t="shared" si="149"/>
        <v>1767-2024</v>
      </c>
      <c r="B1557" s="20">
        <v>1767</v>
      </c>
      <c r="C1557" s="28">
        <v>2024</v>
      </c>
      <c r="D1557" s="19" t="s">
        <v>4210</v>
      </c>
      <c r="E1557" s="19" t="s">
        <v>1970</v>
      </c>
      <c r="F1557" s="19">
        <v>1023973190</v>
      </c>
      <c r="G1557" s="19" t="s">
        <v>4211</v>
      </c>
      <c r="H1557" s="19" t="s">
        <v>4678</v>
      </c>
      <c r="I1557" s="19" t="s">
        <v>2487</v>
      </c>
      <c r="J1557" s="27">
        <v>45534</v>
      </c>
      <c r="K1557" s="27">
        <v>45538</v>
      </c>
      <c r="L1557" s="27">
        <v>45657</v>
      </c>
      <c r="M1557" s="29">
        <v>26522500</v>
      </c>
      <c r="N1557" s="36">
        <f t="shared" si="147"/>
        <v>0</v>
      </c>
      <c r="O1557" s="31">
        <v>0</v>
      </c>
      <c r="P1557" s="31">
        <v>0</v>
      </c>
      <c r="Q1557" s="31">
        <v>26522500</v>
      </c>
      <c r="R1557" s="31">
        <f t="shared" si="148"/>
        <v>26522500</v>
      </c>
      <c r="S1557" s="31">
        <f t="shared" si="150"/>
        <v>0</v>
      </c>
      <c r="T1557" s="31">
        <f t="shared" si="151"/>
        <v>0</v>
      </c>
      <c r="U1557" s="31">
        <f t="shared" si="146"/>
        <v>0</v>
      </c>
      <c r="X1557" s="30"/>
      <c r="Y1557" s="31"/>
      <c r="Z1557" s="31"/>
      <c r="AA1557" s="28" t="s">
        <v>534</v>
      </c>
    </row>
    <row r="1558" spans="1:27" s="28" customFormat="1" ht="29" x14ac:dyDescent="0.35">
      <c r="A1558" s="19" t="str">
        <f t="shared" si="149"/>
        <v>1768-2024</v>
      </c>
      <c r="B1558" s="20">
        <v>1768</v>
      </c>
      <c r="C1558" s="28">
        <v>2024</v>
      </c>
      <c r="D1558" s="19" t="s">
        <v>4212</v>
      </c>
      <c r="E1558" s="19" t="s">
        <v>1065</v>
      </c>
      <c r="F1558" s="19">
        <v>1032474240</v>
      </c>
      <c r="G1558" s="19" t="s">
        <v>4213</v>
      </c>
      <c r="H1558" s="19" t="s">
        <v>5412</v>
      </c>
      <c r="I1558" s="19" t="s">
        <v>4760</v>
      </c>
      <c r="J1558" s="27">
        <v>45533</v>
      </c>
      <c r="K1558" s="27">
        <v>45537</v>
      </c>
      <c r="L1558" s="27">
        <v>45657</v>
      </c>
      <c r="M1558" s="29">
        <v>26522500</v>
      </c>
      <c r="N1558" s="36">
        <f t="shared" si="147"/>
        <v>0</v>
      </c>
      <c r="O1558" s="31">
        <f>VLOOKUP(A1558,[1]Hoja3!$A$1:$D$1647,2,0)</f>
        <v>0</v>
      </c>
      <c r="P1558" s="31">
        <f>VLOOKUP(A1558,[1]Hoja3!$A$1:$D$1647,4,0)</f>
        <v>0</v>
      </c>
      <c r="Q1558" s="31">
        <f>VLOOKUP(A1558,[1]Hoja3!$A$1:$D$1647,3,0)</f>
        <v>26522500</v>
      </c>
      <c r="R1558" s="31">
        <f t="shared" si="148"/>
        <v>26522500</v>
      </c>
      <c r="S1558" s="31">
        <f t="shared" si="150"/>
        <v>0</v>
      </c>
      <c r="T1558" s="31">
        <f t="shared" si="151"/>
        <v>0</v>
      </c>
      <c r="U1558" s="31">
        <f t="shared" si="146"/>
        <v>0</v>
      </c>
      <c r="X1558" s="30"/>
      <c r="Y1558" s="31"/>
      <c r="Z1558" s="31"/>
      <c r="AA1558" s="28" t="s">
        <v>534</v>
      </c>
    </row>
    <row r="1559" spans="1:27" s="28" customFormat="1" ht="29" x14ac:dyDescent="0.35">
      <c r="A1559" s="19" t="str">
        <f t="shared" si="149"/>
        <v>1770-2024</v>
      </c>
      <c r="B1559" s="20">
        <v>1770</v>
      </c>
      <c r="C1559" s="28">
        <v>2024</v>
      </c>
      <c r="D1559" s="19" t="s">
        <v>4214</v>
      </c>
      <c r="E1559" s="19" t="s">
        <v>729</v>
      </c>
      <c r="F1559" s="19">
        <v>52546928</v>
      </c>
      <c r="G1559" s="19" t="s">
        <v>4215</v>
      </c>
      <c r="H1559" s="19" t="s">
        <v>5412</v>
      </c>
      <c r="I1559" s="19" t="s">
        <v>4760</v>
      </c>
      <c r="J1559" s="27">
        <v>45533</v>
      </c>
      <c r="K1559" s="27">
        <v>45539</v>
      </c>
      <c r="L1559" s="27">
        <v>45657</v>
      </c>
      <c r="M1559" s="29">
        <v>26522500</v>
      </c>
      <c r="N1559" s="36">
        <f t="shared" si="147"/>
        <v>0</v>
      </c>
      <c r="O1559" s="31">
        <v>0</v>
      </c>
      <c r="P1559" s="31">
        <v>0</v>
      </c>
      <c r="Q1559" s="31">
        <v>26522500</v>
      </c>
      <c r="R1559" s="31">
        <f t="shared" si="148"/>
        <v>26522500</v>
      </c>
      <c r="S1559" s="31">
        <f t="shared" si="150"/>
        <v>0</v>
      </c>
      <c r="T1559" s="31">
        <f t="shared" si="151"/>
        <v>0</v>
      </c>
      <c r="U1559" s="31">
        <f t="shared" si="146"/>
        <v>0</v>
      </c>
      <c r="X1559" s="30"/>
      <c r="Y1559" s="31"/>
      <c r="Z1559" s="31"/>
      <c r="AA1559" s="28" t="s">
        <v>534</v>
      </c>
    </row>
    <row r="1560" spans="1:27" s="28" customFormat="1" ht="29" x14ac:dyDescent="0.35">
      <c r="A1560" s="19" t="str">
        <f t="shared" si="149"/>
        <v>1771-2024</v>
      </c>
      <c r="B1560" s="20">
        <v>1771</v>
      </c>
      <c r="C1560" s="28">
        <v>2024</v>
      </c>
      <c r="D1560" s="19" t="s">
        <v>4216</v>
      </c>
      <c r="E1560" s="19" t="s">
        <v>518</v>
      </c>
      <c r="F1560" s="19">
        <v>1022402107</v>
      </c>
      <c r="G1560" s="19" t="s">
        <v>4217</v>
      </c>
      <c r="H1560" s="19"/>
      <c r="I1560" s="19"/>
      <c r="J1560" s="27">
        <v>45533</v>
      </c>
      <c r="K1560" s="27" t="s">
        <v>5418</v>
      </c>
      <c r="L1560" s="27"/>
      <c r="M1560" s="29">
        <v>29765533</v>
      </c>
      <c r="N1560" s="36">
        <f t="shared" si="147"/>
        <v>0</v>
      </c>
      <c r="O1560" s="31">
        <v>0</v>
      </c>
      <c r="P1560" s="31">
        <v>0</v>
      </c>
      <c r="Q1560" s="31">
        <v>29765533</v>
      </c>
      <c r="R1560" s="31">
        <f t="shared" si="148"/>
        <v>29765533</v>
      </c>
      <c r="S1560" s="31">
        <f t="shared" si="150"/>
        <v>0</v>
      </c>
      <c r="T1560" s="31">
        <f t="shared" si="151"/>
        <v>0</v>
      </c>
      <c r="U1560" s="31">
        <f t="shared" si="146"/>
        <v>0</v>
      </c>
      <c r="X1560" s="30"/>
      <c r="Y1560" s="31"/>
      <c r="Z1560" s="31"/>
    </row>
    <row r="1561" spans="1:27" s="28" customFormat="1" ht="43.5" x14ac:dyDescent="0.35">
      <c r="A1561" s="19" t="str">
        <f t="shared" si="149"/>
        <v>1772-2024</v>
      </c>
      <c r="B1561" s="20">
        <v>1772</v>
      </c>
      <c r="C1561" s="28">
        <v>2024</v>
      </c>
      <c r="D1561" s="19" t="s">
        <v>4218</v>
      </c>
      <c r="E1561" s="19" t="s">
        <v>1647</v>
      </c>
      <c r="F1561" s="19">
        <v>1013606107</v>
      </c>
      <c r="G1561" s="19" t="s">
        <v>4219</v>
      </c>
      <c r="H1561" s="19" t="s">
        <v>262</v>
      </c>
      <c r="I1561" s="19" t="s">
        <v>4742</v>
      </c>
      <c r="J1561" s="27">
        <v>45532</v>
      </c>
      <c r="K1561" s="27">
        <v>45539</v>
      </c>
      <c r="L1561" s="27">
        <v>45657</v>
      </c>
      <c r="M1561" s="29">
        <v>26887500</v>
      </c>
      <c r="N1561" s="36">
        <f t="shared" si="147"/>
        <v>0</v>
      </c>
      <c r="O1561" s="31">
        <f>VLOOKUP(A1561,[1]Hoja3!$A$1:$D$1647,2,0)</f>
        <v>0</v>
      </c>
      <c r="P1561" s="31">
        <f>VLOOKUP(A1561,[1]Hoja3!$A$1:$D$1647,4,0)</f>
        <v>0</v>
      </c>
      <c r="Q1561" s="31">
        <f>VLOOKUP(A1561,[1]Hoja3!$A$1:$D$1647,3,0)</f>
        <v>26887500</v>
      </c>
      <c r="R1561" s="31">
        <f t="shared" si="148"/>
        <v>26887500</v>
      </c>
      <c r="S1561" s="31">
        <f t="shared" si="150"/>
        <v>0</v>
      </c>
      <c r="T1561" s="31">
        <f t="shared" si="151"/>
        <v>0</v>
      </c>
      <c r="U1561" s="31">
        <f t="shared" si="146"/>
        <v>0</v>
      </c>
      <c r="X1561" s="30"/>
      <c r="Y1561" s="31"/>
      <c r="Z1561" s="31"/>
      <c r="AA1561" s="28" t="s">
        <v>5415</v>
      </c>
    </row>
    <row r="1562" spans="1:27" s="28" customFormat="1" ht="29" x14ac:dyDescent="0.35">
      <c r="A1562" s="19" t="str">
        <f t="shared" si="149"/>
        <v>1773-2024</v>
      </c>
      <c r="B1562" s="20">
        <v>1773</v>
      </c>
      <c r="C1562" s="28">
        <v>2024</v>
      </c>
      <c r="D1562" s="19" t="s">
        <v>4220</v>
      </c>
      <c r="E1562" s="19" t="s">
        <v>368</v>
      </c>
      <c r="F1562" s="19">
        <v>1010205417</v>
      </c>
      <c r="G1562" s="19" t="s">
        <v>4221</v>
      </c>
      <c r="H1562" s="19" t="s">
        <v>370</v>
      </c>
      <c r="I1562" s="19" t="s">
        <v>371</v>
      </c>
      <c r="J1562" s="27">
        <v>45532</v>
      </c>
      <c r="K1562" s="27">
        <v>45533</v>
      </c>
      <c r="L1562" s="27">
        <v>45657</v>
      </c>
      <c r="M1562" s="29">
        <v>31500000</v>
      </c>
      <c r="N1562" s="36">
        <f t="shared" si="147"/>
        <v>0</v>
      </c>
      <c r="O1562" s="31">
        <f>VLOOKUP(A1562,[1]Hoja3!$A$1:$D$1647,2,0)</f>
        <v>0</v>
      </c>
      <c r="P1562" s="31">
        <f>VLOOKUP(A1562,[1]Hoja3!$A$1:$D$1647,4,0)</f>
        <v>0</v>
      </c>
      <c r="Q1562" s="31">
        <f>VLOOKUP(A1562,[1]Hoja3!$A$1:$D$1647,3,0)</f>
        <v>31500000</v>
      </c>
      <c r="R1562" s="31">
        <f t="shared" si="148"/>
        <v>31500000</v>
      </c>
      <c r="S1562" s="31">
        <f t="shared" si="150"/>
        <v>0</v>
      </c>
      <c r="T1562" s="31">
        <f t="shared" si="151"/>
        <v>0</v>
      </c>
      <c r="U1562" s="31">
        <f t="shared" si="146"/>
        <v>0</v>
      </c>
      <c r="X1562" s="30"/>
      <c r="Y1562" s="31"/>
      <c r="Z1562" s="31"/>
      <c r="AA1562" s="28" t="s">
        <v>366</v>
      </c>
    </row>
    <row r="1563" spans="1:27" s="28" customFormat="1" ht="29" x14ac:dyDescent="0.35">
      <c r="A1563" s="19" t="str">
        <f t="shared" si="149"/>
        <v>1774-2024</v>
      </c>
      <c r="B1563" s="20">
        <v>1774</v>
      </c>
      <c r="C1563" s="28">
        <v>2024</v>
      </c>
      <c r="D1563" s="19" t="s">
        <v>4222</v>
      </c>
      <c r="E1563" s="19" t="s">
        <v>430</v>
      </c>
      <c r="F1563" s="19">
        <v>1010186035</v>
      </c>
      <c r="G1563" s="19" t="s">
        <v>4223</v>
      </c>
      <c r="H1563" s="19" t="s">
        <v>370</v>
      </c>
      <c r="I1563" s="19" t="s">
        <v>371</v>
      </c>
      <c r="J1563" s="27">
        <v>45532</v>
      </c>
      <c r="K1563" s="27">
        <v>45533</v>
      </c>
      <c r="L1563" s="27">
        <v>45657</v>
      </c>
      <c r="M1563" s="29">
        <v>31500000</v>
      </c>
      <c r="N1563" s="36">
        <f t="shared" si="147"/>
        <v>0</v>
      </c>
      <c r="O1563" s="31">
        <f>VLOOKUP(A1563,[1]Hoja3!$A$1:$D$1647,2,0)</f>
        <v>0</v>
      </c>
      <c r="P1563" s="31">
        <f>VLOOKUP(A1563,[1]Hoja3!$A$1:$D$1647,4,0)</f>
        <v>0</v>
      </c>
      <c r="Q1563" s="31">
        <f>VLOOKUP(A1563,[1]Hoja3!$A$1:$D$1647,3,0)</f>
        <v>31500000</v>
      </c>
      <c r="R1563" s="31">
        <f t="shared" si="148"/>
        <v>31500000</v>
      </c>
      <c r="S1563" s="31">
        <f t="shared" si="150"/>
        <v>0</v>
      </c>
      <c r="T1563" s="31">
        <f t="shared" si="151"/>
        <v>0</v>
      </c>
      <c r="U1563" s="31">
        <f t="shared" si="146"/>
        <v>0</v>
      </c>
      <c r="X1563" s="30"/>
      <c r="Y1563" s="31"/>
      <c r="Z1563" s="31"/>
      <c r="AA1563" s="28" t="s">
        <v>366</v>
      </c>
    </row>
    <row r="1564" spans="1:27" s="28" customFormat="1" ht="29" x14ac:dyDescent="0.35">
      <c r="A1564" s="19" t="str">
        <f t="shared" si="149"/>
        <v>1775-2024</v>
      </c>
      <c r="B1564" s="20">
        <v>1775</v>
      </c>
      <c r="C1564" s="28">
        <v>2024</v>
      </c>
      <c r="D1564" s="19" t="s">
        <v>4224</v>
      </c>
      <c r="E1564" s="19" t="s">
        <v>4225</v>
      </c>
      <c r="F1564" s="19">
        <v>41778770</v>
      </c>
      <c r="G1564" s="19" t="s">
        <v>4226</v>
      </c>
      <c r="H1564" s="19" t="s">
        <v>4678</v>
      </c>
      <c r="I1564" s="19" t="s">
        <v>2487</v>
      </c>
      <c r="J1564" s="27">
        <v>45532</v>
      </c>
      <c r="K1564" s="27">
        <v>45534</v>
      </c>
      <c r="L1564" s="27">
        <v>45657</v>
      </c>
      <c r="M1564" s="29">
        <v>26522500</v>
      </c>
      <c r="N1564" s="36">
        <f t="shared" si="147"/>
        <v>0</v>
      </c>
      <c r="O1564" s="31">
        <f>VLOOKUP(A1564,[1]Hoja3!$A$1:$D$1647,2,0)</f>
        <v>0</v>
      </c>
      <c r="P1564" s="31">
        <f>VLOOKUP(A1564,[1]Hoja3!$A$1:$D$1647,4,0)</f>
        <v>0</v>
      </c>
      <c r="Q1564" s="31">
        <f>VLOOKUP(A1564,[1]Hoja3!$A$1:$D$1647,3,0)</f>
        <v>26522500</v>
      </c>
      <c r="R1564" s="31">
        <f t="shared" si="148"/>
        <v>26522500</v>
      </c>
      <c r="S1564" s="31">
        <f t="shared" si="150"/>
        <v>0</v>
      </c>
      <c r="T1564" s="31">
        <f t="shared" si="151"/>
        <v>0</v>
      </c>
      <c r="U1564" s="31">
        <f t="shared" si="146"/>
        <v>0</v>
      </c>
      <c r="X1564" s="30"/>
      <c r="Y1564" s="31"/>
      <c r="Z1564" s="31"/>
      <c r="AA1564" s="28" t="s">
        <v>534</v>
      </c>
    </row>
    <row r="1565" spans="1:27" s="28" customFormat="1" ht="29" x14ac:dyDescent="0.35">
      <c r="A1565" s="19" t="str">
        <f t="shared" si="149"/>
        <v>1776-2024</v>
      </c>
      <c r="B1565" s="20">
        <v>1776</v>
      </c>
      <c r="C1565" s="28">
        <v>2024</v>
      </c>
      <c r="D1565" s="19" t="s">
        <v>4227</v>
      </c>
      <c r="E1565" s="19" t="s">
        <v>1893</v>
      </c>
      <c r="F1565" s="19">
        <v>1032393353</v>
      </c>
      <c r="G1565" s="19" t="s">
        <v>4228</v>
      </c>
      <c r="H1565" s="19" t="s">
        <v>5412</v>
      </c>
      <c r="I1565" s="19" t="s">
        <v>4760</v>
      </c>
      <c r="J1565" s="27">
        <v>45532</v>
      </c>
      <c r="K1565" s="27">
        <v>45534</v>
      </c>
      <c r="L1565" s="27">
        <v>45657</v>
      </c>
      <c r="M1565" s="29">
        <v>26522500</v>
      </c>
      <c r="N1565" s="36">
        <f t="shared" si="147"/>
        <v>0</v>
      </c>
      <c r="O1565" s="31">
        <f>VLOOKUP(A1565,[1]Hoja3!$A$1:$D$1647,2,0)</f>
        <v>0</v>
      </c>
      <c r="P1565" s="31">
        <f>VLOOKUP(A1565,[1]Hoja3!$A$1:$D$1647,4,0)</f>
        <v>0</v>
      </c>
      <c r="Q1565" s="31">
        <f>VLOOKUP(A1565,[1]Hoja3!$A$1:$D$1647,3,0)</f>
        <v>26522500</v>
      </c>
      <c r="R1565" s="31">
        <f t="shared" si="148"/>
        <v>26522500</v>
      </c>
      <c r="S1565" s="31">
        <f t="shared" si="150"/>
        <v>0</v>
      </c>
      <c r="T1565" s="31">
        <f t="shared" si="151"/>
        <v>0</v>
      </c>
      <c r="U1565" s="31">
        <f t="shared" si="146"/>
        <v>0</v>
      </c>
      <c r="X1565" s="30"/>
      <c r="Y1565" s="31"/>
      <c r="Z1565" s="31"/>
      <c r="AA1565" s="28" t="s">
        <v>534</v>
      </c>
    </row>
    <row r="1566" spans="1:27" s="28" customFormat="1" ht="43.5" x14ac:dyDescent="0.35">
      <c r="A1566" s="19" t="str">
        <f t="shared" si="149"/>
        <v>1777-2024</v>
      </c>
      <c r="B1566" s="20">
        <v>1777</v>
      </c>
      <c r="C1566" s="28">
        <v>2024</v>
      </c>
      <c r="D1566" s="19" t="s">
        <v>4229</v>
      </c>
      <c r="E1566" s="19" t="s">
        <v>939</v>
      </c>
      <c r="F1566" s="19">
        <v>1018463736</v>
      </c>
      <c r="G1566" s="19" t="s">
        <v>4230</v>
      </c>
      <c r="H1566" s="19" t="s">
        <v>262</v>
      </c>
      <c r="I1566" s="19" t="s">
        <v>4742</v>
      </c>
      <c r="J1566" s="27">
        <v>45532</v>
      </c>
      <c r="K1566" s="27">
        <v>45544</v>
      </c>
      <c r="L1566" s="27">
        <v>45657</v>
      </c>
      <c r="M1566" s="29">
        <v>19575000</v>
      </c>
      <c r="N1566" s="36">
        <f t="shared" si="147"/>
        <v>0</v>
      </c>
      <c r="O1566" s="31">
        <f>VLOOKUP(A1566,[1]Hoja3!$A$1:$D$1647,2,0)</f>
        <v>0</v>
      </c>
      <c r="P1566" s="31">
        <f>VLOOKUP(A1566,[1]Hoja3!$A$1:$D$1647,4,0)</f>
        <v>0</v>
      </c>
      <c r="Q1566" s="31">
        <f>VLOOKUP(A1566,[1]Hoja3!$A$1:$D$1647,3,0)</f>
        <v>19575000</v>
      </c>
      <c r="R1566" s="31">
        <f t="shared" si="148"/>
        <v>19575000</v>
      </c>
      <c r="S1566" s="31">
        <f t="shared" si="150"/>
        <v>0</v>
      </c>
      <c r="T1566" s="31">
        <f t="shared" si="151"/>
        <v>0</v>
      </c>
      <c r="U1566" s="31">
        <f t="shared" si="146"/>
        <v>0</v>
      </c>
      <c r="X1566" s="30"/>
      <c r="Y1566" s="31"/>
      <c r="Z1566" s="31"/>
      <c r="AA1566" s="28" t="s">
        <v>5415</v>
      </c>
    </row>
    <row r="1567" spans="1:27" s="28" customFormat="1" ht="43.5" x14ac:dyDescent="0.35">
      <c r="A1567" s="19" t="str">
        <f t="shared" si="149"/>
        <v>1778-2024</v>
      </c>
      <c r="B1567" s="20">
        <v>1778</v>
      </c>
      <c r="C1567" s="28">
        <v>2024</v>
      </c>
      <c r="D1567" s="19" t="s">
        <v>4231</v>
      </c>
      <c r="E1567" s="19" t="s">
        <v>2287</v>
      </c>
      <c r="F1567" s="19">
        <v>1032467525</v>
      </c>
      <c r="G1567" s="19" t="s">
        <v>4232</v>
      </c>
      <c r="H1567" s="19" t="s">
        <v>262</v>
      </c>
      <c r="I1567" s="19" t="s">
        <v>4742</v>
      </c>
      <c r="J1567" s="27">
        <v>45534</v>
      </c>
      <c r="K1567" s="27">
        <v>45539</v>
      </c>
      <c r="L1567" s="27">
        <v>45657</v>
      </c>
      <c r="M1567" s="29">
        <v>18490000</v>
      </c>
      <c r="N1567" s="36">
        <f t="shared" si="147"/>
        <v>0</v>
      </c>
      <c r="O1567" s="31">
        <v>0</v>
      </c>
      <c r="P1567" s="31">
        <v>0</v>
      </c>
      <c r="Q1567" s="31">
        <v>18490000</v>
      </c>
      <c r="R1567" s="31">
        <f t="shared" si="148"/>
        <v>18490000</v>
      </c>
      <c r="S1567" s="31">
        <f t="shared" si="150"/>
        <v>0</v>
      </c>
      <c r="T1567" s="31">
        <f t="shared" si="151"/>
        <v>0</v>
      </c>
      <c r="U1567" s="31">
        <f t="shared" si="146"/>
        <v>0</v>
      </c>
      <c r="X1567" s="30"/>
      <c r="Y1567" s="31"/>
      <c r="Z1567" s="31"/>
      <c r="AA1567" s="28" t="s">
        <v>5415</v>
      </c>
    </row>
    <row r="1568" spans="1:27" s="28" customFormat="1" ht="29" x14ac:dyDescent="0.35">
      <c r="A1568" s="19" t="str">
        <f t="shared" si="149"/>
        <v>1779-2024</v>
      </c>
      <c r="B1568" s="20">
        <v>1779</v>
      </c>
      <c r="C1568" s="28">
        <v>2024</v>
      </c>
      <c r="D1568" s="19" t="s">
        <v>4233</v>
      </c>
      <c r="E1568" s="19" t="s">
        <v>4234</v>
      </c>
      <c r="F1568" s="19">
        <v>1000469594</v>
      </c>
      <c r="G1568" s="19" t="s">
        <v>4235</v>
      </c>
      <c r="H1568" s="19"/>
      <c r="I1568" s="19"/>
      <c r="J1568" s="27">
        <v>45533</v>
      </c>
      <c r="K1568" s="27" t="s">
        <v>5418</v>
      </c>
      <c r="L1568" s="27"/>
      <c r="M1568" s="29">
        <v>10651239</v>
      </c>
      <c r="N1568" s="36">
        <f t="shared" si="147"/>
        <v>0</v>
      </c>
      <c r="O1568" s="31">
        <v>0</v>
      </c>
      <c r="P1568" s="31">
        <v>0</v>
      </c>
      <c r="Q1568" s="31">
        <v>10651239</v>
      </c>
      <c r="R1568" s="31">
        <f t="shared" si="148"/>
        <v>10651239</v>
      </c>
      <c r="S1568" s="31">
        <f t="shared" si="150"/>
        <v>0</v>
      </c>
      <c r="T1568" s="31">
        <f t="shared" si="151"/>
        <v>0</v>
      </c>
      <c r="U1568" s="31">
        <f t="shared" si="146"/>
        <v>0</v>
      </c>
      <c r="X1568" s="30"/>
      <c r="Y1568" s="31"/>
      <c r="Z1568" s="31"/>
    </row>
    <row r="1569" spans="1:27" s="28" customFormat="1" ht="29" x14ac:dyDescent="0.35">
      <c r="A1569" s="19" t="str">
        <f t="shared" si="149"/>
        <v>1780-2024</v>
      </c>
      <c r="B1569" s="20">
        <v>1780</v>
      </c>
      <c r="C1569" s="28">
        <v>2024</v>
      </c>
      <c r="D1569" s="19" t="s">
        <v>4237</v>
      </c>
      <c r="E1569" s="19" t="s">
        <v>4238</v>
      </c>
      <c r="F1569" s="19">
        <v>1112149608</v>
      </c>
      <c r="G1569" s="19" t="s">
        <v>4239</v>
      </c>
      <c r="H1569" s="19" t="s">
        <v>338</v>
      </c>
      <c r="I1569" s="19" t="s">
        <v>339</v>
      </c>
      <c r="J1569" s="27">
        <v>45532</v>
      </c>
      <c r="K1569" s="27">
        <v>45537</v>
      </c>
      <c r="L1569" s="27">
        <v>45657</v>
      </c>
      <c r="M1569" s="29">
        <v>10651239</v>
      </c>
      <c r="N1569" s="36">
        <f t="shared" si="147"/>
        <v>0</v>
      </c>
      <c r="O1569" s="31">
        <f>VLOOKUP(A1569,[1]Hoja3!$A$1:$D$1647,2,0)</f>
        <v>0</v>
      </c>
      <c r="P1569" s="31">
        <f>VLOOKUP(A1569,[1]Hoja3!$A$1:$D$1647,4,0)</f>
        <v>0</v>
      </c>
      <c r="Q1569" s="31">
        <f>VLOOKUP(A1569,[1]Hoja3!$A$1:$D$1647,3,0)</f>
        <v>10651239</v>
      </c>
      <c r="R1569" s="31">
        <f t="shared" si="148"/>
        <v>10651239</v>
      </c>
      <c r="S1569" s="31">
        <f t="shared" si="150"/>
        <v>0</v>
      </c>
      <c r="T1569" s="31">
        <f t="shared" si="151"/>
        <v>0</v>
      </c>
      <c r="U1569" s="31">
        <f t="shared" ref="U1569:U1582" si="152">+R1569-M1569</f>
        <v>0</v>
      </c>
      <c r="X1569" s="30"/>
      <c r="Y1569" s="31"/>
      <c r="Z1569" s="31"/>
      <c r="AA1569" s="28" t="s">
        <v>340</v>
      </c>
    </row>
    <row r="1570" spans="1:27" s="28" customFormat="1" ht="29" x14ac:dyDescent="0.35">
      <c r="A1570" s="19" t="str">
        <f t="shared" si="149"/>
        <v>1781-2024</v>
      </c>
      <c r="B1570" s="20">
        <v>1781</v>
      </c>
      <c r="C1570" s="28">
        <v>2024</v>
      </c>
      <c r="D1570" s="19" t="s">
        <v>4240</v>
      </c>
      <c r="E1570" s="19" t="s">
        <v>4241</v>
      </c>
      <c r="F1570" s="19">
        <v>899999063</v>
      </c>
      <c r="G1570" s="19" t="s">
        <v>4242</v>
      </c>
      <c r="H1570" s="19"/>
      <c r="I1570" s="19"/>
      <c r="J1570" s="27">
        <v>45534</v>
      </c>
      <c r="K1570" s="27" t="s">
        <v>5418</v>
      </c>
      <c r="L1570" s="27"/>
      <c r="M1570" s="29">
        <v>104466206</v>
      </c>
      <c r="N1570" s="36">
        <f t="shared" ref="N1570:N1582" si="153">+O1570/(M1570-P1570)</f>
        <v>0</v>
      </c>
      <c r="O1570" s="31">
        <v>0</v>
      </c>
      <c r="P1570" s="31">
        <v>0</v>
      </c>
      <c r="Q1570" s="31">
        <v>104466206</v>
      </c>
      <c r="R1570" s="31">
        <f t="shared" ref="R1570:R1582" si="154">+O1570-P1570+Q1570</f>
        <v>104466206</v>
      </c>
      <c r="S1570" s="31">
        <f t="shared" si="150"/>
        <v>0</v>
      </c>
      <c r="T1570" s="31">
        <f t="shared" si="151"/>
        <v>0</v>
      </c>
      <c r="U1570" s="31">
        <f t="shared" si="152"/>
        <v>0</v>
      </c>
      <c r="X1570" s="30"/>
      <c r="Y1570" s="31"/>
      <c r="Z1570" s="31"/>
    </row>
    <row r="1571" spans="1:27" s="28" customFormat="1" ht="29" x14ac:dyDescent="0.35">
      <c r="A1571" s="19" t="str">
        <f t="shared" si="149"/>
        <v>1782-2024</v>
      </c>
      <c r="B1571" s="20">
        <v>1782</v>
      </c>
      <c r="C1571" s="28">
        <v>2024</v>
      </c>
      <c r="D1571" s="19" t="s">
        <v>4243</v>
      </c>
      <c r="E1571" s="19" t="s">
        <v>4244</v>
      </c>
      <c r="F1571" s="19">
        <v>80818311</v>
      </c>
      <c r="G1571" s="19" t="s">
        <v>4245</v>
      </c>
      <c r="H1571" s="19"/>
      <c r="I1571" s="19"/>
      <c r="J1571" s="27">
        <v>45532</v>
      </c>
      <c r="K1571" s="27" t="s">
        <v>5418</v>
      </c>
      <c r="L1571" s="27"/>
      <c r="M1571" s="29">
        <v>14793392</v>
      </c>
      <c r="N1571" s="36">
        <f t="shared" si="153"/>
        <v>0</v>
      </c>
      <c r="O1571" s="31">
        <f>VLOOKUP(A1571,[1]Hoja3!$A$1:$D$1647,2,0)</f>
        <v>0</v>
      </c>
      <c r="P1571" s="31">
        <f>VLOOKUP(A1571,[1]Hoja3!$A$1:$D$1647,4,0)</f>
        <v>0</v>
      </c>
      <c r="Q1571" s="31">
        <f>VLOOKUP(A1571,[1]Hoja3!$A$1:$D$1647,3,0)</f>
        <v>14793392</v>
      </c>
      <c r="R1571" s="31">
        <f t="shared" si="154"/>
        <v>14793392</v>
      </c>
      <c r="S1571" s="31">
        <f t="shared" si="150"/>
        <v>0</v>
      </c>
      <c r="T1571" s="31">
        <f t="shared" si="151"/>
        <v>0</v>
      </c>
      <c r="U1571" s="31">
        <f t="shared" si="152"/>
        <v>0</v>
      </c>
      <c r="X1571" s="30"/>
      <c r="Y1571" s="31"/>
      <c r="Z1571" s="31"/>
    </row>
    <row r="1572" spans="1:27" s="28" customFormat="1" ht="29" x14ac:dyDescent="0.35">
      <c r="A1572" s="19" t="str">
        <f t="shared" si="149"/>
        <v>1783-2024</v>
      </c>
      <c r="B1572" s="20">
        <v>1783</v>
      </c>
      <c r="C1572" s="28">
        <v>2024</v>
      </c>
      <c r="D1572" s="19" t="s">
        <v>4246</v>
      </c>
      <c r="E1572" s="19" t="s">
        <v>4247</v>
      </c>
      <c r="F1572" s="19">
        <v>1026292982</v>
      </c>
      <c r="G1572" s="19" t="s">
        <v>4248</v>
      </c>
      <c r="H1572" s="19"/>
      <c r="I1572" s="19"/>
      <c r="J1572" s="27">
        <v>45533</v>
      </c>
      <c r="K1572" s="27" t="s">
        <v>5418</v>
      </c>
      <c r="L1572" s="27"/>
      <c r="M1572" s="29">
        <v>26522500</v>
      </c>
      <c r="N1572" s="36">
        <f t="shared" si="153"/>
        <v>0</v>
      </c>
      <c r="O1572" s="31">
        <f>VLOOKUP(A1572,[1]Hoja3!$A$1:$D$1647,2,0)</f>
        <v>0</v>
      </c>
      <c r="P1572" s="31">
        <f>VLOOKUP(A1572,[1]Hoja3!$A$1:$D$1647,4,0)</f>
        <v>0</v>
      </c>
      <c r="Q1572" s="31">
        <f>VLOOKUP(A1572,[1]Hoja3!$A$1:$D$1647,3,0)</f>
        <v>26522500</v>
      </c>
      <c r="R1572" s="31">
        <f t="shared" si="154"/>
        <v>26522500</v>
      </c>
      <c r="S1572" s="31">
        <f t="shared" si="150"/>
        <v>0</v>
      </c>
      <c r="T1572" s="31">
        <f t="shared" si="151"/>
        <v>0</v>
      </c>
      <c r="U1572" s="31">
        <f t="shared" si="152"/>
        <v>0</v>
      </c>
      <c r="X1572" s="30"/>
      <c r="Y1572" s="31"/>
      <c r="Z1572" s="31"/>
    </row>
    <row r="1573" spans="1:27" s="28" customFormat="1" ht="29" x14ac:dyDescent="0.35">
      <c r="A1573" s="19" t="str">
        <f t="shared" si="149"/>
        <v>1784-2024</v>
      </c>
      <c r="B1573" s="20">
        <v>1784</v>
      </c>
      <c r="C1573" s="28">
        <v>2024</v>
      </c>
      <c r="D1573" s="19" t="s">
        <v>4249</v>
      </c>
      <c r="E1573" s="19" t="s">
        <v>900</v>
      </c>
      <c r="F1573" s="19">
        <v>1024485427</v>
      </c>
      <c r="G1573" s="19" t="s">
        <v>4250</v>
      </c>
      <c r="H1573" s="19" t="s">
        <v>5412</v>
      </c>
      <c r="I1573" s="19" t="s">
        <v>4760</v>
      </c>
      <c r="J1573" s="27">
        <v>45534</v>
      </c>
      <c r="K1573" s="27">
        <v>45537</v>
      </c>
      <c r="L1573" s="27">
        <v>45657</v>
      </c>
      <c r="M1573" s="29">
        <v>26522500</v>
      </c>
      <c r="N1573" s="36">
        <f t="shared" si="153"/>
        <v>0</v>
      </c>
      <c r="O1573" s="31">
        <f>VLOOKUP(A1573,[1]Hoja3!$A$1:$D$1647,2,0)</f>
        <v>0</v>
      </c>
      <c r="P1573" s="31">
        <f>VLOOKUP(A1573,[1]Hoja3!$A$1:$D$1647,4,0)</f>
        <v>0</v>
      </c>
      <c r="Q1573" s="31">
        <f>VLOOKUP(A1573,[1]Hoja3!$A$1:$D$1647,3,0)</f>
        <v>26522500</v>
      </c>
      <c r="R1573" s="31">
        <f t="shared" si="154"/>
        <v>26522500</v>
      </c>
      <c r="S1573" s="31">
        <f t="shared" si="150"/>
        <v>0</v>
      </c>
      <c r="T1573" s="31">
        <f t="shared" si="151"/>
        <v>0</v>
      </c>
      <c r="U1573" s="31">
        <f t="shared" si="152"/>
        <v>0</v>
      </c>
      <c r="X1573" s="30"/>
      <c r="Y1573" s="31"/>
      <c r="Z1573" s="31"/>
      <c r="AA1573" s="28" t="s">
        <v>534</v>
      </c>
    </row>
    <row r="1574" spans="1:27" s="28" customFormat="1" ht="29" x14ac:dyDescent="0.35">
      <c r="A1574" s="19" t="str">
        <f t="shared" si="149"/>
        <v>1785-2024</v>
      </c>
      <c r="B1574" s="20">
        <v>1785</v>
      </c>
      <c r="C1574" s="28">
        <v>2024</v>
      </c>
      <c r="D1574" s="19" t="s">
        <v>4251</v>
      </c>
      <c r="E1574" s="19" t="s">
        <v>2182</v>
      </c>
      <c r="F1574" s="19">
        <v>1018405717</v>
      </c>
      <c r="G1574" s="19" t="s">
        <v>4252</v>
      </c>
      <c r="H1574" s="19"/>
      <c r="I1574" s="19"/>
      <c r="J1574" s="27">
        <v>45532</v>
      </c>
      <c r="K1574" s="27" t="s">
        <v>5418</v>
      </c>
      <c r="L1574" s="27"/>
      <c r="M1574" s="29">
        <v>15750000</v>
      </c>
      <c r="N1574" s="36">
        <f t="shared" si="153"/>
        <v>0</v>
      </c>
      <c r="O1574" s="31">
        <f>VLOOKUP(A1574,[1]Hoja3!$A$1:$D$1647,2,0)</f>
        <v>0</v>
      </c>
      <c r="P1574" s="31">
        <f>VLOOKUP(A1574,[1]Hoja3!$A$1:$D$1647,4,0)</f>
        <v>0</v>
      </c>
      <c r="Q1574" s="31">
        <f>VLOOKUP(A1574,[1]Hoja3!$A$1:$D$1647,3,0)</f>
        <v>15750000</v>
      </c>
      <c r="R1574" s="31">
        <f t="shared" si="154"/>
        <v>15750000</v>
      </c>
      <c r="S1574" s="31">
        <f t="shared" si="150"/>
        <v>0</v>
      </c>
      <c r="T1574" s="31">
        <f t="shared" si="151"/>
        <v>0</v>
      </c>
      <c r="U1574" s="31">
        <f t="shared" si="152"/>
        <v>0</v>
      </c>
      <c r="X1574" s="30"/>
      <c r="Y1574" s="31"/>
      <c r="Z1574" s="31"/>
    </row>
    <row r="1575" spans="1:27" s="28" customFormat="1" ht="43.5" x14ac:dyDescent="0.35">
      <c r="A1575" s="19" t="str">
        <f t="shared" si="149"/>
        <v>1786-2024</v>
      </c>
      <c r="B1575" s="20">
        <v>1786</v>
      </c>
      <c r="C1575" s="28">
        <v>2024</v>
      </c>
      <c r="D1575" s="19" t="s">
        <v>4278</v>
      </c>
      <c r="E1575" s="19" t="s">
        <v>2764</v>
      </c>
      <c r="F1575" s="19">
        <v>1013690179</v>
      </c>
      <c r="G1575" s="19" t="s">
        <v>4279</v>
      </c>
      <c r="H1575" s="19" t="s">
        <v>262</v>
      </c>
      <c r="I1575" s="19" t="s">
        <v>4742</v>
      </c>
      <c r="J1575" s="27">
        <v>45538</v>
      </c>
      <c r="K1575" s="27">
        <v>45540</v>
      </c>
      <c r="L1575" s="27">
        <v>45657</v>
      </c>
      <c r="M1575" s="29">
        <v>32590000</v>
      </c>
      <c r="N1575" s="36">
        <f t="shared" si="153"/>
        <v>0</v>
      </c>
      <c r="O1575" s="31">
        <v>0</v>
      </c>
      <c r="P1575" s="31">
        <v>0</v>
      </c>
      <c r="Q1575" s="31">
        <v>32590000</v>
      </c>
      <c r="R1575" s="31">
        <f t="shared" si="154"/>
        <v>32590000</v>
      </c>
      <c r="S1575" s="31">
        <f t="shared" si="150"/>
        <v>0</v>
      </c>
      <c r="T1575" s="31">
        <f t="shared" si="151"/>
        <v>0</v>
      </c>
      <c r="U1575" s="31">
        <f t="shared" si="152"/>
        <v>0</v>
      </c>
      <c r="X1575" s="30"/>
      <c r="Y1575" s="31"/>
      <c r="Z1575" s="31"/>
      <c r="AA1575" s="28" t="s">
        <v>5415</v>
      </c>
    </row>
    <row r="1576" spans="1:27" s="28" customFormat="1" ht="43.5" x14ac:dyDescent="0.35">
      <c r="A1576" s="19" t="str">
        <f t="shared" si="149"/>
        <v>1787-2024</v>
      </c>
      <c r="B1576" s="20">
        <v>1787</v>
      </c>
      <c r="C1576" s="28">
        <v>2024</v>
      </c>
      <c r="D1576" s="19" t="s">
        <v>4253</v>
      </c>
      <c r="E1576" s="19" t="s">
        <v>4254</v>
      </c>
      <c r="F1576" s="19">
        <v>1030554041</v>
      </c>
      <c r="G1576" s="19" t="s">
        <v>4255</v>
      </c>
      <c r="H1576" s="19" t="s">
        <v>262</v>
      </c>
      <c r="I1576" s="19" t="s">
        <v>4742</v>
      </c>
      <c r="J1576" s="27">
        <v>45534</v>
      </c>
      <c r="K1576" s="27">
        <v>45539</v>
      </c>
      <c r="L1576" s="27">
        <v>45657</v>
      </c>
      <c r="M1576" s="29">
        <v>32590000</v>
      </c>
      <c r="N1576" s="36">
        <f t="shared" si="153"/>
        <v>0</v>
      </c>
      <c r="O1576" s="31">
        <v>0</v>
      </c>
      <c r="P1576" s="31">
        <v>0</v>
      </c>
      <c r="Q1576" s="31">
        <v>32590000</v>
      </c>
      <c r="R1576" s="31">
        <f t="shared" si="154"/>
        <v>32590000</v>
      </c>
      <c r="S1576" s="31">
        <f t="shared" si="150"/>
        <v>0</v>
      </c>
      <c r="T1576" s="31">
        <f t="shared" si="151"/>
        <v>0</v>
      </c>
      <c r="U1576" s="31">
        <f t="shared" si="152"/>
        <v>0</v>
      </c>
      <c r="X1576" s="30"/>
      <c r="Y1576" s="31"/>
      <c r="Z1576" s="31"/>
      <c r="AA1576" s="28" t="s">
        <v>5415</v>
      </c>
    </row>
    <row r="1577" spans="1:27" s="28" customFormat="1" ht="43.5" x14ac:dyDescent="0.35">
      <c r="A1577" s="19" t="str">
        <f t="shared" si="149"/>
        <v>1788-2024</v>
      </c>
      <c r="B1577" s="20">
        <v>1788</v>
      </c>
      <c r="C1577" s="28">
        <v>2024</v>
      </c>
      <c r="D1577" s="19" t="s">
        <v>4256</v>
      </c>
      <c r="E1577" s="19" t="s">
        <v>4257</v>
      </c>
      <c r="F1577" s="19">
        <v>1022418457</v>
      </c>
      <c r="G1577" s="19" t="s">
        <v>4258</v>
      </c>
      <c r="H1577" s="19" t="s">
        <v>262</v>
      </c>
      <c r="I1577" s="19" t="s">
        <v>4742</v>
      </c>
      <c r="J1577" s="27">
        <v>45534</v>
      </c>
      <c r="K1577" s="27">
        <v>45540</v>
      </c>
      <c r="L1577" s="27">
        <v>45657</v>
      </c>
      <c r="M1577" s="29">
        <v>26887500</v>
      </c>
      <c r="N1577" s="36">
        <f t="shared" si="153"/>
        <v>0</v>
      </c>
      <c r="O1577" s="31">
        <v>0</v>
      </c>
      <c r="P1577" s="31">
        <v>0</v>
      </c>
      <c r="Q1577" s="31">
        <v>26887500</v>
      </c>
      <c r="R1577" s="31">
        <f t="shared" si="154"/>
        <v>26887500</v>
      </c>
      <c r="S1577" s="31">
        <f t="shared" si="150"/>
        <v>0</v>
      </c>
      <c r="T1577" s="31">
        <f t="shared" si="151"/>
        <v>0</v>
      </c>
      <c r="U1577" s="31">
        <f t="shared" si="152"/>
        <v>0</v>
      </c>
      <c r="X1577" s="30"/>
      <c r="Y1577" s="31"/>
      <c r="Z1577" s="31"/>
      <c r="AA1577" s="28" t="s">
        <v>5415</v>
      </c>
    </row>
    <row r="1578" spans="1:27" s="28" customFormat="1" ht="43.5" x14ac:dyDescent="0.35">
      <c r="A1578" s="19" t="str">
        <f t="shared" si="149"/>
        <v>1789-2024</v>
      </c>
      <c r="B1578" s="20">
        <v>1789</v>
      </c>
      <c r="C1578" s="28">
        <v>2024</v>
      </c>
      <c r="D1578" s="19" t="s">
        <v>4259</v>
      </c>
      <c r="E1578" s="19" t="s">
        <v>4260</v>
      </c>
      <c r="F1578" s="19">
        <v>1022353797</v>
      </c>
      <c r="G1578" s="19" t="s">
        <v>4261</v>
      </c>
      <c r="H1578" s="19" t="s">
        <v>154</v>
      </c>
      <c r="I1578" s="19" t="s">
        <v>155</v>
      </c>
      <c r="J1578" s="27">
        <v>45534</v>
      </c>
      <c r="K1578" s="27">
        <v>45540</v>
      </c>
      <c r="L1578" s="27">
        <v>45657</v>
      </c>
      <c r="M1578" s="29">
        <v>31779000</v>
      </c>
      <c r="N1578" s="36">
        <f t="shared" si="153"/>
        <v>0</v>
      </c>
      <c r="O1578" s="31">
        <v>0</v>
      </c>
      <c r="P1578" s="31">
        <v>0</v>
      </c>
      <c r="Q1578" s="31">
        <v>31779000</v>
      </c>
      <c r="R1578" s="31">
        <f t="shared" si="154"/>
        <v>31779000</v>
      </c>
      <c r="S1578" s="31">
        <f t="shared" si="150"/>
        <v>0</v>
      </c>
      <c r="T1578" s="31">
        <f t="shared" si="151"/>
        <v>0</v>
      </c>
      <c r="U1578" s="31">
        <f t="shared" si="152"/>
        <v>0</v>
      </c>
      <c r="X1578" s="30"/>
      <c r="Y1578" s="31"/>
      <c r="Z1578" s="31"/>
      <c r="AA1578" s="28" t="s">
        <v>156</v>
      </c>
    </row>
    <row r="1579" spans="1:27" s="28" customFormat="1" ht="29" x14ac:dyDescent="0.35">
      <c r="A1579" s="19" t="str">
        <f t="shared" si="149"/>
        <v>1790-2024</v>
      </c>
      <c r="B1579" s="20">
        <v>1790</v>
      </c>
      <c r="C1579" s="28">
        <v>2024</v>
      </c>
      <c r="D1579" s="19" t="s">
        <v>4262</v>
      </c>
      <c r="E1579" s="19" t="s">
        <v>2170</v>
      </c>
      <c r="F1579" s="19">
        <v>35507616</v>
      </c>
      <c r="G1579" s="19" t="s">
        <v>4263</v>
      </c>
      <c r="H1579" s="19"/>
      <c r="I1579" s="19"/>
      <c r="J1579" s="27">
        <v>45534</v>
      </c>
      <c r="K1579" s="27" t="s">
        <v>5418</v>
      </c>
      <c r="L1579" s="27"/>
      <c r="M1579" s="29">
        <v>32590000</v>
      </c>
      <c r="N1579" s="36">
        <f t="shared" si="153"/>
        <v>0</v>
      </c>
      <c r="O1579" s="31">
        <v>0</v>
      </c>
      <c r="P1579" s="31">
        <v>0</v>
      </c>
      <c r="Q1579" s="31">
        <v>32590000</v>
      </c>
      <c r="R1579" s="31">
        <f t="shared" si="154"/>
        <v>32590000</v>
      </c>
      <c r="S1579" s="31">
        <f t="shared" si="150"/>
        <v>0</v>
      </c>
      <c r="T1579" s="31">
        <f t="shared" si="151"/>
        <v>0</v>
      </c>
      <c r="U1579" s="31">
        <f t="shared" si="152"/>
        <v>0</v>
      </c>
      <c r="X1579" s="30"/>
      <c r="Y1579" s="31"/>
      <c r="Z1579" s="31"/>
    </row>
    <row r="1580" spans="1:27" s="28" customFormat="1" ht="29" x14ac:dyDescent="0.35">
      <c r="A1580" s="19" t="str">
        <f t="shared" si="149"/>
        <v>1791-2024</v>
      </c>
      <c r="B1580" s="20">
        <v>1791</v>
      </c>
      <c r="C1580" s="28">
        <v>2024</v>
      </c>
      <c r="D1580" s="19" t="s">
        <v>4264</v>
      </c>
      <c r="E1580" s="19" t="s">
        <v>4265</v>
      </c>
      <c r="F1580" s="19">
        <v>80101124</v>
      </c>
      <c r="G1580" s="19" t="s">
        <v>4266</v>
      </c>
      <c r="H1580" s="19" t="s">
        <v>4267</v>
      </c>
      <c r="I1580" s="19" t="s">
        <v>5420</v>
      </c>
      <c r="J1580" s="27">
        <v>45534</v>
      </c>
      <c r="K1580" s="27">
        <v>45538</v>
      </c>
      <c r="L1580" s="27">
        <v>45657</v>
      </c>
      <c r="M1580" s="29">
        <v>37357600</v>
      </c>
      <c r="N1580" s="36">
        <f t="shared" si="153"/>
        <v>0</v>
      </c>
      <c r="O1580" s="31">
        <v>0</v>
      </c>
      <c r="P1580" s="31">
        <v>0</v>
      </c>
      <c r="Q1580" s="31">
        <v>37357600</v>
      </c>
      <c r="R1580" s="31">
        <f t="shared" si="154"/>
        <v>37357600</v>
      </c>
      <c r="S1580" s="31">
        <f t="shared" si="150"/>
        <v>0</v>
      </c>
      <c r="T1580" s="31">
        <f t="shared" si="151"/>
        <v>0</v>
      </c>
      <c r="U1580" s="31">
        <f t="shared" si="152"/>
        <v>0</v>
      </c>
      <c r="X1580" s="30"/>
      <c r="Y1580" s="31"/>
      <c r="Z1580" s="31">
        <f t="shared" ref="Z1580" si="155">+Y1580+M1580</f>
        <v>37357600</v>
      </c>
      <c r="AA1580" s="28" t="s">
        <v>4269</v>
      </c>
    </row>
    <row r="1581" spans="1:27" s="28" customFormat="1" ht="29" x14ac:dyDescent="0.35">
      <c r="A1581" s="19" t="str">
        <f t="shared" si="149"/>
        <v>1792-2024</v>
      </c>
      <c r="B1581" s="20">
        <v>1792</v>
      </c>
      <c r="C1581" s="28">
        <v>2024</v>
      </c>
      <c r="D1581" s="19" t="s">
        <v>4270</v>
      </c>
      <c r="E1581" s="19" t="s">
        <v>4271</v>
      </c>
      <c r="F1581" s="19">
        <v>900335488</v>
      </c>
      <c r="G1581" s="19" t="s">
        <v>4272</v>
      </c>
      <c r="H1581" s="19"/>
      <c r="I1581" s="19"/>
      <c r="J1581" s="27">
        <v>45534</v>
      </c>
      <c r="K1581" s="27" t="s">
        <v>5418</v>
      </c>
      <c r="L1581" s="27"/>
      <c r="M1581" s="29">
        <v>8880000</v>
      </c>
      <c r="N1581" s="36">
        <f t="shared" si="153"/>
        <v>0</v>
      </c>
      <c r="O1581" s="31">
        <v>0</v>
      </c>
      <c r="P1581" s="31">
        <v>0</v>
      </c>
      <c r="Q1581" s="31">
        <v>8880000</v>
      </c>
      <c r="R1581" s="31">
        <f t="shared" si="154"/>
        <v>8880000</v>
      </c>
      <c r="S1581" s="31">
        <f t="shared" si="150"/>
        <v>0</v>
      </c>
      <c r="T1581" s="31">
        <f t="shared" si="151"/>
        <v>0</v>
      </c>
      <c r="U1581" s="31">
        <f t="shared" si="152"/>
        <v>0</v>
      </c>
      <c r="X1581" s="30"/>
      <c r="Y1581" s="31"/>
      <c r="Z1581" s="31"/>
    </row>
    <row r="1582" spans="1:27" s="28" customFormat="1" ht="29" x14ac:dyDescent="0.35">
      <c r="A1582" s="19" t="str">
        <f t="shared" si="149"/>
        <v>1793-2024</v>
      </c>
      <c r="B1582" s="20">
        <v>1793</v>
      </c>
      <c r="C1582" s="28">
        <v>2024</v>
      </c>
      <c r="D1582" s="19" t="s">
        <v>4275</v>
      </c>
      <c r="E1582" s="19" t="s">
        <v>4276</v>
      </c>
      <c r="F1582" s="19">
        <v>800103052</v>
      </c>
      <c r="G1582" s="19" t="s">
        <v>4277</v>
      </c>
      <c r="H1582" s="19"/>
      <c r="I1582" s="19"/>
      <c r="J1582" s="27">
        <v>45534</v>
      </c>
      <c r="K1582" s="27" t="s">
        <v>5418</v>
      </c>
      <c r="L1582" s="27"/>
      <c r="M1582" s="29">
        <v>26638205</v>
      </c>
      <c r="N1582" s="36">
        <f t="shared" si="153"/>
        <v>0</v>
      </c>
      <c r="O1582" s="31">
        <v>0</v>
      </c>
      <c r="P1582" s="31">
        <v>0</v>
      </c>
      <c r="Q1582" s="31">
        <v>26638205</v>
      </c>
      <c r="R1582" s="31">
        <f t="shared" si="154"/>
        <v>26638205</v>
      </c>
      <c r="S1582" s="31">
        <f t="shared" si="150"/>
        <v>0</v>
      </c>
      <c r="T1582" s="31">
        <f t="shared" si="151"/>
        <v>0</v>
      </c>
      <c r="U1582" s="31">
        <f t="shared" si="152"/>
        <v>0</v>
      </c>
      <c r="X1582" s="30"/>
      <c r="Y1582" s="31"/>
      <c r="Z1582" s="31"/>
    </row>
  </sheetData>
  <autoFilter ref="A6:AA6" xr:uid="{70DE6328-CE61-4A66-A558-4BF92A990AC4}"/>
  <mergeCells count="5">
    <mergeCell ref="B1:I1"/>
    <mergeCell ref="B2:I2"/>
    <mergeCell ref="B3:I3"/>
    <mergeCell ref="B5:M5"/>
    <mergeCell ref="N5:Q5"/>
  </mergeCells>
  <conditionalFormatting sqref="B1:B5">
    <cfRule type="duplicateValues" dxfId="29" priority="4"/>
    <cfRule type="duplicateValues" dxfId="28" priority="5"/>
  </conditionalFormatting>
  <conditionalFormatting sqref="B7:B1582">
    <cfRule type="duplicateValues" dxfId="27" priority="15"/>
  </conditionalFormatting>
  <conditionalFormatting sqref="E6">
    <cfRule type="duplicateValues" dxfId="26" priority="13"/>
  </conditionalFormatting>
  <conditionalFormatting sqref="E6:F6">
    <cfRule type="duplicateValues" dxfId="25" priority="11"/>
    <cfRule type="duplicateValues" dxfId="24" priority="14"/>
  </conditionalFormatting>
  <conditionalFormatting sqref="F6">
    <cfRule type="duplicateValues" dxfId="23" priority="12"/>
  </conditionalFormatting>
  <conditionalFormatting sqref="G6">
    <cfRule type="duplicateValues" dxfId="22" priority="9"/>
    <cfRule type="duplicateValues" dxfId="21" priority="10"/>
  </conditionalFormatting>
  <conditionalFormatting sqref="H6">
    <cfRule type="duplicateValues" dxfId="20" priority="8"/>
  </conditionalFormatting>
  <conditionalFormatting sqref="H6:I6">
    <cfRule type="duplicateValues" dxfId="19" priority="6"/>
  </conditionalFormatting>
  <conditionalFormatting sqref="I6">
    <cfRule type="duplicateValues" dxfId="18" priority="7"/>
  </conditionalFormatting>
  <conditionalFormatting sqref="AA6">
    <cfRule type="duplicateValues" dxfId="17" priority="1"/>
    <cfRule type="duplicateValues" dxfId="16" priority="2"/>
    <cfRule type="duplicateValues" dxfId="15" priority="3"/>
  </conditionalFormatting>
  <hyperlinks>
    <hyperlink ref="G13" r:id="rId1" xr:uid="{C4888648-B39D-4507-A5F6-360E4CB992C4}"/>
    <hyperlink ref="G22" r:id="rId2" xr:uid="{E99ED823-AED0-4013-987B-A94943550D9A}"/>
    <hyperlink ref="G69" r:id="rId3" xr:uid="{27ED4490-30E0-491C-B9FD-74F1D22E0C36}"/>
    <hyperlink ref="G222" r:id="rId4" xr:uid="{499FCB7A-4A05-4A20-B7EA-778DAB67AC39}"/>
    <hyperlink ref="G358" r:id="rId5" xr:uid="{77EC193B-F4B6-49D8-AEA2-AF3A0E8037FA}"/>
    <hyperlink ref="G932" r:id="rId6" xr:uid="{256C078E-19E5-4BB5-9847-EF1A4221E82E}"/>
  </hyperlinks>
  <pageMargins left="0.7" right="0.7" top="0.75" bottom="0.75" header="0.3" footer="0.3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1D7FA-4256-4891-9EAD-726801BB9CB9}">
  <dimension ref="A1:AD930"/>
  <sheetViews>
    <sheetView zoomScale="70" zoomScaleNormal="70" workbookViewId="0">
      <pane xSplit="5" ySplit="7" topLeftCell="L925" activePane="bottomRight" state="frozen"/>
      <selection pane="topRight" activeCell="F1" sqref="F1"/>
      <selection pane="bottomLeft" activeCell="A8" sqref="A8"/>
      <selection pane="bottomRight" activeCell="V7" sqref="V7:W930"/>
    </sheetView>
  </sheetViews>
  <sheetFormatPr baseColWidth="10" defaultColWidth="10.81640625" defaultRowHeight="14" x14ac:dyDescent="0.35"/>
  <cols>
    <col min="1" max="1" width="13.26953125" style="22" customWidth="1"/>
    <col min="2" max="2" width="15" style="22" customWidth="1"/>
    <col min="3" max="3" width="20.54296875" style="22" bestFit="1" customWidth="1"/>
    <col min="4" max="4" width="46.453125" style="22" customWidth="1"/>
    <col min="5" max="5" width="23.1796875" style="23" customWidth="1"/>
    <col min="6" max="6" width="69.1796875" style="22" customWidth="1"/>
    <col min="7" max="7" width="29.453125" style="22" customWidth="1"/>
    <col min="8" max="8" width="33.1796875" style="24" customWidth="1"/>
    <col min="9" max="9" width="16.453125" style="22" customWidth="1"/>
    <col min="10" max="10" width="15.453125" style="22" customWidth="1"/>
    <col min="11" max="11" width="18.81640625" style="22" customWidth="1"/>
    <col min="12" max="12" width="18.81640625" style="25" customWidth="1"/>
    <col min="13" max="18" width="22.1796875" style="22" hidden="1" customWidth="1"/>
    <col min="19" max="23" width="22.1796875" style="22" customWidth="1"/>
    <col min="24" max="26" width="16.26953125" style="22" customWidth="1"/>
    <col min="27" max="27" width="20.453125" style="26" customWidth="1"/>
    <col min="28" max="29" width="16.26953125" style="25" customWidth="1"/>
    <col min="30" max="30" width="50" style="22" customWidth="1"/>
    <col min="31" max="16384" width="10.81640625" style="22"/>
  </cols>
  <sheetData>
    <row r="1" spans="1:30" s="1" customFormat="1" x14ac:dyDescent="0.35">
      <c r="A1" s="63" t="s">
        <v>5421</v>
      </c>
      <c r="B1" s="63"/>
      <c r="C1" s="63"/>
      <c r="D1" s="63"/>
      <c r="E1" s="63"/>
      <c r="F1" s="63"/>
      <c r="G1" s="63"/>
      <c r="H1" s="63"/>
      <c r="L1" s="2"/>
      <c r="X1" s="3"/>
      <c r="Y1" s="3"/>
      <c r="Z1" s="4"/>
      <c r="AA1" s="3"/>
      <c r="AB1" s="2"/>
      <c r="AC1" s="2"/>
      <c r="AD1" s="5"/>
    </row>
    <row r="2" spans="1:30" s="1" customFormat="1" ht="15.5" x14ac:dyDescent="0.35">
      <c r="A2" s="65" t="s">
        <v>1</v>
      </c>
      <c r="B2" s="65"/>
      <c r="C2" s="65"/>
      <c r="D2" s="65"/>
      <c r="E2" s="65"/>
      <c r="F2" s="65"/>
      <c r="G2" s="65"/>
      <c r="H2" s="65"/>
      <c r="I2" s="6"/>
      <c r="J2" s="7"/>
      <c r="K2" s="7"/>
      <c r="L2" s="8"/>
      <c r="X2" s="3"/>
      <c r="Y2" s="3"/>
      <c r="Z2" s="4"/>
      <c r="AA2" s="3"/>
      <c r="AB2" s="2"/>
      <c r="AC2" s="2"/>
      <c r="AD2" s="5"/>
    </row>
    <row r="3" spans="1:30" s="1" customFormat="1" ht="15.5" x14ac:dyDescent="0.35">
      <c r="A3" s="65" t="s">
        <v>2</v>
      </c>
      <c r="B3" s="65"/>
      <c r="C3" s="65"/>
      <c r="D3" s="65"/>
      <c r="E3" s="65"/>
      <c r="F3" s="65"/>
      <c r="G3" s="65"/>
      <c r="H3" s="65"/>
      <c r="I3" s="6"/>
      <c r="J3" s="7"/>
      <c r="K3" s="7"/>
      <c r="L3" s="8"/>
      <c r="X3" s="3"/>
      <c r="Y3" s="3"/>
      <c r="Z3" s="4"/>
      <c r="AA3" s="3"/>
      <c r="AB3" s="2"/>
      <c r="AC3" s="2"/>
      <c r="AD3" s="5"/>
    </row>
    <row r="4" spans="1:30" s="1" customFormat="1" ht="15.5" x14ac:dyDescent="0.35">
      <c r="A4" s="7"/>
      <c r="B4" s="8"/>
      <c r="C4" s="7"/>
      <c r="D4" s="6"/>
      <c r="E4" s="21"/>
      <c r="F4" s="6"/>
      <c r="G4" s="6"/>
      <c r="H4" s="6"/>
      <c r="I4" s="6"/>
      <c r="J4" s="7"/>
      <c r="K4" s="7"/>
      <c r="L4" s="8"/>
      <c r="X4" s="3"/>
      <c r="Y4" s="3"/>
      <c r="Z4" s="4"/>
      <c r="AA4" s="3"/>
      <c r="AB4" s="14"/>
      <c r="AC4" s="14"/>
      <c r="AD4" s="5"/>
    </row>
    <row r="5" spans="1:30" s="1" customFormat="1" ht="15.5" x14ac:dyDescent="0.35">
      <c r="A5" s="67" t="s">
        <v>3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9" t="s">
        <v>4</v>
      </c>
      <c r="N5" s="69"/>
      <c r="O5" s="69"/>
      <c r="P5" s="69"/>
      <c r="Q5" s="43"/>
      <c r="R5" s="43"/>
      <c r="S5" s="43"/>
      <c r="T5" s="43"/>
      <c r="U5" s="43"/>
      <c r="V5" s="43"/>
      <c r="W5" s="43"/>
      <c r="X5" s="9"/>
      <c r="Y5" s="9"/>
      <c r="Z5" s="10"/>
      <c r="AA5" s="13"/>
      <c r="AB5" s="15"/>
      <c r="AC5" s="15"/>
      <c r="AD5" s="5"/>
    </row>
    <row r="6" spans="1:30" s="18" customFormat="1" ht="95.25" customHeight="1" x14ac:dyDescent="0.35">
      <c r="A6" s="32" t="s">
        <v>5</v>
      </c>
      <c r="B6" s="32" t="s">
        <v>6</v>
      </c>
      <c r="C6" s="32" t="s">
        <v>7</v>
      </c>
      <c r="D6" s="33" t="s">
        <v>8</v>
      </c>
      <c r="E6" s="34" t="s">
        <v>9</v>
      </c>
      <c r="F6" s="33" t="s">
        <v>10</v>
      </c>
      <c r="G6" s="33" t="s">
        <v>11</v>
      </c>
      <c r="H6" s="33" t="s">
        <v>12</v>
      </c>
      <c r="I6" s="32" t="s">
        <v>13</v>
      </c>
      <c r="J6" s="32" t="s">
        <v>14</v>
      </c>
      <c r="K6" s="32" t="s">
        <v>15</v>
      </c>
      <c r="L6" s="35" t="s">
        <v>16</v>
      </c>
      <c r="M6" s="17" t="s">
        <v>17</v>
      </c>
      <c r="N6" s="17" t="s">
        <v>18</v>
      </c>
      <c r="O6" s="17" t="s">
        <v>19</v>
      </c>
      <c r="P6" s="17" t="s">
        <v>20</v>
      </c>
      <c r="Q6" s="17" t="s">
        <v>5422</v>
      </c>
      <c r="R6" s="17" t="s">
        <v>5423</v>
      </c>
      <c r="S6" s="17" t="s">
        <v>5424</v>
      </c>
      <c r="T6" s="17"/>
      <c r="U6" s="17" t="s">
        <v>5425</v>
      </c>
      <c r="V6" s="17" t="s">
        <v>5426</v>
      </c>
      <c r="W6" s="17" t="s">
        <v>5427</v>
      </c>
      <c r="X6" s="11" t="s">
        <v>21</v>
      </c>
      <c r="Y6" s="11" t="s">
        <v>22</v>
      </c>
      <c r="Z6" s="12" t="s">
        <v>23</v>
      </c>
      <c r="AA6" s="11" t="s">
        <v>24</v>
      </c>
      <c r="AB6" s="16" t="s">
        <v>25</v>
      </c>
      <c r="AC6" s="16" t="s">
        <v>26</v>
      </c>
      <c r="AD6" s="37" t="s">
        <v>27</v>
      </c>
    </row>
    <row r="7" spans="1:30" s="28" customFormat="1" ht="43.5" x14ac:dyDescent="0.35">
      <c r="A7" s="20">
        <v>1</v>
      </c>
      <c r="B7" s="28">
        <v>2024</v>
      </c>
      <c r="C7" s="19" t="s">
        <v>28</v>
      </c>
      <c r="D7" s="19" t="s">
        <v>29</v>
      </c>
      <c r="E7" s="19">
        <v>1022370407</v>
      </c>
      <c r="F7" s="19" t="s">
        <v>30</v>
      </c>
      <c r="G7" s="19" t="s">
        <v>31</v>
      </c>
      <c r="H7" s="19" t="s">
        <v>32</v>
      </c>
      <c r="I7" s="27">
        <v>45303</v>
      </c>
      <c r="J7" s="27">
        <v>45306</v>
      </c>
      <c r="K7" s="27">
        <v>45502</v>
      </c>
      <c r="L7" s="29">
        <v>42367000</v>
      </c>
      <c r="M7" s="36">
        <v>0.54358975145750232</v>
      </c>
      <c r="N7" s="31">
        <v>23030267</v>
      </c>
      <c r="O7" s="31">
        <v>0</v>
      </c>
      <c r="P7" s="31">
        <v>19336733</v>
      </c>
      <c r="Q7" s="31">
        <f>VLOOKUP(A7,Hoja8!A:B,2,0)</f>
        <v>1022370407</v>
      </c>
      <c r="R7" s="31">
        <f>+E7-Q7</f>
        <v>0</v>
      </c>
      <c r="S7" s="31">
        <f>VLOOKUP(A7,Hoja8!A:C,3,0)</f>
        <v>42367000</v>
      </c>
      <c r="T7" s="31">
        <f>+L7-S7</f>
        <v>0</v>
      </c>
      <c r="U7" s="31">
        <f>VLOOKUP(A7,Hoja8!A:E,5,0)</f>
        <v>29548267</v>
      </c>
      <c r="V7" s="31">
        <f>VLOOKUP(A7,Hoja8!A:D,4,0)</f>
        <v>0</v>
      </c>
      <c r="W7" s="31">
        <f>VLOOKUP(A7,Hoja8!A:F,6,0)</f>
        <v>12818733</v>
      </c>
      <c r="AA7" s="30">
        <f>+Z7+K7</f>
        <v>45502</v>
      </c>
      <c r="AB7" s="31"/>
      <c r="AC7" s="31">
        <f>+AB7+L7</f>
        <v>42367000</v>
      </c>
      <c r="AD7" s="28" t="s">
        <v>33</v>
      </c>
    </row>
    <row r="8" spans="1:30" s="28" customFormat="1" ht="43.5" x14ac:dyDescent="0.35">
      <c r="A8" s="20">
        <v>2</v>
      </c>
      <c r="B8" s="28">
        <v>2024</v>
      </c>
      <c r="C8" s="19" t="s">
        <v>34</v>
      </c>
      <c r="D8" s="19" t="s">
        <v>35</v>
      </c>
      <c r="E8" s="19">
        <v>1100542273</v>
      </c>
      <c r="F8" s="19" t="s">
        <v>36</v>
      </c>
      <c r="G8" s="19" t="s">
        <v>37</v>
      </c>
      <c r="H8" s="19" t="s">
        <v>38</v>
      </c>
      <c r="I8" s="27">
        <v>45303</v>
      </c>
      <c r="J8" s="27">
        <v>45306</v>
      </c>
      <c r="K8" s="27">
        <v>45504</v>
      </c>
      <c r="L8" s="29">
        <v>54109333</v>
      </c>
      <c r="M8" s="36">
        <v>0.54081632937378432</v>
      </c>
      <c r="N8" s="31">
        <v>29114667</v>
      </c>
      <c r="O8" s="31">
        <v>274666</v>
      </c>
      <c r="P8" s="31">
        <v>24720000</v>
      </c>
      <c r="Q8" s="31">
        <f>VLOOKUP(A8,Hoja8!A:B,2,0)</f>
        <v>1100542273</v>
      </c>
      <c r="R8" s="31">
        <f t="shared" ref="R8:R71" si="0">+E8-Q8</f>
        <v>0</v>
      </c>
      <c r="S8" s="31">
        <f>VLOOKUP(A8,Hoja8!A:C,3,0)</f>
        <v>54109333</v>
      </c>
      <c r="T8" s="31">
        <f t="shared" ref="T8:T71" si="1">+L8-S8</f>
        <v>0</v>
      </c>
      <c r="U8" s="31">
        <f>VLOOKUP(A8,Hoja8!A:E,5,0)</f>
        <v>37354667</v>
      </c>
      <c r="V8" s="31">
        <f>VLOOKUP(A8,Hoja8!A:D,4,0)</f>
        <v>274666</v>
      </c>
      <c r="W8" s="31">
        <f>VLOOKUP(A8,Hoja8!A:F,6,0)</f>
        <v>16480000</v>
      </c>
      <c r="AA8" s="30">
        <f t="shared" ref="AA8:AA71" si="2">+Z8+K8</f>
        <v>45504</v>
      </c>
      <c r="AB8" s="31"/>
      <c r="AC8" s="31">
        <f t="shared" ref="AC8:AC52" si="3">+AB8+L8</f>
        <v>54109333</v>
      </c>
      <c r="AD8" s="28" t="s">
        <v>39</v>
      </c>
    </row>
    <row r="9" spans="1:30" s="28" customFormat="1" ht="43.5" x14ac:dyDescent="0.35">
      <c r="A9" s="20">
        <v>3</v>
      </c>
      <c r="B9" s="28">
        <v>2024</v>
      </c>
      <c r="C9" s="19" t="s">
        <v>40</v>
      </c>
      <c r="D9" s="19" t="s">
        <v>41</v>
      </c>
      <c r="E9" s="19">
        <v>1026252836</v>
      </c>
      <c r="F9" s="19" t="s">
        <v>42</v>
      </c>
      <c r="G9" s="19" t="s">
        <v>37</v>
      </c>
      <c r="H9" s="19" t="s">
        <v>38</v>
      </c>
      <c r="I9" s="27">
        <v>45303</v>
      </c>
      <c r="J9" s="27">
        <v>45306</v>
      </c>
      <c r="K9" s="27">
        <v>45504</v>
      </c>
      <c r="L9" s="29">
        <v>54109333</v>
      </c>
      <c r="M9" s="36">
        <v>0.54081632937378432</v>
      </c>
      <c r="N9" s="31">
        <v>29114667</v>
      </c>
      <c r="O9" s="31">
        <v>274666</v>
      </c>
      <c r="P9" s="31">
        <v>24720000</v>
      </c>
      <c r="Q9" s="31">
        <f>VLOOKUP(A9,Hoja8!A:B,2,0)</f>
        <v>1026252836</v>
      </c>
      <c r="R9" s="31">
        <f t="shared" si="0"/>
        <v>0</v>
      </c>
      <c r="S9" s="31">
        <f>VLOOKUP(A9,Hoja8!A:C,3,0)</f>
        <v>54109333</v>
      </c>
      <c r="T9" s="31">
        <f t="shared" si="1"/>
        <v>0</v>
      </c>
      <c r="U9" s="31">
        <f>VLOOKUP(A9,Hoja8!A:E,5,0)</f>
        <v>37354667</v>
      </c>
      <c r="V9" s="31">
        <f>VLOOKUP(A9,Hoja8!A:D,4,0)</f>
        <v>274666</v>
      </c>
      <c r="W9" s="31">
        <f>VLOOKUP(A9,Hoja8!A:F,6,0)</f>
        <v>16480000</v>
      </c>
      <c r="AA9" s="30">
        <f t="shared" si="2"/>
        <v>45504</v>
      </c>
      <c r="AB9" s="31"/>
      <c r="AC9" s="31">
        <f t="shared" si="3"/>
        <v>54109333</v>
      </c>
      <c r="AD9" s="28" t="s">
        <v>39</v>
      </c>
    </row>
    <row r="10" spans="1:30" s="28" customFormat="1" ht="43.5" x14ac:dyDescent="0.35">
      <c r="A10" s="20">
        <v>4</v>
      </c>
      <c r="B10" s="28">
        <v>2024</v>
      </c>
      <c r="C10" s="19" t="s">
        <v>43</v>
      </c>
      <c r="D10" s="19" t="s">
        <v>44</v>
      </c>
      <c r="E10" s="19">
        <v>42140222</v>
      </c>
      <c r="F10" s="19" t="s">
        <v>45</v>
      </c>
      <c r="G10" s="19" t="s">
        <v>31</v>
      </c>
      <c r="H10" s="19" t="s">
        <v>32</v>
      </c>
      <c r="I10" s="27">
        <v>45303</v>
      </c>
      <c r="J10" s="27">
        <v>45307</v>
      </c>
      <c r="K10" s="27">
        <v>45503</v>
      </c>
      <c r="L10" s="29">
        <v>62400000</v>
      </c>
      <c r="M10" s="36">
        <v>0.53846153846153844</v>
      </c>
      <c r="N10" s="31">
        <v>33600000</v>
      </c>
      <c r="O10" s="31">
        <v>0</v>
      </c>
      <c r="P10" s="31">
        <v>28800000</v>
      </c>
      <c r="Q10" s="31">
        <f>VLOOKUP(A10,Hoja8!A:B,2,0)</f>
        <v>42140222</v>
      </c>
      <c r="R10" s="31">
        <f t="shared" si="0"/>
        <v>0</v>
      </c>
      <c r="S10" s="31">
        <f>VLOOKUP(A10,Hoja8!A:C,3,0)</f>
        <v>62400000</v>
      </c>
      <c r="T10" s="31">
        <f t="shared" si="1"/>
        <v>0</v>
      </c>
      <c r="U10" s="31">
        <f>VLOOKUP(A10,Hoja8!A:E,5,0)</f>
        <v>43200000</v>
      </c>
      <c r="V10" s="31">
        <f>VLOOKUP(A10,Hoja8!A:D,4,0)</f>
        <v>0</v>
      </c>
      <c r="W10" s="31">
        <f>VLOOKUP(A10,Hoja8!A:F,6,0)</f>
        <v>19200000</v>
      </c>
      <c r="AA10" s="30">
        <f t="shared" si="2"/>
        <v>45503</v>
      </c>
      <c r="AB10" s="31"/>
      <c r="AC10" s="31">
        <f t="shared" si="3"/>
        <v>62400000</v>
      </c>
      <c r="AD10" s="28" t="s">
        <v>33</v>
      </c>
    </row>
    <row r="11" spans="1:30" s="28" customFormat="1" ht="43.5" x14ac:dyDescent="0.35">
      <c r="A11" s="20">
        <v>5</v>
      </c>
      <c r="B11" s="28">
        <v>2024</v>
      </c>
      <c r="C11" s="19" t="s">
        <v>46</v>
      </c>
      <c r="D11" s="19" t="s">
        <v>47</v>
      </c>
      <c r="E11" s="19">
        <v>53007260</v>
      </c>
      <c r="F11" s="19" t="s">
        <v>48</v>
      </c>
      <c r="G11" s="19" t="s">
        <v>31</v>
      </c>
      <c r="H11" s="19" t="s">
        <v>32</v>
      </c>
      <c r="I11" s="27">
        <v>45303</v>
      </c>
      <c r="J11" s="27">
        <v>45306</v>
      </c>
      <c r="K11" s="27">
        <v>45502</v>
      </c>
      <c r="L11" s="29">
        <v>42367000</v>
      </c>
      <c r="M11" s="36">
        <v>0.54358975145750232</v>
      </c>
      <c r="N11" s="31">
        <v>23030267</v>
      </c>
      <c r="O11" s="31">
        <v>0</v>
      </c>
      <c r="P11" s="31">
        <v>19336733</v>
      </c>
      <c r="Q11" s="31">
        <f>VLOOKUP(A11,Hoja8!A:B,2,0)</f>
        <v>53007260</v>
      </c>
      <c r="R11" s="31">
        <f t="shared" si="0"/>
        <v>0</v>
      </c>
      <c r="S11" s="31">
        <f>VLOOKUP(A11,Hoja8!A:C,3,0)</f>
        <v>42367000</v>
      </c>
      <c r="T11" s="31">
        <f t="shared" si="1"/>
        <v>0</v>
      </c>
      <c r="U11" s="31">
        <f>VLOOKUP(A11,Hoja8!A:E,5,0)</f>
        <v>29548267</v>
      </c>
      <c r="V11" s="31">
        <f>VLOOKUP(A11,Hoja8!A:D,4,0)</f>
        <v>0</v>
      </c>
      <c r="W11" s="31">
        <f>VLOOKUP(A11,Hoja8!A:F,6,0)</f>
        <v>12818733</v>
      </c>
      <c r="AA11" s="30">
        <f t="shared" si="2"/>
        <v>45502</v>
      </c>
      <c r="AB11" s="31"/>
      <c r="AC11" s="31">
        <f t="shared" si="3"/>
        <v>42367000</v>
      </c>
      <c r="AD11" s="28" t="s">
        <v>33</v>
      </c>
    </row>
    <row r="12" spans="1:30" s="28" customFormat="1" ht="43.5" x14ac:dyDescent="0.35">
      <c r="A12" s="20">
        <v>6</v>
      </c>
      <c r="B12" s="28">
        <v>2024</v>
      </c>
      <c r="C12" s="19" t="s">
        <v>49</v>
      </c>
      <c r="D12" s="19" t="s">
        <v>50</v>
      </c>
      <c r="E12" s="19">
        <v>37729988</v>
      </c>
      <c r="F12" s="19" t="s">
        <v>51</v>
      </c>
      <c r="G12" s="19" t="s">
        <v>31</v>
      </c>
      <c r="H12" s="19" t="s">
        <v>32</v>
      </c>
      <c r="I12" s="27">
        <v>45303</v>
      </c>
      <c r="J12" s="27">
        <v>45306</v>
      </c>
      <c r="K12" s="27">
        <v>45502</v>
      </c>
      <c r="L12" s="29">
        <v>42367000</v>
      </c>
      <c r="M12" s="36">
        <v>0.54358975145750232</v>
      </c>
      <c r="N12" s="31">
        <v>23030267</v>
      </c>
      <c r="O12" s="31">
        <v>0</v>
      </c>
      <c r="P12" s="31">
        <v>19336733</v>
      </c>
      <c r="Q12" s="31">
        <f>VLOOKUP(A12,Hoja8!A:B,2,0)</f>
        <v>37729988</v>
      </c>
      <c r="R12" s="31">
        <f t="shared" si="0"/>
        <v>0</v>
      </c>
      <c r="S12" s="31">
        <f>VLOOKUP(A12,Hoja8!A:C,3,0)</f>
        <v>42367000</v>
      </c>
      <c r="T12" s="31">
        <f t="shared" si="1"/>
        <v>0</v>
      </c>
      <c r="U12" s="31">
        <f>VLOOKUP(A12,Hoja8!A:E,5,0)</f>
        <v>29548267</v>
      </c>
      <c r="V12" s="31">
        <f>VLOOKUP(A12,Hoja8!A:D,4,0)</f>
        <v>0</v>
      </c>
      <c r="W12" s="31">
        <f>VLOOKUP(A12,Hoja8!A:F,6,0)</f>
        <v>12818733</v>
      </c>
      <c r="AA12" s="30">
        <f t="shared" si="2"/>
        <v>45502</v>
      </c>
      <c r="AB12" s="31"/>
      <c r="AC12" s="31">
        <f t="shared" si="3"/>
        <v>42367000</v>
      </c>
      <c r="AD12" s="28" t="s">
        <v>33</v>
      </c>
    </row>
    <row r="13" spans="1:30" s="28" customFormat="1" ht="29" x14ac:dyDescent="0.35">
      <c r="A13" s="20">
        <v>7</v>
      </c>
      <c r="B13" s="28">
        <v>2024</v>
      </c>
      <c r="C13" s="19" t="s">
        <v>52</v>
      </c>
      <c r="D13" s="19" t="s">
        <v>53</v>
      </c>
      <c r="E13" s="19">
        <v>1012458653</v>
      </c>
      <c r="F13" s="19" t="s">
        <v>54</v>
      </c>
      <c r="G13" s="19" t="s">
        <v>31</v>
      </c>
      <c r="H13" s="19" t="s">
        <v>32</v>
      </c>
      <c r="I13" s="27">
        <v>45303</v>
      </c>
      <c r="J13" s="27">
        <v>45306</v>
      </c>
      <c r="K13" s="27">
        <v>45502</v>
      </c>
      <c r="L13" s="29">
        <v>42367000</v>
      </c>
      <c r="M13" s="36">
        <v>0.54358975145750232</v>
      </c>
      <c r="N13" s="31">
        <v>23030267</v>
      </c>
      <c r="O13" s="31">
        <v>0</v>
      </c>
      <c r="P13" s="31">
        <v>19336733</v>
      </c>
      <c r="Q13" s="31">
        <f>VLOOKUP(A13,Hoja8!A:B,2,0)</f>
        <v>1012458653</v>
      </c>
      <c r="R13" s="31">
        <f t="shared" si="0"/>
        <v>0</v>
      </c>
      <c r="S13" s="31">
        <f>VLOOKUP(A13,Hoja8!A:C,3,0)</f>
        <v>42367000</v>
      </c>
      <c r="T13" s="31">
        <f t="shared" si="1"/>
        <v>0</v>
      </c>
      <c r="U13" s="31">
        <f>VLOOKUP(A13,Hoja8!A:E,5,0)</f>
        <v>29548267</v>
      </c>
      <c r="V13" s="31">
        <f>VLOOKUP(A13,Hoja8!A:D,4,0)</f>
        <v>0</v>
      </c>
      <c r="W13" s="31">
        <f>VLOOKUP(A13,Hoja8!A:F,6,0)</f>
        <v>12818733</v>
      </c>
      <c r="AA13" s="30">
        <f t="shared" si="2"/>
        <v>45502</v>
      </c>
      <c r="AB13" s="31"/>
      <c r="AC13" s="31">
        <f t="shared" si="3"/>
        <v>42367000</v>
      </c>
      <c r="AD13" s="28" t="s">
        <v>33</v>
      </c>
    </row>
    <row r="14" spans="1:30" s="28" customFormat="1" ht="43.5" x14ac:dyDescent="0.35">
      <c r="A14" s="20">
        <v>8</v>
      </c>
      <c r="B14" s="28">
        <v>2024</v>
      </c>
      <c r="C14" s="19" t="s">
        <v>55</v>
      </c>
      <c r="D14" s="19" t="s">
        <v>56</v>
      </c>
      <c r="E14" s="19">
        <v>1094267829</v>
      </c>
      <c r="F14" s="19" t="s">
        <v>57</v>
      </c>
      <c r="G14" s="19" t="s">
        <v>31</v>
      </c>
      <c r="H14" s="19" t="s">
        <v>32</v>
      </c>
      <c r="I14" s="27">
        <v>45303</v>
      </c>
      <c r="J14" s="27">
        <v>45307</v>
      </c>
      <c r="K14" s="27">
        <v>45503</v>
      </c>
      <c r="L14" s="29">
        <v>42367000</v>
      </c>
      <c r="M14" s="36">
        <v>0.53846153846153844</v>
      </c>
      <c r="N14" s="31">
        <v>22813000</v>
      </c>
      <c r="O14" s="31">
        <v>0</v>
      </c>
      <c r="P14" s="31">
        <v>19554000</v>
      </c>
      <c r="Q14" s="31">
        <f>VLOOKUP(A14,Hoja8!A:B,2,0)</f>
        <v>1094267829</v>
      </c>
      <c r="R14" s="31">
        <f t="shared" si="0"/>
        <v>0</v>
      </c>
      <c r="S14" s="31">
        <f>VLOOKUP(A14,Hoja8!A:C,3,0)</f>
        <v>42367000</v>
      </c>
      <c r="T14" s="31">
        <f t="shared" si="1"/>
        <v>0</v>
      </c>
      <c r="U14" s="31">
        <f>VLOOKUP(A14,Hoja8!A:E,5,0)</f>
        <v>29331000</v>
      </c>
      <c r="V14" s="31">
        <f>VLOOKUP(A14,Hoja8!A:D,4,0)</f>
        <v>0</v>
      </c>
      <c r="W14" s="31">
        <f>VLOOKUP(A14,Hoja8!A:F,6,0)</f>
        <v>13036000</v>
      </c>
      <c r="AA14" s="30">
        <f t="shared" si="2"/>
        <v>45503</v>
      </c>
      <c r="AB14" s="31"/>
      <c r="AC14" s="31">
        <f t="shared" si="3"/>
        <v>42367000</v>
      </c>
      <c r="AD14" s="28" t="s">
        <v>33</v>
      </c>
    </row>
    <row r="15" spans="1:30" s="28" customFormat="1" ht="43.5" x14ac:dyDescent="0.35">
      <c r="A15" s="20">
        <v>9</v>
      </c>
      <c r="B15" s="28">
        <v>2024</v>
      </c>
      <c r="C15" s="19" t="s">
        <v>58</v>
      </c>
      <c r="D15" s="19" t="s">
        <v>59</v>
      </c>
      <c r="E15" s="19">
        <v>22581570</v>
      </c>
      <c r="F15" s="19" t="s">
        <v>60</v>
      </c>
      <c r="G15" s="19" t="s">
        <v>31</v>
      </c>
      <c r="H15" s="19" t="s">
        <v>32</v>
      </c>
      <c r="I15" s="27">
        <v>45303</v>
      </c>
      <c r="J15" s="27">
        <v>45306</v>
      </c>
      <c r="K15" s="27">
        <v>45502</v>
      </c>
      <c r="L15" s="29">
        <v>42367000</v>
      </c>
      <c r="M15" s="36">
        <v>0.54358975145750232</v>
      </c>
      <c r="N15" s="31">
        <v>23030267</v>
      </c>
      <c r="O15" s="31">
        <v>0</v>
      </c>
      <c r="P15" s="31">
        <v>19336733</v>
      </c>
      <c r="Q15" s="31">
        <f>VLOOKUP(A15,Hoja8!A:B,2,0)</f>
        <v>22581570</v>
      </c>
      <c r="R15" s="31">
        <f t="shared" si="0"/>
        <v>0</v>
      </c>
      <c r="S15" s="31">
        <f>VLOOKUP(A15,Hoja8!A:C,3,0)</f>
        <v>42367000</v>
      </c>
      <c r="T15" s="31">
        <f t="shared" si="1"/>
        <v>0</v>
      </c>
      <c r="U15" s="31">
        <f>VLOOKUP(A15,Hoja8!A:E,5,0)</f>
        <v>29548267</v>
      </c>
      <c r="V15" s="31">
        <f>VLOOKUP(A15,Hoja8!A:D,4,0)</f>
        <v>0</v>
      </c>
      <c r="W15" s="31">
        <f>VLOOKUP(A15,Hoja8!A:F,6,0)</f>
        <v>12818733</v>
      </c>
      <c r="AA15" s="30">
        <f t="shared" si="2"/>
        <v>45502</v>
      </c>
      <c r="AB15" s="31"/>
      <c r="AC15" s="31">
        <f t="shared" si="3"/>
        <v>42367000</v>
      </c>
      <c r="AD15" s="28" t="s">
        <v>33</v>
      </c>
    </row>
    <row r="16" spans="1:30" s="28" customFormat="1" ht="43.5" x14ac:dyDescent="0.35">
      <c r="A16" s="20">
        <v>10</v>
      </c>
      <c r="B16" s="28">
        <v>2024</v>
      </c>
      <c r="C16" s="19" t="s">
        <v>61</v>
      </c>
      <c r="D16" s="19" t="s">
        <v>62</v>
      </c>
      <c r="E16" s="19">
        <v>37942949</v>
      </c>
      <c r="F16" s="19" t="s">
        <v>63</v>
      </c>
      <c r="G16" s="19" t="s">
        <v>31</v>
      </c>
      <c r="H16" s="19" t="s">
        <v>32</v>
      </c>
      <c r="I16" s="27">
        <v>45303</v>
      </c>
      <c r="J16" s="27">
        <v>45306</v>
      </c>
      <c r="K16" s="27">
        <v>45502</v>
      </c>
      <c r="L16" s="29">
        <v>54574000</v>
      </c>
      <c r="M16" s="36">
        <v>0.54358974969765828</v>
      </c>
      <c r="N16" s="31">
        <v>29665867</v>
      </c>
      <c r="O16" s="31">
        <v>0</v>
      </c>
      <c r="P16" s="31">
        <v>24908133</v>
      </c>
      <c r="Q16" s="31">
        <f>VLOOKUP(A16,Hoja8!A:B,2,0)</f>
        <v>37942949</v>
      </c>
      <c r="R16" s="31">
        <f t="shared" si="0"/>
        <v>0</v>
      </c>
      <c r="S16" s="31">
        <f>VLOOKUP(A16,Hoja8!A:C,3,0)</f>
        <v>54574000</v>
      </c>
      <c r="T16" s="31">
        <f t="shared" si="1"/>
        <v>0</v>
      </c>
      <c r="U16" s="31">
        <f>VLOOKUP(A16,Hoja8!A:E,5,0)</f>
        <v>38061867</v>
      </c>
      <c r="V16" s="31">
        <f>VLOOKUP(A16,Hoja8!A:D,4,0)</f>
        <v>0</v>
      </c>
      <c r="W16" s="31">
        <f>VLOOKUP(A16,Hoja8!A:F,6,0)</f>
        <v>16512133</v>
      </c>
      <c r="AA16" s="30">
        <f t="shared" si="2"/>
        <v>45502</v>
      </c>
      <c r="AB16" s="31"/>
      <c r="AC16" s="31">
        <f t="shared" si="3"/>
        <v>54574000</v>
      </c>
      <c r="AD16" s="28" t="s">
        <v>33</v>
      </c>
    </row>
    <row r="17" spans="1:30" s="28" customFormat="1" ht="29" x14ac:dyDescent="0.35">
      <c r="A17" s="20">
        <v>11</v>
      </c>
      <c r="B17" s="28">
        <v>2024</v>
      </c>
      <c r="C17" s="19" t="s">
        <v>64</v>
      </c>
      <c r="D17" s="19" t="s">
        <v>65</v>
      </c>
      <c r="E17" s="19">
        <v>1010192442</v>
      </c>
      <c r="F17" s="19" t="s">
        <v>66</v>
      </c>
      <c r="G17" s="19" t="s">
        <v>31</v>
      </c>
      <c r="H17" s="19" t="s">
        <v>32</v>
      </c>
      <c r="I17" s="27">
        <v>45303</v>
      </c>
      <c r="J17" s="27">
        <v>45306</v>
      </c>
      <c r="K17" s="27">
        <v>45502</v>
      </c>
      <c r="L17" s="29">
        <v>42367000</v>
      </c>
      <c r="M17" s="36">
        <v>0.54358975145750232</v>
      </c>
      <c r="N17" s="31">
        <v>23030267</v>
      </c>
      <c r="O17" s="31">
        <v>0</v>
      </c>
      <c r="P17" s="31">
        <v>19336733</v>
      </c>
      <c r="Q17" s="31">
        <f>VLOOKUP(A17,Hoja8!A:B,2,0)</f>
        <v>1010192442</v>
      </c>
      <c r="R17" s="31">
        <f t="shared" si="0"/>
        <v>0</v>
      </c>
      <c r="S17" s="31">
        <f>VLOOKUP(A17,Hoja8!A:C,3,0)</f>
        <v>42367000</v>
      </c>
      <c r="T17" s="31">
        <f t="shared" si="1"/>
        <v>0</v>
      </c>
      <c r="U17" s="31">
        <f>VLOOKUP(A17,Hoja8!A:E,5,0)</f>
        <v>29548267</v>
      </c>
      <c r="V17" s="31">
        <f>VLOOKUP(A17,Hoja8!A:D,4,0)</f>
        <v>0</v>
      </c>
      <c r="W17" s="31">
        <f>VLOOKUP(A17,Hoja8!A:F,6,0)</f>
        <v>12818733</v>
      </c>
      <c r="AA17" s="30">
        <f t="shared" si="2"/>
        <v>45502</v>
      </c>
      <c r="AB17" s="31"/>
      <c r="AC17" s="31">
        <f t="shared" si="3"/>
        <v>42367000</v>
      </c>
      <c r="AD17" s="28" t="s">
        <v>33</v>
      </c>
    </row>
    <row r="18" spans="1:30" s="28" customFormat="1" ht="43.5" x14ac:dyDescent="0.35">
      <c r="A18" s="20">
        <v>12</v>
      </c>
      <c r="B18" s="28">
        <v>2024</v>
      </c>
      <c r="C18" s="19" t="s">
        <v>67</v>
      </c>
      <c r="D18" s="19" t="s">
        <v>68</v>
      </c>
      <c r="E18" s="19">
        <v>1057515441</v>
      </c>
      <c r="F18" s="19" t="s">
        <v>69</v>
      </c>
      <c r="G18" s="19" t="s">
        <v>31</v>
      </c>
      <c r="H18" s="19" t="s">
        <v>32</v>
      </c>
      <c r="I18" s="27">
        <v>45303</v>
      </c>
      <c r="J18" s="27">
        <v>45306</v>
      </c>
      <c r="K18" s="27">
        <v>45502</v>
      </c>
      <c r="L18" s="29">
        <v>35308000</v>
      </c>
      <c r="M18" s="36">
        <v>0.54358975303047463</v>
      </c>
      <c r="N18" s="31">
        <v>19193067</v>
      </c>
      <c r="O18" s="31">
        <v>0</v>
      </c>
      <c r="P18" s="31">
        <v>16114933</v>
      </c>
      <c r="Q18" s="31">
        <f>VLOOKUP(A18,Hoja8!A:B,2,0)</f>
        <v>1057515441</v>
      </c>
      <c r="R18" s="31">
        <f t="shared" si="0"/>
        <v>0</v>
      </c>
      <c r="S18" s="31">
        <f>VLOOKUP(A18,Hoja8!A:C,3,0)</f>
        <v>35308000</v>
      </c>
      <c r="T18" s="31">
        <f t="shared" si="1"/>
        <v>0</v>
      </c>
      <c r="U18" s="31">
        <f>VLOOKUP(A18,Hoja8!A:E,5,0)</f>
        <v>24625067</v>
      </c>
      <c r="V18" s="31">
        <f>VLOOKUP(A18,Hoja8!A:D,4,0)</f>
        <v>0</v>
      </c>
      <c r="W18" s="31">
        <f>VLOOKUP(A18,Hoja8!A:F,6,0)</f>
        <v>10682933</v>
      </c>
      <c r="AA18" s="30">
        <f t="shared" si="2"/>
        <v>45502</v>
      </c>
      <c r="AB18" s="31"/>
      <c r="AC18" s="31">
        <f t="shared" si="3"/>
        <v>35308000</v>
      </c>
      <c r="AD18" s="28" t="s">
        <v>33</v>
      </c>
    </row>
    <row r="19" spans="1:30" s="28" customFormat="1" ht="29" x14ac:dyDescent="0.35">
      <c r="A19" s="20">
        <v>14</v>
      </c>
      <c r="B19" s="28">
        <v>2024</v>
      </c>
      <c r="C19" s="19" t="s">
        <v>70</v>
      </c>
      <c r="D19" s="19" t="s">
        <v>71</v>
      </c>
      <c r="E19" s="19">
        <v>1018472399</v>
      </c>
      <c r="F19" s="19" t="s">
        <v>72</v>
      </c>
      <c r="G19" s="19" t="s">
        <v>31</v>
      </c>
      <c r="H19" s="19" t="s">
        <v>32</v>
      </c>
      <c r="I19" s="27">
        <v>45303</v>
      </c>
      <c r="J19" s="27">
        <v>45306</v>
      </c>
      <c r="K19" s="27">
        <v>45502</v>
      </c>
      <c r="L19" s="29">
        <v>35308000</v>
      </c>
      <c r="M19" s="36">
        <v>0.38974359918432083</v>
      </c>
      <c r="N19" s="31">
        <v>13761067</v>
      </c>
      <c r="O19" s="31">
        <v>0</v>
      </c>
      <c r="P19" s="31">
        <v>21546933</v>
      </c>
      <c r="Q19" s="31">
        <f>VLOOKUP(A19,Hoja8!A:B,2,0)</f>
        <v>1018472399</v>
      </c>
      <c r="R19" s="31">
        <f t="shared" si="0"/>
        <v>0</v>
      </c>
      <c r="S19" s="31">
        <f>VLOOKUP(A19,Hoja8!A:C,3,0)</f>
        <v>35308000</v>
      </c>
      <c r="T19" s="31">
        <f t="shared" si="1"/>
        <v>0</v>
      </c>
      <c r="U19" s="31">
        <f>VLOOKUP(A19,Hoja8!A:E,5,0)</f>
        <v>24625067</v>
      </c>
      <c r="V19" s="31">
        <f>VLOOKUP(A19,Hoja8!A:D,4,0)</f>
        <v>0</v>
      </c>
      <c r="W19" s="31">
        <f>VLOOKUP(A19,Hoja8!A:F,6,0)</f>
        <v>10682933</v>
      </c>
      <c r="AA19" s="30">
        <f t="shared" si="2"/>
        <v>45502</v>
      </c>
      <c r="AB19" s="31"/>
      <c r="AC19" s="31">
        <f t="shared" si="3"/>
        <v>35308000</v>
      </c>
      <c r="AD19" s="28" t="s">
        <v>33</v>
      </c>
    </row>
    <row r="20" spans="1:30" s="28" customFormat="1" ht="43.5" x14ac:dyDescent="0.35">
      <c r="A20" s="20">
        <v>15</v>
      </c>
      <c r="B20" s="28">
        <v>2024</v>
      </c>
      <c r="C20" s="19" t="s">
        <v>73</v>
      </c>
      <c r="D20" s="19" t="s">
        <v>74</v>
      </c>
      <c r="E20" s="19">
        <v>1117546634</v>
      </c>
      <c r="F20" s="19" t="s">
        <v>75</v>
      </c>
      <c r="G20" s="19" t="s">
        <v>31</v>
      </c>
      <c r="H20" s="19" t="s">
        <v>32</v>
      </c>
      <c r="I20" s="27">
        <v>45303</v>
      </c>
      <c r="J20" s="27">
        <v>45306</v>
      </c>
      <c r="K20" s="27">
        <v>45502</v>
      </c>
      <c r="L20" s="29">
        <v>42367000</v>
      </c>
      <c r="M20" s="36">
        <v>0.54358975145750232</v>
      </c>
      <c r="N20" s="31">
        <v>23030267</v>
      </c>
      <c r="O20" s="31">
        <v>0</v>
      </c>
      <c r="P20" s="31">
        <v>19336733</v>
      </c>
      <c r="Q20" s="31">
        <f>VLOOKUP(A20,Hoja8!A:B,2,0)</f>
        <v>1117546634</v>
      </c>
      <c r="R20" s="31">
        <f t="shared" si="0"/>
        <v>0</v>
      </c>
      <c r="S20" s="31">
        <f>VLOOKUP(A20,Hoja8!A:C,3,0)</f>
        <v>42367000</v>
      </c>
      <c r="T20" s="31">
        <f t="shared" si="1"/>
        <v>0</v>
      </c>
      <c r="U20" s="31">
        <f>VLOOKUP(A20,Hoja8!A:E,5,0)</f>
        <v>29548267</v>
      </c>
      <c r="V20" s="31">
        <f>VLOOKUP(A20,Hoja8!A:D,4,0)</f>
        <v>0</v>
      </c>
      <c r="W20" s="31">
        <f>VLOOKUP(A20,Hoja8!A:F,6,0)</f>
        <v>12818733</v>
      </c>
      <c r="AA20" s="30">
        <f t="shared" si="2"/>
        <v>45502</v>
      </c>
      <c r="AB20" s="31"/>
      <c r="AC20" s="31">
        <f t="shared" si="3"/>
        <v>42367000</v>
      </c>
      <c r="AD20" s="28" t="s">
        <v>33</v>
      </c>
    </row>
    <row r="21" spans="1:30" s="28" customFormat="1" ht="29" x14ac:dyDescent="0.35">
      <c r="A21" s="20">
        <v>16</v>
      </c>
      <c r="B21" s="28">
        <v>2024</v>
      </c>
      <c r="C21" s="19" t="s">
        <v>76</v>
      </c>
      <c r="D21" s="19" t="s">
        <v>77</v>
      </c>
      <c r="E21" s="19">
        <v>65589582</v>
      </c>
      <c r="F21" s="19" t="s">
        <v>78</v>
      </c>
      <c r="G21" s="19" t="s">
        <v>37</v>
      </c>
      <c r="H21" s="19" t="s">
        <v>38</v>
      </c>
      <c r="I21" s="27">
        <v>45306</v>
      </c>
      <c r="J21" s="27">
        <v>45307</v>
      </c>
      <c r="K21" s="27">
        <v>45504</v>
      </c>
      <c r="L21" s="29">
        <v>50212500</v>
      </c>
      <c r="M21" s="36">
        <v>0.53846153846153844</v>
      </c>
      <c r="N21" s="31">
        <v>27037500</v>
      </c>
      <c r="O21" s="31">
        <v>0</v>
      </c>
      <c r="P21" s="31">
        <v>23175000</v>
      </c>
      <c r="Q21" s="31">
        <f>VLOOKUP(A21,Hoja8!A:B,2,0)</f>
        <v>65589582</v>
      </c>
      <c r="R21" s="31">
        <f t="shared" si="0"/>
        <v>0</v>
      </c>
      <c r="S21" s="31">
        <f>VLOOKUP(A21,Hoja8!A:C,3,0)</f>
        <v>50212500</v>
      </c>
      <c r="T21" s="31">
        <f t="shared" si="1"/>
        <v>0</v>
      </c>
      <c r="U21" s="31">
        <f>VLOOKUP(A21,Hoja8!A:E,5,0)</f>
        <v>34762500</v>
      </c>
      <c r="V21" s="31">
        <f>VLOOKUP(A21,Hoja8!A:D,4,0)</f>
        <v>0</v>
      </c>
      <c r="W21" s="31">
        <f>VLOOKUP(A21,Hoja8!A:F,6,0)</f>
        <v>15450000</v>
      </c>
      <c r="AA21" s="30">
        <f t="shared" si="2"/>
        <v>45504</v>
      </c>
      <c r="AB21" s="31"/>
      <c r="AC21" s="31">
        <f t="shared" si="3"/>
        <v>50212500</v>
      </c>
      <c r="AD21" s="28" t="s">
        <v>39</v>
      </c>
    </row>
    <row r="22" spans="1:30" s="28" customFormat="1" ht="29" x14ac:dyDescent="0.35">
      <c r="A22" s="20">
        <v>17</v>
      </c>
      <c r="B22" s="28">
        <v>2024</v>
      </c>
      <c r="C22" s="19" t="s">
        <v>79</v>
      </c>
      <c r="D22" s="19" t="s">
        <v>80</v>
      </c>
      <c r="E22" s="19">
        <v>33377852</v>
      </c>
      <c r="F22" s="19" t="s">
        <v>81</v>
      </c>
      <c r="G22" s="19" t="s">
        <v>37</v>
      </c>
      <c r="H22" s="19" t="s">
        <v>38</v>
      </c>
      <c r="I22" s="27">
        <v>45306</v>
      </c>
      <c r="J22" s="27">
        <v>45307</v>
      </c>
      <c r="K22" s="27">
        <v>45504</v>
      </c>
      <c r="L22" s="29">
        <v>58916000</v>
      </c>
      <c r="M22" s="36">
        <v>0.53846153846153844</v>
      </c>
      <c r="N22" s="31">
        <v>31724000</v>
      </c>
      <c r="O22" s="31">
        <v>0</v>
      </c>
      <c r="P22" s="31">
        <v>27192000</v>
      </c>
      <c r="Q22" s="31">
        <f>VLOOKUP(A22,Hoja8!A:B,2,0)</f>
        <v>33377852</v>
      </c>
      <c r="R22" s="31">
        <f t="shared" si="0"/>
        <v>0</v>
      </c>
      <c r="S22" s="31">
        <f>VLOOKUP(A22,Hoja8!A:C,3,0)</f>
        <v>58916000</v>
      </c>
      <c r="T22" s="31">
        <f t="shared" si="1"/>
        <v>0</v>
      </c>
      <c r="U22" s="31">
        <f>VLOOKUP(A22,Hoja8!A:E,5,0)</f>
        <v>40788000</v>
      </c>
      <c r="V22" s="31">
        <f>VLOOKUP(A22,Hoja8!A:D,4,0)</f>
        <v>0</v>
      </c>
      <c r="W22" s="31">
        <f>VLOOKUP(A22,Hoja8!A:F,6,0)</f>
        <v>18128000</v>
      </c>
      <c r="AA22" s="30">
        <f t="shared" si="2"/>
        <v>45504</v>
      </c>
      <c r="AB22" s="31"/>
      <c r="AC22" s="31">
        <f t="shared" si="3"/>
        <v>58916000</v>
      </c>
      <c r="AD22" s="28" t="s">
        <v>39</v>
      </c>
    </row>
    <row r="23" spans="1:30" s="28" customFormat="1" ht="43.5" x14ac:dyDescent="0.35">
      <c r="A23" s="20">
        <v>18</v>
      </c>
      <c r="B23" s="28">
        <v>2024</v>
      </c>
      <c r="C23" s="19" t="s">
        <v>82</v>
      </c>
      <c r="D23" s="19" t="s">
        <v>83</v>
      </c>
      <c r="E23" s="19">
        <v>1020762400</v>
      </c>
      <c r="F23" s="19" t="s">
        <v>84</v>
      </c>
      <c r="G23" s="19" t="s">
        <v>31</v>
      </c>
      <c r="H23" s="19" t="s">
        <v>32</v>
      </c>
      <c r="I23" s="27">
        <v>45306</v>
      </c>
      <c r="J23" s="27">
        <v>45307</v>
      </c>
      <c r="K23" s="27">
        <v>45503</v>
      </c>
      <c r="L23" s="29">
        <v>42367000</v>
      </c>
      <c r="M23" s="36">
        <v>0.53846153846153844</v>
      </c>
      <c r="N23" s="31">
        <v>22813000</v>
      </c>
      <c r="O23" s="31">
        <v>0</v>
      </c>
      <c r="P23" s="31">
        <v>19554000</v>
      </c>
      <c r="Q23" s="31">
        <f>VLOOKUP(A23,Hoja8!A:B,2,0)</f>
        <v>1020762400</v>
      </c>
      <c r="R23" s="31">
        <f t="shared" si="0"/>
        <v>0</v>
      </c>
      <c r="S23" s="31">
        <f>VLOOKUP(A23,Hoja8!A:C,3,0)</f>
        <v>42367000</v>
      </c>
      <c r="T23" s="31">
        <f t="shared" si="1"/>
        <v>0</v>
      </c>
      <c r="U23" s="31">
        <f>VLOOKUP(A23,Hoja8!A:E,5,0)</f>
        <v>29331000</v>
      </c>
      <c r="V23" s="31">
        <f>VLOOKUP(A23,Hoja8!A:D,4,0)</f>
        <v>0</v>
      </c>
      <c r="W23" s="31">
        <f>VLOOKUP(A23,Hoja8!A:F,6,0)</f>
        <v>13036000</v>
      </c>
      <c r="AA23" s="30">
        <f t="shared" si="2"/>
        <v>45503</v>
      </c>
      <c r="AB23" s="31"/>
      <c r="AC23" s="31">
        <f t="shared" si="3"/>
        <v>42367000</v>
      </c>
      <c r="AD23" s="28" t="s">
        <v>33</v>
      </c>
    </row>
    <row r="24" spans="1:30" s="28" customFormat="1" ht="43.5" x14ac:dyDescent="0.35">
      <c r="A24" s="20">
        <v>19</v>
      </c>
      <c r="B24" s="28">
        <v>2024</v>
      </c>
      <c r="C24" s="19" t="s">
        <v>85</v>
      </c>
      <c r="D24" s="19" t="s">
        <v>86</v>
      </c>
      <c r="E24" s="19">
        <v>51838267</v>
      </c>
      <c r="F24" s="19" t="s">
        <v>87</v>
      </c>
      <c r="G24" s="19" t="s">
        <v>31</v>
      </c>
      <c r="H24" s="19" t="s">
        <v>32</v>
      </c>
      <c r="I24" s="27">
        <v>45306</v>
      </c>
      <c r="J24" s="27">
        <v>45315</v>
      </c>
      <c r="K24" s="27">
        <v>45504</v>
      </c>
      <c r="L24" s="29">
        <v>42367000</v>
      </c>
      <c r="M24" s="36">
        <v>0.51871658148872324</v>
      </c>
      <c r="N24" s="31">
        <v>21074867</v>
      </c>
      <c r="O24" s="31">
        <v>1738133</v>
      </c>
      <c r="P24" s="31">
        <v>19554000</v>
      </c>
      <c r="Q24" s="31">
        <f>VLOOKUP(A24,Hoja8!A:B,2,0)</f>
        <v>51838267</v>
      </c>
      <c r="R24" s="31">
        <f t="shared" si="0"/>
        <v>0</v>
      </c>
      <c r="S24" s="31">
        <f>VLOOKUP(A24,Hoja8!A:C,3,0)</f>
        <v>42367000</v>
      </c>
      <c r="T24" s="31">
        <f t="shared" si="1"/>
        <v>0</v>
      </c>
      <c r="U24" s="31">
        <f>VLOOKUP(A24,Hoja8!A:E,5,0)</f>
        <v>27592867</v>
      </c>
      <c r="V24" s="31">
        <f>VLOOKUP(A24,Hoja8!A:D,4,0)</f>
        <v>1738133</v>
      </c>
      <c r="W24" s="31">
        <f>VLOOKUP(A24,Hoja8!A:F,6,0)</f>
        <v>13036000</v>
      </c>
      <c r="AA24" s="30">
        <f t="shared" si="2"/>
        <v>45504</v>
      </c>
      <c r="AB24" s="31"/>
      <c r="AC24" s="31">
        <f t="shared" si="3"/>
        <v>42367000</v>
      </c>
      <c r="AD24" s="28" t="s">
        <v>33</v>
      </c>
    </row>
    <row r="25" spans="1:30" s="28" customFormat="1" ht="29" x14ac:dyDescent="0.35">
      <c r="A25" s="20">
        <v>20</v>
      </c>
      <c r="B25" s="28">
        <v>2024</v>
      </c>
      <c r="C25" s="19" t="s">
        <v>88</v>
      </c>
      <c r="D25" s="19" t="s">
        <v>89</v>
      </c>
      <c r="E25" s="19">
        <v>1032505182</v>
      </c>
      <c r="F25" s="19" t="s">
        <v>90</v>
      </c>
      <c r="G25" s="19" t="s">
        <v>31</v>
      </c>
      <c r="H25" s="19" t="s">
        <v>32</v>
      </c>
      <c r="I25" s="27">
        <v>45306</v>
      </c>
      <c r="J25" s="27">
        <v>45307</v>
      </c>
      <c r="K25" s="27">
        <v>45503</v>
      </c>
      <c r="L25" s="29">
        <v>20488000</v>
      </c>
      <c r="M25" s="36">
        <v>0.53846153846153844</v>
      </c>
      <c r="N25" s="31">
        <v>11032000</v>
      </c>
      <c r="O25" s="31">
        <v>0</v>
      </c>
      <c r="P25" s="31">
        <v>9456000</v>
      </c>
      <c r="Q25" s="31">
        <f>VLOOKUP(A25,Hoja8!A:B,2,0)</f>
        <v>1032505182</v>
      </c>
      <c r="R25" s="31">
        <f t="shared" si="0"/>
        <v>0</v>
      </c>
      <c r="S25" s="31">
        <f>VLOOKUP(A25,Hoja8!A:C,3,0)</f>
        <v>20488000</v>
      </c>
      <c r="T25" s="31">
        <f t="shared" si="1"/>
        <v>0</v>
      </c>
      <c r="U25" s="31">
        <f>VLOOKUP(A25,Hoja8!A:E,5,0)</f>
        <v>14184000</v>
      </c>
      <c r="V25" s="31">
        <f>VLOOKUP(A25,Hoja8!A:D,4,0)</f>
        <v>0</v>
      </c>
      <c r="W25" s="31">
        <f>VLOOKUP(A25,Hoja8!A:F,6,0)</f>
        <v>6304000</v>
      </c>
      <c r="AA25" s="30">
        <f t="shared" si="2"/>
        <v>45503</v>
      </c>
      <c r="AB25" s="31"/>
      <c r="AC25" s="31">
        <f t="shared" si="3"/>
        <v>20488000</v>
      </c>
      <c r="AD25" s="28" t="s">
        <v>33</v>
      </c>
    </row>
    <row r="26" spans="1:30" s="28" customFormat="1" ht="43.5" x14ac:dyDescent="0.35">
      <c r="A26" s="20">
        <v>21</v>
      </c>
      <c r="B26" s="28">
        <v>2024</v>
      </c>
      <c r="C26" s="19" t="s">
        <v>91</v>
      </c>
      <c r="D26" s="19" t="s">
        <v>92</v>
      </c>
      <c r="E26" s="19">
        <v>1018445491</v>
      </c>
      <c r="F26" s="19" t="s">
        <v>93</v>
      </c>
      <c r="G26" s="19" t="s">
        <v>37</v>
      </c>
      <c r="H26" s="19" t="s">
        <v>38</v>
      </c>
      <c r="I26" s="27">
        <v>45306</v>
      </c>
      <c r="J26" s="27">
        <v>45308</v>
      </c>
      <c r="K26" s="27">
        <v>45504</v>
      </c>
      <c r="L26" s="29">
        <v>54109333</v>
      </c>
      <c r="M26" s="36">
        <v>0.53608247132470765</v>
      </c>
      <c r="N26" s="31">
        <v>28565333</v>
      </c>
      <c r="O26" s="31">
        <v>824000</v>
      </c>
      <c r="P26" s="31">
        <v>24720000</v>
      </c>
      <c r="Q26" s="31">
        <f>VLOOKUP(A26,Hoja8!A:B,2,0)</f>
        <v>1018445491</v>
      </c>
      <c r="R26" s="31">
        <f t="shared" si="0"/>
        <v>0</v>
      </c>
      <c r="S26" s="31">
        <f>VLOOKUP(A26,Hoja8!A:C,3,0)</f>
        <v>54109333</v>
      </c>
      <c r="T26" s="31">
        <f t="shared" si="1"/>
        <v>0</v>
      </c>
      <c r="U26" s="31">
        <f>VLOOKUP(A26,Hoja8!A:E,5,0)</f>
        <v>36805333</v>
      </c>
      <c r="V26" s="31">
        <f>VLOOKUP(A26,Hoja8!A:D,4,0)</f>
        <v>824000</v>
      </c>
      <c r="W26" s="31">
        <f>VLOOKUP(A26,Hoja8!A:F,6,0)</f>
        <v>16480000</v>
      </c>
      <c r="AA26" s="30">
        <f t="shared" si="2"/>
        <v>45504</v>
      </c>
      <c r="AB26" s="31"/>
      <c r="AC26" s="31">
        <f t="shared" si="3"/>
        <v>54109333</v>
      </c>
      <c r="AD26" s="28" t="s">
        <v>39</v>
      </c>
    </row>
    <row r="27" spans="1:30" s="28" customFormat="1" ht="43.5" x14ac:dyDescent="0.35">
      <c r="A27" s="20">
        <v>22</v>
      </c>
      <c r="B27" s="28">
        <v>2024</v>
      </c>
      <c r="C27" s="19" t="s">
        <v>94</v>
      </c>
      <c r="D27" s="19" t="s">
        <v>95</v>
      </c>
      <c r="E27" s="19">
        <v>1020749871</v>
      </c>
      <c r="F27" s="19" t="s">
        <v>96</v>
      </c>
      <c r="G27" s="19" t="s">
        <v>37</v>
      </c>
      <c r="H27" s="19" t="s">
        <v>38</v>
      </c>
      <c r="I27" s="27">
        <v>45306</v>
      </c>
      <c r="J27" s="27">
        <v>45307</v>
      </c>
      <c r="K27" s="27">
        <v>45504</v>
      </c>
      <c r="L27" s="29">
        <v>21324090</v>
      </c>
      <c r="M27" s="36">
        <v>0.53846153846153844</v>
      </c>
      <c r="N27" s="31">
        <v>11139450</v>
      </c>
      <c r="O27" s="31">
        <v>636540</v>
      </c>
      <c r="P27" s="31">
        <v>9548100</v>
      </c>
      <c r="Q27" s="31">
        <f>VLOOKUP(A27,Hoja8!A:B,2,0)</f>
        <v>1020749871</v>
      </c>
      <c r="R27" s="31">
        <f t="shared" si="0"/>
        <v>0</v>
      </c>
      <c r="S27" s="31">
        <f>VLOOKUP(A27,Hoja8!A:C,3,0)</f>
        <v>21324090</v>
      </c>
      <c r="T27" s="31">
        <f t="shared" si="1"/>
        <v>0</v>
      </c>
      <c r="U27" s="31">
        <f>VLOOKUP(A27,Hoja8!A:E,5,0)</f>
        <v>14322150</v>
      </c>
      <c r="V27" s="31">
        <f>VLOOKUP(A27,Hoja8!A:D,4,0)</f>
        <v>636540</v>
      </c>
      <c r="W27" s="31">
        <f>VLOOKUP(A27,Hoja8!A:F,6,0)</f>
        <v>6365400</v>
      </c>
      <c r="AA27" s="30">
        <f t="shared" si="2"/>
        <v>45504</v>
      </c>
      <c r="AB27" s="31"/>
      <c r="AC27" s="31">
        <f t="shared" si="3"/>
        <v>21324090</v>
      </c>
      <c r="AD27" s="28" t="s">
        <v>39</v>
      </c>
    </row>
    <row r="28" spans="1:30" s="28" customFormat="1" ht="43.5" x14ac:dyDescent="0.35">
      <c r="A28" s="20">
        <v>23</v>
      </c>
      <c r="B28" s="28">
        <v>2024</v>
      </c>
      <c r="C28" s="19" t="s">
        <v>97</v>
      </c>
      <c r="D28" s="19" t="s">
        <v>98</v>
      </c>
      <c r="E28" s="19">
        <v>50972364</v>
      </c>
      <c r="F28" s="19" t="s">
        <v>99</v>
      </c>
      <c r="G28" s="19" t="s">
        <v>37</v>
      </c>
      <c r="H28" s="19" t="s">
        <v>38</v>
      </c>
      <c r="I28" s="27">
        <v>45306</v>
      </c>
      <c r="J28" s="27">
        <v>45308</v>
      </c>
      <c r="K28" s="27">
        <v>45504</v>
      </c>
      <c r="L28" s="29">
        <v>63700000</v>
      </c>
      <c r="M28" s="36">
        <v>0.53608247178667401</v>
      </c>
      <c r="N28" s="31">
        <v>33973333</v>
      </c>
      <c r="O28" s="31">
        <v>326667</v>
      </c>
      <c r="P28" s="31">
        <v>29400000</v>
      </c>
      <c r="Q28" s="31">
        <f>VLOOKUP(A28,Hoja8!A:B,2,0)</f>
        <v>50972364</v>
      </c>
      <c r="R28" s="31">
        <f t="shared" si="0"/>
        <v>0</v>
      </c>
      <c r="S28" s="31">
        <f>VLOOKUP(A28,Hoja8!A:C,3,0)</f>
        <v>63700000</v>
      </c>
      <c r="T28" s="31">
        <f t="shared" si="1"/>
        <v>0</v>
      </c>
      <c r="U28" s="31">
        <f>VLOOKUP(A28,Hoja8!A:E,5,0)</f>
        <v>43773333</v>
      </c>
      <c r="V28" s="31">
        <f>VLOOKUP(A28,Hoja8!A:D,4,0)</f>
        <v>326667</v>
      </c>
      <c r="W28" s="31">
        <f>VLOOKUP(A28,Hoja8!A:F,6,0)</f>
        <v>19600000</v>
      </c>
      <c r="AA28" s="30">
        <f t="shared" si="2"/>
        <v>45504</v>
      </c>
      <c r="AB28" s="31"/>
      <c r="AC28" s="31">
        <f t="shared" si="3"/>
        <v>63700000</v>
      </c>
      <c r="AD28" s="28" t="s">
        <v>39</v>
      </c>
    </row>
    <row r="29" spans="1:30" s="28" customFormat="1" ht="43.5" x14ac:dyDescent="0.35">
      <c r="A29" s="20">
        <v>24</v>
      </c>
      <c r="B29" s="28">
        <v>2024</v>
      </c>
      <c r="C29" s="19" t="s">
        <v>100</v>
      </c>
      <c r="D29" s="19" t="s">
        <v>101</v>
      </c>
      <c r="E29" s="19">
        <v>53009230</v>
      </c>
      <c r="F29" s="19" t="s">
        <v>102</v>
      </c>
      <c r="G29" s="19" t="s">
        <v>37</v>
      </c>
      <c r="H29" s="19" t="s">
        <v>38</v>
      </c>
      <c r="I29" s="27">
        <v>45306</v>
      </c>
      <c r="J29" s="27">
        <v>45308</v>
      </c>
      <c r="K29" s="27">
        <v>45504</v>
      </c>
      <c r="L29" s="29">
        <v>54109333</v>
      </c>
      <c r="M29" s="36">
        <v>0.53608247132470765</v>
      </c>
      <c r="N29" s="31">
        <v>28565333</v>
      </c>
      <c r="O29" s="31">
        <v>824000</v>
      </c>
      <c r="P29" s="31">
        <v>24720000</v>
      </c>
      <c r="Q29" s="31">
        <f>VLOOKUP(A29,Hoja8!A:B,2,0)</f>
        <v>53009230</v>
      </c>
      <c r="R29" s="31">
        <f t="shared" si="0"/>
        <v>0</v>
      </c>
      <c r="S29" s="31">
        <f>VLOOKUP(A29,Hoja8!A:C,3,0)</f>
        <v>54109333</v>
      </c>
      <c r="T29" s="31">
        <f t="shared" si="1"/>
        <v>0</v>
      </c>
      <c r="U29" s="31">
        <f>VLOOKUP(A29,Hoja8!A:E,5,0)</f>
        <v>36805333</v>
      </c>
      <c r="V29" s="31">
        <f>VLOOKUP(A29,Hoja8!A:D,4,0)</f>
        <v>824000</v>
      </c>
      <c r="W29" s="31">
        <f>VLOOKUP(A29,Hoja8!A:F,6,0)</f>
        <v>16480000</v>
      </c>
      <c r="AA29" s="30">
        <f t="shared" si="2"/>
        <v>45504</v>
      </c>
      <c r="AB29" s="31"/>
      <c r="AC29" s="31">
        <f t="shared" si="3"/>
        <v>54109333</v>
      </c>
      <c r="AD29" s="28" t="s">
        <v>39</v>
      </c>
    </row>
    <row r="30" spans="1:30" s="28" customFormat="1" ht="43.5" x14ac:dyDescent="0.35">
      <c r="A30" s="20">
        <v>25</v>
      </c>
      <c r="B30" s="28">
        <v>2024</v>
      </c>
      <c r="C30" s="19" t="s">
        <v>103</v>
      </c>
      <c r="D30" s="19" t="s">
        <v>104</v>
      </c>
      <c r="E30" s="19">
        <v>1022385776</v>
      </c>
      <c r="F30" s="19" t="s">
        <v>105</v>
      </c>
      <c r="G30" s="19" t="s">
        <v>37</v>
      </c>
      <c r="H30" s="19" t="s">
        <v>38</v>
      </c>
      <c r="I30" s="27">
        <v>45306</v>
      </c>
      <c r="J30" s="27">
        <v>45308</v>
      </c>
      <c r="K30" s="27">
        <v>45504</v>
      </c>
      <c r="L30" s="29">
        <v>58916000</v>
      </c>
      <c r="M30" s="36">
        <v>0.5360824768650736</v>
      </c>
      <c r="N30" s="31">
        <v>31421867</v>
      </c>
      <c r="O30" s="31">
        <v>302133</v>
      </c>
      <c r="P30" s="31">
        <v>27192000</v>
      </c>
      <c r="Q30" s="31">
        <f>VLOOKUP(A30,Hoja8!A:B,2,0)</f>
        <v>1022385776</v>
      </c>
      <c r="R30" s="31">
        <f t="shared" si="0"/>
        <v>0</v>
      </c>
      <c r="S30" s="31">
        <f>VLOOKUP(A30,Hoja8!A:C,3,0)</f>
        <v>58916000</v>
      </c>
      <c r="T30" s="31">
        <f t="shared" si="1"/>
        <v>0</v>
      </c>
      <c r="U30" s="31">
        <f>VLOOKUP(A30,Hoja8!A:E,5,0)</f>
        <v>40485867</v>
      </c>
      <c r="V30" s="31">
        <f>VLOOKUP(A30,Hoja8!A:D,4,0)</f>
        <v>302133</v>
      </c>
      <c r="W30" s="31">
        <f>VLOOKUP(A30,Hoja8!A:F,6,0)</f>
        <v>18128000</v>
      </c>
      <c r="AA30" s="30">
        <f t="shared" si="2"/>
        <v>45504</v>
      </c>
      <c r="AB30" s="31"/>
      <c r="AC30" s="31">
        <f t="shared" si="3"/>
        <v>58916000</v>
      </c>
      <c r="AD30" s="28" t="s">
        <v>39</v>
      </c>
    </row>
    <row r="31" spans="1:30" s="28" customFormat="1" ht="43.5" x14ac:dyDescent="0.35">
      <c r="A31" s="20">
        <v>26</v>
      </c>
      <c r="B31" s="28">
        <v>2024</v>
      </c>
      <c r="C31" s="19" t="s">
        <v>106</v>
      </c>
      <c r="D31" s="19" t="s">
        <v>107</v>
      </c>
      <c r="E31" s="19">
        <v>1073669705</v>
      </c>
      <c r="F31" s="19" t="s">
        <v>108</v>
      </c>
      <c r="G31" s="19" t="s">
        <v>37</v>
      </c>
      <c r="H31" s="19" t="s">
        <v>38</v>
      </c>
      <c r="I31" s="27">
        <v>45307</v>
      </c>
      <c r="J31" s="27">
        <v>45308</v>
      </c>
      <c r="K31" s="27">
        <v>45504</v>
      </c>
      <c r="L31" s="29">
        <v>33475000</v>
      </c>
      <c r="M31" s="36">
        <v>0.53608246958344985</v>
      </c>
      <c r="N31" s="31">
        <v>17853333</v>
      </c>
      <c r="O31" s="31">
        <v>171667</v>
      </c>
      <c r="P31" s="31">
        <v>15450000</v>
      </c>
      <c r="Q31" s="31">
        <f>VLOOKUP(A31,Hoja8!A:B,2,0)</f>
        <v>1073669705</v>
      </c>
      <c r="R31" s="31">
        <f t="shared" si="0"/>
        <v>0</v>
      </c>
      <c r="S31" s="31">
        <f>VLOOKUP(A31,Hoja8!A:C,3,0)</f>
        <v>33475000</v>
      </c>
      <c r="T31" s="31">
        <f t="shared" si="1"/>
        <v>0</v>
      </c>
      <c r="U31" s="31">
        <f>VLOOKUP(A31,Hoja8!A:E,5,0)</f>
        <v>23003333</v>
      </c>
      <c r="V31" s="31">
        <f>VLOOKUP(A31,Hoja8!A:D,4,0)</f>
        <v>171667</v>
      </c>
      <c r="W31" s="31">
        <f>VLOOKUP(A31,Hoja8!A:F,6,0)</f>
        <v>10300000</v>
      </c>
      <c r="AA31" s="30">
        <f t="shared" si="2"/>
        <v>45504</v>
      </c>
      <c r="AB31" s="31"/>
      <c r="AC31" s="31">
        <f t="shared" si="3"/>
        <v>33475000</v>
      </c>
      <c r="AD31" s="28" t="s">
        <v>39</v>
      </c>
    </row>
    <row r="32" spans="1:30" s="28" customFormat="1" ht="43.5" x14ac:dyDescent="0.35">
      <c r="A32" s="20">
        <v>27</v>
      </c>
      <c r="B32" s="28">
        <v>2024</v>
      </c>
      <c r="C32" s="19" t="s">
        <v>109</v>
      </c>
      <c r="D32" s="19" t="s">
        <v>110</v>
      </c>
      <c r="E32" s="19">
        <v>1010221484</v>
      </c>
      <c r="F32" s="19" t="s">
        <v>111</v>
      </c>
      <c r="G32" s="19" t="s">
        <v>31</v>
      </c>
      <c r="H32" s="19" t="s">
        <v>32</v>
      </c>
      <c r="I32" s="27">
        <v>45307</v>
      </c>
      <c r="J32" s="27">
        <v>45308</v>
      </c>
      <c r="K32" s="27">
        <v>45504</v>
      </c>
      <c r="L32" s="29">
        <v>42367000</v>
      </c>
      <c r="M32" s="36">
        <v>0.53608247055799851</v>
      </c>
      <c r="N32" s="31">
        <v>22595733</v>
      </c>
      <c r="O32" s="31">
        <v>217267</v>
      </c>
      <c r="P32" s="31">
        <v>19554000</v>
      </c>
      <c r="Q32" s="31">
        <f>VLOOKUP(A32,Hoja8!A:B,2,0)</f>
        <v>1010221484</v>
      </c>
      <c r="R32" s="31">
        <f t="shared" si="0"/>
        <v>0</v>
      </c>
      <c r="S32" s="31">
        <f>VLOOKUP(A32,Hoja8!A:C,3,0)</f>
        <v>42367000</v>
      </c>
      <c r="T32" s="31">
        <f t="shared" si="1"/>
        <v>0</v>
      </c>
      <c r="U32" s="31">
        <f>VLOOKUP(A32,Hoja8!A:E,5,0)</f>
        <v>29113733</v>
      </c>
      <c r="V32" s="31">
        <f>VLOOKUP(A32,Hoja8!A:D,4,0)</f>
        <v>217267</v>
      </c>
      <c r="W32" s="31">
        <f>VLOOKUP(A32,Hoja8!A:F,6,0)</f>
        <v>13036000</v>
      </c>
      <c r="AA32" s="30">
        <f t="shared" si="2"/>
        <v>45504</v>
      </c>
      <c r="AB32" s="31"/>
      <c r="AC32" s="31">
        <f t="shared" si="3"/>
        <v>42367000</v>
      </c>
      <c r="AD32" s="28" t="s">
        <v>33</v>
      </c>
    </row>
    <row r="33" spans="1:30" s="28" customFormat="1" ht="29" x14ac:dyDescent="0.35">
      <c r="A33" s="20">
        <v>28</v>
      </c>
      <c r="B33" s="28">
        <v>2024</v>
      </c>
      <c r="C33" s="19" t="s">
        <v>112</v>
      </c>
      <c r="D33" s="19" t="s">
        <v>113</v>
      </c>
      <c r="E33" s="19">
        <v>38364328</v>
      </c>
      <c r="F33" s="19" t="s">
        <v>114</v>
      </c>
      <c r="G33" s="19" t="s">
        <v>31</v>
      </c>
      <c r="H33" s="19" t="s">
        <v>32</v>
      </c>
      <c r="I33" s="27">
        <v>45307</v>
      </c>
      <c r="J33" s="27">
        <v>45308</v>
      </c>
      <c r="K33" s="27">
        <v>45504</v>
      </c>
      <c r="L33" s="29">
        <v>42367000</v>
      </c>
      <c r="M33" s="36">
        <v>0.53608247055799851</v>
      </c>
      <c r="N33" s="31">
        <v>22595733</v>
      </c>
      <c r="O33" s="31">
        <v>217267</v>
      </c>
      <c r="P33" s="31">
        <v>19554000</v>
      </c>
      <c r="Q33" s="31">
        <f>VLOOKUP(A33,Hoja8!A:B,2,0)</f>
        <v>38364328</v>
      </c>
      <c r="R33" s="31">
        <f t="shared" si="0"/>
        <v>0</v>
      </c>
      <c r="S33" s="31">
        <f>VLOOKUP(A33,Hoja8!A:C,3,0)</f>
        <v>42367000</v>
      </c>
      <c r="T33" s="31">
        <f t="shared" si="1"/>
        <v>0</v>
      </c>
      <c r="U33" s="31">
        <f>VLOOKUP(A33,Hoja8!A:E,5,0)</f>
        <v>29113733</v>
      </c>
      <c r="V33" s="31">
        <f>VLOOKUP(A33,Hoja8!A:D,4,0)</f>
        <v>217267</v>
      </c>
      <c r="W33" s="31">
        <f>VLOOKUP(A33,Hoja8!A:F,6,0)</f>
        <v>13036000</v>
      </c>
      <c r="AA33" s="30">
        <f t="shared" si="2"/>
        <v>45504</v>
      </c>
      <c r="AB33" s="31"/>
      <c r="AC33" s="31">
        <f t="shared" si="3"/>
        <v>42367000</v>
      </c>
      <c r="AD33" s="28" t="s">
        <v>33</v>
      </c>
    </row>
    <row r="34" spans="1:30" s="28" customFormat="1" ht="43.5" x14ac:dyDescent="0.35">
      <c r="A34" s="20">
        <v>29</v>
      </c>
      <c r="B34" s="28">
        <v>2024</v>
      </c>
      <c r="C34" s="19" t="s">
        <v>115</v>
      </c>
      <c r="D34" s="19" t="s">
        <v>116</v>
      </c>
      <c r="E34" s="19">
        <v>49717557</v>
      </c>
      <c r="F34" s="19" t="s">
        <v>117</v>
      </c>
      <c r="G34" s="19" t="s">
        <v>31</v>
      </c>
      <c r="H34" s="19" t="s">
        <v>32</v>
      </c>
      <c r="I34" s="27">
        <v>45307</v>
      </c>
      <c r="J34" s="27">
        <v>45308</v>
      </c>
      <c r="K34" s="27">
        <v>45504</v>
      </c>
      <c r="L34" s="29">
        <v>42367000</v>
      </c>
      <c r="M34" s="36">
        <v>0.53608247055799851</v>
      </c>
      <c r="N34" s="31">
        <v>22595733</v>
      </c>
      <c r="O34" s="31">
        <v>217267</v>
      </c>
      <c r="P34" s="31">
        <v>19554000</v>
      </c>
      <c r="Q34" s="31">
        <f>VLOOKUP(A34,Hoja8!A:B,2,0)</f>
        <v>49717557</v>
      </c>
      <c r="R34" s="31">
        <f t="shared" si="0"/>
        <v>0</v>
      </c>
      <c r="S34" s="31">
        <f>VLOOKUP(A34,Hoja8!A:C,3,0)</f>
        <v>42367000</v>
      </c>
      <c r="T34" s="31">
        <f t="shared" si="1"/>
        <v>0</v>
      </c>
      <c r="U34" s="31">
        <f>VLOOKUP(A34,Hoja8!A:E,5,0)</f>
        <v>29113733</v>
      </c>
      <c r="V34" s="31">
        <f>VLOOKUP(A34,Hoja8!A:D,4,0)</f>
        <v>217267</v>
      </c>
      <c r="W34" s="31">
        <f>VLOOKUP(A34,Hoja8!A:F,6,0)</f>
        <v>13036000</v>
      </c>
      <c r="AA34" s="30">
        <f t="shared" si="2"/>
        <v>45504</v>
      </c>
      <c r="AB34" s="31"/>
      <c r="AC34" s="31">
        <f t="shared" si="3"/>
        <v>42367000</v>
      </c>
      <c r="AD34" s="28" t="s">
        <v>33</v>
      </c>
    </row>
    <row r="35" spans="1:30" s="28" customFormat="1" ht="43.5" x14ac:dyDescent="0.35">
      <c r="A35" s="20">
        <v>30</v>
      </c>
      <c r="B35" s="28">
        <v>2024</v>
      </c>
      <c r="C35" s="19" t="s">
        <v>118</v>
      </c>
      <c r="D35" s="19" t="s">
        <v>119</v>
      </c>
      <c r="E35" s="19">
        <v>1014215771</v>
      </c>
      <c r="F35" s="19" t="s">
        <v>120</v>
      </c>
      <c r="G35" s="19" t="s">
        <v>31</v>
      </c>
      <c r="H35" s="19" t="s">
        <v>32</v>
      </c>
      <c r="I35" s="27">
        <v>45307</v>
      </c>
      <c r="J35" s="27">
        <v>45308</v>
      </c>
      <c r="K35" s="27">
        <v>45504</v>
      </c>
      <c r="L35" s="29">
        <v>42367000</v>
      </c>
      <c r="M35" s="36">
        <v>0.53608247055799851</v>
      </c>
      <c r="N35" s="31">
        <v>22595733</v>
      </c>
      <c r="O35" s="31">
        <v>217267</v>
      </c>
      <c r="P35" s="31">
        <v>19554000</v>
      </c>
      <c r="Q35" s="31">
        <f>VLOOKUP(A35,Hoja8!A:B,2,0)</f>
        <v>1014215771</v>
      </c>
      <c r="R35" s="31">
        <f t="shared" si="0"/>
        <v>0</v>
      </c>
      <c r="S35" s="31">
        <f>VLOOKUP(A35,Hoja8!A:C,3,0)</f>
        <v>42367000</v>
      </c>
      <c r="T35" s="31">
        <f t="shared" si="1"/>
        <v>0</v>
      </c>
      <c r="U35" s="31">
        <f>VLOOKUP(A35,Hoja8!A:E,5,0)</f>
        <v>29113733</v>
      </c>
      <c r="V35" s="31">
        <f>VLOOKUP(A35,Hoja8!A:D,4,0)</f>
        <v>217267</v>
      </c>
      <c r="W35" s="31">
        <f>VLOOKUP(A35,Hoja8!A:F,6,0)</f>
        <v>13036000</v>
      </c>
      <c r="AA35" s="30">
        <f t="shared" si="2"/>
        <v>45504</v>
      </c>
      <c r="AB35" s="31"/>
      <c r="AC35" s="31">
        <f t="shared" si="3"/>
        <v>42367000</v>
      </c>
      <c r="AD35" s="28" t="s">
        <v>33</v>
      </c>
    </row>
    <row r="36" spans="1:30" s="28" customFormat="1" ht="43.5" x14ac:dyDescent="0.35">
      <c r="A36" s="20">
        <v>31</v>
      </c>
      <c r="B36" s="28">
        <v>2024</v>
      </c>
      <c r="C36" s="19" t="s">
        <v>121</v>
      </c>
      <c r="D36" s="19" t="s">
        <v>122</v>
      </c>
      <c r="E36" s="19">
        <v>5996309</v>
      </c>
      <c r="F36" s="19" t="s">
        <v>123</v>
      </c>
      <c r="G36" s="19" t="s">
        <v>124</v>
      </c>
      <c r="H36" s="19" t="s">
        <v>125</v>
      </c>
      <c r="I36" s="27">
        <v>45307</v>
      </c>
      <c r="J36" s="27">
        <v>45308</v>
      </c>
      <c r="K36" s="27">
        <v>45504</v>
      </c>
      <c r="L36" s="29">
        <v>60600000</v>
      </c>
      <c r="M36" s="36">
        <v>0.53608247422680411</v>
      </c>
      <c r="N36" s="31">
        <v>31200000</v>
      </c>
      <c r="O36" s="31">
        <v>2400000</v>
      </c>
      <c r="P36" s="31">
        <v>27000000</v>
      </c>
      <c r="Q36" s="31">
        <f>VLOOKUP(A36,Hoja8!A:B,2,0)</f>
        <v>5996309</v>
      </c>
      <c r="R36" s="31">
        <f t="shared" si="0"/>
        <v>0</v>
      </c>
      <c r="S36" s="31">
        <f>VLOOKUP(A36,Hoja8!A:C,3,0)</f>
        <v>60600000</v>
      </c>
      <c r="T36" s="31">
        <f t="shared" si="1"/>
        <v>0</v>
      </c>
      <c r="U36" s="31">
        <f>VLOOKUP(A36,Hoja8!A:E,5,0)</f>
        <v>40200000</v>
      </c>
      <c r="V36" s="31">
        <f>VLOOKUP(A36,Hoja8!A:D,4,0)</f>
        <v>2400000</v>
      </c>
      <c r="W36" s="31">
        <f>VLOOKUP(A36,Hoja8!A:F,6,0)</f>
        <v>18000000</v>
      </c>
      <c r="AA36" s="30">
        <f t="shared" si="2"/>
        <v>45504</v>
      </c>
      <c r="AB36" s="31"/>
      <c r="AC36" s="31">
        <f t="shared" si="3"/>
        <v>60600000</v>
      </c>
      <c r="AD36" s="28" t="s">
        <v>126</v>
      </c>
    </row>
    <row r="37" spans="1:30" s="28" customFormat="1" ht="29" x14ac:dyDescent="0.35">
      <c r="A37" s="20">
        <v>32</v>
      </c>
      <c r="B37" s="28">
        <v>2024</v>
      </c>
      <c r="C37" s="19" t="s">
        <v>127</v>
      </c>
      <c r="D37" s="19" t="s">
        <v>128</v>
      </c>
      <c r="E37" s="19">
        <v>52741098</v>
      </c>
      <c r="F37" s="19" t="s">
        <v>129</v>
      </c>
      <c r="G37" s="19" t="s">
        <v>31</v>
      </c>
      <c r="H37" s="19" t="s">
        <v>32</v>
      </c>
      <c r="I37" s="27">
        <v>45307</v>
      </c>
      <c r="J37" s="27">
        <v>45309</v>
      </c>
      <c r="K37" s="27">
        <v>45504</v>
      </c>
      <c r="L37" s="29">
        <v>42367000</v>
      </c>
      <c r="M37" s="36">
        <v>0.5336787601836066</v>
      </c>
      <c r="N37" s="31">
        <v>22378467</v>
      </c>
      <c r="O37" s="31">
        <v>434533</v>
      </c>
      <c r="P37" s="31">
        <v>19554000</v>
      </c>
      <c r="Q37" s="31">
        <f>VLOOKUP(A37,Hoja8!A:B,2,0)</f>
        <v>52741098</v>
      </c>
      <c r="R37" s="31">
        <f t="shared" si="0"/>
        <v>0</v>
      </c>
      <c r="S37" s="31">
        <f>VLOOKUP(A37,Hoja8!A:C,3,0)</f>
        <v>42367000</v>
      </c>
      <c r="T37" s="31">
        <f t="shared" si="1"/>
        <v>0</v>
      </c>
      <c r="U37" s="31">
        <f>VLOOKUP(A37,Hoja8!A:E,5,0)</f>
        <v>28896467</v>
      </c>
      <c r="V37" s="31">
        <f>VLOOKUP(A37,Hoja8!A:D,4,0)</f>
        <v>434533</v>
      </c>
      <c r="W37" s="31">
        <f>VLOOKUP(A37,Hoja8!A:F,6,0)</f>
        <v>13036000</v>
      </c>
      <c r="AA37" s="30">
        <f t="shared" si="2"/>
        <v>45504</v>
      </c>
      <c r="AB37" s="31"/>
      <c r="AC37" s="31">
        <f t="shared" si="3"/>
        <v>42367000</v>
      </c>
      <c r="AD37" s="28" t="s">
        <v>33</v>
      </c>
    </row>
    <row r="38" spans="1:30" s="28" customFormat="1" ht="43.5" x14ac:dyDescent="0.35">
      <c r="A38" s="20">
        <v>33</v>
      </c>
      <c r="B38" s="28">
        <v>2024</v>
      </c>
      <c r="C38" s="19" t="s">
        <v>130</v>
      </c>
      <c r="D38" s="19" t="s">
        <v>131</v>
      </c>
      <c r="E38" s="19">
        <v>66986015</v>
      </c>
      <c r="F38" s="19" t="s">
        <v>132</v>
      </c>
      <c r="G38" s="19" t="s">
        <v>31</v>
      </c>
      <c r="H38" s="19" t="s">
        <v>32</v>
      </c>
      <c r="I38" s="27">
        <v>45307</v>
      </c>
      <c r="J38" s="27">
        <v>45309</v>
      </c>
      <c r="K38" s="27">
        <v>45504</v>
      </c>
      <c r="L38" s="29">
        <v>42367000</v>
      </c>
      <c r="M38" s="36">
        <v>0.5336787601836066</v>
      </c>
      <c r="N38" s="31">
        <v>22378467</v>
      </c>
      <c r="O38" s="31">
        <v>434533</v>
      </c>
      <c r="P38" s="31">
        <v>19554000</v>
      </c>
      <c r="Q38" s="31">
        <f>VLOOKUP(A38,Hoja8!A:B,2,0)</f>
        <v>66986015</v>
      </c>
      <c r="R38" s="31">
        <f t="shared" si="0"/>
        <v>0</v>
      </c>
      <c r="S38" s="31">
        <f>VLOOKUP(A38,Hoja8!A:C,3,0)</f>
        <v>42367000</v>
      </c>
      <c r="T38" s="31">
        <f t="shared" si="1"/>
        <v>0</v>
      </c>
      <c r="U38" s="31">
        <f>VLOOKUP(A38,Hoja8!A:E,5,0)</f>
        <v>28896467</v>
      </c>
      <c r="V38" s="31">
        <f>VLOOKUP(A38,Hoja8!A:D,4,0)</f>
        <v>434533</v>
      </c>
      <c r="W38" s="31">
        <f>VLOOKUP(A38,Hoja8!A:F,6,0)</f>
        <v>13036000</v>
      </c>
      <c r="AA38" s="30">
        <f t="shared" si="2"/>
        <v>45504</v>
      </c>
      <c r="AB38" s="31"/>
      <c r="AC38" s="31">
        <f t="shared" si="3"/>
        <v>42367000</v>
      </c>
      <c r="AD38" s="28" t="s">
        <v>33</v>
      </c>
    </row>
    <row r="39" spans="1:30" s="28" customFormat="1" ht="43.5" x14ac:dyDescent="0.35">
      <c r="A39" s="20">
        <v>34</v>
      </c>
      <c r="B39" s="28">
        <v>2024</v>
      </c>
      <c r="C39" s="19" t="s">
        <v>133</v>
      </c>
      <c r="D39" s="19" t="s">
        <v>134</v>
      </c>
      <c r="E39" s="19">
        <v>67026914</v>
      </c>
      <c r="F39" s="19" t="s">
        <v>135</v>
      </c>
      <c r="G39" s="19" t="s">
        <v>31</v>
      </c>
      <c r="H39" s="19" t="s">
        <v>32</v>
      </c>
      <c r="I39" s="27">
        <v>45307</v>
      </c>
      <c r="J39" s="27">
        <v>45308</v>
      </c>
      <c r="K39" s="27">
        <v>45504</v>
      </c>
      <c r="L39" s="29">
        <v>42367000</v>
      </c>
      <c r="M39" s="36">
        <v>0.53608247055799851</v>
      </c>
      <c r="N39" s="31">
        <v>22595733</v>
      </c>
      <c r="O39" s="31">
        <v>217267</v>
      </c>
      <c r="P39" s="31">
        <v>19554000</v>
      </c>
      <c r="Q39" s="31">
        <f>VLOOKUP(A39,Hoja8!A:B,2,0)</f>
        <v>67026914</v>
      </c>
      <c r="R39" s="31">
        <f t="shared" si="0"/>
        <v>0</v>
      </c>
      <c r="S39" s="31">
        <f>VLOOKUP(A39,Hoja8!A:C,3,0)</f>
        <v>42367000</v>
      </c>
      <c r="T39" s="31">
        <f t="shared" si="1"/>
        <v>0</v>
      </c>
      <c r="U39" s="31">
        <f>VLOOKUP(A39,Hoja8!A:E,5,0)</f>
        <v>29113733</v>
      </c>
      <c r="V39" s="31">
        <f>VLOOKUP(A39,Hoja8!A:D,4,0)</f>
        <v>217267</v>
      </c>
      <c r="W39" s="31">
        <f>VLOOKUP(A39,Hoja8!A:F,6,0)</f>
        <v>13036000</v>
      </c>
      <c r="AA39" s="30">
        <f t="shared" si="2"/>
        <v>45504</v>
      </c>
      <c r="AB39" s="31"/>
      <c r="AC39" s="31">
        <f t="shared" si="3"/>
        <v>42367000</v>
      </c>
      <c r="AD39" s="28" t="s">
        <v>33</v>
      </c>
    </row>
    <row r="40" spans="1:30" s="28" customFormat="1" ht="43.5" x14ac:dyDescent="0.35">
      <c r="A40" s="20">
        <v>35</v>
      </c>
      <c r="B40" s="28">
        <v>2024</v>
      </c>
      <c r="C40" s="19" t="s">
        <v>136</v>
      </c>
      <c r="D40" s="19" t="s">
        <v>137</v>
      </c>
      <c r="E40" s="19">
        <v>51850676</v>
      </c>
      <c r="F40" s="19" t="s">
        <v>138</v>
      </c>
      <c r="G40" s="19" t="s">
        <v>31</v>
      </c>
      <c r="H40" s="19" t="s">
        <v>32</v>
      </c>
      <c r="I40" s="27">
        <v>45307</v>
      </c>
      <c r="J40" s="27">
        <v>45308</v>
      </c>
      <c r="K40" s="27">
        <v>45504</v>
      </c>
      <c r="L40" s="29">
        <v>42367000</v>
      </c>
      <c r="M40" s="36">
        <v>0.53608247055799851</v>
      </c>
      <c r="N40" s="31">
        <v>22595733</v>
      </c>
      <c r="O40" s="31">
        <v>217267</v>
      </c>
      <c r="P40" s="31">
        <v>19554000</v>
      </c>
      <c r="Q40" s="31">
        <f>VLOOKUP(A40,Hoja8!A:B,2,0)</f>
        <v>51850676</v>
      </c>
      <c r="R40" s="31">
        <f t="shared" si="0"/>
        <v>0</v>
      </c>
      <c r="S40" s="31">
        <f>VLOOKUP(A40,Hoja8!A:C,3,0)</f>
        <v>42367000</v>
      </c>
      <c r="T40" s="31">
        <f t="shared" si="1"/>
        <v>0</v>
      </c>
      <c r="U40" s="31">
        <f>VLOOKUP(A40,Hoja8!A:E,5,0)</f>
        <v>29113733</v>
      </c>
      <c r="V40" s="31">
        <f>VLOOKUP(A40,Hoja8!A:D,4,0)</f>
        <v>217267</v>
      </c>
      <c r="W40" s="31">
        <f>VLOOKUP(A40,Hoja8!A:F,6,0)</f>
        <v>13036000</v>
      </c>
      <c r="AA40" s="30">
        <f t="shared" si="2"/>
        <v>45504</v>
      </c>
      <c r="AB40" s="31"/>
      <c r="AC40" s="31">
        <f t="shared" si="3"/>
        <v>42367000</v>
      </c>
      <c r="AD40" s="28" t="s">
        <v>33</v>
      </c>
    </row>
    <row r="41" spans="1:30" s="28" customFormat="1" ht="43.5" x14ac:dyDescent="0.35">
      <c r="A41" s="20">
        <v>36</v>
      </c>
      <c r="B41" s="28">
        <v>2024</v>
      </c>
      <c r="C41" s="19" t="s">
        <v>139</v>
      </c>
      <c r="D41" s="19" t="s">
        <v>140</v>
      </c>
      <c r="E41" s="19">
        <v>53140254</v>
      </c>
      <c r="F41" s="19" t="s">
        <v>141</v>
      </c>
      <c r="G41" s="19" t="s">
        <v>31</v>
      </c>
      <c r="H41" s="19" t="s">
        <v>32</v>
      </c>
      <c r="I41" s="27">
        <v>45307</v>
      </c>
      <c r="J41" s="27">
        <v>45309</v>
      </c>
      <c r="K41" s="27">
        <v>45504</v>
      </c>
      <c r="L41" s="29">
        <v>42367000</v>
      </c>
      <c r="M41" s="36">
        <v>0.5336787601836066</v>
      </c>
      <c r="N41" s="31">
        <v>22378467</v>
      </c>
      <c r="O41" s="31">
        <v>434533</v>
      </c>
      <c r="P41" s="31">
        <v>19554000</v>
      </c>
      <c r="Q41" s="31">
        <f>VLOOKUP(A41,Hoja8!A:B,2,0)</f>
        <v>53140254</v>
      </c>
      <c r="R41" s="31">
        <f t="shared" si="0"/>
        <v>0</v>
      </c>
      <c r="S41" s="31">
        <f>VLOOKUP(A41,Hoja8!A:C,3,0)</f>
        <v>42367000</v>
      </c>
      <c r="T41" s="31">
        <f t="shared" si="1"/>
        <v>0</v>
      </c>
      <c r="U41" s="31">
        <f>VLOOKUP(A41,Hoja8!A:E,5,0)</f>
        <v>28896467</v>
      </c>
      <c r="V41" s="31">
        <f>VLOOKUP(A41,Hoja8!A:D,4,0)</f>
        <v>434533</v>
      </c>
      <c r="W41" s="31">
        <f>VLOOKUP(A41,Hoja8!A:F,6,0)</f>
        <v>13036000</v>
      </c>
      <c r="AA41" s="30">
        <f t="shared" si="2"/>
        <v>45504</v>
      </c>
      <c r="AB41" s="31"/>
      <c r="AC41" s="31">
        <f t="shared" si="3"/>
        <v>42367000</v>
      </c>
      <c r="AD41" s="28" t="s">
        <v>33</v>
      </c>
    </row>
    <row r="42" spans="1:30" s="28" customFormat="1" ht="43.5" x14ac:dyDescent="0.35">
      <c r="A42" s="20">
        <v>37</v>
      </c>
      <c r="B42" s="28">
        <v>2024</v>
      </c>
      <c r="C42" s="19" t="s">
        <v>142</v>
      </c>
      <c r="D42" s="19" t="s">
        <v>143</v>
      </c>
      <c r="E42" s="19">
        <v>51789632</v>
      </c>
      <c r="F42" s="19" t="s">
        <v>144</v>
      </c>
      <c r="G42" s="19" t="s">
        <v>31</v>
      </c>
      <c r="H42" s="19" t="s">
        <v>32</v>
      </c>
      <c r="I42" s="27">
        <v>45307</v>
      </c>
      <c r="J42" s="27">
        <v>45309</v>
      </c>
      <c r="K42" s="27">
        <v>45504</v>
      </c>
      <c r="L42" s="29">
        <v>42367000</v>
      </c>
      <c r="M42" s="36">
        <v>0.5336787601836066</v>
      </c>
      <c r="N42" s="31">
        <v>22378467</v>
      </c>
      <c r="O42" s="31">
        <v>434533</v>
      </c>
      <c r="P42" s="31">
        <v>19554000</v>
      </c>
      <c r="Q42" s="31">
        <f>VLOOKUP(A42,Hoja8!A:B,2,0)</f>
        <v>51789632</v>
      </c>
      <c r="R42" s="31">
        <f t="shared" si="0"/>
        <v>0</v>
      </c>
      <c r="S42" s="31">
        <f>VLOOKUP(A42,Hoja8!A:C,3,0)</f>
        <v>42367000</v>
      </c>
      <c r="T42" s="31">
        <f t="shared" si="1"/>
        <v>0</v>
      </c>
      <c r="U42" s="31">
        <f>VLOOKUP(A42,Hoja8!A:E,5,0)</f>
        <v>28896467</v>
      </c>
      <c r="V42" s="31">
        <f>VLOOKUP(A42,Hoja8!A:D,4,0)</f>
        <v>434533</v>
      </c>
      <c r="W42" s="31">
        <f>VLOOKUP(A42,Hoja8!A:F,6,0)</f>
        <v>13036000</v>
      </c>
      <c r="AA42" s="30">
        <f t="shared" si="2"/>
        <v>45504</v>
      </c>
      <c r="AB42" s="31"/>
      <c r="AC42" s="31">
        <f t="shared" si="3"/>
        <v>42367000</v>
      </c>
      <c r="AD42" s="28" t="s">
        <v>33</v>
      </c>
    </row>
    <row r="43" spans="1:30" s="28" customFormat="1" ht="43.5" x14ac:dyDescent="0.35">
      <c r="A43" s="20">
        <v>38</v>
      </c>
      <c r="B43" s="28">
        <v>2024</v>
      </c>
      <c r="C43" s="19" t="s">
        <v>145</v>
      </c>
      <c r="D43" s="19" t="s">
        <v>146</v>
      </c>
      <c r="E43" s="19">
        <v>52444527</v>
      </c>
      <c r="F43" s="19" t="s">
        <v>147</v>
      </c>
      <c r="G43" s="19" t="s">
        <v>31</v>
      </c>
      <c r="H43" s="19" t="s">
        <v>32</v>
      </c>
      <c r="I43" s="27">
        <v>45307</v>
      </c>
      <c r="J43" s="27">
        <v>45309</v>
      </c>
      <c r="K43" s="27">
        <v>45504</v>
      </c>
      <c r="L43" s="29">
        <v>42367000</v>
      </c>
      <c r="M43" s="36">
        <v>0.5336787601836066</v>
      </c>
      <c r="N43" s="31">
        <v>22378467</v>
      </c>
      <c r="O43" s="31">
        <v>434533</v>
      </c>
      <c r="P43" s="31">
        <v>19554000</v>
      </c>
      <c r="Q43" s="31">
        <f>VLOOKUP(A43,Hoja8!A:B,2,0)</f>
        <v>52444527</v>
      </c>
      <c r="R43" s="31">
        <f t="shared" si="0"/>
        <v>0</v>
      </c>
      <c r="S43" s="31">
        <f>VLOOKUP(A43,Hoja8!A:C,3,0)</f>
        <v>42367000</v>
      </c>
      <c r="T43" s="31">
        <f t="shared" si="1"/>
        <v>0</v>
      </c>
      <c r="U43" s="31">
        <f>VLOOKUP(A43,Hoja8!A:E,5,0)</f>
        <v>28896467</v>
      </c>
      <c r="V43" s="31">
        <f>VLOOKUP(A43,Hoja8!A:D,4,0)</f>
        <v>434533</v>
      </c>
      <c r="W43" s="31">
        <f>VLOOKUP(A43,Hoja8!A:F,6,0)</f>
        <v>13036000</v>
      </c>
      <c r="AA43" s="30">
        <f t="shared" si="2"/>
        <v>45504</v>
      </c>
      <c r="AB43" s="31"/>
      <c r="AC43" s="31">
        <f t="shared" si="3"/>
        <v>42367000</v>
      </c>
      <c r="AD43" s="28" t="s">
        <v>33</v>
      </c>
    </row>
    <row r="44" spans="1:30" s="28" customFormat="1" ht="43.5" x14ac:dyDescent="0.35">
      <c r="A44" s="20">
        <v>39</v>
      </c>
      <c r="B44" s="28">
        <v>2024</v>
      </c>
      <c r="C44" s="19" t="s">
        <v>148</v>
      </c>
      <c r="D44" s="19" t="s">
        <v>149</v>
      </c>
      <c r="E44" s="19">
        <v>1049635138</v>
      </c>
      <c r="F44" s="19" t="s">
        <v>150</v>
      </c>
      <c r="G44" s="19" t="s">
        <v>31</v>
      </c>
      <c r="H44" s="19" t="s">
        <v>32</v>
      </c>
      <c r="I44" s="27">
        <v>45308</v>
      </c>
      <c r="J44" s="27">
        <v>45309</v>
      </c>
      <c r="K44" s="27">
        <v>45504</v>
      </c>
      <c r="L44" s="29">
        <v>52000000</v>
      </c>
      <c r="M44" s="36">
        <v>0.53367875949689925</v>
      </c>
      <c r="N44" s="31">
        <v>27466667</v>
      </c>
      <c r="O44" s="31">
        <v>533333</v>
      </c>
      <c r="P44" s="31">
        <v>24000000</v>
      </c>
      <c r="Q44" s="31">
        <f>VLOOKUP(A44,Hoja8!A:B,2,0)</f>
        <v>1049635138</v>
      </c>
      <c r="R44" s="31">
        <f t="shared" si="0"/>
        <v>0</v>
      </c>
      <c r="S44" s="31">
        <f>VLOOKUP(A44,Hoja8!A:C,3,0)</f>
        <v>52000000</v>
      </c>
      <c r="T44" s="31">
        <f t="shared" si="1"/>
        <v>0</v>
      </c>
      <c r="U44" s="31">
        <f>VLOOKUP(A44,Hoja8!A:E,5,0)</f>
        <v>35466667</v>
      </c>
      <c r="V44" s="31">
        <f>VLOOKUP(A44,Hoja8!A:D,4,0)</f>
        <v>533333</v>
      </c>
      <c r="W44" s="31">
        <f>VLOOKUP(A44,Hoja8!A:F,6,0)</f>
        <v>16000000</v>
      </c>
      <c r="AA44" s="30">
        <f t="shared" si="2"/>
        <v>45504</v>
      </c>
      <c r="AB44" s="31"/>
      <c r="AC44" s="31">
        <f t="shared" si="3"/>
        <v>52000000</v>
      </c>
      <c r="AD44" s="28" t="s">
        <v>33</v>
      </c>
    </row>
    <row r="45" spans="1:30" s="28" customFormat="1" ht="43.5" x14ac:dyDescent="0.35">
      <c r="A45" s="20">
        <v>40</v>
      </c>
      <c r="B45" s="28">
        <v>2024</v>
      </c>
      <c r="C45" s="19" t="s">
        <v>151</v>
      </c>
      <c r="D45" s="19" t="s">
        <v>152</v>
      </c>
      <c r="E45" s="19">
        <v>52950437</v>
      </c>
      <c r="F45" s="19" t="s">
        <v>153</v>
      </c>
      <c r="G45" s="19" t="s">
        <v>154</v>
      </c>
      <c r="H45" s="19" t="s">
        <v>155</v>
      </c>
      <c r="I45" s="27">
        <v>45308</v>
      </c>
      <c r="J45" s="27">
        <v>45310</v>
      </c>
      <c r="K45" s="27">
        <v>45506</v>
      </c>
      <c r="L45" s="29">
        <v>62062000</v>
      </c>
      <c r="M45" s="36">
        <v>0.52577319871475858</v>
      </c>
      <c r="N45" s="31">
        <v>32463200</v>
      </c>
      <c r="O45" s="31">
        <v>318267</v>
      </c>
      <c r="P45" s="31">
        <v>29280533</v>
      </c>
      <c r="Q45" s="31">
        <f>VLOOKUP(A45,Hoja8!A:B,2,0)</f>
        <v>52950437</v>
      </c>
      <c r="R45" s="31">
        <f t="shared" si="0"/>
        <v>0</v>
      </c>
      <c r="S45" s="31">
        <f>VLOOKUP(A45,Hoja8!A:C,3,0)</f>
        <v>62062000</v>
      </c>
      <c r="T45" s="31">
        <f t="shared" si="1"/>
        <v>0</v>
      </c>
      <c r="U45" s="31">
        <f>VLOOKUP(A45,Hoja8!A:E,5,0)</f>
        <v>42011200</v>
      </c>
      <c r="V45" s="31">
        <f>VLOOKUP(A45,Hoja8!A:D,4,0)</f>
        <v>318267</v>
      </c>
      <c r="W45" s="31">
        <f>VLOOKUP(A45,Hoja8!A:F,6,0)</f>
        <v>19732533</v>
      </c>
      <c r="AA45" s="30">
        <f t="shared" si="2"/>
        <v>45506</v>
      </c>
      <c r="AB45" s="31"/>
      <c r="AC45" s="31">
        <f t="shared" si="3"/>
        <v>62062000</v>
      </c>
      <c r="AD45" s="28" t="s">
        <v>156</v>
      </c>
    </row>
    <row r="46" spans="1:30" s="28" customFormat="1" ht="43.5" x14ac:dyDescent="0.35">
      <c r="A46" s="20">
        <v>41</v>
      </c>
      <c r="B46" s="28">
        <v>2024</v>
      </c>
      <c r="C46" s="19" t="s">
        <v>157</v>
      </c>
      <c r="D46" s="19" t="s">
        <v>158</v>
      </c>
      <c r="E46" s="19">
        <v>1020739089</v>
      </c>
      <c r="F46" s="19" t="s">
        <v>159</v>
      </c>
      <c r="G46" s="19" t="s">
        <v>154</v>
      </c>
      <c r="H46" s="19" t="s">
        <v>155</v>
      </c>
      <c r="I46" s="27">
        <v>45308</v>
      </c>
      <c r="J46" s="27">
        <v>45310</v>
      </c>
      <c r="K46" s="27">
        <v>45506</v>
      </c>
      <c r="L46" s="29">
        <v>45903000</v>
      </c>
      <c r="M46" s="36">
        <v>0.52577319587628868</v>
      </c>
      <c r="N46" s="31">
        <v>24010800</v>
      </c>
      <c r="O46" s="31">
        <v>235400</v>
      </c>
      <c r="P46" s="31">
        <v>21656800</v>
      </c>
      <c r="Q46" s="31">
        <f>VLOOKUP(A46,Hoja8!A:B,2,0)</f>
        <v>1020739089</v>
      </c>
      <c r="R46" s="31">
        <f t="shared" si="0"/>
        <v>0</v>
      </c>
      <c r="S46" s="31">
        <f>VLOOKUP(A46,Hoja8!A:C,3,0)</f>
        <v>45903000</v>
      </c>
      <c r="T46" s="31">
        <f t="shared" si="1"/>
        <v>0</v>
      </c>
      <c r="U46" s="31">
        <f>VLOOKUP(A46,Hoja8!A:E,5,0)</f>
        <v>31072800</v>
      </c>
      <c r="V46" s="31">
        <f>VLOOKUP(A46,Hoja8!A:D,4,0)</f>
        <v>235400</v>
      </c>
      <c r="W46" s="31">
        <f>VLOOKUP(A46,Hoja8!A:F,6,0)</f>
        <v>14594800</v>
      </c>
      <c r="AA46" s="30">
        <f t="shared" si="2"/>
        <v>45506</v>
      </c>
      <c r="AB46" s="31"/>
      <c r="AC46" s="31">
        <f t="shared" si="3"/>
        <v>45903000</v>
      </c>
      <c r="AD46" s="28" t="s">
        <v>156</v>
      </c>
    </row>
    <row r="47" spans="1:30" s="28" customFormat="1" ht="43.5" x14ac:dyDescent="0.35">
      <c r="A47" s="20">
        <v>42</v>
      </c>
      <c r="B47" s="28">
        <v>2024</v>
      </c>
      <c r="C47" s="19" t="s">
        <v>160</v>
      </c>
      <c r="D47" s="19" t="s">
        <v>161</v>
      </c>
      <c r="E47" s="19">
        <v>1061707223</v>
      </c>
      <c r="F47" s="19" t="s">
        <v>162</v>
      </c>
      <c r="G47" s="19" t="s">
        <v>37</v>
      </c>
      <c r="H47" s="19" t="s">
        <v>38</v>
      </c>
      <c r="I47" s="27">
        <v>45308</v>
      </c>
      <c r="J47" s="27">
        <v>45309</v>
      </c>
      <c r="K47" s="27">
        <v>45504</v>
      </c>
      <c r="L47" s="29">
        <v>63700000</v>
      </c>
      <c r="M47" s="36">
        <v>0.53367875894216577</v>
      </c>
      <c r="N47" s="31">
        <v>33646667</v>
      </c>
      <c r="O47" s="31">
        <v>653333</v>
      </c>
      <c r="P47" s="31">
        <v>29400000</v>
      </c>
      <c r="Q47" s="31">
        <f>VLOOKUP(A47,Hoja8!A:B,2,0)</f>
        <v>1061707223</v>
      </c>
      <c r="R47" s="31">
        <f t="shared" si="0"/>
        <v>0</v>
      </c>
      <c r="S47" s="31">
        <f>VLOOKUP(A47,Hoja8!A:C,3,0)</f>
        <v>63700000</v>
      </c>
      <c r="T47" s="31">
        <f t="shared" si="1"/>
        <v>0</v>
      </c>
      <c r="U47" s="31">
        <f>VLOOKUP(A47,Hoja8!A:E,5,0)</f>
        <v>43446667</v>
      </c>
      <c r="V47" s="31">
        <f>VLOOKUP(A47,Hoja8!A:D,4,0)</f>
        <v>653333</v>
      </c>
      <c r="W47" s="31">
        <f>VLOOKUP(A47,Hoja8!A:F,6,0)</f>
        <v>19600000</v>
      </c>
      <c r="AA47" s="30">
        <f t="shared" si="2"/>
        <v>45504</v>
      </c>
      <c r="AB47" s="31"/>
      <c r="AC47" s="31">
        <f t="shared" si="3"/>
        <v>63700000</v>
      </c>
      <c r="AD47" s="28" t="s">
        <v>39</v>
      </c>
    </row>
    <row r="48" spans="1:30" s="28" customFormat="1" ht="43.5" x14ac:dyDescent="0.35">
      <c r="A48" s="20">
        <v>43</v>
      </c>
      <c r="B48" s="28">
        <v>2024</v>
      </c>
      <c r="C48" s="19" t="s">
        <v>163</v>
      </c>
      <c r="D48" s="19" t="s">
        <v>164</v>
      </c>
      <c r="E48" s="19">
        <v>1026279711</v>
      </c>
      <c r="F48" s="19" t="s">
        <v>165</v>
      </c>
      <c r="G48" s="19" t="s">
        <v>37</v>
      </c>
      <c r="H48" s="19" t="s">
        <v>38</v>
      </c>
      <c r="I48" s="27">
        <v>45308</v>
      </c>
      <c r="J48" s="27">
        <v>45310</v>
      </c>
      <c r="K48" s="27">
        <v>45504</v>
      </c>
      <c r="L48" s="29">
        <v>43517500</v>
      </c>
      <c r="M48" s="36">
        <v>0.53125</v>
      </c>
      <c r="N48" s="31">
        <v>22763000</v>
      </c>
      <c r="O48" s="31">
        <v>669500</v>
      </c>
      <c r="P48" s="31">
        <v>20085000</v>
      </c>
      <c r="Q48" s="31">
        <f>VLOOKUP(A48,Hoja8!A:B,2,0)</f>
        <v>1026279711</v>
      </c>
      <c r="R48" s="31">
        <f t="shared" si="0"/>
        <v>0</v>
      </c>
      <c r="S48" s="31">
        <f>VLOOKUP(A48,Hoja8!A:C,3,0)</f>
        <v>43517500</v>
      </c>
      <c r="T48" s="31">
        <f t="shared" si="1"/>
        <v>0</v>
      </c>
      <c r="U48" s="31">
        <f>VLOOKUP(A48,Hoja8!A:E,5,0)</f>
        <v>29458000</v>
      </c>
      <c r="V48" s="31">
        <f>VLOOKUP(A48,Hoja8!A:D,4,0)</f>
        <v>669500</v>
      </c>
      <c r="W48" s="31">
        <f>VLOOKUP(A48,Hoja8!A:F,6,0)</f>
        <v>13390000</v>
      </c>
      <c r="AA48" s="30">
        <f t="shared" si="2"/>
        <v>45504</v>
      </c>
      <c r="AB48" s="31"/>
      <c r="AC48" s="31">
        <f t="shared" si="3"/>
        <v>43517500</v>
      </c>
      <c r="AD48" s="28" t="s">
        <v>39</v>
      </c>
    </row>
    <row r="49" spans="1:30" s="28" customFormat="1" ht="43.5" x14ac:dyDescent="0.35">
      <c r="A49" s="20">
        <v>44</v>
      </c>
      <c r="B49" s="28">
        <v>2024</v>
      </c>
      <c r="C49" s="19" t="s">
        <v>166</v>
      </c>
      <c r="D49" s="19" t="s">
        <v>167</v>
      </c>
      <c r="E49" s="19">
        <v>1016080339</v>
      </c>
      <c r="F49" s="19" t="s">
        <v>168</v>
      </c>
      <c r="G49" s="19" t="s">
        <v>37</v>
      </c>
      <c r="H49" s="19" t="s">
        <v>38</v>
      </c>
      <c r="I49" s="27">
        <v>45308</v>
      </c>
      <c r="J49" s="27">
        <v>45310</v>
      </c>
      <c r="K49" s="27">
        <v>45504</v>
      </c>
      <c r="L49" s="29">
        <v>43517500</v>
      </c>
      <c r="M49" s="36">
        <v>0.53125</v>
      </c>
      <c r="N49" s="31">
        <v>22763000</v>
      </c>
      <c r="O49" s="31">
        <v>669500</v>
      </c>
      <c r="P49" s="31">
        <v>20085000</v>
      </c>
      <c r="Q49" s="31">
        <f>VLOOKUP(A49,Hoja8!A:B,2,0)</f>
        <v>1016080339</v>
      </c>
      <c r="R49" s="31">
        <f t="shared" si="0"/>
        <v>0</v>
      </c>
      <c r="S49" s="31">
        <f>VLOOKUP(A49,Hoja8!A:C,3,0)</f>
        <v>43517500</v>
      </c>
      <c r="T49" s="31">
        <f t="shared" si="1"/>
        <v>0</v>
      </c>
      <c r="U49" s="31">
        <f>VLOOKUP(A49,Hoja8!A:E,5,0)</f>
        <v>29458000</v>
      </c>
      <c r="V49" s="31">
        <f>VLOOKUP(A49,Hoja8!A:D,4,0)</f>
        <v>669500</v>
      </c>
      <c r="W49" s="31">
        <f>VLOOKUP(A49,Hoja8!A:F,6,0)</f>
        <v>13390000</v>
      </c>
      <c r="AA49" s="30">
        <f t="shared" si="2"/>
        <v>45504</v>
      </c>
      <c r="AB49" s="31"/>
      <c r="AC49" s="31">
        <f t="shared" si="3"/>
        <v>43517500</v>
      </c>
      <c r="AD49" s="28" t="s">
        <v>39</v>
      </c>
    </row>
    <row r="50" spans="1:30" s="28" customFormat="1" ht="43.5" x14ac:dyDescent="0.35">
      <c r="A50" s="20">
        <v>45</v>
      </c>
      <c r="B50" s="28">
        <v>2024</v>
      </c>
      <c r="C50" s="19" t="s">
        <v>169</v>
      </c>
      <c r="D50" s="19" t="s">
        <v>170</v>
      </c>
      <c r="E50" s="19">
        <v>1020730532</v>
      </c>
      <c r="F50" s="19" t="s">
        <v>171</v>
      </c>
      <c r="G50" s="19" t="s">
        <v>31</v>
      </c>
      <c r="H50" s="19" t="s">
        <v>32</v>
      </c>
      <c r="I50" s="27">
        <v>45308</v>
      </c>
      <c r="J50" s="27">
        <v>45309</v>
      </c>
      <c r="K50" s="27">
        <v>45504</v>
      </c>
      <c r="L50" s="29">
        <v>42367000</v>
      </c>
      <c r="M50" s="36">
        <v>0.5336787601836066</v>
      </c>
      <c r="N50" s="31">
        <v>22378467</v>
      </c>
      <c r="O50" s="31">
        <v>434533</v>
      </c>
      <c r="P50" s="31">
        <v>19554000</v>
      </c>
      <c r="Q50" s="31">
        <f>VLOOKUP(A50,Hoja8!A:B,2,0)</f>
        <v>1020730532</v>
      </c>
      <c r="R50" s="31">
        <f t="shared" si="0"/>
        <v>0</v>
      </c>
      <c r="S50" s="31">
        <f>VLOOKUP(A50,Hoja8!A:C,3,0)</f>
        <v>42367000</v>
      </c>
      <c r="T50" s="31">
        <f t="shared" si="1"/>
        <v>0</v>
      </c>
      <c r="U50" s="31">
        <f>VLOOKUP(A50,Hoja8!A:E,5,0)</f>
        <v>28896467</v>
      </c>
      <c r="V50" s="31">
        <f>VLOOKUP(A50,Hoja8!A:D,4,0)</f>
        <v>434533</v>
      </c>
      <c r="W50" s="31">
        <f>VLOOKUP(A50,Hoja8!A:F,6,0)</f>
        <v>13036000</v>
      </c>
      <c r="AA50" s="30">
        <f t="shared" si="2"/>
        <v>45504</v>
      </c>
      <c r="AB50" s="31"/>
      <c r="AC50" s="31">
        <f t="shared" si="3"/>
        <v>42367000</v>
      </c>
      <c r="AD50" s="28" t="s">
        <v>33</v>
      </c>
    </row>
    <row r="51" spans="1:30" s="28" customFormat="1" ht="43.5" x14ac:dyDescent="0.35">
      <c r="A51" s="20">
        <v>46</v>
      </c>
      <c r="B51" s="28">
        <v>2024</v>
      </c>
      <c r="C51" s="19" t="s">
        <v>172</v>
      </c>
      <c r="D51" s="19" t="s">
        <v>173</v>
      </c>
      <c r="E51" s="19">
        <v>53064906</v>
      </c>
      <c r="F51" s="19" t="s">
        <v>174</v>
      </c>
      <c r="G51" s="19" t="s">
        <v>124</v>
      </c>
      <c r="H51" s="19" t="s">
        <v>125</v>
      </c>
      <c r="I51" s="27">
        <v>45308</v>
      </c>
      <c r="J51" s="27">
        <v>45309</v>
      </c>
      <c r="K51" s="27">
        <v>45504</v>
      </c>
      <c r="L51" s="29">
        <v>62418000</v>
      </c>
      <c r="M51" s="36">
        <v>0.53367875647668395</v>
      </c>
      <c r="N51" s="31">
        <v>31827000</v>
      </c>
      <c r="O51" s="31">
        <v>2781000</v>
      </c>
      <c r="P51" s="31">
        <v>27810000</v>
      </c>
      <c r="Q51" s="31">
        <f>VLOOKUP(A51,Hoja8!A:B,2,0)</f>
        <v>53064906</v>
      </c>
      <c r="R51" s="31">
        <f t="shared" si="0"/>
        <v>0</v>
      </c>
      <c r="S51" s="31">
        <f>VLOOKUP(A51,Hoja8!A:C,3,0)</f>
        <v>62418000</v>
      </c>
      <c r="T51" s="31">
        <f t="shared" si="1"/>
        <v>0</v>
      </c>
      <c r="U51" s="31">
        <f>VLOOKUP(A51,Hoja8!A:E,5,0)</f>
        <v>41097000</v>
      </c>
      <c r="V51" s="31">
        <f>VLOOKUP(A51,Hoja8!A:D,4,0)</f>
        <v>2781000</v>
      </c>
      <c r="W51" s="31">
        <f>VLOOKUP(A51,Hoja8!A:F,6,0)</f>
        <v>18540000</v>
      </c>
      <c r="AA51" s="30">
        <f t="shared" si="2"/>
        <v>45504</v>
      </c>
      <c r="AB51" s="31"/>
      <c r="AC51" s="31">
        <f t="shared" si="3"/>
        <v>62418000</v>
      </c>
      <c r="AD51" s="28" t="s">
        <v>126</v>
      </c>
    </row>
    <row r="52" spans="1:30" s="28" customFormat="1" ht="43.5" x14ac:dyDescent="0.35">
      <c r="A52" s="20">
        <v>47</v>
      </c>
      <c r="B52" s="28">
        <v>2024</v>
      </c>
      <c r="C52" s="19" t="s">
        <v>175</v>
      </c>
      <c r="D52" s="19" t="s">
        <v>176</v>
      </c>
      <c r="E52" s="19">
        <v>1020717338</v>
      </c>
      <c r="F52" s="19" t="s">
        <v>177</v>
      </c>
      <c r="G52" s="19" t="s">
        <v>124</v>
      </c>
      <c r="H52" s="19" t="s">
        <v>125</v>
      </c>
      <c r="I52" s="27">
        <v>45308</v>
      </c>
      <c r="J52" s="27">
        <v>45309</v>
      </c>
      <c r="K52" s="27">
        <v>45504</v>
      </c>
      <c r="L52" s="29">
        <v>62418000</v>
      </c>
      <c r="M52" s="36">
        <v>0.53367875647668395</v>
      </c>
      <c r="N52" s="31">
        <v>31827000</v>
      </c>
      <c r="O52" s="31">
        <v>2781000</v>
      </c>
      <c r="P52" s="31">
        <v>27810000</v>
      </c>
      <c r="Q52" s="31">
        <f>VLOOKUP(A52,Hoja8!A:B,2,0)</f>
        <v>1020717338</v>
      </c>
      <c r="R52" s="31">
        <f t="shared" si="0"/>
        <v>0</v>
      </c>
      <c r="S52" s="31">
        <f>VLOOKUP(A52,Hoja8!A:C,3,0)</f>
        <v>62418000</v>
      </c>
      <c r="T52" s="31">
        <f t="shared" si="1"/>
        <v>0</v>
      </c>
      <c r="U52" s="31">
        <f>VLOOKUP(A52,Hoja8!A:E,5,0)</f>
        <v>41097000</v>
      </c>
      <c r="V52" s="31">
        <f>VLOOKUP(A52,Hoja8!A:D,4,0)</f>
        <v>2781000</v>
      </c>
      <c r="W52" s="31">
        <f>VLOOKUP(A52,Hoja8!A:F,6,0)</f>
        <v>18540000</v>
      </c>
      <c r="AA52" s="30">
        <f t="shared" si="2"/>
        <v>45504</v>
      </c>
      <c r="AB52" s="31"/>
      <c r="AC52" s="31">
        <f t="shared" si="3"/>
        <v>62418000</v>
      </c>
      <c r="AD52" s="28" t="s">
        <v>126</v>
      </c>
    </row>
    <row r="53" spans="1:30" s="28" customFormat="1" ht="43.5" x14ac:dyDescent="0.35">
      <c r="A53" s="20">
        <v>48</v>
      </c>
      <c r="B53" s="28">
        <v>2024</v>
      </c>
      <c r="C53" s="19" t="s">
        <v>178</v>
      </c>
      <c r="D53" s="19" t="s">
        <v>179</v>
      </c>
      <c r="E53" s="19">
        <v>80547349</v>
      </c>
      <c r="F53" s="19" t="s">
        <v>180</v>
      </c>
      <c r="G53" s="19" t="s">
        <v>154</v>
      </c>
      <c r="H53" s="19" t="s">
        <v>155</v>
      </c>
      <c r="I53" s="27">
        <v>45308</v>
      </c>
      <c r="J53" s="27">
        <v>45310</v>
      </c>
      <c r="K53" s="27">
        <v>45400</v>
      </c>
      <c r="L53" s="29">
        <v>16296000</v>
      </c>
      <c r="M53" s="36">
        <v>0.75555555555555554</v>
      </c>
      <c r="N53" s="31">
        <v>18468800</v>
      </c>
      <c r="O53" s="31">
        <v>0</v>
      </c>
      <c r="P53" s="31">
        <v>5975200</v>
      </c>
      <c r="Q53" s="31">
        <f>VLOOKUP(A53,Hoja8!A:B,2,0)</f>
        <v>80547349</v>
      </c>
      <c r="R53" s="31">
        <f t="shared" si="0"/>
        <v>0</v>
      </c>
      <c r="S53" s="31">
        <v>16296000</v>
      </c>
      <c r="T53" s="31">
        <f t="shared" si="1"/>
        <v>0</v>
      </c>
      <c r="U53" s="31">
        <v>16296000</v>
      </c>
      <c r="V53" s="31">
        <f>VLOOKUP(A53,Hoja8!A:D,4,0)</f>
        <v>0</v>
      </c>
      <c r="W53" s="31">
        <v>0</v>
      </c>
      <c r="X53" s="39">
        <v>45399</v>
      </c>
      <c r="Y53" s="39">
        <v>45399</v>
      </c>
      <c r="Z53" s="38">
        <v>46</v>
      </c>
      <c r="AA53" s="40">
        <f t="shared" si="2"/>
        <v>45446</v>
      </c>
      <c r="AB53" s="31">
        <v>8148000</v>
      </c>
      <c r="AC53" s="31">
        <f>+AB53+L53</f>
        <v>24444000</v>
      </c>
      <c r="AD53" s="28" t="s">
        <v>156</v>
      </c>
    </row>
    <row r="54" spans="1:30" s="28" customFormat="1" ht="43.5" x14ac:dyDescent="0.35">
      <c r="A54" s="20">
        <v>49</v>
      </c>
      <c r="B54" s="28">
        <v>2024</v>
      </c>
      <c r="C54" s="19" t="s">
        <v>181</v>
      </c>
      <c r="D54" s="19" t="s">
        <v>182</v>
      </c>
      <c r="E54" s="19">
        <v>53006723</v>
      </c>
      <c r="F54" s="19" t="s">
        <v>183</v>
      </c>
      <c r="G54" s="19" t="s">
        <v>37</v>
      </c>
      <c r="H54" s="19" t="s">
        <v>38</v>
      </c>
      <c r="I54" s="27">
        <v>45308</v>
      </c>
      <c r="J54" s="27">
        <v>45309</v>
      </c>
      <c r="K54" s="27">
        <v>45504</v>
      </c>
      <c r="L54" s="29">
        <v>43517500</v>
      </c>
      <c r="M54" s="36">
        <v>0.53367876008560433</v>
      </c>
      <c r="N54" s="31">
        <v>22986167</v>
      </c>
      <c r="O54" s="31">
        <v>446333</v>
      </c>
      <c r="P54" s="31">
        <v>20085000</v>
      </c>
      <c r="Q54" s="31">
        <f>VLOOKUP(A54,Hoja8!A:B,2,0)</f>
        <v>53006723</v>
      </c>
      <c r="R54" s="31">
        <f t="shared" si="0"/>
        <v>0</v>
      </c>
      <c r="S54" s="31">
        <f>VLOOKUP(A54,Hoja8!A:C,3,0)</f>
        <v>43517500</v>
      </c>
      <c r="T54" s="31">
        <f t="shared" si="1"/>
        <v>0</v>
      </c>
      <c r="U54" s="31">
        <f>VLOOKUP(A54,Hoja8!A:E,5,0)</f>
        <v>29681167</v>
      </c>
      <c r="V54" s="31">
        <f>VLOOKUP(A54,Hoja8!A:D,4,0)</f>
        <v>446333</v>
      </c>
      <c r="W54" s="31">
        <f>VLOOKUP(A54,Hoja8!A:F,6,0)</f>
        <v>13390000</v>
      </c>
      <c r="AA54" s="30">
        <f t="shared" si="2"/>
        <v>45504</v>
      </c>
      <c r="AB54" s="31"/>
      <c r="AC54" s="31">
        <f t="shared" ref="AC54:AC117" si="4">+AB54+L54</f>
        <v>43517500</v>
      </c>
      <c r="AD54" s="28" t="s">
        <v>39</v>
      </c>
    </row>
    <row r="55" spans="1:30" s="28" customFormat="1" ht="43.5" x14ac:dyDescent="0.35">
      <c r="A55" s="20">
        <v>50</v>
      </c>
      <c r="B55" s="28">
        <v>2024</v>
      </c>
      <c r="C55" s="19" t="s">
        <v>184</v>
      </c>
      <c r="D55" s="19" t="s">
        <v>185</v>
      </c>
      <c r="E55" s="19">
        <v>80135868</v>
      </c>
      <c r="F55" s="19" t="s">
        <v>186</v>
      </c>
      <c r="G55" s="19" t="s">
        <v>154</v>
      </c>
      <c r="H55" s="19" t="s">
        <v>155</v>
      </c>
      <c r="I55" s="27">
        <v>45308</v>
      </c>
      <c r="J55" s="27">
        <v>45309</v>
      </c>
      <c r="K55" s="27">
        <v>45505</v>
      </c>
      <c r="L55" s="29">
        <v>62751000</v>
      </c>
      <c r="M55" s="36">
        <v>0.53092783505154639</v>
      </c>
      <c r="N55" s="31">
        <v>33145400</v>
      </c>
      <c r="O55" s="31">
        <v>321800</v>
      </c>
      <c r="P55" s="31">
        <v>29283800</v>
      </c>
      <c r="Q55" s="31">
        <f>VLOOKUP(A55,Hoja8!A:B,2,0)</f>
        <v>80135868</v>
      </c>
      <c r="R55" s="31">
        <f t="shared" si="0"/>
        <v>0</v>
      </c>
      <c r="S55" s="31">
        <f>VLOOKUP(A55,Hoja8!A:C,3,0)</f>
        <v>62751000</v>
      </c>
      <c r="T55" s="31">
        <f t="shared" si="1"/>
        <v>0</v>
      </c>
      <c r="U55" s="31">
        <f>VLOOKUP(A55,Hoja8!A:E,5,0)</f>
        <v>42799400</v>
      </c>
      <c r="V55" s="31">
        <f>VLOOKUP(A55,Hoja8!A:D,4,0)</f>
        <v>321800</v>
      </c>
      <c r="W55" s="31">
        <f>VLOOKUP(A55,Hoja8!A:F,6,0)</f>
        <v>19629800</v>
      </c>
      <c r="AA55" s="30">
        <f t="shared" si="2"/>
        <v>45505</v>
      </c>
      <c r="AB55" s="31"/>
      <c r="AC55" s="31">
        <f t="shared" si="4"/>
        <v>62751000</v>
      </c>
      <c r="AD55" s="28" t="s">
        <v>156</v>
      </c>
    </row>
    <row r="56" spans="1:30" s="28" customFormat="1" ht="43.5" x14ac:dyDescent="0.35">
      <c r="A56" s="20">
        <v>51</v>
      </c>
      <c r="B56" s="28">
        <v>2024</v>
      </c>
      <c r="C56" s="19" t="s">
        <v>187</v>
      </c>
      <c r="D56" s="19" t="s">
        <v>188</v>
      </c>
      <c r="E56" s="19">
        <v>53106551</v>
      </c>
      <c r="F56" s="19" t="s">
        <v>189</v>
      </c>
      <c r="G56" s="19" t="s">
        <v>154</v>
      </c>
      <c r="H56" s="19" t="s">
        <v>155</v>
      </c>
      <c r="I56" s="27">
        <v>45308</v>
      </c>
      <c r="J56" s="27">
        <v>45310</v>
      </c>
      <c r="K56" s="27">
        <v>45506</v>
      </c>
      <c r="L56" s="29">
        <v>62062000</v>
      </c>
      <c r="M56" s="36">
        <v>0.52577319871475858</v>
      </c>
      <c r="N56" s="31">
        <v>32463200</v>
      </c>
      <c r="O56" s="31">
        <v>318267</v>
      </c>
      <c r="P56" s="31">
        <v>29280533</v>
      </c>
      <c r="Q56" s="31">
        <f>VLOOKUP(A56,Hoja8!A:B,2,0)</f>
        <v>53106551</v>
      </c>
      <c r="R56" s="31">
        <f t="shared" si="0"/>
        <v>0</v>
      </c>
      <c r="S56" s="31">
        <f>VLOOKUP(A56,Hoja8!A:C,3,0)</f>
        <v>62062000</v>
      </c>
      <c r="T56" s="31">
        <f t="shared" si="1"/>
        <v>0</v>
      </c>
      <c r="U56" s="31">
        <f>VLOOKUP(A56,Hoja8!A:E,5,0)</f>
        <v>42011200</v>
      </c>
      <c r="V56" s="31">
        <f>VLOOKUP(A56,Hoja8!A:D,4,0)</f>
        <v>318267</v>
      </c>
      <c r="W56" s="31">
        <f>VLOOKUP(A56,Hoja8!A:F,6,0)</f>
        <v>19732533</v>
      </c>
      <c r="AA56" s="30">
        <f t="shared" si="2"/>
        <v>45506</v>
      </c>
      <c r="AB56" s="31"/>
      <c r="AC56" s="31">
        <f t="shared" si="4"/>
        <v>62062000</v>
      </c>
      <c r="AD56" s="28" t="s">
        <v>156</v>
      </c>
    </row>
    <row r="57" spans="1:30" s="28" customFormat="1" ht="43.5" x14ac:dyDescent="0.35">
      <c r="A57" s="20">
        <v>52</v>
      </c>
      <c r="B57" s="28">
        <v>2024</v>
      </c>
      <c r="C57" s="19" t="s">
        <v>190</v>
      </c>
      <c r="D57" s="19" t="s">
        <v>191</v>
      </c>
      <c r="E57" s="19">
        <v>1018431069</v>
      </c>
      <c r="F57" s="19" t="s">
        <v>192</v>
      </c>
      <c r="G57" s="19" t="s">
        <v>154</v>
      </c>
      <c r="H57" s="19" t="s">
        <v>155</v>
      </c>
      <c r="I57" s="27">
        <v>45308</v>
      </c>
      <c r="J57" s="27">
        <v>45309</v>
      </c>
      <c r="K57" s="27">
        <v>45505</v>
      </c>
      <c r="L57" s="29">
        <v>54588950</v>
      </c>
      <c r="M57" s="36">
        <v>0.53092783543119904</v>
      </c>
      <c r="N57" s="31">
        <v>28834163</v>
      </c>
      <c r="O57" s="31">
        <v>279944</v>
      </c>
      <c r="P57" s="31">
        <v>25474843</v>
      </c>
      <c r="Q57" s="31">
        <f>VLOOKUP(A57,Hoja8!A:B,2,0)</f>
        <v>1018431069</v>
      </c>
      <c r="R57" s="31">
        <f t="shared" si="0"/>
        <v>0</v>
      </c>
      <c r="S57" s="31">
        <f>VLOOKUP(A57,Hoja8!A:C,3,0)</f>
        <v>54588950</v>
      </c>
      <c r="T57" s="31">
        <f t="shared" si="1"/>
        <v>0</v>
      </c>
      <c r="U57" s="31">
        <f>VLOOKUP(A57,Hoja8!A:E,5,0)</f>
        <v>37232463</v>
      </c>
      <c r="V57" s="31">
        <f>VLOOKUP(A57,Hoja8!A:D,4,0)</f>
        <v>279944</v>
      </c>
      <c r="W57" s="31">
        <f>VLOOKUP(A57,Hoja8!A:F,6,0)</f>
        <v>17076543</v>
      </c>
      <c r="AA57" s="30">
        <f t="shared" si="2"/>
        <v>45505</v>
      </c>
      <c r="AB57" s="31"/>
      <c r="AC57" s="31">
        <f t="shared" si="4"/>
        <v>54588950</v>
      </c>
      <c r="AD57" s="28" t="s">
        <v>156</v>
      </c>
    </row>
    <row r="58" spans="1:30" s="28" customFormat="1" ht="43.5" x14ac:dyDescent="0.35">
      <c r="A58" s="20">
        <v>53</v>
      </c>
      <c r="B58" s="28">
        <v>2024</v>
      </c>
      <c r="C58" s="19" t="s">
        <v>193</v>
      </c>
      <c r="D58" s="19" t="s">
        <v>194</v>
      </c>
      <c r="E58" s="19">
        <v>51705761</v>
      </c>
      <c r="F58" s="19" t="s">
        <v>195</v>
      </c>
      <c r="G58" s="19" t="s">
        <v>124</v>
      </c>
      <c r="H58" s="19" t="s">
        <v>125</v>
      </c>
      <c r="I58" s="27">
        <v>45308</v>
      </c>
      <c r="J58" s="27">
        <v>45309</v>
      </c>
      <c r="K58" s="27">
        <v>45490</v>
      </c>
      <c r="L58" s="29">
        <v>55620000</v>
      </c>
      <c r="M58" s="36">
        <v>0.57222222222222219</v>
      </c>
      <c r="N58" s="31">
        <v>31827000</v>
      </c>
      <c r="O58" s="31">
        <v>0</v>
      </c>
      <c r="P58" s="31">
        <v>23793000</v>
      </c>
      <c r="Q58" s="31">
        <f>VLOOKUP(A58,Hoja8!A:B,2,0)</f>
        <v>51705761</v>
      </c>
      <c r="R58" s="31">
        <f t="shared" si="0"/>
        <v>0</v>
      </c>
      <c r="S58" s="31">
        <f>VLOOKUP(A58,Hoja8!A:C,3,0)</f>
        <v>55620000</v>
      </c>
      <c r="T58" s="31">
        <f t="shared" si="1"/>
        <v>0</v>
      </c>
      <c r="U58" s="31">
        <f>VLOOKUP(A58,Hoja8!A:E,5,0)</f>
        <v>41097000</v>
      </c>
      <c r="V58" s="31">
        <f>VLOOKUP(A58,Hoja8!A:D,4,0)</f>
        <v>0</v>
      </c>
      <c r="W58" s="31">
        <f>VLOOKUP(A58,Hoja8!A:F,6,0)</f>
        <v>14523000</v>
      </c>
      <c r="AA58" s="30">
        <f t="shared" si="2"/>
        <v>45490</v>
      </c>
      <c r="AB58" s="31"/>
      <c r="AC58" s="31">
        <f t="shared" si="4"/>
        <v>55620000</v>
      </c>
      <c r="AD58" s="28" t="s">
        <v>126</v>
      </c>
    </row>
    <row r="59" spans="1:30" s="28" customFormat="1" ht="43.5" x14ac:dyDescent="0.35">
      <c r="A59" s="20">
        <v>54</v>
      </c>
      <c r="B59" s="28">
        <v>2024</v>
      </c>
      <c r="C59" s="19" t="s">
        <v>196</v>
      </c>
      <c r="D59" s="19" t="s">
        <v>197</v>
      </c>
      <c r="E59" s="19">
        <v>52133832</v>
      </c>
      <c r="F59" s="19" t="s">
        <v>198</v>
      </c>
      <c r="G59" s="19" t="s">
        <v>124</v>
      </c>
      <c r="H59" s="19" t="s">
        <v>125</v>
      </c>
      <c r="I59" s="27">
        <v>45309</v>
      </c>
      <c r="J59" s="27">
        <v>45310</v>
      </c>
      <c r="K59" s="27">
        <v>45491</v>
      </c>
      <c r="L59" s="29">
        <v>55620000</v>
      </c>
      <c r="M59" s="36">
        <v>0.56666666666666665</v>
      </c>
      <c r="N59" s="31">
        <v>31518000</v>
      </c>
      <c r="O59" s="31">
        <v>0</v>
      </c>
      <c r="P59" s="31">
        <v>24102000</v>
      </c>
      <c r="Q59" s="31">
        <f>VLOOKUP(A59,Hoja8!A:B,2,0)</f>
        <v>52133832</v>
      </c>
      <c r="R59" s="31">
        <f t="shared" si="0"/>
        <v>0</v>
      </c>
      <c r="S59" s="31">
        <f>VLOOKUP(A59,Hoja8!A:C,3,0)</f>
        <v>55620000</v>
      </c>
      <c r="T59" s="31">
        <f t="shared" si="1"/>
        <v>0</v>
      </c>
      <c r="U59" s="31">
        <f>VLOOKUP(A59,Hoja8!A:E,5,0)</f>
        <v>40788000</v>
      </c>
      <c r="V59" s="31">
        <f>VLOOKUP(A59,Hoja8!A:D,4,0)</f>
        <v>0</v>
      </c>
      <c r="W59" s="31">
        <f>VLOOKUP(A59,Hoja8!A:F,6,0)</f>
        <v>14832000</v>
      </c>
      <c r="AA59" s="30">
        <f t="shared" si="2"/>
        <v>45491</v>
      </c>
      <c r="AB59" s="31"/>
      <c r="AC59" s="31">
        <f t="shared" si="4"/>
        <v>55620000</v>
      </c>
      <c r="AD59" s="28" t="s">
        <v>126</v>
      </c>
    </row>
    <row r="60" spans="1:30" s="28" customFormat="1" ht="43.5" x14ac:dyDescent="0.35">
      <c r="A60" s="20">
        <v>55</v>
      </c>
      <c r="B60" s="28">
        <v>2024</v>
      </c>
      <c r="C60" s="19" t="s">
        <v>199</v>
      </c>
      <c r="D60" s="19" t="s">
        <v>200</v>
      </c>
      <c r="E60" s="19">
        <v>11227432</v>
      </c>
      <c r="F60" s="19" t="s">
        <v>201</v>
      </c>
      <c r="G60" s="19" t="s">
        <v>124</v>
      </c>
      <c r="H60" s="19" t="s">
        <v>125</v>
      </c>
      <c r="I60" s="27">
        <v>45309</v>
      </c>
      <c r="J60" s="27">
        <v>45310</v>
      </c>
      <c r="K60" s="27">
        <v>45504</v>
      </c>
      <c r="L60" s="29">
        <v>46865000</v>
      </c>
      <c r="M60" s="36">
        <v>0.53125</v>
      </c>
      <c r="N60" s="31">
        <v>24514000</v>
      </c>
      <c r="O60" s="31">
        <v>721000</v>
      </c>
      <c r="P60" s="31">
        <v>21630000</v>
      </c>
      <c r="Q60" s="31">
        <f>VLOOKUP(A60,Hoja8!A:B,2,0)</f>
        <v>11227432</v>
      </c>
      <c r="R60" s="31">
        <f t="shared" si="0"/>
        <v>0</v>
      </c>
      <c r="S60" s="31">
        <f>VLOOKUP(A60,Hoja8!A:C,3,0)</f>
        <v>46865000</v>
      </c>
      <c r="T60" s="31">
        <f t="shared" si="1"/>
        <v>0</v>
      </c>
      <c r="U60" s="31">
        <f>VLOOKUP(A60,Hoja8!A:E,5,0)</f>
        <v>31724000</v>
      </c>
      <c r="V60" s="31">
        <f>VLOOKUP(A60,Hoja8!A:D,4,0)</f>
        <v>721000</v>
      </c>
      <c r="W60" s="31">
        <f>VLOOKUP(A60,Hoja8!A:F,6,0)</f>
        <v>14420000</v>
      </c>
      <c r="AA60" s="30">
        <f t="shared" si="2"/>
        <v>45504</v>
      </c>
      <c r="AB60" s="31"/>
      <c r="AC60" s="31">
        <f t="shared" si="4"/>
        <v>46865000</v>
      </c>
      <c r="AD60" s="28" t="s">
        <v>126</v>
      </c>
    </row>
    <row r="61" spans="1:30" s="28" customFormat="1" ht="43.5" x14ac:dyDescent="0.35">
      <c r="A61" s="20">
        <v>56</v>
      </c>
      <c r="B61" s="28">
        <v>2024</v>
      </c>
      <c r="C61" s="19" t="s">
        <v>202</v>
      </c>
      <c r="D61" s="19" t="s">
        <v>203</v>
      </c>
      <c r="E61" s="19">
        <v>1020721300</v>
      </c>
      <c r="F61" s="19" t="s">
        <v>204</v>
      </c>
      <c r="G61" s="19" t="s">
        <v>154</v>
      </c>
      <c r="H61" s="19" t="s">
        <v>155</v>
      </c>
      <c r="I61" s="27">
        <v>45309</v>
      </c>
      <c r="J61" s="27">
        <v>45313</v>
      </c>
      <c r="K61" s="27">
        <v>45504</v>
      </c>
      <c r="L61" s="29">
        <v>45903000</v>
      </c>
      <c r="M61" s="36">
        <v>0.52380952380952384</v>
      </c>
      <c r="N61" s="31">
        <v>23304600</v>
      </c>
      <c r="O61" s="31">
        <v>1412400</v>
      </c>
      <c r="P61" s="31">
        <v>21186000</v>
      </c>
      <c r="Q61" s="31">
        <f>VLOOKUP(A61,Hoja8!A:B,2,0)</f>
        <v>1020721300</v>
      </c>
      <c r="R61" s="31">
        <f t="shared" si="0"/>
        <v>0</v>
      </c>
      <c r="S61" s="31">
        <f>VLOOKUP(A61,Hoja8!A:C,3,0)</f>
        <v>45903000</v>
      </c>
      <c r="T61" s="31">
        <f t="shared" si="1"/>
        <v>0</v>
      </c>
      <c r="U61" s="31">
        <f>VLOOKUP(A61,Hoja8!A:E,5,0)</f>
        <v>30366600</v>
      </c>
      <c r="V61" s="31">
        <f>VLOOKUP(A61,Hoja8!A:D,4,0)</f>
        <v>1412400</v>
      </c>
      <c r="W61" s="31">
        <f>VLOOKUP(A61,Hoja8!A:F,6,0)</f>
        <v>14124000</v>
      </c>
      <c r="AA61" s="30">
        <f t="shared" si="2"/>
        <v>45504</v>
      </c>
      <c r="AB61" s="31"/>
      <c r="AC61" s="31">
        <f t="shared" si="4"/>
        <v>45903000</v>
      </c>
      <c r="AD61" s="28" t="s">
        <v>156</v>
      </c>
    </row>
    <row r="62" spans="1:30" s="28" customFormat="1" ht="43.5" x14ac:dyDescent="0.35">
      <c r="A62" s="20">
        <v>57</v>
      </c>
      <c r="B62" s="28">
        <v>2024</v>
      </c>
      <c r="C62" s="19" t="s">
        <v>205</v>
      </c>
      <c r="D62" s="19" t="s">
        <v>206</v>
      </c>
      <c r="E62" s="19">
        <v>1032366030</v>
      </c>
      <c r="F62" s="19" t="s">
        <v>207</v>
      </c>
      <c r="G62" s="19" t="s">
        <v>154</v>
      </c>
      <c r="H62" s="19" t="s">
        <v>155</v>
      </c>
      <c r="I62" s="27">
        <v>45309</v>
      </c>
      <c r="J62" s="27">
        <v>45313</v>
      </c>
      <c r="K62" s="27">
        <v>45504</v>
      </c>
      <c r="L62" s="29">
        <v>49504000</v>
      </c>
      <c r="M62" s="36">
        <v>0.52380952380952384</v>
      </c>
      <c r="N62" s="31">
        <v>25132800</v>
      </c>
      <c r="O62" s="31">
        <v>1523200</v>
      </c>
      <c r="P62" s="31">
        <v>22848000</v>
      </c>
      <c r="Q62" s="31">
        <f>VLOOKUP(A62,Hoja8!A:B,2,0)</f>
        <v>1032366030</v>
      </c>
      <c r="R62" s="31">
        <f t="shared" si="0"/>
        <v>0</v>
      </c>
      <c r="S62" s="31">
        <f>VLOOKUP(A62,Hoja8!A:C,3,0)</f>
        <v>49504000</v>
      </c>
      <c r="T62" s="31">
        <f t="shared" si="1"/>
        <v>0</v>
      </c>
      <c r="U62" s="31">
        <f>VLOOKUP(A62,Hoja8!A:E,5,0)</f>
        <v>32748800</v>
      </c>
      <c r="V62" s="31">
        <f>VLOOKUP(A62,Hoja8!A:D,4,0)</f>
        <v>1523200</v>
      </c>
      <c r="W62" s="31">
        <f>VLOOKUP(A62,Hoja8!A:F,6,0)</f>
        <v>15232000</v>
      </c>
      <c r="AA62" s="30">
        <f t="shared" si="2"/>
        <v>45504</v>
      </c>
      <c r="AB62" s="31"/>
      <c r="AC62" s="31">
        <f t="shared" si="4"/>
        <v>49504000</v>
      </c>
      <c r="AD62" s="28" t="s">
        <v>156</v>
      </c>
    </row>
    <row r="63" spans="1:30" s="28" customFormat="1" ht="43.5" x14ac:dyDescent="0.35">
      <c r="A63" s="20">
        <v>58</v>
      </c>
      <c r="B63" s="28">
        <v>2024</v>
      </c>
      <c r="C63" s="19" t="s">
        <v>208</v>
      </c>
      <c r="D63" s="19" t="s">
        <v>209</v>
      </c>
      <c r="E63" s="19">
        <v>52045284</v>
      </c>
      <c r="F63" s="19" t="s">
        <v>210</v>
      </c>
      <c r="G63" s="19" t="s">
        <v>124</v>
      </c>
      <c r="H63" s="19" t="s">
        <v>125</v>
      </c>
      <c r="I63" s="27">
        <v>45309</v>
      </c>
      <c r="J63" s="27">
        <v>45310</v>
      </c>
      <c r="K63" s="27">
        <v>45504</v>
      </c>
      <c r="L63" s="29">
        <v>60255000</v>
      </c>
      <c r="M63" s="36">
        <v>0.53125</v>
      </c>
      <c r="N63" s="31">
        <v>31518000</v>
      </c>
      <c r="O63" s="31">
        <v>927000</v>
      </c>
      <c r="P63" s="31">
        <v>27810000</v>
      </c>
      <c r="Q63" s="31">
        <f>VLOOKUP(A63,Hoja8!A:B,2,0)</f>
        <v>52045284</v>
      </c>
      <c r="R63" s="31">
        <f t="shared" si="0"/>
        <v>0</v>
      </c>
      <c r="S63" s="31">
        <f>VLOOKUP(A63,Hoja8!A:C,3,0)</f>
        <v>60255000</v>
      </c>
      <c r="T63" s="31">
        <f t="shared" si="1"/>
        <v>0</v>
      </c>
      <c r="U63" s="31">
        <f>VLOOKUP(A63,Hoja8!A:E,5,0)</f>
        <v>40788000</v>
      </c>
      <c r="V63" s="31">
        <f>VLOOKUP(A63,Hoja8!A:D,4,0)</f>
        <v>927000</v>
      </c>
      <c r="W63" s="31">
        <f>VLOOKUP(A63,Hoja8!A:F,6,0)</f>
        <v>18540000</v>
      </c>
      <c r="AA63" s="30">
        <f t="shared" si="2"/>
        <v>45504</v>
      </c>
      <c r="AB63" s="31"/>
      <c r="AC63" s="31">
        <f t="shared" si="4"/>
        <v>60255000</v>
      </c>
      <c r="AD63" s="28" t="s">
        <v>126</v>
      </c>
    </row>
    <row r="64" spans="1:30" s="28" customFormat="1" ht="43.5" x14ac:dyDescent="0.35">
      <c r="A64" s="20">
        <v>59</v>
      </c>
      <c r="B64" s="28">
        <v>2024</v>
      </c>
      <c r="C64" s="19" t="s">
        <v>211</v>
      </c>
      <c r="D64" s="19" t="s">
        <v>212</v>
      </c>
      <c r="E64" s="19">
        <v>1032499220</v>
      </c>
      <c r="F64" s="19" t="s">
        <v>213</v>
      </c>
      <c r="G64" s="19" t="s">
        <v>124</v>
      </c>
      <c r="H64" s="19" t="s">
        <v>125</v>
      </c>
      <c r="I64" s="27">
        <v>45309</v>
      </c>
      <c r="J64" s="27">
        <v>45310</v>
      </c>
      <c r="K64" s="27">
        <v>45504</v>
      </c>
      <c r="L64" s="29">
        <v>27885000</v>
      </c>
      <c r="M64" s="36">
        <v>0.53125</v>
      </c>
      <c r="N64" s="31">
        <v>14586000</v>
      </c>
      <c r="O64" s="31">
        <v>429000</v>
      </c>
      <c r="P64" s="31">
        <v>12870000</v>
      </c>
      <c r="Q64" s="31">
        <f>VLOOKUP(A64,Hoja8!A:B,2,0)</f>
        <v>1032499220</v>
      </c>
      <c r="R64" s="31">
        <f t="shared" si="0"/>
        <v>0</v>
      </c>
      <c r="S64" s="31">
        <f>VLOOKUP(A64,Hoja8!A:C,3,0)</f>
        <v>27885000</v>
      </c>
      <c r="T64" s="31">
        <f t="shared" si="1"/>
        <v>0</v>
      </c>
      <c r="U64" s="31">
        <f>VLOOKUP(A64,Hoja8!A:E,5,0)</f>
        <v>18876000</v>
      </c>
      <c r="V64" s="31">
        <f>VLOOKUP(A64,Hoja8!A:D,4,0)</f>
        <v>429000</v>
      </c>
      <c r="W64" s="31">
        <f>VLOOKUP(A64,Hoja8!A:F,6,0)</f>
        <v>8580000</v>
      </c>
      <c r="AA64" s="30">
        <f t="shared" si="2"/>
        <v>45504</v>
      </c>
      <c r="AB64" s="31"/>
      <c r="AC64" s="31">
        <f t="shared" si="4"/>
        <v>27885000</v>
      </c>
      <c r="AD64" s="28" t="s">
        <v>126</v>
      </c>
    </row>
    <row r="65" spans="1:30" s="28" customFormat="1" ht="29" x14ac:dyDescent="0.35">
      <c r="A65" s="20">
        <v>60</v>
      </c>
      <c r="B65" s="28">
        <v>2024</v>
      </c>
      <c r="C65" s="19" t="s">
        <v>214</v>
      </c>
      <c r="D65" s="19" t="s">
        <v>215</v>
      </c>
      <c r="E65" s="19">
        <v>52111077</v>
      </c>
      <c r="F65" s="19" t="s">
        <v>216</v>
      </c>
      <c r="G65" s="19" t="s">
        <v>124</v>
      </c>
      <c r="H65" s="19" t="s">
        <v>125</v>
      </c>
      <c r="I65" s="27">
        <v>45309</v>
      </c>
      <c r="J65" s="27">
        <v>45310</v>
      </c>
      <c r="K65" s="27">
        <v>45504</v>
      </c>
      <c r="L65" s="29">
        <v>56907500</v>
      </c>
      <c r="M65" s="36">
        <v>0.53125</v>
      </c>
      <c r="N65" s="31">
        <v>29767000</v>
      </c>
      <c r="O65" s="31">
        <v>875500</v>
      </c>
      <c r="P65" s="31">
        <v>26265000</v>
      </c>
      <c r="Q65" s="31">
        <f>VLOOKUP(A65,Hoja8!A:B,2,0)</f>
        <v>52111077</v>
      </c>
      <c r="R65" s="31">
        <f t="shared" si="0"/>
        <v>0</v>
      </c>
      <c r="S65" s="31">
        <f>VLOOKUP(A65,Hoja8!A:C,3,0)</f>
        <v>56907500</v>
      </c>
      <c r="T65" s="31">
        <f t="shared" si="1"/>
        <v>0</v>
      </c>
      <c r="U65" s="31">
        <f>VLOOKUP(A65,Hoja8!A:E,5,0)</f>
        <v>38522000</v>
      </c>
      <c r="V65" s="31">
        <f>VLOOKUP(A65,Hoja8!A:D,4,0)</f>
        <v>875500</v>
      </c>
      <c r="W65" s="31">
        <f>VLOOKUP(A65,Hoja8!A:F,6,0)</f>
        <v>17510000</v>
      </c>
      <c r="AA65" s="30">
        <f t="shared" si="2"/>
        <v>45504</v>
      </c>
      <c r="AB65" s="31"/>
      <c r="AC65" s="31">
        <f t="shared" si="4"/>
        <v>56907500</v>
      </c>
      <c r="AD65" s="28" t="s">
        <v>126</v>
      </c>
    </row>
    <row r="66" spans="1:30" s="28" customFormat="1" ht="43.5" x14ac:dyDescent="0.35">
      <c r="A66" s="20">
        <v>61</v>
      </c>
      <c r="B66" s="28">
        <v>2024</v>
      </c>
      <c r="C66" s="19" t="s">
        <v>217</v>
      </c>
      <c r="D66" s="19" t="s">
        <v>218</v>
      </c>
      <c r="E66" s="19">
        <v>52229317</v>
      </c>
      <c r="F66" s="19" t="s">
        <v>219</v>
      </c>
      <c r="G66" s="19" t="s">
        <v>154</v>
      </c>
      <c r="H66" s="19" t="s">
        <v>155</v>
      </c>
      <c r="I66" s="27">
        <v>45309</v>
      </c>
      <c r="J66" s="27">
        <v>45313</v>
      </c>
      <c r="K66" s="27">
        <v>45504</v>
      </c>
      <c r="L66" s="29">
        <v>43641000</v>
      </c>
      <c r="M66" s="36">
        <v>0.52380952380952384</v>
      </c>
      <c r="N66" s="31">
        <v>22156200</v>
      </c>
      <c r="O66" s="31">
        <v>1342800</v>
      </c>
      <c r="P66" s="31">
        <v>20142000</v>
      </c>
      <c r="Q66" s="31">
        <f>VLOOKUP(A66,Hoja8!A:B,2,0)</f>
        <v>52229317</v>
      </c>
      <c r="R66" s="31">
        <f t="shared" si="0"/>
        <v>0</v>
      </c>
      <c r="S66" s="31">
        <f>VLOOKUP(A66,Hoja8!A:C,3,0)</f>
        <v>43641000</v>
      </c>
      <c r="T66" s="31">
        <f t="shared" si="1"/>
        <v>0</v>
      </c>
      <c r="U66" s="31">
        <f>VLOOKUP(A66,Hoja8!A:E,5,0)</f>
        <v>28870200</v>
      </c>
      <c r="V66" s="31">
        <f>VLOOKUP(A66,Hoja8!A:D,4,0)</f>
        <v>1342800</v>
      </c>
      <c r="W66" s="31">
        <f>VLOOKUP(A66,Hoja8!A:F,6,0)</f>
        <v>13428000</v>
      </c>
      <c r="AA66" s="30">
        <f t="shared" si="2"/>
        <v>45504</v>
      </c>
      <c r="AB66" s="31"/>
      <c r="AC66" s="31">
        <f t="shared" si="4"/>
        <v>43641000</v>
      </c>
      <c r="AD66" s="28" t="s">
        <v>156</v>
      </c>
    </row>
    <row r="67" spans="1:30" s="28" customFormat="1" ht="29" x14ac:dyDescent="0.35">
      <c r="A67" s="20">
        <v>62</v>
      </c>
      <c r="B67" s="28">
        <v>2024</v>
      </c>
      <c r="C67" s="19" t="s">
        <v>220</v>
      </c>
      <c r="D67" s="19" t="s">
        <v>221</v>
      </c>
      <c r="E67" s="19">
        <v>52198664</v>
      </c>
      <c r="F67" s="19" t="s">
        <v>222</v>
      </c>
      <c r="G67" s="19" t="s">
        <v>31</v>
      </c>
      <c r="H67" s="19" t="s">
        <v>32</v>
      </c>
      <c r="I67" s="27">
        <v>45309</v>
      </c>
      <c r="J67" s="27">
        <v>45310</v>
      </c>
      <c r="K67" s="27">
        <v>45504</v>
      </c>
      <c r="L67" s="29">
        <v>42367000</v>
      </c>
      <c r="M67" s="36">
        <v>0.53125</v>
      </c>
      <c r="N67" s="31">
        <v>22161200</v>
      </c>
      <c r="O67" s="31">
        <v>651800</v>
      </c>
      <c r="P67" s="31">
        <v>19554000</v>
      </c>
      <c r="Q67" s="31">
        <f>VLOOKUP(A67,Hoja8!A:B,2,0)</f>
        <v>52198664</v>
      </c>
      <c r="R67" s="31">
        <f t="shared" si="0"/>
        <v>0</v>
      </c>
      <c r="S67" s="31">
        <f>VLOOKUP(A67,Hoja8!A:C,3,0)</f>
        <v>42367000</v>
      </c>
      <c r="T67" s="31">
        <f t="shared" si="1"/>
        <v>0</v>
      </c>
      <c r="U67" s="31">
        <f>VLOOKUP(A67,Hoja8!A:E,5,0)</f>
        <v>28679200</v>
      </c>
      <c r="V67" s="31">
        <f>VLOOKUP(A67,Hoja8!A:D,4,0)</f>
        <v>651800</v>
      </c>
      <c r="W67" s="31">
        <f>VLOOKUP(A67,Hoja8!A:F,6,0)</f>
        <v>13036000</v>
      </c>
      <c r="AA67" s="30">
        <f t="shared" si="2"/>
        <v>45504</v>
      </c>
      <c r="AB67" s="31"/>
      <c r="AC67" s="31">
        <f t="shared" si="4"/>
        <v>42367000</v>
      </c>
      <c r="AD67" s="28" t="s">
        <v>33</v>
      </c>
    </row>
    <row r="68" spans="1:30" s="28" customFormat="1" ht="43.5" x14ac:dyDescent="0.35">
      <c r="A68" s="20">
        <v>63</v>
      </c>
      <c r="B68" s="28">
        <v>2024</v>
      </c>
      <c r="C68" s="19" t="s">
        <v>223</v>
      </c>
      <c r="D68" s="19" t="s">
        <v>224</v>
      </c>
      <c r="E68" s="19">
        <v>52953322</v>
      </c>
      <c r="F68" s="19" t="s">
        <v>225</v>
      </c>
      <c r="G68" s="19" t="s">
        <v>31</v>
      </c>
      <c r="H68" s="19" t="s">
        <v>32</v>
      </c>
      <c r="I68" s="27">
        <v>45309</v>
      </c>
      <c r="J68" s="27">
        <v>45310</v>
      </c>
      <c r="K68" s="27">
        <v>45504</v>
      </c>
      <c r="L68" s="29">
        <v>42367000</v>
      </c>
      <c r="M68" s="36">
        <v>0.53125</v>
      </c>
      <c r="N68" s="31">
        <v>22161200</v>
      </c>
      <c r="O68" s="31">
        <v>651800</v>
      </c>
      <c r="P68" s="31">
        <v>19554000</v>
      </c>
      <c r="Q68" s="31">
        <f>VLOOKUP(A68,Hoja8!A:B,2,0)</f>
        <v>52953322</v>
      </c>
      <c r="R68" s="31">
        <f t="shared" si="0"/>
        <v>0</v>
      </c>
      <c r="S68" s="31">
        <f>VLOOKUP(A68,Hoja8!A:C,3,0)</f>
        <v>42367000</v>
      </c>
      <c r="T68" s="31">
        <f t="shared" si="1"/>
        <v>0</v>
      </c>
      <c r="U68" s="31">
        <f>VLOOKUP(A68,Hoja8!A:E,5,0)</f>
        <v>28679200</v>
      </c>
      <c r="V68" s="31">
        <f>VLOOKUP(A68,Hoja8!A:D,4,0)</f>
        <v>651800</v>
      </c>
      <c r="W68" s="31">
        <f>VLOOKUP(A68,Hoja8!A:F,6,0)</f>
        <v>13036000</v>
      </c>
      <c r="AA68" s="30">
        <f t="shared" si="2"/>
        <v>45504</v>
      </c>
      <c r="AB68" s="31"/>
      <c r="AC68" s="31">
        <f t="shared" si="4"/>
        <v>42367000</v>
      </c>
      <c r="AD68" s="28" t="s">
        <v>33</v>
      </c>
    </row>
    <row r="69" spans="1:30" s="28" customFormat="1" ht="29" x14ac:dyDescent="0.35">
      <c r="A69" s="20">
        <v>64</v>
      </c>
      <c r="B69" s="28">
        <v>2024</v>
      </c>
      <c r="C69" s="19" t="s">
        <v>226</v>
      </c>
      <c r="D69" s="19" t="s">
        <v>227</v>
      </c>
      <c r="E69" s="19">
        <v>1072708290</v>
      </c>
      <c r="F69" s="19" t="s">
        <v>228</v>
      </c>
      <c r="G69" s="19" t="s">
        <v>31</v>
      </c>
      <c r="H69" s="19" t="s">
        <v>32</v>
      </c>
      <c r="I69" s="27">
        <v>45309</v>
      </c>
      <c r="J69" s="27">
        <v>45310</v>
      </c>
      <c r="K69" s="27">
        <v>45504</v>
      </c>
      <c r="L69" s="29">
        <v>42367000</v>
      </c>
      <c r="M69" s="36">
        <v>0.53125</v>
      </c>
      <c r="N69" s="31">
        <v>22161200</v>
      </c>
      <c r="O69" s="31">
        <v>651800</v>
      </c>
      <c r="P69" s="31">
        <v>19554000</v>
      </c>
      <c r="Q69" s="31">
        <f>VLOOKUP(A69,Hoja8!A:B,2,0)</f>
        <v>1072708290</v>
      </c>
      <c r="R69" s="31">
        <f t="shared" si="0"/>
        <v>0</v>
      </c>
      <c r="S69" s="31">
        <f>VLOOKUP(A69,Hoja8!A:C,3,0)</f>
        <v>42367000</v>
      </c>
      <c r="T69" s="31">
        <f t="shared" si="1"/>
        <v>0</v>
      </c>
      <c r="U69" s="31">
        <f>VLOOKUP(A69,Hoja8!A:E,5,0)</f>
        <v>28679200</v>
      </c>
      <c r="V69" s="31">
        <f>VLOOKUP(A69,Hoja8!A:D,4,0)</f>
        <v>651800</v>
      </c>
      <c r="W69" s="31">
        <f>VLOOKUP(A69,Hoja8!A:F,6,0)</f>
        <v>13036000</v>
      </c>
      <c r="AA69" s="30">
        <f t="shared" si="2"/>
        <v>45504</v>
      </c>
      <c r="AB69" s="31"/>
      <c r="AC69" s="31">
        <f t="shared" si="4"/>
        <v>42367000</v>
      </c>
      <c r="AD69" s="28" t="s">
        <v>33</v>
      </c>
    </row>
    <row r="70" spans="1:30" s="28" customFormat="1" ht="29" x14ac:dyDescent="0.35">
      <c r="A70" s="20">
        <v>65</v>
      </c>
      <c r="B70" s="28">
        <v>2024</v>
      </c>
      <c r="C70" s="19" t="s">
        <v>229</v>
      </c>
      <c r="D70" s="19" t="s">
        <v>230</v>
      </c>
      <c r="E70" s="19">
        <v>1010233479</v>
      </c>
      <c r="F70" s="19" t="s">
        <v>231</v>
      </c>
      <c r="G70" s="19" t="s">
        <v>31</v>
      </c>
      <c r="H70" s="19" t="s">
        <v>32</v>
      </c>
      <c r="I70" s="27">
        <v>45309</v>
      </c>
      <c r="J70" s="27">
        <v>45310</v>
      </c>
      <c r="K70" s="27">
        <v>45504</v>
      </c>
      <c r="L70" s="29">
        <v>42367000</v>
      </c>
      <c r="M70" s="36">
        <v>0.53125</v>
      </c>
      <c r="N70" s="31">
        <v>22161200</v>
      </c>
      <c r="O70" s="31">
        <v>651800</v>
      </c>
      <c r="P70" s="31">
        <v>19554000</v>
      </c>
      <c r="Q70" s="31">
        <f>VLOOKUP(A70,Hoja8!A:B,2,0)</f>
        <v>1010233479</v>
      </c>
      <c r="R70" s="31">
        <f t="shared" si="0"/>
        <v>0</v>
      </c>
      <c r="S70" s="31">
        <f>VLOOKUP(A70,Hoja8!A:C,3,0)</f>
        <v>42367000</v>
      </c>
      <c r="T70" s="31">
        <f t="shared" si="1"/>
        <v>0</v>
      </c>
      <c r="U70" s="31">
        <f>VLOOKUP(A70,Hoja8!A:E,5,0)</f>
        <v>28679200</v>
      </c>
      <c r="V70" s="31">
        <f>VLOOKUP(A70,Hoja8!A:D,4,0)</f>
        <v>651800</v>
      </c>
      <c r="W70" s="31">
        <f>VLOOKUP(A70,Hoja8!A:F,6,0)</f>
        <v>13036000</v>
      </c>
      <c r="AA70" s="30">
        <f t="shared" si="2"/>
        <v>45504</v>
      </c>
      <c r="AB70" s="31"/>
      <c r="AC70" s="31">
        <f t="shared" si="4"/>
        <v>42367000</v>
      </c>
      <c r="AD70" s="28" t="s">
        <v>33</v>
      </c>
    </row>
    <row r="71" spans="1:30" s="28" customFormat="1" ht="43.5" x14ac:dyDescent="0.35">
      <c r="A71" s="20">
        <v>66</v>
      </c>
      <c r="B71" s="28">
        <v>2024</v>
      </c>
      <c r="C71" s="19" t="s">
        <v>232</v>
      </c>
      <c r="D71" s="19" t="s">
        <v>233</v>
      </c>
      <c r="E71" s="19">
        <v>53165523</v>
      </c>
      <c r="F71" s="19" t="s">
        <v>234</v>
      </c>
      <c r="G71" s="19" t="s">
        <v>124</v>
      </c>
      <c r="H71" s="19" t="s">
        <v>125</v>
      </c>
      <c r="I71" s="27">
        <v>45310</v>
      </c>
      <c r="J71" s="27">
        <v>45313</v>
      </c>
      <c r="K71" s="27">
        <v>45504</v>
      </c>
      <c r="L71" s="29">
        <v>52000000</v>
      </c>
      <c r="M71" s="36">
        <v>0.52380952380952384</v>
      </c>
      <c r="N71" s="31">
        <v>26400000</v>
      </c>
      <c r="O71" s="31">
        <v>1600000</v>
      </c>
      <c r="P71" s="31">
        <v>24000000</v>
      </c>
      <c r="Q71" s="31">
        <f>VLOOKUP(A71,Hoja8!A:B,2,0)</f>
        <v>53165523</v>
      </c>
      <c r="R71" s="31">
        <f t="shared" si="0"/>
        <v>0</v>
      </c>
      <c r="S71" s="31">
        <f>VLOOKUP(A71,Hoja8!A:C,3,0)</f>
        <v>52000000</v>
      </c>
      <c r="T71" s="31">
        <f t="shared" si="1"/>
        <v>0</v>
      </c>
      <c r="U71" s="31">
        <f>VLOOKUP(A71,Hoja8!A:E,5,0)</f>
        <v>34400000</v>
      </c>
      <c r="V71" s="31">
        <f>VLOOKUP(A71,Hoja8!A:D,4,0)</f>
        <v>1600000</v>
      </c>
      <c r="W71" s="31">
        <f>VLOOKUP(A71,Hoja8!A:F,6,0)</f>
        <v>16000000</v>
      </c>
      <c r="AA71" s="30">
        <f t="shared" si="2"/>
        <v>45504</v>
      </c>
      <c r="AB71" s="31"/>
      <c r="AC71" s="31">
        <f t="shared" si="4"/>
        <v>52000000</v>
      </c>
      <c r="AD71" s="28" t="s">
        <v>126</v>
      </c>
    </row>
    <row r="72" spans="1:30" s="28" customFormat="1" ht="43.5" x14ac:dyDescent="0.35">
      <c r="A72" s="20">
        <v>67</v>
      </c>
      <c r="B72" s="28">
        <v>2024</v>
      </c>
      <c r="C72" s="19" t="s">
        <v>235</v>
      </c>
      <c r="D72" s="19" t="s">
        <v>236</v>
      </c>
      <c r="E72" s="19">
        <v>1057515051</v>
      </c>
      <c r="F72" s="19" t="s">
        <v>237</v>
      </c>
      <c r="G72" s="19" t="s">
        <v>154</v>
      </c>
      <c r="H72" s="19" t="s">
        <v>155</v>
      </c>
      <c r="I72" s="27">
        <v>45310</v>
      </c>
      <c r="J72" s="27">
        <v>45313</v>
      </c>
      <c r="K72" s="27">
        <v>45504</v>
      </c>
      <c r="L72" s="29">
        <v>50908000</v>
      </c>
      <c r="M72" s="36">
        <v>0.52380952380952384</v>
      </c>
      <c r="N72" s="31">
        <v>25845600</v>
      </c>
      <c r="O72" s="31">
        <v>1566400</v>
      </c>
      <c r="P72" s="31">
        <v>23496000</v>
      </c>
      <c r="Q72" s="31">
        <f>VLOOKUP(A72,Hoja8!A:B,2,0)</f>
        <v>1057515051</v>
      </c>
      <c r="R72" s="31">
        <f t="shared" ref="R72:R135" si="5">+E72-Q72</f>
        <v>0</v>
      </c>
      <c r="S72" s="31">
        <f>VLOOKUP(A72,Hoja8!A:C,3,0)</f>
        <v>50908000</v>
      </c>
      <c r="T72" s="31">
        <f t="shared" ref="T72:T135" si="6">+L72-S72</f>
        <v>0</v>
      </c>
      <c r="U72" s="31">
        <f>VLOOKUP(A72,Hoja8!A:E,5,0)</f>
        <v>33677600</v>
      </c>
      <c r="V72" s="31">
        <f>VLOOKUP(A72,Hoja8!A:D,4,0)</f>
        <v>1566400</v>
      </c>
      <c r="W72" s="31">
        <f>VLOOKUP(A72,Hoja8!A:F,6,0)</f>
        <v>15664000</v>
      </c>
      <c r="AA72" s="30">
        <f t="shared" ref="AA72:AA135" si="7">+Z72+K72</f>
        <v>45504</v>
      </c>
      <c r="AB72" s="31"/>
      <c r="AC72" s="31">
        <f t="shared" si="4"/>
        <v>50908000</v>
      </c>
      <c r="AD72" s="28" t="s">
        <v>156</v>
      </c>
    </row>
    <row r="73" spans="1:30" s="28" customFormat="1" ht="43.5" x14ac:dyDescent="0.35">
      <c r="A73" s="20">
        <v>68</v>
      </c>
      <c r="B73" s="28">
        <v>2024</v>
      </c>
      <c r="C73" s="19" t="s">
        <v>238</v>
      </c>
      <c r="D73" s="19" t="s">
        <v>239</v>
      </c>
      <c r="E73" s="19">
        <v>1032423688</v>
      </c>
      <c r="F73" s="19" t="s">
        <v>240</v>
      </c>
      <c r="G73" s="19" t="s">
        <v>31</v>
      </c>
      <c r="H73" s="19" t="s">
        <v>32</v>
      </c>
      <c r="I73" s="27">
        <v>45310</v>
      </c>
      <c r="J73" s="27">
        <v>45315</v>
      </c>
      <c r="K73" s="27">
        <v>45626</v>
      </c>
      <c r="L73" s="29">
        <v>42367000</v>
      </c>
      <c r="M73" s="36">
        <v>0.35828877531829773</v>
      </c>
      <c r="N73" s="31">
        <v>14556867</v>
      </c>
      <c r="O73" s="31">
        <v>1738133</v>
      </c>
      <c r="P73" s="31">
        <v>26072000</v>
      </c>
      <c r="Q73" s="31">
        <f>VLOOKUP(A73,Hoja8!A:B,2,0)</f>
        <v>1032423688</v>
      </c>
      <c r="R73" s="31">
        <f t="shared" si="5"/>
        <v>0</v>
      </c>
      <c r="S73" s="31">
        <f>VLOOKUP(A73,Hoja8!A:C,3,0)</f>
        <v>42367000</v>
      </c>
      <c r="T73" s="31">
        <f t="shared" si="6"/>
        <v>0</v>
      </c>
      <c r="U73" s="31">
        <f>VLOOKUP(A73,Hoja8!A:E,5,0)</f>
        <v>14556867</v>
      </c>
      <c r="V73" s="31">
        <f>VLOOKUP(A73,Hoja8!A:D,4,0)</f>
        <v>1738133</v>
      </c>
      <c r="W73" s="31">
        <f>VLOOKUP(A73,Hoja8!A:F,6,0)</f>
        <v>26072000</v>
      </c>
      <c r="AA73" s="30">
        <f t="shared" si="7"/>
        <v>45626</v>
      </c>
      <c r="AB73" s="31"/>
      <c r="AC73" s="31">
        <f t="shared" si="4"/>
        <v>42367000</v>
      </c>
      <c r="AD73" s="28" t="s">
        <v>33</v>
      </c>
    </row>
    <row r="74" spans="1:30" s="28" customFormat="1" ht="43.5" x14ac:dyDescent="0.35">
      <c r="A74" s="20">
        <v>69</v>
      </c>
      <c r="B74" s="28">
        <v>2024</v>
      </c>
      <c r="C74" s="19" t="s">
        <v>241</v>
      </c>
      <c r="D74" s="19" t="s">
        <v>242</v>
      </c>
      <c r="E74" s="19">
        <v>1032412691</v>
      </c>
      <c r="F74" s="19" t="s">
        <v>243</v>
      </c>
      <c r="G74" s="19" t="s">
        <v>154</v>
      </c>
      <c r="H74" s="19" t="s">
        <v>155</v>
      </c>
      <c r="I74" s="27">
        <v>45313</v>
      </c>
      <c r="J74" s="27">
        <v>45315</v>
      </c>
      <c r="K74" s="27">
        <v>45504</v>
      </c>
      <c r="L74" s="29">
        <v>45903000</v>
      </c>
      <c r="M74" s="36">
        <v>0.51871657754010692</v>
      </c>
      <c r="N74" s="31">
        <v>22833800</v>
      </c>
      <c r="O74" s="31">
        <v>1883200</v>
      </c>
      <c r="P74" s="31">
        <v>21186000</v>
      </c>
      <c r="Q74" s="31">
        <f>VLOOKUP(A74,Hoja8!A:B,2,0)</f>
        <v>1032412691</v>
      </c>
      <c r="R74" s="31">
        <f t="shared" si="5"/>
        <v>0</v>
      </c>
      <c r="S74" s="31">
        <f>VLOOKUP(A74,Hoja8!A:C,3,0)</f>
        <v>45903000</v>
      </c>
      <c r="T74" s="31">
        <f t="shared" si="6"/>
        <v>0</v>
      </c>
      <c r="U74" s="31">
        <f>VLOOKUP(A74,Hoja8!A:E,5,0)</f>
        <v>29895800</v>
      </c>
      <c r="V74" s="31">
        <f>VLOOKUP(A74,Hoja8!A:D,4,0)</f>
        <v>1883200</v>
      </c>
      <c r="W74" s="31">
        <f>VLOOKUP(A74,Hoja8!A:F,6,0)</f>
        <v>14124000</v>
      </c>
      <c r="AA74" s="30">
        <f t="shared" si="7"/>
        <v>45504</v>
      </c>
      <c r="AB74" s="31"/>
      <c r="AC74" s="31">
        <f t="shared" si="4"/>
        <v>45903000</v>
      </c>
      <c r="AD74" s="28" t="s">
        <v>156</v>
      </c>
    </row>
    <row r="75" spans="1:30" s="28" customFormat="1" ht="43.5" x14ac:dyDescent="0.35">
      <c r="A75" s="20">
        <v>70</v>
      </c>
      <c r="B75" s="28">
        <v>2024</v>
      </c>
      <c r="C75" s="19" t="s">
        <v>244</v>
      </c>
      <c r="D75" s="19" t="s">
        <v>245</v>
      </c>
      <c r="E75" s="19">
        <v>1015452543</v>
      </c>
      <c r="F75" s="19" t="s">
        <v>246</v>
      </c>
      <c r="G75" s="19" t="s">
        <v>31</v>
      </c>
      <c r="H75" s="19" t="s">
        <v>32</v>
      </c>
      <c r="I75" s="27">
        <v>45313</v>
      </c>
      <c r="J75" s="27">
        <v>45315</v>
      </c>
      <c r="K75" s="27">
        <v>45504</v>
      </c>
      <c r="L75" s="29">
        <v>42367000</v>
      </c>
      <c r="M75" s="36">
        <v>0.51871658148872324</v>
      </c>
      <c r="N75" s="31">
        <v>21074867</v>
      </c>
      <c r="O75" s="31">
        <v>1738133</v>
      </c>
      <c r="P75" s="31">
        <v>19554000</v>
      </c>
      <c r="Q75" s="31">
        <f>VLOOKUP(A75,Hoja8!A:B,2,0)</f>
        <v>1015452543</v>
      </c>
      <c r="R75" s="31">
        <f t="shared" si="5"/>
        <v>0</v>
      </c>
      <c r="S75" s="31">
        <f>VLOOKUP(A75,Hoja8!A:C,3,0)</f>
        <v>42367000</v>
      </c>
      <c r="T75" s="31">
        <f t="shared" si="6"/>
        <v>0</v>
      </c>
      <c r="U75" s="31">
        <f>VLOOKUP(A75,Hoja8!A:E,5,0)</f>
        <v>27592867</v>
      </c>
      <c r="V75" s="31">
        <f>VLOOKUP(A75,Hoja8!A:D,4,0)</f>
        <v>1738133</v>
      </c>
      <c r="W75" s="31">
        <f>VLOOKUP(A75,Hoja8!A:F,6,0)</f>
        <v>13036000</v>
      </c>
      <c r="AA75" s="30">
        <f t="shared" si="7"/>
        <v>45504</v>
      </c>
      <c r="AB75" s="31"/>
      <c r="AC75" s="31">
        <f t="shared" si="4"/>
        <v>42367000</v>
      </c>
      <c r="AD75" s="28" t="s">
        <v>33</v>
      </c>
    </row>
    <row r="76" spans="1:30" s="28" customFormat="1" ht="43.5" x14ac:dyDescent="0.35">
      <c r="A76" s="20">
        <v>71</v>
      </c>
      <c r="B76" s="28">
        <v>2024</v>
      </c>
      <c r="C76" s="19" t="s">
        <v>247</v>
      </c>
      <c r="D76" s="19" t="s">
        <v>248</v>
      </c>
      <c r="E76" s="19">
        <v>33378133</v>
      </c>
      <c r="F76" s="19" t="s">
        <v>249</v>
      </c>
      <c r="G76" s="19" t="s">
        <v>31</v>
      </c>
      <c r="H76" s="19" t="s">
        <v>32</v>
      </c>
      <c r="I76" s="27">
        <v>45313</v>
      </c>
      <c r="J76" s="27">
        <v>45315</v>
      </c>
      <c r="K76" s="27">
        <v>45504</v>
      </c>
      <c r="L76" s="29">
        <v>42367000</v>
      </c>
      <c r="M76" s="36">
        <v>0.51871658148872324</v>
      </c>
      <c r="N76" s="31">
        <v>21074867</v>
      </c>
      <c r="O76" s="31">
        <v>1738133</v>
      </c>
      <c r="P76" s="31">
        <v>19554000</v>
      </c>
      <c r="Q76" s="31">
        <f>VLOOKUP(A76,Hoja8!A:B,2,0)</f>
        <v>33378133</v>
      </c>
      <c r="R76" s="31">
        <f t="shared" si="5"/>
        <v>0</v>
      </c>
      <c r="S76" s="31">
        <f>VLOOKUP(A76,Hoja8!A:C,3,0)</f>
        <v>42367000</v>
      </c>
      <c r="T76" s="31">
        <f t="shared" si="6"/>
        <v>0</v>
      </c>
      <c r="U76" s="31">
        <f>VLOOKUP(A76,Hoja8!A:E,5,0)</f>
        <v>27592867</v>
      </c>
      <c r="V76" s="31">
        <f>VLOOKUP(A76,Hoja8!A:D,4,0)</f>
        <v>1738133</v>
      </c>
      <c r="W76" s="31">
        <f>VLOOKUP(A76,Hoja8!A:F,6,0)</f>
        <v>13036000</v>
      </c>
      <c r="AA76" s="30">
        <f t="shared" si="7"/>
        <v>45504</v>
      </c>
      <c r="AB76" s="31"/>
      <c r="AC76" s="31">
        <f t="shared" si="4"/>
        <v>42367000</v>
      </c>
      <c r="AD76" s="28" t="s">
        <v>33</v>
      </c>
    </row>
    <row r="77" spans="1:30" s="28" customFormat="1" ht="43.5" x14ac:dyDescent="0.35">
      <c r="A77" s="20">
        <v>72</v>
      </c>
      <c r="B77" s="28">
        <v>2024</v>
      </c>
      <c r="C77" s="19" t="s">
        <v>250</v>
      </c>
      <c r="D77" s="19" t="s">
        <v>251</v>
      </c>
      <c r="E77" s="19">
        <v>52196543</v>
      </c>
      <c r="F77" s="19" t="s">
        <v>252</v>
      </c>
      <c r="G77" s="19" t="s">
        <v>31</v>
      </c>
      <c r="H77" s="19" t="s">
        <v>32</v>
      </c>
      <c r="I77" s="27">
        <v>45313</v>
      </c>
      <c r="J77" s="27">
        <v>45315</v>
      </c>
      <c r="K77" s="27">
        <v>45504</v>
      </c>
      <c r="L77" s="29">
        <v>42367000</v>
      </c>
      <c r="M77" s="36">
        <v>0.51871658148872324</v>
      </c>
      <c r="N77" s="31">
        <v>21074867</v>
      </c>
      <c r="O77" s="31">
        <v>1738133</v>
      </c>
      <c r="P77" s="31">
        <v>19554000</v>
      </c>
      <c r="Q77" s="31">
        <f>VLOOKUP(A77,Hoja8!A:B,2,0)</f>
        <v>52196543</v>
      </c>
      <c r="R77" s="31">
        <f t="shared" si="5"/>
        <v>0</v>
      </c>
      <c r="S77" s="31">
        <f>VLOOKUP(A77,Hoja8!A:C,3,0)</f>
        <v>42367000</v>
      </c>
      <c r="T77" s="31">
        <f t="shared" si="6"/>
        <v>0</v>
      </c>
      <c r="U77" s="31">
        <f>VLOOKUP(A77,Hoja8!A:E,5,0)</f>
        <v>27592867</v>
      </c>
      <c r="V77" s="31">
        <f>VLOOKUP(A77,Hoja8!A:D,4,0)</f>
        <v>1738133</v>
      </c>
      <c r="W77" s="31">
        <f>VLOOKUP(A77,Hoja8!A:F,6,0)</f>
        <v>13036000</v>
      </c>
      <c r="AA77" s="30">
        <f t="shared" si="7"/>
        <v>45504</v>
      </c>
      <c r="AB77" s="31"/>
      <c r="AC77" s="31">
        <f t="shared" si="4"/>
        <v>42367000</v>
      </c>
      <c r="AD77" s="28" t="s">
        <v>33</v>
      </c>
    </row>
    <row r="78" spans="1:30" s="28" customFormat="1" ht="43.5" x14ac:dyDescent="0.35">
      <c r="A78" s="20">
        <v>73</v>
      </c>
      <c r="B78" s="28">
        <v>2024</v>
      </c>
      <c r="C78" s="19" t="s">
        <v>253</v>
      </c>
      <c r="D78" s="19" t="s">
        <v>254</v>
      </c>
      <c r="E78" s="19">
        <v>1010235522</v>
      </c>
      <c r="F78" s="19" t="s">
        <v>255</v>
      </c>
      <c r="G78" s="19" t="s">
        <v>31</v>
      </c>
      <c r="H78" s="19" t="s">
        <v>32</v>
      </c>
      <c r="I78" s="27">
        <v>45313</v>
      </c>
      <c r="J78" s="27">
        <v>45315</v>
      </c>
      <c r="K78" s="27">
        <v>45504</v>
      </c>
      <c r="L78" s="29">
        <v>42367000</v>
      </c>
      <c r="M78" s="36">
        <v>0.51871658148872324</v>
      </c>
      <c r="N78" s="31">
        <v>21074867</v>
      </c>
      <c r="O78" s="31">
        <v>1738133</v>
      </c>
      <c r="P78" s="31">
        <v>19554000</v>
      </c>
      <c r="Q78" s="31">
        <f>VLOOKUP(A78,Hoja8!A:B,2,0)</f>
        <v>1010235522</v>
      </c>
      <c r="R78" s="31">
        <f t="shared" si="5"/>
        <v>0</v>
      </c>
      <c r="S78" s="31">
        <f>VLOOKUP(A78,Hoja8!A:C,3,0)</f>
        <v>42367000</v>
      </c>
      <c r="T78" s="31">
        <f t="shared" si="6"/>
        <v>0</v>
      </c>
      <c r="U78" s="31">
        <f>VLOOKUP(A78,Hoja8!A:E,5,0)</f>
        <v>27592867</v>
      </c>
      <c r="V78" s="31">
        <f>VLOOKUP(A78,Hoja8!A:D,4,0)</f>
        <v>1738133</v>
      </c>
      <c r="W78" s="31">
        <f>VLOOKUP(A78,Hoja8!A:F,6,0)</f>
        <v>13036000</v>
      </c>
      <c r="AA78" s="30">
        <f t="shared" si="7"/>
        <v>45504</v>
      </c>
      <c r="AB78" s="31"/>
      <c r="AC78" s="31">
        <f t="shared" si="4"/>
        <v>42367000</v>
      </c>
      <c r="AD78" s="28" t="s">
        <v>33</v>
      </c>
    </row>
    <row r="79" spans="1:30" s="28" customFormat="1" ht="43.5" x14ac:dyDescent="0.35">
      <c r="A79" s="20">
        <v>74</v>
      </c>
      <c r="B79" s="28">
        <v>2024</v>
      </c>
      <c r="C79" s="19" t="s">
        <v>256</v>
      </c>
      <c r="D79" s="19" t="s">
        <v>257</v>
      </c>
      <c r="E79" s="19">
        <v>1014252867</v>
      </c>
      <c r="F79" s="19" t="s">
        <v>258</v>
      </c>
      <c r="G79" s="19" t="s">
        <v>31</v>
      </c>
      <c r="H79" s="19" t="s">
        <v>32</v>
      </c>
      <c r="I79" s="27">
        <v>45313</v>
      </c>
      <c r="J79" s="27">
        <v>45315</v>
      </c>
      <c r="K79" s="27">
        <v>45504</v>
      </c>
      <c r="L79" s="29">
        <v>42367000</v>
      </c>
      <c r="M79" s="36">
        <v>0.51871658148872324</v>
      </c>
      <c r="N79" s="31">
        <v>21074867</v>
      </c>
      <c r="O79" s="31">
        <v>1738133</v>
      </c>
      <c r="P79" s="31">
        <v>19554000</v>
      </c>
      <c r="Q79" s="31">
        <f>VLOOKUP(A79,Hoja8!A:B,2,0)</f>
        <v>1014252867</v>
      </c>
      <c r="R79" s="31">
        <f t="shared" si="5"/>
        <v>0</v>
      </c>
      <c r="S79" s="31">
        <f>VLOOKUP(A79,Hoja8!A:C,3,0)</f>
        <v>42367000</v>
      </c>
      <c r="T79" s="31">
        <f t="shared" si="6"/>
        <v>0</v>
      </c>
      <c r="U79" s="31">
        <f>VLOOKUP(A79,Hoja8!A:E,5,0)</f>
        <v>27592867</v>
      </c>
      <c r="V79" s="31">
        <f>VLOOKUP(A79,Hoja8!A:D,4,0)</f>
        <v>1738133</v>
      </c>
      <c r="W79" s="31">
        <f>VLOOKUP(A79,Hoja8!A:F,6,0)</f>
        <v>13036000</v>
      </c>
      <c r="AA79" s="30">
        <f t="shared" si="7"/>
        <v>45504</v>
      </c>
      <c r="AB79" s="31"/>
      <c r="AC79" s="31">
        <f t="shared" si="4"/>
        <v>42367000</v>
      </c>
      <c r="AD79" s="28" t="s">
        <v>33</v>
      </c>
    </row>
    <row r="80" spans="1:30" s="28" customFormat="1" ht="43.5" x14ac:dyDescent="0.35">
      <c r="A80" s="20">
        <v>75</v>
      </c>
      <c r="B80" s="28">
        <v>2024</v>
      </c>
      <c r="C80" s="19" t="s">
        <v>259</v>
      </c>
      <c r="D80" s="19" t="s">
        <v>260</v>
      </c>
      <c r="E80" s="19">
        <v>1053834314</v>
      </c>
      <c r="F80" s="19" t="s">
        <v>261</v>
      </c>
      <c r="G80" s="19" t="s">
        <v>262</v>
      </c>
      <c r="H80" s="19" t="s">
        <v>263</v>
      </c>
      <c r="I80" s="27">
        <v>45314</v>
      </c>
      <c r="J80" s="27">
        <v>45315</v>
      </c>
      <c r="K80" s="27">
        <v>45504</v>
      </c>
      <c r="L80" s="29">
        <v>53702400</v>
      </c>
      <c r="M80" s="36">
        <v>0.51871657754010692</v>
      </c>
      <c r="N80" s="31">
        <v>27130900</v>
      </c>
      <c r="O80" s="31">
        <v>1398500</v>
      </c>
      <c r="P80" s="31">
        <v>25173000</v>
      </c>
      <c r="Q80" s="31">
        <f>VLOOKUP(A80,Hoja8!A:B,2,0)</f>
        <v>1053834314</v>
      </c>
      <c r="R80" s="31">
        <f t="shared" si="5"/>
        <v>0</v>
      </c>
      <c r="S80" s="31">
        <f>VLOOKUP(A80,Hoja8!A:C,3,0)</f>
        <v>53702400</v>
      </c>
      <c r="T80" s="31">
        <f t="shared" si="6"/>
        <v>0</v>
      </c>
      <c r="U80" s="31">
        <f>VLOOKUP(A80,Hoja8!A:E,5,0)</f>
        <v>35521900</v>
      </c>
      <c r="V80" s="31">
        <f>VLOOKUP(A80,Hoja8!A:D,4,0)</f>
        <v>1398500</v>
      </c>
      <c r="W80" s="31">
        <f>VLOOKUP(A80,Hoja8!A:F,6,0)</f>
        <v>16782000</v>
      </c>
      <c r="AA80" s="30">
        <f t="shared" si="7"/>
        <v>45504</v>
      </c>
      <c r="AB80" s="31"/>
      <c r="AC80" s="31">
        <f t="shared" si="4"/>
        <v>53702400</v>
      </c>
      <c r="AD80" s="28" t="s">
        <v>264</v>
      </c>
    </row>
    <row r="81" spans="1:30" s="28" customFormat="1" ht="43.5" x14ac:dyDescent="0.35">
      <c r="A81" s="20">
        <v>76</v>
      </c>
      <c r="B81" s="28">
        <v>2024</v>
      </c>
      <c r="C81" s="19" t="s">
        <v>265</v>
      </c>
      <c r="D81" s="19" t="s">
        <v>266</v>
      </c>
      <c r="E81" s="19">
        <v>28870153</v>
      </c>
      <c r="F81" s="19" t="s">
        <v>267</v>
      </c>
      <c r="G81" s="19" t="s">
        <v>31</v>
      </c>
      <c r="H81" s="19" t="s">
        <v>32</v>
      </c>
      <c r="I81" s="27">
        <v>45314</v>
      </c>
      <c r="J81" s="27">
        <v>45315</v>
      </c>
      <c r="K81" s="27">
        <v>45504</v>
      </c>
      <c r="L81" s="29">
        <v>54587000</v>
      </c>
      <c r="M81" s="36">
        <v>0.51871657447543895</v>
      </c>
      <c r="N81" s="31">
        <v>27153533</v>
      </c>
      <c r="O81" s="31">
        <v>2239467</v>
      </c>
      <c r="P81" s="31">
        <v>25194000</v>
      </c>
      <c r="Q81" s="31">
        <f>VLOOKUP(A81,Hoja8!A:B,2,0)</f>
        <v>28870153</v>
      </c>
      <c r="R81" s="31">
        <f t="shared" si="5"/>
        <v>0</v>
      </c>
      <c r="S81" s="31">
        <f>VLOOKUP(A81,Hoja8!A:C,3,0)</f>
        <v>54587000</v>
      </c>
      <c r="T81" s="31">
        <f t="shared" si="6"/>
        <v>0</v>
      </c>
      <c r="U81" s="31">
        <f>VLOOKUP(A81,Hoja8!A:E,5,0)</f>
        <v>35551533</v>
      </c>
      <c r="V81" s="31">
        <f>VLOOKUP(A81,Hoja8!A:D,4,0)</f>
        <v>2239467</v>
      </c>
      <c r="W81" s="31">
        <f>VLOOKUP(A81,Hoja8!A:F,6,0)</f>
        <v>16796000</v>
      </c>
      <c r="AA81" s="30">
        <f t="shared" si="7"/>
        <v>45504</v>
      </c>
      <c r="AB81" s="31"/>
      <c r="AC81" s="31">
        <f t="shared" si="4"/>
        <v>54587000</v>
      </c>
      <c r="AD81" s="28" t="s">
        <v>33</v>
      </c>
    </row>
    <row r="82" spans="1:30" s="28" customFormat="1" ht="29" x14ac:dyDescent="0.35">
      <c r="A82" s="20">
        <v>77</v>
      </c>
      <c r="B82" s="28">
        <v>2024</v>
      </c>
      <c r="C82" s="19" t="s">
        <v>268</v>
      </c>
      <c r="D82" s="19" t="s">
        <v>269</v>
      </c>
      <c r="E82" s="19">
        <v>21743761</v>
      </c>
      <c r="F82" s="19" t="s">
        <v>270</v>
      </c>
      <c r="G82" s="19" t="s">
        <v>31</v>
      </c>
      <c r="H82" s="19" t="s">
        <v>32</v>
      </c>
      <c r="I82" s="27">
        <v>45314</v>
      </c>
      <c r="J82" s="27">
        <v>45315</v>
      </c>
      <c r="K82" s="27">
        <v>45504</v>
      </c>
      <c r="L82" s="29">
        <v>54587000</v>
      </c>
      <c r="M82" s="36">
        <v>0.51871657447543895</v>
      </c>
      <c r="N82" s="31">
        <v>27153533</v>
      </c>
      <c r="O82" s="31">
        <v>2239467</v>
      </c>
      <c r="P82" s="31">
        <v>25194000</v>
      </c>
      <c r="Q82" s="31">
        <f>VLOOKUP(A82,Hoja8!A:B,2,0)</f>
        <v>21743761</v>
      </c>
      <c r="R82" s="31">
        <f t="shared" si="5"/>
        <v>0</v>
      </c>
      <c r="S82" s="31">
        <f>VLOOKUP(A82,Hoja8!A:C,3,0)</f>
        <v>54587000</v>
      </c>
      <c r="T82" s="31">
        <f t="shared" si="6"/>
        <v>0</v>
      </c>
      <c r="U82" s="31">
        <f>VLOOKUP(A82,Hoja8!A:E,5,0)</f>
        <v>35551533</v>
      </c>
      <c r="V82" s="31">
        <f>VLOOKUP(A82,Hoja8!A:D,4,0)</f>
        <v>2239467</v>
      </c>
      <c r="W82" s="31">
        <f>VLOOKUP(A82,Hoja8!A:F,6,0)</f>
        <v>16796000</v>
      </c>
      <c r="AA82" s="30">
        <f t="shared" si="7"/>
        <v>45504</v>
      </c>
      <c r="AB82" s="31"/>
      <c r="AC82" s="31">
        <f t="shared" si="4"/>
        <v>54587000</v>
      </c>
      <c r="AD82" s="28" t="s">
        <v>33</v>
      </c>
    </row>
    <row r="83" spans="1:30" s="28" customFormat="1" ht="43.5" x14ac:dyDescent="0.35">
      <c r="A83" s="20">
        <v>78</v>
      </c>
      <c r="B83" s="28">
        <v>2024</v>
      </c>
      <c r="C83" s="19" t="s">
        <v>271</v>
      </c>
      <c r="D83" s="19" t="s">
        <v>272</v>
      </c>
      <c r="E83" s="19">
        <v>64587389</v>
      </c>
      <c r="F83" s="19" t="s">
        <v>273</v>
      </c>
      <c r="G83" s="19" t="s">
        <v>31</v>
      </c>
      <c r="H83" s="19" t="s">
        <v>32</v>
      </c>
      <c r="I83" s="27">
        <v>45314</v>
      </c>
      <c r="J83" s="27">
        <v>45315</v>
      </c>
      <c r="K83" s="27">
        <v>45504</v>
      </c>
      <c r="L83" s="29">
        <v>54587000</v>
      </c>
      <c r="M83" s="36">
        <v>0.51871657447543895</v>
      </c>
      <c r="N83" s="31">
        <v>27153533</v>
      </c>
      <c r="O83" s="31">
        <v>2239467</v>
      </c>
      <c r="P83" s="31">
        <v>25194000</v>
      </c>
      <c r="Q83" s="31">
        <f>VLOOKUP(A83,Hoja8!A:B,2,0)</f>
        <v>64587389</v>
      </c>
      <c r="R83" s="31">
        <f t="shared" si="5"/>
        <v>0</v>
      </c>
      <c r="S83" s="31">
        <f>VLOOKUP(A83,Hoja8!A:C,3,0)</f>
        <v>54587000</v>
      </c>
      <c r="T83" s="31">
        <f t="shared" si="6"/>
        <v>0</v>
      </c>
      <c r="U83" s="31">
        <f>VLOOKUP(A83,Hoja8!A:E,5,0)</f>
        <v>35551533</v>
      </c>
      <c r="V83" s="31">
        <f>VLOOKUP(A83,Hoja8!A:D,4,0)</f>
        <v>2239467</v>
      </c>
      <c r="W83" s="31">
        <f>VLOOKUP(A83,Hoja8!A:F,6,0)</f>
        <v>16796000</v>
      </c>
      <c r="AA83" s="30">
        <f t="shared" si="7"/>
        <v>45504</v>
      </c>
      <c r="AB83" s="31"/>
      <c r="AC83" s="31">
        <f t="shared" si="4"/>
        <v>54587000</v>
      </c>
      <c r="AD83" s="28" t="s">
        <v>33</v>
      </c>
    </row>
    <row r="84" spans="1:30" s="28" customFormat="1" ht="29" x14ac:dyDescent="0.35">
      <c r="A84" s="20">
        <v>79</v>
      </c>
      <c r="B84" s="28">
        <v>2024</v>
      </c>
      <c r="C84" s="19" t="s">
        <v>274</v>
      </c>
      <c r="D84" s="19" t="s">
        <v>275</v>
      </c>
      <c r="E84" s="19">
        <v>52156017</v>
      </c>
      <c r="F84" s="19" t="s">
        <v>276</v>
      </c>
      <c r="G84" s="19" t="s">
        <v>31</v>
      </c>
      <c r="H84" s="19" t="s">
        <v>32</v>
      </c>
      <c r="I84" s="27">
        <v>45314</v>
      </c>
      <c r="J84" s="27">
        <v>45315</v>
      </c>
      <c r="K84" s="27">
        <v>45504</v>
      </c>
      <c r="L84" s="29">
        <v>44200000</v>
      </c>
      <c r="M84" s="36">
        <v>0.51871658132497178</v>
      </c>
      <c r="N84" s="31">
        <v>21986667</v>
      </c>
      <c r="O84" s="31">
        <v>1813333</v>
      </c>
      <c r="P84" s="31">
        <v>20400000</v>
      </c>
      <c r="Q84" s="31">
        <f>VLOOKUP(A84,Hoja8!A:B,2,0)</f>
        <v>52156017</v>
      </c>
      <c r="R84" s="31">
        <f t="shared" si="5"/>
        <v>0</v>
      </c>
      <c r="S84" s="31">
        <f>VLOOKUP(A84,Hoja8!A:C,3,0)</f>
        <v>44200000</v>
      </c>
      <c r="T84" s="31">
        <f t="shared" si="6"/>
        <v>0</v>
      </c>
      <c r="U84" s="31">
        <f>VLOOKUP(A84,Hoja8!A:E,5,0)</f>
        <v>28786667</v>
      </c>
      <c r="V84" s="31">
        <f>VLOOKUP(A84,Hoja8!A:D,4,0)</f>
        <v>1813333</v>
      </c>
      <c r="W84" s="31">
        <f>VLOOKUP(A84,Hoja8!A:F,6,0)</f>
        <v>13600000</v>
      </c>
      <c r="AA84" s="30">
        <f t="shared" si="7"/>
        <v>45504</v>
      </c>
      <c r="AB84" s="31"/>
      <c r="AC84" s="31">
        <f t="shared" si="4"/>
        <v>44200000</v>
      </c>
      <c r="AD84" s="28" t="s">
        <v>33</v>
      </c>
    </row>
    <row r="85" spans="1:30" s="28" customFormat="1" ht="29" x14ac:dyDescent="0.35">
      <c r="A85" s="20">
        <v>80</v>
      </c>
      <c r="B85" s="28">
        <v>2024</v>
      </c>
      <c r="C85" s="19" t="s">
        <v>277</v>
      </c>
      <c r="D85" s="19" t="s">
        <v>278</v>
      </c>
      <c r="E85" s="19">
        <v>1014302319</v>
      </c>
      <c r="F85" s="19" t="s">
        <v>279</v>
      </c>
      <c r="G85" s="19" t="s">
        <v>31</v>
      </c>
      <c r="H85" s="19" t="s">
        <v>32</v>
      </c>
      <c r="I85" s="27">
        <v>45314</v>
      </c>
      <c r="J85" s="27">
        <v>45315</v>
      </c>
      <c r="K85" s="27">
        <v>45504</v>
      </c>
      <c r="L85" s="29">
        <v>20481500</v>
      </c>
      <c r="M85" s="36">
        <v>0.51871656937219779</v>
      </c>
      <c r="N85" s="31">
        <v>10188233</v>
      </c>
      <c r="O85" s="31">
        <v>840267</v>
      </c>
      <c r="P85" s="31">
        <v>9453000</v>
      </c>
      <c r="Q85" s="31">
        <f>VLOOKUP(A85,Hoja8!A:B,2,0)</f>
        <v>1014302319</v>
      </c>
      <c r="R85" s="31">
        <f t="shared" si="5"/>
        <v>0</v>
      </c>
      <c r="S85" s="31">
        <f>VLOOKUP(A85,Hoja8!A:C,3,0)</f>
        <v>20481500</v>
      </c>
      <c r="T85" s="31">
        <f t="shared" si="6"/>
        <v>0</v>
      </c>
      <c r="U85" s="31">
        <f>VLOOKUP(A85,Hoja8!A:E,5,0)</f>
        <v>13339233</v>
      </c>
      <c r="V85" s="31">
        <f>VLOOKUP(A85,Hoja8!A:D,4,0)</f>
        <v>840267</v>
      </c>
      <c r="W85" s="31">
        <f>VLOOKUP(A85,Hoja8!A:F,6,0)</f>
        <v>6302000</v>
      </c>
      <c r="AA85" s="30">
        <f t="shared" si="7"/>
        <v>45504</v>
      </c>
      <c r="AB85" s="31"/>
      <c r="AC85" s="31">
        <f t="shared" si="4"/>
        <v>20481500</v>
      </c>
      <c r="AD85" s="28" t="s">
        <v>33</v>
      </c>
    </row>
    <row r="86" spans="1:30" s="28" customFormat="1" ht="29" x14ac:dyDescent="0.35">
      <c r="A86" s="20">
        <v>81</v>
      </c>
      <c r="B86" s="28">
        <v>2024</v>
      </c>
      <c r="C86" s="19" t="s">
        <v>280</v>
      </c>
      <c r="D86" s="19" t="s">
        <v>281</v>
      </c>
      <c r="E86" s="19">
        <v>36284808</v>
      </c>
      <c r="F86" s="19" t="s">
        <v>282</v>
      </c>
      <c r="G86" s="19" t="s">
        <v>31</v>
      </c>
      <c r="H86" s="19" t="s">
        <v>32</v>
      </c>
      <c r="I86" s="27">
        <v>45314</v>
      </c>
      <c r="J86" s="27">
        <v>45317</v>
      </c>
      <c r="K86" s="27">
        <v>45504</v>
      </c>
      <c r="L86" s="29">
        <v>44200000</v>
      </c>
      <c r="M86" s="36">
        <v>0.51351350964637132</v>
      </c>
      <c r="N86" s="31">
        <v>21533333</v>
      </c>
      <c r="O86" s="31">
        <v>2266667</v>
      </c>
      <c r="P86" s="31">
        <v>20400000</v>
      </c>
      <c r="Q86" s="31">
        <f>VLOOKUP(A86,Hoja8!A:B,2,0)</f>
        <v>36284808</v>
      </c>
      <c r="R86" s="31">
        <f t="shared" si="5"/>
        <v>0</v>
      </c>
      <c r="S86" s="31">
        <f>VLOOKUP(A86,Hoja8!A:C,3,0)</f>
        <v>44200000</v>
      </c>
      <c r="T86" s="31">
        <f t="shared" si="6"/>
        <v>0</v>
      </c>
      <c r="U86" s="31">
        <f>VLOOKUP(A86,Hoja8!A:E,5,0)</f>
        <v>28333333</v>
      </c>
      <c r="V86" s="31">
        <f>VLOOKUP(A86,Hoja8!A:D,4,0)</f>
        <v>2266667</v>
      </c>
      <c r="W86" s="31">
        <f>VLOOKUP(A86,Hoja8!A:F,6,0)</f>
        <v>13600000</v>
      </c>
      <c r="AA86" s="30">
        <f t="shared" si="7"/>
        <v>45504</v>
      </c>
      <c r="AB86" s="31"/>
      <c r="AC86" s="31">
        <f t="shared" si="4"/>
        <v>44200000</v>
      </c>
      <c r="AD86" s="28" t="s">
        <v>33</v>
      </c>
    </row>
    <row r="87" spans="1:30" s="28" customFormat="1" ht="29" x14ac:dyDescent="0.35">
      <c r="A87" s="20">
        <v>82</v>
      </c>
      <c r="B87" s="28">
        <v>2024</v>
      </c>
      <c r="C87" s="19" t="s">
        <v>283</v>
      </c>
      <c r="D87" s="19" t="s">
        <v>284</v>
      </c>
      <c r="E87" s="19">
        <v>53161685</v>
      </c>
      <c r="F87" s="19" t="s">
        <v>285</v>
      </c>
      <c r="G87" s="19" t="s">
        <v>31</v>
      </c>
      <c r="H87" s="19" t="s">
        <v>32</v>
      </c>
      <c r="I87" s="27">
        <v>45314</v>
      </c>
      <c r="J87" s="27">
        <v>45315</v>
      </c>
      <c r="K87" s="27">
        <v>45504</v>
      </c>
      <c r="L87" s="29">
        <v>54587000</v>
      </c>
      <c r="M87" s="36">
        <v>0.51871657447543895</v>
      </c>
      <c r="N87" s="31">
        <v>27153533</v>
      </c>
      <c r="O87" s="31">
        <v>2239467</v>
      </c>
      <c r="P87" s="31">
        <v>25194000</v>
      </c>
      <c r="Q87" s="31">
        <f>VLOOKUP(A87,Hoja8!A:B,2,0)</f>
        <v>53161685</v>
      </c>
      <c r="R87" s="31">
        <f t="shared" si="5"/>
        <v>0</v>
      </c>
      <c r="S87" s="31">
        <f>VLOOKUP(A87,Hoja8!A:C,3,0)</f>
        <v>54587000</v>
      </c>
      <c r="T87" s="31">
        <f t="shared" si="6"/>
        <v>0</v>
      </c>
      <c r="U87" s="31">
        <f>VLOOKUP(A87,Hoja8!A:E,5,0)</f>
        <v>35551533</v>
      </c>
      <c r="V87" s="31">
        <f>VLOOKUP(A87,Hoja8!A:D,4,0)</f>
        <v>2239467</v>
      </c>
      <c r="W87" s="31">
        <f>VLOOKUP(A87,Hoja8!A:F,6,0)</f>
        <v>16796000</v>
      </c>
      <c r="AA87" s="30">
        <f t="shared" si="7"/>
        <v>45504</v>
      </c>
      <c r="AB87" s="31"/>
      <c r="AC87" s="31">
        <f t="shared" si="4"/>
        <v>54587000</v>
      </c>
      <c r="AD87" s="28" t="s">
        <v>33</v>
      </c>
    </row>
    <row r="88" spans="1:30" s="28" customFormat="1" ht="29" x14ac:dyDescent="0.35">
      <c r="A88" s="20">
        <v>83</v>
      </c>
      <c r="B88" s="28">
        <v>2024</v>
      </c>
      <c r="C88" s="19" t="s">
        <v>286</v>
      </c>
      <c r="D88" s="19" t="s">
        <v>287</v>
      </c>
      <c r="E88" s="19">
        <v>51770881</v>
      </c>
      <c r="F88" s="19" t="s">
        <v>288</v>
      </c>
      <c r="G88" s="19" t="s">
        <v>31</v>
      </c>
      <c r="H88" s="19" t="s">
        <v>32</v>
      </c>
      <c r="I88" s="27">
        <v>45314</v>
      </c>
      <c r="J88" s="27">
        <v>45315</v>
      </c>
      <c r="K88" s="27">
        <v>45504</v>
      </c>
      <c r="L88" s="29">
        <v>42367000</v>
      </c>
      <c r="M88" s="36">
        <v>0.51871658148872324</v>
      </c>
      <c r="N88" s="31">
        <v>21074867</v>
      </c>
      <c r="O88" s="31">
        <v>1738133</v>
      </c>
      <c r="P88" s="31">
        <v>19554000</v>
      </c>
      <c r="Q88" s="31">
        <f>VLOOKUP(A88,Hoja8!A:B,2,0)</f>
        <v>51770881</v>
      </c>
      <c r="R88" s="31">
        <f t="shared" si="5"/>
        <v>0</v>
      </c>
      <c r="S88" s="31">
        <f>VLOOKUP(A88,Hoja8!A:C,3,0)</f>
        <v>42367000</v>
      </c>
      <c r="T88" s="31">
        <f t="shared" si="6"/>
        <v>0</v>
      </c>
      <c r="U88" s="31">
        <f>VLOOKUP(A88,Hoja8!A:E,5,0)</f>
        <v>27592867</v>
      </c>
      <c r="V88" s="31">
        <f>VLOOKUP(A88,Hoja8!A:D,4,0)</f>
        <v>1738133</v>
      </c>
      <c r="W88" s="31">
        <f>VLOOKUP(A88,Hoja8!A:F,6,0)</f>
        <v>13036000</v>
      </c>
      <c r="AA88" s="30">
        <f t="shared" si="7"/>
        <v>45504</v>
      </c>
      <c r="AB88" s="31"/>
      <c r="AC88" s="31">
        <f t="shared" si="4"/>
        <v>42367000</v>
      </c>
      <c r="AD88" s="28" t="s">
        <v>33</v>
      </c>
    </row>
    <row r="89" spans="1:30" s="28" customFormat="1" ht="43.5" x14ac:dyDescent="0.35">
      <c r="A89" s="20">
        <v>84</v>
      </c>
      <c r="B89" s="28">
        <v>2024</v>
      </c>
      <c r="C89" s="19" t="s">
        <v>289</v>
      </c>
      <c r="D89" s="19" t="s">
        <v>290</v>
      </c>
      <c r="E89" s="19">
        <v>1018416874</v>
      </c>
      <c r="F89" s="19" t="s">
        <v>291</v>
      </c>
      <c r="G89" s="19" t="s">
        <v>31</v>
      </c>
      <c r="H89" s="19" t="s">
        <v>32</v>
      </c>
      <c r="I89" s="27">
        <v>45314</v>
      </c>
      <c r="J89" s="27">
        <v>45315</v>
      </c>
      <c r="K89" s="27">
        <v>45504</v>
      </c>
      <c r="L89" s="29">
        <v>54587000</v>
      </c>
      <c r="M89" s="36">
        <v>0.51871657447543895</v>
      </c>
      <c r="N89" s="31">
        <v>27153533</v>
      </c>
      <c r="O89" s="31">
        <v>2239467</v>
      </c>
      <c r="P89" s="31">
        <v>25194000</v>
      </c>
      <c r="Q89" s="31">
        <f>VLOOKUP(A89,Hoja8!A:B,2,0)</f>
        <v>1018416874</v>
      </c>
      <c r="R89" s="31">
        <f t="shared" si="5"/>
        <v>0</v>
      </c>
      <c r="S89" s="31">
        <f>VLOOKUP(A89,Hoja8!A:C,3,0)</f>
        <v>54587000</v>
      </c>
      <c r="T89" s="31">
        <f t="shared" si="6"/>
        <v>0</v>
      </c>
      <c r="U89" s="31">
        <f>VLOOKUP(A89,Hoja8!A:E,5,0)</f>
        <v>35551533</v>
      </c>
      <c r="V89" s="31">
        <f>VLOOKUP(A89,Hoja8!A:D,4,0)</f>
        <v>2239467</v>
      </c>
      <c r="W89" s="31">
        <f>VLOOKUP(A89,Hoja8!A:F,6,0)</f>
        <v>16796000</v>
      </c>
      <c r="AA89" s="30">
        <f t="shared" si="7"/>
        <v>45504</v>
      </c>
      <c r="AB89" s="31"/>
      <c r="AC89" s="31">
        <f t="shared" si="4"/>
        <v>54587000</v>
      </c>
      <c r="AD89" s="28" t="s">
        <v>33</v>
      </c>
    </row>
    <row r="90" spans="1:30" s="28" customFormat="1" ht="43.5" x14ac:dyDescent="0.35">
      <c r="A90" s="20">
        <v>85</v>
      </c>
      <c r="B90" s="28">
        <v>2024</v>
      </c>
      <c r="C90" s="19" t="s">
        <v>292</v>
      </c>
      <c r="D90" s="19" t="s">
        <v>293</v>
      </c>
      <c r="E90" s="19">
        <v>52028479</v>
      </c>
      <c r="F90" s="19" t="s">
        <v>294</v>
      </c>
      <c r="G90" s="19" t="s">
        <v>31</v>
      </c>
      <c r="H90" s="19" t="s">
        <v>32</v>
      </c>
      <c r="I90" s="27">
        <v>45314</v>
      </c>
      <c r="J90" s="27">
        <v>45315</v>
      </c>
      <c r="K90" s="27">
        <v>45504</v>
      </c>
      <c r="L90" s="29">
        <v>54574000</v>
      </c>
      <c r="M90" s="36">
        <v>0.51871658060550496</v>
      </c>
      <c r="N90" s="31">
        <v>27147067</v>
      </c>
      <c r="O90" s="31">
        <v>2238933</v>
      </c>
      <c r="P90" s="31">
        <v>25188000</v>
      </c>
      <c r="Q90" s="31">
        <f>VLOOKUP(A90,Hoja8!A:B,2,0)</f>
        <v>52028479</v>
      </c>
      <c r="R90" s="31">
        <f t="shared" si="5"/>
        <v>0</v>
      </c>
      <c r="S90" s="31">
        <f>VLOOKUP(A90,Hoja8!A:C,3,0)</f>
        <v>54574000</v>
      </c>
      <c r="T90" s="31">
        <f t="shared" si="6"/>
        <v>0</v>
      </c>
      <c r="U90" s="31">
        <f>VLOOKUP(A90,Hoja8!A:E,5,0)</f>
        <v>35543067</v>
      </c>
      <c r="V90" s="31">
        <f>VLOOKUP(A90,Hoja8!A:D,4,0)</f>
        <v>2238933</v>
      </c>
      <c r="W90" s="31">
        <f>VLOOKUP(A90,Hoja8!A:F,6,0)</f>
        <v>16792000</v>
      </c>
      <c r="AA90" s="30">
        <f t="shared" si="7"/>
        <v>45504</v>
      </c>
      <c r="AB90" s="31"/>
      <c r="AC90" s="31">
        <f t="shared" si="4"/>
        <v>54574000</v>
      </c>
      <c r="AD90" s="28" t="s">
        <v>33</v>
      </c>
    </row>
    <row r="91" spans="1:30" s="28" customFormat="1" ht="43.5" x14ac:dyDescent="0.35">
      <c r="A91" s="20">
        <v>86</v>
      </c>
      <c r="B91" s="28">
        <v>2024</v>
      </c>
      <c r="C91" s="19" t="s">
        <v>295</v>
      </c>
      <c r="D91" s="19" t="s">
        <v>296</v>
      </c>
      <c r="E91" s="19">
        <v>49793638</v>
      </c>
      <c r="F91" s="19" t="s">
        <v>297</v>
      </c>
      <c r="G91" s="19" t="s">
        <v>298</v>
      </c>
      <c r="H91" s="19" t="s">
        <v>299</v>
      </c>
      <c r="I91" s="27">
        <v>45314</v>
      </c>
      <c r="J91" s="27">
        <v>45316</v>
      </c>
      <c r="K91" s="27">
        <v>45504</v>
      </c>
      <c r="L91" s="29">
        <v>42900000</v>
      </c>
      <c r="M91" s="36">
        <v>0.5161290322580645</v>
      </c>
      <c r="N91" s="31">
        <v>21120000</v>
      </c>
      <c r="O91" s="31">
        <v>1980000</v>
      </c>
      <c r="P91" s="31">
        <v>19800000</v>
      </c>
      <c r="Q91" s="31">
        <f>VLOOKUP(A91,Hoja8!A:B,2,0)</f>
        <v>49793638</v>
      </c>
      <c r="R91" s="31">
        <f t="shared" si="5"/>
        <v>0</v>
      </c>
      <c r="S91" s="31">
        <f>VLOOKUP(A91,Hoja8!A:C,3,0)</f>
        <v>42900000</v>
      </c>
      <c r="T91" s="31">
        <f t="shared" si="6"/>
        <v>0</v>
      </c>
      <c r="U91" s="31">
        <f>VLOOKUP(A91,Hoja8!A:E,5,0)</f>
        <v>27720000</v>
      </c>
      <c r="V91" s="31">
        <f>VLOOKUP(A91,Hoja8!A:D,4,0)</f>
        <v>1980000</v>
      </c>
      <c r="W91" s="31">
        <f>VLOOKUP(A91,Hoja8!A:F,6,0)</f>
        <v>13200000</v>
      </c>
      <c r="AA91" s="30">
        <f t="shared" si="7"/>
        <v>45504</v>
      </c>
      <c r="AB91" s="31"/>
      <c r="AC91" s="31">
        <f t="shared" si="4"/>
        <v>42900000</v>
      </c>
      <c r="AD91" s="28" t="s">
        <v>300</v>
      </c>
    </row>
    <row r="92" spans="1:30" s="28" customFormat="1" ht="43.5" x14ac:dyDescent="0.35">
      <c r="A92" s="20">
        <v>87</v>
      </c>
      <c r="B92" s="28">
        <v>2024</v>
      </c>
      <c r="C92" s="19" t="s">
        <v>301</v>
      </c>
      <c r="D92" s="19" t="s">
        <v>302</v>
      </c>
      <c r="E92" s="19">
        <v>1010203894</v>
      </c>
      <c r="F92" s="19" t="s">
        <v>303</v>
      </c>
      <c r="G92" s="19" t="s">
        <v>304</v>
      </c>
      <c r="H92" s="19" t="s">
        <v>305</v>
      </c>
      <c r="I92" s="27">
        <v>45315</v>
      </c>
      <c r="J92" s="27">
        <v>45317</v>
      </c>
      <c r="K92" s="27">
        <v>45498</v>
      </c>
      <c r="L92" s="29">
        <v>41400000</v>
      </c>
      <c r="M92" s="36">
        <v>0.52777777777777779</v>
      </c>
      <c r="N92" s="31">
        <v>21850000</v>
      </c>
      <c r="O92" s="31">
        <v>0</v>
      </c>
      <c r="P92" s="31">
        <v>19550000</v>
      </c>
      <c r="Q92" s="31">
        <f>VLOOKUP(A92,Hoja8!A:B,2,0)</f>
        <v>1010203894</v>
      </c>
      <c r="R92" s="31">
        <f t="shared" si="5"/>
        <v>0</v>
      </c>
      <c r="S92" s="31">
        <f>VLOOKUP(A92,Hoja8!A:C,3,0)</f>
        <v>41400000</v>
      </c>
      <c r="T92" s="31">
        <f t="shared" si="6"/>
        <v>0</v>
      </c>
      <c r="U92" s="31">
        <f>VLOOKUP(A92,Hoja8!A:E,5,0)</f>
        <v>28750000</v>
      </c>
      <c r="V92" s="31">
        <f>VLOOKUP(A92,Hoja8!A:D,4,0)</f>
        <v>0</v>
      </c>
      <c r="W92" s="31">
        <f>VLOOKUP(A92,Hoja8!A:F,6,0)</f>
        <v>12650000</v>
      </c>
      <c r="AA92" s="30">
        <f t="shared" si="7"/>
        <v>45498</v>
      </c>
      <c r="AB92" s="31"/>
      <c r="AC92" s="31">
        <f t="shared" si="4"/>
        <v>41400000</v>
      </c>
      <c r="AD92" s="28" t="s">
        <v>4785</v>
      </c>
    </row>
    <row r="93" spans="1:30" s="28" customFormat="1" ht="43.5" x14ac:dyDescent="0.35">
      <c r="A93" s="20">
        <v>88</v>
      </c>
      <c r="B93" s="28">
        <v>2024</v>
      </c>
      <c r="C93" s="19" t="s">
        <v>307</v>
      </c>
      <c r="D93" s="19" t="s">
        <v>308</v>
      </c>
      <c r="E93" s="19">
        <v>1010178342</v>
      </c>
      <c r="F93" s="19" t="s">
        <v>309</v>
      </c>
      <c r="G93" s="19" t="s">
        <v>304</v>
      </c>
      <c r="H93" s="19" t="s">
        <v>305</v>
      </c>
      <c r="I93" s="27">
        <v>45315</v>
      </c>
      <c r="J93" s="27">
        <v>45316</v>
      </c>
      <c r="K93" s="27">
        <v>45497</v>
      </c>
      <c r="L93" s="29">
        <v>41400000</v>
      </c>
      <c r="M93" s="36">
        <v>0.53333333333333333</v>
      </c>
      <c r="N93" s="31">
        <v>22080000</v>
      </c>
      <c r="O93" s="31">
        <v>0</v>
      </c>
      <c r="P93" s="31">
        <v>19320000</v>
      </c>
      <c r="Q93" s="31">
        <f>VLOOKUP(A93,Hoja8!A:B,2,0)</f>
        <v>1010178342</v>
      </c>
      <c r="R93" s="31">
        <f t="shared" si="5"/>
        <v>0</v>
      </c>
      <c r="S93" s="31">
        <f>VLOOKUP(A93,Hoja8!A:C,3,0)</f>
        <v>41400000</v>
      </c>
      <c r="T93" s="31">
        <f t="shared" si="6"/>
        <v>0</v>
      </c>
      <c r="U93" s="31">
        <f>VLOOKUP(A93,Hoja8!A:E,5,0)</f>
        <v>28980000</v>
      </c>
      <c r="V93" s="31">
        <f>VLOOKUP(A93,Hoja8!A:D,4,0)</f>
        <v>0</v>
      </c>
      <c r="W93" s="31">
        <f>VLOOKUP(A93,Hoja8!A:F,6,0)</f>
        <v>12420000</v>
      </c>
      <c r="AA93" s="30">
        <f t="shared" si="7"/>
        <v>45497</v>
      </c>
      <c r="AB93" s="31"/>
      <c r="AC93" s="31">
        <f t="shared" si="4"/>
        <v>41400000</v>
      </c>
      <c r="AD93" s="28" t="s">
        <v>4785</v>
      </c>
    </row>
    <row r="94" spans="1:30" s="28" customFormat="1" ht="43.5" x14ac:dyDescent="0.35">
      <c r="A94" s="20">
        <v>90</v>
      </c>
      <c r="B94" s="28">
        <v>2024</v>
      </c>
      <c r="C94" s="19" t="s">
        <v>310</v>
      </c>
      <c r="D94" s="19" t="s">
        <v>311</v>
      </c>
      <c r="E94" s="19">
        <v>1020748592</v>
      </c>
      <c r="F94" s="19" t="s">
        <v>312</v>
      </c>
      <c r="G94" s="19" t="s">
        <v>304</v>
      </c>
      <c r="H94" s="19" t="s">
        <v>305</v>
      </c>
      <c r="I94" s="27">
        <v>45315</v>
      </c>
      <c r="J94" s="27">
        <v>45317</v>
      </c>
      <c r="K94" s="27" t="s">
        <v>313</v>
      </c>
      <c r="L94" s="29">
        <v>41400000</v>
      </c>
      <c r="M94" s="36">
        <v>0.52777777777777779</v>
      </c>
      <c r="N94" s="31">
        <v>21850000</v>
      </c>
      <c r="O94" s="31">
        <v>0</v>
      </c>
      <c r="P94" s="31">
        <v>19550000</v>
      </c>
      <c r="Q94" s="31">
        <f>VLOOKUP(A94,Hoja8!A:B,2,0)</f>
        <v>1020748592</v>
      </c>
      <c r="R94" s="31">
        <f t="shared" si="5"/>
        <v>0</v>
      </c>
      <c r="S94" s="31">
        <f>VLOOKUP(A94,Hoja8!A:C,3,0)</f>
        <v>41400000</v>
      </c>
      <c r="T94" s="31">
        <f t="shared" si="6"/>
        <v>0</v>
      </c>
      <c r="U94" s="31">
        <f>VLOOKUP(A94,Hoja8!A:E,5,0)</f>
        <v>28750000</v>
      </c>
      <c r="V94" s="31">
        <f>VLOOKUP(A94,Hoja8!A:D,4,0)</f>
        <v>0</v>
      </c>
      <c r="W94" s="31">
        <f>VLOOKUP(A94,Hoja8!A:F,6,0)</f>
        <v>12650000</v>
      </c>
      <c r="AA94" s="30">
        <f t="shared" si="7"/>
        <v>45498</v>
      </c>
      <c r="AB94" s="31"/>
      <c r="AC94" s="31">
        <f t="shared" si="4"/>
        <v>41400000</v>
      </c>
      <c r="AD94" s="28" t="s">
        <v>4785</v>
      </c>
    </row>
    <row r="95" spans="1:30" s="28" customFormat="1" ht="43.5" x14ac:dyDescent="0.35">
      <c r="A95" s="20">
        <v>91</v>
      </c>
      <c r="B95" s="28">
        <v>2024</v>
      </c>
      <c r="C95" s="19" t="s">
        <v>314</v>
      </c>
      <c r="D95" s="19" t="s">
        <v>315</v>
      </c>
      <c r="E95" s="19">
        <v>1144136443</v>
      </c>
      <c r="F95" s="19" t="s">
        <v>316</v>
      </c>
      <c r="G95" s="19" t="s">
        <v>298</v>
      </c>
      <c r="H95" s="19" t="s">
        <v>299</v>
      </c>
      <c r="I95" s="27">
        <v>45315</v>
      </c>
      <c r="J95" s="27">
        <v>45315</v>
      </c>
      <c r="K95" s="27">
        <v>45504</v>
      </c>
      <c r="L95" s="29">
        <v>68250000</v>
      </c>
      <c r="M95" s="36">
        <v>0.51871657754010692</v>
      </c>
      <c r="N95" s="31">
        <v>33950000</v>
      </c>
      <c r="O95" s="31">
        <v>2800000</v>
      </c>
      <c r="P95" s="31">
        <v>31500000</v>
      </c>
      <c r="Q95" s="31">
        <f>VLOOKUP(A95,Hoja8!A:B,2,0)</f>
        <v>1144136443</v>
      </c>
      <c r="R95" s="31">
        <f t="shared" si="5"/>
        <v>0</v>
      </c>
      <c r="S95" s="31">
        <f>VLOOKUP(A95,Hoja8!A:C,3,0)</f>
        <v>68250000</v>
      </c>
      <c r="T95" s="31">
        <f t="shared" si="6"/>
        <v>0</v>
      </c>
      <c r="U95" s="31">
        <f>VLOOKUP(A95,Hoja8!A:E,5,0)</f>
        <v>44450000</v>
      </c>
      <c r="V95" s="31">
        <f>VLOOKUP(A95,Hoja8!A:D,4,0)</f>
        <v>2800000</v>
      </c>
      <c r="W95" s="31">
        <f>VLOOKUP(A95,Hoja8!A:F,6,0)</f>
        <v>21000000</v>
      </c>
      <c r="AA95" s="30">
        <f t="shared" si="7"/>
        <v>45504</v>
      </c>
      <c r="AB95" s="31"/>
      <c r="AC95" s="31">
        <f t="shared" si="4"/>
        <v>68250000</v>
      </c>
      <c r="AD95" s="28" t="s">
        <v>300</v>
      </c>
    </row>
    <row r="96" spans="1:30" s="28" customFormat="1" ht="43.5" x14ac:dyDescent="0.35">
      <c r="A96" s="20">
        <v>92</v>
      </c>
      <c r="B96" s="28">
        <v>2024</v>
      </c>
      <c r="C96" s="19" t="s">
        <v>317</v>
      </c>
      <c r="D96" s="19" t="s">
        <v>318</v>
      </c>
      <c r="E96" s="19">
        <v>28892306</v>
      </c>
      <c r="F96" s="19" t="s">
        <v>319</v>
      </c>
      <c r="G96" s="19" t="s">
        <v>298</v>
      </c>
      <c r="H96" s="19" t="s">
        <v>299</v>
      </c>
      <c r="I96" s="27">
        <v>45315</v>
      </c>
      <c r="J96" s="27">
        <v>45315</v>
      </c>
      <c r="K96" s="27">
        <v>45504</v>
      </c>
      <c r="L96" s="29">
        <v>30550000</v>
      </c>
      <c r="M96" s="36">
        <v>0.5187165830160817</v>
      </c>
      <c r="N96" s="31">
        <v>15196667</v>
      </c>
      <c r="O96" s="31">
        <v>1253333</v>
      </c>
      <c r="P96" s="31">
        <v>14100000</v>
      </c>
      <c r="Q96" s="31">
        <f>VLOOKUP(A96,Hoja8!A:B,2,0)</f>
        <v>28892306</v>
      </c>
      <c r="R96" s="31">
        <f t="shared" si="5"/>
        <v>0</v>
      </c>
      <c r="S96" s="31">
        <f>VLOOKUP(A96,Hoja8!A:C,3,0)</f>
        <v>30550000</v>
      </c>
      <c r="T96" s="31">
        <f t="shared" si="6"/>
        <v>0</v>
      </c>
      <c r="U96" s="31">
        <f>VLOOKUP(A96,Hoja8!A:E,5,0)</f>
        <v>19896667</v>
      </c>
      <c r="V96" s="31">
        <f>VLOOKUP(A96,Hoja8!A:D,4,0)</f>
        <v>1253333</v>
      </c>
      <c r="W96" s="31">
        <f>VLOOKUP(A96,Hoja8!A:F,6,0)</f>
        <v>9400000</v>
      </c>
      <c r="AA96" s="30">
        <f t="shared" si="7"/>
        <v>45504</v>
      </c>
      <c r="AB96" s="31"/>
      <c r="AC96" s="31">
        <f t="shared" si="4"/>
        <v>30550000</v>
      </c>
      <c r="AD96" s="28" t="s">
        <v>300</v>
      </c>
    </row>
    <row r="97" spans="1:30" s="28" customFormat="1" ht="43.5" x14ac:dyDescent="0.35">
      <c r="A97" s="20">
        <v>93</v>
      </c>
      <c r="B97" s="28">
        <v>2024</v>
      </c>
      <c r="C97" s="19" t="s">
        <v>320</v>
      </c>
      <c r="D97" s="19" t="s">
        <v>321</v>
      </c>
      <c r="E97" s="19">
        <v>1010216803</v>
      </c>
      <c r="F97" s="19" t="s">
        <v>322</v>
      </c>
      <c r="G97" s="19" t="s">
        <v>298</v>
      </c>
      <c r="H97" s="19" t="s">
        <v>299</v>
      </c>
      <c r="I97" s="27">
        <v>45315</v>
      </c>
      <c r="J97" s="27">
        <v>45316</v>
      </c>
      <c r="K97" s="27">
        <v>45504</v>
      </c>
      <c r="L97" s="29">
        <v>61750000</v>
      </c>
      <c r="M97" s="36">
        <v>0.55376344651952458</v>
      </c>
      <c r="N97" s="31">
        <v>32616667</v>
      </c>
      <c r="O97" s="31">
        <v>2850000</v>
      </c>
      <c r="P97" s="31">
        <v>26283333</v>
      </c>
      <c r="Q97" s="31">
        <f>VLOOKUP(A97,Hoja8!A:B,2,0)</f>
        <v>1010216803</v>
      </c>
      <c r="R97" s="31">
        <f t="shared" si="5"/>
        <v>0</v>
      </c>
      <c r="S97" s="31">
        <f>VLOOKUP(A97,Hoja8!A:C,3,0)</f>
        <v>61750000</v>
      </c>
      <c r="T97" s="31">
        <f t="shared" si="6"/>
        <v>0</v>
      </c>
      <c r="U97" s="31">
        <f>VLOOKUP(A97,Hoja8!A:E,5,0)</f>
        <v>39900000</v>
      </c>
      <c r="V97" s="31">
        <f>VLOOKUP(A97,Hoja8!A:D,4,0)</f>
        <v>2850000</v>
      </c>
      <c r="W97" s="31">
        <f>VLOOKUP(A97,Hoja8!A:F,6,0)</f>
        <v>19000000</v>
      </c>
      <c r="AA97" s="30">
        <f t="shared" si="7"/>
        <v>45504</v>
      </c>
      <c r="AB97" s="31"/>
      <c r="AC97" s="31">
        <f t="shared" si="4"/>
        <v>61750000</v>
      </c>
      <c r="AD97" s="28" t="s">
        <v>300</v>
      </c>
    </row>
    <row r="98" spans="1:30" s="28" customFormat="1" ht="43.5" x14ac:dyDescent="0.35">
      <c r="A98" s="20">
        <v>94</v>
      </c>
      <c r="B98" s="28">
        <v>2024</v>
      </c>
      <c r="C98" s="19" t="s">
        <v>323</v>
      </c>
      <c r="D98" s="19" t="s">
        <v>324</v>
      </c>
      <c r="E98" s="19">
        <v>24729335</v>
      </c>
      <c r="F98" s="19" t="s">
        <v>325</v>
      </c>
      <c r="G98" s="19" t="s">
        <v>298</v>
      </c>
      <c r="H98" s="19" t="s">
        <v>299</v>
      </c>
      <c r="I98" s="27">
        <v>45315</v>
      </c>
      <c r="J98" s="27">
        <v>45316</v>
      </c>
      <c r="K98" s="27">
        <v>45504</v>
      </c>
      <c r="L98" s="29">
        <v>36400000</v>
      </c>
      <c r="M98" s="36">
        <v>0.5161290322580645</v>
      </c>
      <c r="N98" s="31">
        <v>17920000</v>
      </c>
      <c r="O98" s="31">
        <v>1680000</v>
      </c>
      <c r="P98" s="31">
        <v>16800000</v>
      </c>
      <c r="Q98" s="31">
        <f>VLOOKUP(A98,Hoja8!A:B,2,0)</f>
        <v>24729335</v>
      </c>
      <c r="R98" s="31">
        <f t="shared" si="5"/>
        <v>0</v>
      </c>
      <c r="S98" s="31">
        <f>VLOOKUP(A98,Hoja8!A:C,3,0)</f>
        <v>36400000</v>
      </c>
      <c r="T98" s="31">
        <f t="shared" si="6"/>
        <v>0</v>
      </c>
      <c r="U98" s="31">
        <f>VLOOKUP(A98,Hoja8!A:E,5,0)</f>
        <v>23520000</v>
      </c>
      <c r="V98" s="31">
        <f>VLOOKUP(A98,Hoja8!A:D,4,0)</f>
        <v>1680000</v>
      </c>
      <c r="W98" s="31">
        <f>VLOOKUP(A98,Hoja8!A:F,6,0)</f>
        <v>11200000</v>
      </c>
      <c r="AA98" s="30">
        <f t="shared" si="7"/>
        <v>45504</v>
      </c>
      <c r="AB98" s="31"/>
      <c r="AC98" s="31">
        <f t="shared" si="4"/>
        <v>36400000</v>
      </c>
      <c r="AD98" s="28" t="s">
        <v>300</v>
      </c>
    </row>
    <row r="99" spans="1:30" s="28" customFormat="1" ht="43.5" x14ac:dyDescent="0.35">
      <c r="A99" s="20">
        <v>95</v>
      </c>
      <c r="B99" s="28">
        <v>2024</v>
      </c>
      <c r="C99" s="19" t="s">
        <v>326</v>
      </c>
      <c r="D99" s="19" t="s">
        <v>327</v>
      </c>
      <c r="E99" s="19">
        <v>51959804</v>
      </c>
      <c r="F99" s="19" t="s">
        <v>328</v>
      </c>
      <c r="G99" s="19" t="s">
        <v>31</v>
      </c>
      <c r="H99" s="19" t="s">
        <v>32</v>
      </c>
      <c r="I99" s="27">
        <v>45315</v>
      </c>
      <c r="J99" s="27">
        <v>45317</v>
      </c>
      <c r="K99" s="27">
        <v>45504</v>
      </c>
      <c r="L99" s="29">
        <v>44200000</v>
      </c>
      <c r="M99" s="36">
        <v>0.51351350964637132</v>
      </c>
      <c r="N99" s="31">
        <v>21533333</v>
      </c>
      <c r="O99" s="31">
        <v>2266667</v>
      </c>
      <c r="P99" s="31">
        <v>20400000</v>
      </c>
      <c r="Q99" s="31">
        <f>VLOOKUP(A99,Hoja8!A:B,2,0)</f>
        <v>51959804</v>
      </c>
      <c r="R99" s="31">
        <f t="shared" si="5"/>
        <v>0</v>
      </c>
      <c r="S99" s="31">
        <f>VLOOKUP(A99,Hoja8!A:C,3,0)</f>
        <v>44200000</v>
      </c>
      <c r="T99" s="31">
        <f t="shared" si="6"/>
        <v>0</v>
      </c>
      <c r="U99" s="31">
        <f>VLOOKUP(A99,Hoja8!A:E,5,0)</f>
        <v>28333333</v>
      </c>
      <c r="V99" s="31">
        <f>VLOOKUP(A99,Hoja8!A:D,4,0)</f>
        <v>2266667</v>
      </c>
      <c r="W99" s="31">
        <f>VLOOKUP(A99,Hoja8!A:F,6,0)</f>
        <v>13600000</v>
      </c>
      <c r="AA99" s="30">
        <f t="shared" si="7"/>
        <v>45504</v>
      </c>
      <c r="AB99" s="31"/>
      <c r="AC99" s="31">
        <f t="shared" si="4"/>
        <v>44200000</v>
      </c>
      <c r="AD99" s="28" t="s">
        <v>33</v>
      </c>
    </row>
    <row r="100" spans="1:30" s="28" customFormat="1" ht="43.5" x14ac:dyDescent="0.35">
      <c r="A100" s="20">
        <v>96</v>
      </c>
      <c r="B100" s="28">
        <v>2024</v>
      </c>
      <c r="C100" s="19" t="s">
        <v>329</v>
      </c>
      <c r="D100" s="19" t="s">
        <v>330</v>
      </c>
      <c r="E100" s="19">
        <v>1073516348</v>
      </c>
      <c r="F100" s="19" t="s">
        <v>331</v>
      </c>
      <c r="G100" s="19" t="s">
        <v>31</v>
      </c>
      <c r="H100" s="19" t="s">
        <v>32</v>
      </c>
      <c r="I100" s="27">
        <v>45315</v>
      </c>
      <c r="J100" s="27">
        <v>45317</v>
      </c>
      <c r="K100" s="27">
        <v>45504</v>
      </c>
      <c r="L100" s="29">
        <v>42367000</v>
      </c>
      <c r="M100" s="36">
        <v>0.51351350947906016</v>
      </c>
      <c r="N100" s="31">
        <v>20640333</v>
      </c>
      <c r="O100" s="31">
        <v>2172667</v>
      </c>
      <c r="P100" s="31">
        <v>19554000</v>
      </c>
      <c r="Q100" s="31">
        <f>VLOOKUP(A100,Hoja8!A:B,2,0)</f>
        <v>1073516348</v>
      </c>
      <c r="R100" s="31">
        <f t="shared" si="5"/>
        <v>0</v>
      </c>
      <c r="S100" s="31">
        <f>VLOOKUP(A100,Hoja8!A:C,3,0)</f>
        <v>42367000</v>
      </c>
      <c r="T100" s="31">
        <f t="shared" si="6"/>
        <v>0</v>
      </c>
      <c r="U100" s="31">
        <f>VLOOKUP(A100,Hoja8!A:E,5,0)</f>
        <v>27158333</v>
      </c>
      <c r="V100" s="31">
        <f>VLOOKUP(A100,Hoja8!A:D,4,0)</f>
        <v>2172667</v>
      </c>
      <c r="W100" s="31">
        <f>VLOOKUP(A100,Hoja8!A:F,6,0)</f>
        <v>13036000</v>
      </c>
      <c r="AA100" s="30">
        <f t="shared" si="7"/>
        <v>45504</v>
      </c>
      <c r="AB100" s="31"/>
      <c r="AC100" s="31">
        <f t="shared" si="4"/>
        <v>42367000</v>
      </c>
      <c r="AD100" s="28" t="s">
        <v>33</v>
      </c>
    </row>
    <row r="101" spans="1:30" s="28" customFormat="1" ht="43.5" x14ac:dyDescent="0.35">
      <c r="A101" s="20">
        <v>97</v>
      </c>
      <c r="B101" s="28">
        <v>2024</v>
      </c>
      <c r="C101" s="19" t="s">
        <v>332</v>
      </c>
      <c r="D101" s="19" t="s">
        <v>333</v>
      </c>
      <c r="E101" s="19">
        <v>1018419161</v>
      </c>
      <c r="F101" s="19" t="s">
        <v>334</v>
      </c>
      <c r="G101" s="19" t="s">
        <v>31</v>
      </c>
      <c r="H101" s="19" t="s">
        <v>32</v>
      </c>
      <c r="I101" s="27">
        <v>45315</v>
      </c>
      <c r="J101" s="27">
        <v>45317</v>
      </c>
      <c r="K101" s="27">
        <v>45504</v>
      </c>
      <c r="L101" s="29">
        <v>44200000</v>
      </c>
      <c r="M101" s="36">
        <v>0.51351350964637132</v>
      </c>
      <c r="N101" s="31">
        <v>21533333</v>
      </c>
      <c r="O101" s="31">
        <v>2266667</v>
      </c>
      <c r="P101" s="31">
        <v>20400000</v>
      </c>
      <c r="Q101" s="31">
        <f>VLOOKUP(A101,Hoja8!A:B,2,0)</f>
        <v>1018419161</v>
      </c>
      <c r="R101" s="31">
        <f t="shared" si="5"/>
        <v>0</v>
      </c>
      <c r="S101" s="31">
        <f>VLOOKUP(A101,Hoja8!A:C,3,0)</f>
        <v>44200000</v>
      </c>
      <c r="T101" s="31">
        <f t="shared" si="6"/>
        <v>0</v>
      </c>
      <c r="U101" s="31">
        <f>VLOOKUP(A101,Hoja8!A:E,5,0)</f>
        <v>28333333</v>
      </c>
      <c r="V101" s="31">
        <f>VLOOKUP(A101,Hoja8!A:D,4,0)</f>
        <v>2266667</v>
      </c>
      <c r="W101" s="31">
        <f>VLOOKUP(A101,Hoja8!A:F,6,0)</f>
        <v>13600000</v>
      </c>
      <c r="AA101" s="30">
        <f t="shared" si="7"/>
        <v>45504</v>
      </c>
      <c r="AB101" s="31"/>
      <c r="AC101" s="31">
        <f t="shared" si="4"/>
        <v>44200000</v>
      </c>
      <c r="AD101" s="28" t="s">
        <v>33</v>
      </c>
    </row>
    <row r="102" spans="1:30" s="28" customFormat="1" ht="43.5" x14ac:dyDescent="0.35">
      <c r="A102" s="20">
        <v>98</v>
      </c>
      <c r="B102" s="28">
        <v>2024</v>
      </c>
      <c r="C102" s="19" t="s">
        <v>335</v>
      </c>
      <c r="D102" s="19" t="s">
        <v>336</v>
      </c>
      <c r="E102" s="19">
        <v>53152671</v>
      </c>
      <c r="F102" s="19" t="s">
        <v>337</v>
      </c>
      <c r="G102" s="19" t="s">
        <v>338</v>
      </c>
      <c r="H102" s="19" t="s">
        <v>339</v>
      </c>
      <c r="I102" s="27">
        <v>45315</v>
      </c>
      <c r="J102" s="27">
        <v>45317</v>
      </c>
      <c r="K102" s="27">
        <v>45407</v>
      </c>
      <c r="L102" s="29">
        <v>25746111</v>
      </c>
      <c r="M102" s="36">
        <v>1</v>
      </c>
      <c r="N102" s="31">
        <v>25746111</v>
      </c>
      <c r="O102" s="31">
        <v>0</v>
      </c>
      <c r="P102" s="31">
        <v>0</v>
      </c>
      <c r="Q102" s="31">
        <f>VLOOKUP(A102,Hoja8!A:B,2,0)</f>
        <v>53152671</v>
      </c>
      <c r="R102" s="31">
        <f t="shared" si="5"/>
        <v>0</v>
      </c>
      <c r="S102" s="31">
        <f>VLOOKUP(A102,Hoja8!A:C,3,0)</f>
        <v>25746111</v>
      </c>
      <c r="T102" s="31">
        <f t="shared" si="6"/>
        <v>0</v>
      </c>
      <c r="U102" s="31">
        <f>VLOOKUP(A102,Hoja8!A:E,5,0)</f>
        <v>25746111</v>
      </c>
      <c r="V102" s="31">
        <f>VLOOKUP(A102,Hoja8!A:D,4,0)</f>
        <v>0</v>
      </c>
      <c r="W102" s="31">
        <f>VLOOKUP(A102,Hoja8!A:F,6,0)</f>
        <v>0</v>
      </c>
      <c r="AA102" s="30">
        <f t="shared" si="7"/>
        <v>45407</v>
      </c>
      <c r="AB102" s="31"/>
      <c r="AC102" s="31">
        <f t="shared" si="4"/>
        <v>25746111</v>
      </c>
      <c r="AD102" s="28" t="s">
        <v>340</v>
      </c>
    </row>
    <row r="103" spans="1:30" s="28" customFormat="1" ht="43.5" x14ac:dyDescent="0.35">
      <c r="A103" s="20">
        <v>99</v>
      </c>
      <c r="B103" s="28">
        <v>2024</v>
      </c>
      <c r="C103" s="19" t="s">
        <v>341</v>
      </c>
      <c r="D103" s="19" t="s">
        <v>342</v>
      </c>
      <c r="E103" s="19">
        <v>1033735189</v>
      </c>
      <c r="F103" s="19" t="s">
        <v>343</v>
      </c>
      <c r="G103" s="19" t="s">
        <v>344</v>
      </c>
      <c r="H103" s="19" t="s">
        <v>345</v>
      </c>
      <c r="I103" s="27">
        <v>45315</v>
      </c>
      <c r="J103" s="27">
        <v>45316</v>
      </c>
      <c r="K103" s="27">
        <v>45497</v>
      </c>
      <c r="L103" s="29">
        <v>41400000</v>
      </c>
      <c r="M103" s="36">
        <v>0.53333333333333333</v>
      </c>
      <c r="N103" s="31">
        <v>22080000</v>
      </c>
      <c r="O103" s="31">
        <v>0</v>
      </c>
      <c r="P103" s="31">
        <v>19320000</v>
      </c>
      <c r="Q103" s="31">
        <f>VLOOKUP(A103,Hoja8!A:B,2,0)</f>
        <v>1033735189</v>
      </c>
      <c r="R103" s="31">
        <f t="shared" si="5"/>
        <v>0</v>
      </c>
      <c r="S103" s="31">
        <f>VLOOKUP(A103,Hoja8!A:C,3,0)</f>
        <v>41400000</v>
      </c>
      <c r="T103" s="31">
        <f t="shared" si="6"/>
        <v>0</v>
      </c>
      <c r="U103" s="31">
        <f>VLOOKUP(A103,Hoja8!A:E,5,0)</f>
        <v>28980000</v>
      </c>
      <c r="V103" s="31">
        <f>VLOOKUP(A103,Hoja8!A:D,4,0)</f>
        <v>0</v>
      </c>
      <c r="W103" s="31">
        <f>VLOOKUP(A103,Hoja8!A:F,6,0)</f>
        <v>12420000</v>
      </c>
      <c r="AA103" s="30">
        <f t="shared" si="7"/>
        <v>45497</v>
      </c>
      <c r="AB103" s="31"/>
      <c r="AC103" s="31">
        <f t="shared" si="4"/>
        <v>41400000</v>
      </c>
      <c r="AD103" s="28" t="s">
        <v>5417</v>
      </c>
    </row>
    <row r="104" spans="1:30" s="28" customFormat="1" ht="43.5" x14ac:dyDescent="0.35">
      <c r="A104" s="20">
        <v>100</v>
      </c>
      <c r="B104" s="28">
        <v>2024</v>
      </c>
      <c r="C104" s="19" t="s">
        <v>346</v>
      </c>
      <c r="D104" s="19" t="s">
        <v>347</v>
      </c>
      <c r="E104" s="19">
        <v>1050952104</v>
      </c>
      <c r="F104" s="19" t="s">
        <v>348</v>
      </c>
      <c r="G104" s="19" t="s">
        <v>344</v>
      </c>
      <c r="H104" s="19" t="s">
        <v>345</v>
      </c>
      <c r="I104" s="27">
        <v>45315</v>
      </c>
      <c r="J104" s="27">
        <v>45317</v>
      </c>
      <c r="K104" s="27">
        <v>45498</v>
      </c>
      <c r="L104" s="29">
        <v>41400000</v>
      </c>
      <c r="M104" s="36">
        <v>0.52777777777777779</v>
      </c>
      <c r="N104" s="31">
        <v>21850000</v>
      </c>
      <c r="O104" s="31">
        <v>0</v>
      </c>
      <c r="P104" s="31">
        <v>19550000</v>
      </c>
      <c r="Q104" s="31">
        <f>VLOOKUP(A104,Hoja8!A:B,2,0)</f>
        <v>1050952104</v>
      </c>
      <c r="R104" s="31">
        <f t="shared" si="5"/>
        <v>0</v>
      </c>
      <c r="S104" s="31">
        <f>VLOOKUP(A104,Hoja8!A:C,3,0)</f>
        <v>41400000</v>
      </c>
      <c r="T104" s="31">
        <f t="shared" si="6"/>
        <v>0</v>
      </c>
      <c r="U104" s="31">
        <f>VLOOKUP(A104,Hoja8!A:E,5,0)</f>
        <v>28750000</v>
      </c>
      <c r="V104" s="31">
        <f>VLOOKUP(A104,Hoja8!A:D,4,0)</f>
        <v>0</v>
      </c>
      <c r="W104" s="31">
        <f>VLOOKUP(A104,Hoja8!A:F,6,0)</f>
        <v>12650000</v>
      </c>
      <c r="AA104" s="30">
        <f t="shared" si="7"/>
        <v>45498</v>
      </c>
      <c r="AB104" s="31"/>
      <c r="AC104" s="31">
        <f t="shared" si="4"/>
        <v>41400000</v>
      </c>
      <c r="AD104" s="28" t="s">
        <v>5417</v>
      </c>
    </row>
    <row r="105" spans="1:30" s="28" customFormat="1" ht="29" x14ac:dyDescent="0.35">
      <c r="A105" s="20">
        <v>101</v>
      </c>
      <c r="B105" s="28">
        <v>2024</v>
      </c>
      <c r="C105" s="19" t="s">
        <v>349</v>
      </c>
      <c r="D105" s="19" t="s">
        <v>350</v>
      </c>
      <c r="E105" s="19">
        <v>52903938</v>
      </c>
      <c r="F105" s="19" t="s">
        <v>351</v>
      </c>
      <c r="G105" s="19" t="s">
        <v>31</v>
      </c>
      <c r="H105" s="19" t="s">
        <v>32</v>
      </c>
      <c r="I105" s="27">
        <v>45316</v>
      </c>
      <c r="J105" s="27">
        <v>45320</v>
      </c>
      <c r="K105" s="27">
        <v>45504</v>
      </c>
      <c r="L105" s="29">
        <v>44200000</v>
      </c>
      <c r="M105" s="36">
        <v>0.50549450149882436</v>
      </c>
      <c r="N105" s="31">
        <v>20853333</v>
      </c>
      <c r="O105" s="31">
        <v>2946667</v>
      </c>
      <c r="P105" s="31">
        <v>20400000</v>
      </c>
      <c r="Q105" s="31">
        <f>VLOOKUP(A105,Hoja8!A:B,2,0)</f>
        <v>52903938</v>
      </c>
      <c r="R105" s="31">
        <f t="shared" si="5"/>
        <v>0</v>
      </c>
      <c r="S105" s="31">
        <f>VLOOKUP(A105,Hoja8!A:C,3,0)</f>
        <v>44200000</v>
      </c>
      <c r="T105" s="31">
        <f t="shared" si="6"/>
        <v>0</v>
      </c>
      <c r="U105" s="31">
        <f>VLOOKUP(A105,Hoja8!A:E,5,0)</f>
        <v>27653333</v>
      </c>
      <c r="V105" s="31">
        <f>VLOOKUP(A105,Hoja8!A:D,4,0)</f>
        <v>2946667</v>
      </c>
      <c r="W105" s="31">
        <f>VLOOKUP(A105,Hoja8!A:F,6,0)</f>
        <v>13600000</v>
      </c>
      <c r="AA105" s="30">
        <f t="shared" si="7"/>
        <v>45504</v>
      </c>
      <c r="AB105" s="31"/>
      <c r="AC105" s="31">
        <f t="shared" si="4"/>
        <v>44200000</v>
      </c>
      <c r="AD105" s="28" t="s">
        <v>33</v>
      </c>
    </row>
    <row r="106" spans="1:30" s="28" customFormat="1" ht="29" x14ac:dyDescent="0.35">
      <c r="A106" s="20">
        <v>102</v>
      </c>
      <c r="B106" s="28">
        <v>2024</v>
      </c>
      <c r="C106" s="19" t="s">
        <v>352</v>
      </c>
      <c r="D106" s="19" t="s">
        <v>353</v>
      </c>
      <c r="E106" s="19">
        <v>39573189</v>
      </c>
      <c r="F106" s="19" t="s">
        <v>354</v>
      </c>
      <c r="G106" s="19" t="s">
        <v>31</v>
      </c>
      <c r="H106" s="19" t="s">
        <v>32</v>
      </c>
      <c r="I106" s="27">
        <v>45316</v>
      </c>
      <c r="J106" s="27">
        <v>45320</v>
      </c>
      <c r="K106" s="27">
        <v>45504</v>
      </c>
      <c r="L106" s="29">
        <v>44200000</v>
      </c>
      <c r="M106" s="36">
        <v>0.50549450149882436</v>
      </c>
      <c r="N106" s="31">
        <v>20853333</v>
      </c>
      <c r="O106" s="31">
        <v>2946667</v>
      </c>
      <c r="P106" s="31">
        <v>20400000</v>
      </c>
      <c r="Q106" s="31">
        <f>VLOOKUP(A106,Hoja8!A:B,2,0)</f>
        <v>39573189</v>
      </c>
      <c r="R106" s="31">
        <f t="shared" si="5"/>
        <v>0</v>
      </c>
      <c r="S106" s="31">
        <f>VLOOKUP(A106,Hoja8!A:C,3,0)</f>
        <v>44200000</v>
      </c>
      <c r="T106" s="31">
        <f t="shared" si="6"/>
        <v>0</v>
      </c>
      <c r="U106" s="31">
        <f>VLOOKUP(A106,Hoja8!A:E,5,0)</f>
        <v>27653333</v>
      </c>
      <c r="V106" s="31">
        <f>VLOOKUP(A106,Hoja8!A:D,4,0)</f>
        <v>2946667</v>
      </c>
      <c r="W106" s="31">
        <f>VLOOKUP(A106,Hoja8!A:F,6,0)</f>
        <v>13600000</v>
      </c>
      <c r="AA106" s="30">
        <f t="shared" si="7"/>
        <v>45504</v>
      </c>
      <c r="AB106" s="31"/>
      <c r="AC106" s="31">
        <f t="shared" si="4"/>
        <v>44200000</v>
      </c>
      <c r="AD106" s="28" t="s">
        <v>33</v>
      </c>
    </row>
    <row r="107" spans="1:30" s="28" customFormat="1" ht="29" x14ac:dyDescent="0.35">
      <c r="A107" s="20">
        <v>103</v>
      </c>
      <c r="B107" s="28">
        <v>2024</v>
      </c>
      <c r="C107" s="19" t="s">
        <v>355</v>
      </c>
      <c r="D107" s="19" t="s">
        <v>356</v>
      </c>
      <c r="E107" s="19">
        <v>1014246705</v>
      </c>
      <c r="F107" s="19" t="s">
        <v>357</v>
      </c>
      <c r="G107" s="19" t="s">
        <v>31</v>
      </c>
      <c r="H107" s="19" t="s">
        <v>32</v>
      </c>
      <c r="I107" s="27">
        <v>45316</v>
      </c>
      <c r="J107" s="27">
        <v>45320</v>
      </c>
      <c r="K107" s="27">
        <v>45504</v>
      </c>
      <c r="L107" s="29">
        <v>42367000</v>
      </c>
      <c r="M107" s="36">
        <v>0.50549450132595197</v>
      </c>
      <c r="N107" s="31">
        <v>19988533</v>
      </c>
      <c r="O107" s="31">
        <v>2824467</v>
      </c>
      <c r="P107" s="31">
        <v>19554000</v>
      </c>
      <c r="Q107" s="31">
        <f>VLOOKUP(A107,Hoja8!A:B,2,0)</f>
        <v>1014246705</v>
      </c>
      <c r="R107" s="31">
        <f t="shared" si="5"/>
        <v>0</v>
      </c>
      <c r="S107" s="31">
        <f>VLOOKUP(A107,Hoja8!A:C,3,0)</f>
        <v>42367000</v>
      </c>
      <c r="T107" s="31">
        <f t="shared" si="6"/>
        <v>0</v>
      </c>
      <c r="U107" s="31">
        <f>VLOOKUP(A107,Hoja8!A:E,5,0)</f>
        <v>26506533</v>
      </c>
      <c r="V107" s="31">
        <f>VLOOKUP(A107,Hoja8!A:D,4,0)</f>
        <v>2824467</v>
      </c>
      <c r="W107" s="31">
        <f>VLOOKUP(A107,Hoja8!A:F,6,0)</f>
        <v>13036000</v>
      </c>
      <c r="AA107" s="30">
        <f t="shared" si="7"/>
        <v>45504</v>
      </c>
      <c r="AB107" s="31"/>
      <c r="AC107" s="31">
        <f t="shared" si="4"/>
        <v>42367000</v>
      </c>
      <c r="AD107" s="28" t="s">
        <v>33</v>
      </c>
    </row>
    <row r="108" spans="1:30" s="28" customFormat="1" ht="29" x14ac:dyDescent="0.35">
      <c r="A108" s="20">
        <v>104</v>
      </c>
      <c r="B108" s="28">
        <v>2024</v>
      </c>
      <c r="C108" s="19" t="s">
        <v>358</v>
      </c>
      <c r="D108" s="19" t="s">
        <v>359</v>
      </c>
      <c r="E108" s="19">
        <v>63553019</v>
      </c>
      <c r="F108" s="19" t="s">
        <v>360</v>
      </c>
      <c r="G108" s="19" t="s">
        <v>31</v>
      </c>
      <c r="H108" s="19" t="s">
        <v>32</v>
      </c>
      <c r="I108" s="27">
        <v>45316</v>
      </c>
      <c r="J108" s="27">
        <v>45320</v>
      </c>
      <c r="K108" s="27">
        <v>45504</v>
      </c>
      <c r="L108" s="29">
        <v>42367000</v>
      </c>
      <c r="M108" s="36">
        <v>0.50549450132595197</v>
      </c>
      <c r="N108" s="31">
        <v>19988533</v>
      </c>
      <c r="O108" s="31">
        <v>2824467</v>
      </c>
      <c r="P108" s="31">
        <v>19554000</v>
      </c>
      <c r="Q108" s="31">
        <f>VLOOKUP(A108,Hoja8!A:B,2,0)</f>
        <v>63553019</v>
      </c>
      <c r="R108" s="31">
        <f t="shared" si="5"/>
        <v>0</v>
      </c>
      <c r="S108" s="31">
        <f>VLOOKUP(A108,Hoja8!A:C,3,0)</f>
        <v>42367000</v>
      </c>
      <c r="T108" s="31">
        <f t="shared" si="6"/>
        <v>0</v>
      </c>
      <c r="U108" s="31">
        <f>VLOOKUP(A108,Hoja8!A:E,5,0)</f>
        <v>26506533</v>
      </c>
      <c r="V108" s="31">
        <f>VLOOKUP(A108,Hoja8!A:D,4,0)</f>
        <v>2824467</v>
      </c>
      <c r="W108" s="31">
        <f>VLOOKUP(A108,Hoja8!A:F,6,0)</f>
        <v>13036000</v>
      </c>
      <c r="AA108" s="30">
        <f t="shared" si="7"/>
        <v>45504</v>
      </c>
      <c r="AB108" s="31"/>
      <c r="AC108" s="31">
        <f t="shared" si="4"/>
        <v>42367000</v>
      </c>
      <c r="AD108" s="28" t="s">
        <v>33</v>
      </c>
    </row>
    <row r="109" spans="1:30" s="28" customFormat="1" ht="43.5" x14ac:dyDescent="0.35">
      <c r="A109" s="20">
        <v>105</v>
      </c>
      <c r="B109" s="28">
        <v>2024</v>
      </c>
      <c r="C109" s="19" t="s">
        <v>361</v>
      </c>
      <c r="D109" s="19" t="s">
        <v>362</v>
      </c>
      <c r="E109" s="19">
        <v>1144103482</v>
      </c>
      <c r="F109" s="19" t="s">
        <v>363</v>
      </c>
      <c r="G109" s="19" t="s">
        <v>364</v>
      </c>
      <c r="H109" s="19" t="s">
        <v>365</v>
      </c>
      <c r="I109" s="27">
        <v>45316</v>
      </c>
      <c r="J109" s="27">
        <v>45320</v>
      </c>
      <c r="K109" s="27">
        <v>45504</v>
      </c>
      <c r="L109" s="29">
        <v>27974800</v>
      </c>
      <c r="M109" s="36">
        <v>0.50549450549450547</v>
      </c>
      <c r="N109" s="31">
        <v>13266400</v>
      </c>
      <c r="O109" s="31">
        <v>1730400</v>
      </c>
      <c r="P109" s="31">
        <v>12978000</v>
      </c>
      <c r="Q109" s="31">
        <f>VLOOKUP(A109,Hoja8!A:B,2,0)</f>
        <v>1144103482</v>
      </c>
      <c r="R109" s="31">
        <f t="shared" si="5"/>
        <v>0</v>
      </c>
      <c r="S109" s="31">
        <f>VLOOKUP(A109,Hoja8!A:C,3,0)</f>
        <v>27974800</v>
      </c>
      <c r="T109" s="31">
        <f t="shared" si="6"/>
        <v>0</v>
      </c>
      <c r="U109" s="31">
        <f>VLOOKUP(A109,Hoja8!A:E,5,0)</f>
        <v>17592400</v>
      </c>
      <c r="V109" s="31">
        <f>VLOOKUP(A109,Hoja8!A:D,4,0)</f>
        <v>1730400</v>
      </c>
      <c r="W109" s="31">
        <f>VLOOKUP(A109,Hoja8!A:F,6,0)</f>
        <v>8652000</v>
      </c>
      <c r="AA109" s="30">
        <f t="shared" si="7"/>
        <v>45504</v>
      </c>
      <c r="AB109" s="31"/>
      <c r="AC109" s="31">
        <f t="shared" si="4"/>
        <v>27974800</v>
      </c>
      <c r="AD109" s="28" t="s">
        <v>366</v>
      </c>
    </row>
    <row r="110" spans="1:30" s="28" customFormat="1" ht="43.5" x14ac:dyDescent="0.35">
      <c r="A110" s="20">
        <v>106</v>
      </c>
      <c r="B110" s="28">
        <v>2024</v>
      </c>
      <c r="C110" s="19" t="s">
        <v>367</v>
      </c>
      <c r="D110" s="19" t="s">
        <v>368</v>
      </c>
      <c r="E110" s="19">
        <v>1010205417</v>
      </c>
      <c r="F110" s="19" t="s">
        <v>369</v>
      </c>
      <c r="G110" s="19" t="s">
        <v>370</v>
      </c>
      <c r="H110" s="19" t="s">
        <v>371</v>
      </c>
      <c r="I110" s="27">
        <v>45316</v>
      </c>
      <c r="J110" s="27">
        <v>45320</v>
      </c>
      <c r="K110" s="27">
        <v>45504</v>
      </c>
      <c r="L110" s="29">
        <v>36633667</v>
      </c>
      <c r="M110" s="36">
        <v>0.50549451029073345</v>
      </c>
      <c r="N110" s="31">
        <v>17372667</v>
      </c>
      <c r="O110" s="31">
        <v>2266000</v>
      </c>
      <c r="P110" s="31">
        <v>16995000</v>
      </c>
      <c r="Q110" s="31">
        <f>VLOOKUP(A110,Hoja8!A:B,2,0)</f>
        <v>1010205417</v>
      </c>
      <c r="R110" s="31">
        <f t="shared" si="5"/>
        <v>0</v>
      </c>
      <c r="S110" s="31">
        <f>VLOOKUP(A110,Hoja8!A:C,3,0)</f>
        <v>36633667</v>
      </c>
      <c r="T110" s="31">
        <f t="shared" si="6"/>
        <v>0</v>
      </c>
      <c r="U110" s="31">
        <f>VLOOKUP(A110,Hoja8!A:E,5,0)</f>
        <v>23037667</v>
      </c>
      <c r="V110" s="31">
        <f>VLOOKUP(A110,Hoja8!A:D,4,0)</f>
        <v>2266000</v>
      </c>
      <c r="W110" s="31">
        <f>VLOOKUP(A110,Hoja8!A:F,6,0)</f>
        <v>11330000</v>
      </c>
      <c r="AA110" s="30">
        <f t="shared" si="7"/>
        <v>45504</v>
      </c>
      <c r="AB110" s="31"/>
      <c r="AC110" s="31">
        <f t="shared" si="4"/>
        <v>36633667</v>
      </c>
      <c r="AD110" s="28" t="s">
        <v>366</v>
      </c>
    </row>
    <row r="111" spans="1:30" s="28" customFormat="1" ht="43.5" x14ac:dyDescent="0.35">
      <c r="A111" s="20">
        <v>108</v>
      </c>
      <c r="B111" s="28">
        <v>2024</v>
      </c>
      <c r="C111" s="19" t="s">
        <v>372</v>
      </c>
      <c r="D111" s="19" t="s">
        <v>373</v>
      </c>
      <c r="E111" s="19">
        <v>52026484</v>
      </c>
      <c r="F111" s="19" t="s">
        <v>374</v>
      </c>
      <c r="G111" s="19" t="s">
        <v>31</v>
      </c>
      <c r="H111" s="19" t="s">
        <v>32</v>
      </c>
      <c r="I111" s="27">
        <v>45316</v>
      </c>
      <c r="J111" s="27">
        <v>45320</v>
      </c>
      <c r="K111" s="27">
        <v>45504</v>
      </c>
      <c r="L111" s="29">
        <v>20384000</v>
      </c>
      <c r="M111" s="36">
        <v>0.5054945141586098</v>
      </c>
      <c r="N111" s="31">
        <v>9617067</v>
      </c>
      <c r="O111" s="31">
        <v>1358933</v>
      </c>
      <c r="P111" s="31">
        <v>9408000</v>
      </c>
      <c r="Q111" s="31">
        <f>VLOOKUP(A111,Hoja8!A:B,2,0)</f>
        <v>52026484</v>
      </c>
      <c r="R111" s="31">
        <f t="shared" si="5"/>
        <v>0</v>
      </c>
      <c r="S111" s="31">
        <f>VLOOKUP(A111,Hoja8!A:C,3,0)</f>
        <v>20384000</v>
      </c>
      <c r="T111" s="31">
        <f t="shared" si="6"/>
        <v>0</v>
      </c>
      <c r="U111" s="31">
        <f>VLOOKUP(A111,Hoja8!A:E,5,0)</f>
        <v>12753067</v>
      </c>
      <c r="V111" s="31">
        <f>VLOOKUP(A111,Hoja8!A:D,4,0)</f>
        <v>1358933</v>
      </c>
      <c r="W111" s="31">
        <f>VLOOKUP(A111,Hoja8!A:F,6,0)</f>
        <v>6272000</v>
      </c>
      <c r="AA111" s="30">
        <f t="shared" si="7"/>
        <v>45504</v>
      </c>
      <c r="AB111" s="31"/>
      <c r="AC111" s="31">
        <f t="shared" si="4"/>
        <v>20384000</v>
      </c>
      <c r="AD111" s="28" t="s">
        <v>33</v>
      </c>
    </row>
    <row r="112" spans="1:30" s="28" customFormat="1" ht="43.5" x14ac:dyDescent="0.35">
      <c r="A112" s="20">
        <v>109</v>
      </c>
      <c r="B112" s="28">
        <v>2024</v>
      </c>
      <c r="C112" s="19" t="s">
        <v>375</v>
      </c>
      <c r="D112" s="19" t="s">
        <v>376</v>
      </c>
      <c r="E112" s="19">
        <v>11449517</v>
      </c>
      <c r="F112" s="19" t="s">
        <v>377</v>
      </c>
      <c r="G112" s="19" t="s">
        <v>298</v>
      </c>
      <c r="H112" s="19" t="s">
        <v>299</v>
      </c>
      <c r="I112" s="27">
        <v>45316</v>
      </c>
      <c r="J112" s="27">
        <v>45321</v>
      </c>
      <c r="K112" s="27">
        <v>45504</v>
      </c>
      <c r="L112" s="29">
        <v>36400000</v>
      </c>
      <c r="M112" s="36">
        <v>0.50276243584488522</v>
      </c>
      <c r="N112" s="31">
        <v>16986667</v>
      </c>
      <c r="O112" s="31">
        <v>2613333</v>
      </c>
      <c r="P112" s="31">
        <v>16800000</v>
      </c>
      <c r="Q112" s="31">
        <f>VLOOKUP(A112,Hoja8!A:B,2,0)</f>
        <v>11449517</v>
      </c>
      <c r="R112" s="31">
        <f t="shared" si="5"/>
        <v>0</v>
      </c>
      <c r="S112" s="31">
        <f>VLOOKUP(A112,Hoja8!A:C,3,0)</f>
        <v>36400000</v>
      </c>
      <c r="T112" s="31">
        <f t="shared" si="6"/>
        <v>0</v>
      </c>
      <c r="U112" s="31">
        <f>VLOOKUP(A112,Hoja8!A:E,5,0)</f>
        <v>22586667</v>
      </c>
      <c r="V112" s="31">
        <f>VLOOKUP(A112,Hoja8!A:D,4,0)</f>
        <v>2613333</v>
      </c>
      <c r="W112" s="31">
        <f>VLOOKUP(A112,Hoja8!A:F,6,0)</f>
        <v>11200000</v>
      </c>
      <c r="AA112" s="30">
        <f t="shared" si="7"/>
        <v>45504</v>
      </c>
      <c r="AB112" s="31"/>
      <c r="AC112" s="31">
        <f t="shared" si="4"/>
        <v>36400000</v>
      </c>
      <c r="AD112" s="28" t="s">
        <v>300</v>
      </c>
    </row>
    <row r="113" spans="1:30" s="28" customFormat="1" ht="29" x14ac:dyDescent="0.35">
      <c r="A113" s="20">
        <v>110</v>
      </c>
      <c r="B113" s="28">
        <v>2024</v>
      </c>
      <c r="C113" s="19" t="s">
        <v>378</v>
      </c>
      <c r="D113" s="19" t="s">
        <v>379</v>
      </c>
      <c r="E113" s="19">
        <v>1010225976</v>
      </c>
      <c r="F113" s="19" t="s">
        <v>380</v>
      </c>
      <c r="G113" s="19" t="s">
        <v>298</v>
      </c>
      <c r="H113" s="19" t="s">
        <v>299</v>
      </c>
      <c r="I113" s="27">
        <v>45316</v>
      </c>
      <c r="J113" s="27">
        <v>45320</v>
      </c>
      <c r="K113" s="27">
        <v>45504</v>
      </c>
      <c r="L113" s="29">
        <v>42900000</v>
      </c>
      <c r="M113" s="36">
        <v>0.50549450549450547</v>
      </c>
      <c r="N113" s="31">
        <v>20240000</v>
      </c>
      <c r="O113" s="31">
        <v>2860000</v>
      </c>
      <c r="P113" s="31">
        <v>19800000</v>
      </c>
      <c r="Q113" s="31">
        <f>VLOOKUP(A113,Hoja8!A:B,2,0)</f>
        <v>1010225976</v>
      </c>
      <c r="R113" s="31">
        <f t="shared" si="5"/>
        <v>0</v>
      </c>
      <c r="S113" s="31">
        <f>VLOOKUP(A113,Hoja8!A:C,3,0)</f>
        <v>42900000</v>
      </c>
      <c r="T113" s="31">
        <f t="shared" si="6"/>
        <v>0</v>
      </c>
      <c r="U113" s="31">
        <f>VLOOKUP(A113,Hoja8!A:E,5,0)</f>
        <v>26840000</v>
      </c>
      <c r="V113" s="31">
        <f>VLOOKUP(A113,Hoja8!A:D,4,0)</f>
        <v>2860000</v>
      </c>
      <c r="W113" s="31">
        <f>VLOOKUP(A113,Hoja8!A:F,6,0)</f>
        <v>13200000</v>
      </c>
      <c r="AA113" s="30">
        <f t="shared" si="7"/>
        <v>45504</v>
      </c>
      <c r="AB113" s="31"/>
      <c r="AC113" s="31">
        <f t="shared" si="4"/>
        <v>42900000</v>
      </c>
      <c r="AD113" s="28" t="s">
        <v>300</v>
      </c>
    </row>
    <row r="114" spans="1:30" s="28" customFormat="1" ht="43.5" x14ac:dyDescent="0.35">
      <c r="A114" s="20">
        <v>111</v>
      </c>
      <c r="B114" s="28">
        <v>2024</v>
      </c>
      <c r="C114" s="19" t="s">
        <v>381</v>
      </c>
      <c r="D114" s="19" t="s">
        <v>382</v>
      </c>
      <c r="E114" s="19">
        <v>1020742036</v>
      </c>
      <c r="F114" s="19" t="s">
        <v>383</v>
      </c>
      <c r="G114" s="19" t="s">
        <v>344</v>
      </c>
      <c r="H114" s="19" t="s">
        <v>345</v>
      </c>
      <c r="I114" s="27">
        <v>45316</v>
      </c>
      <c r="J114" s="27">
        <v>45317</v>
      </c>
      <c r="K114" s="27">
        <v>45498</v>
      </c>
      <c r="L114" s="29">
        <v>41400000</v>
      </c>
      <c r="M114" s="36">
        <v>0.52777777777777779</v>
      </c>
      <c r="N114" s="31">
        <v>21850000</v>
      </c>
      <c r="O114" s="31">
        <v>0</v>
      </c>
      <c r="P114" s="31">
        <v>19550000</v>
      </c>
      <c r="Q114" s="31">
        <f>VLOOKUP(A114,Hoja8!A:B,2,0)</f>
        <v>1020742036</v>
      </c>
      <c r="R114" s="31">
        <f t="shared" si="5"/>
        <v>0</v>
      </c>
      <c r="S114" s="31">
        <f>VLOOKUP(A114,Hoja8!A:C,3,0)</f>
        <v>41400000</v>
      </c>
      <c r="T114" s="31">
        <f t="shared" si="6"/>
        <v>0</v>
      </c>
      <c r="U114" s="31">
        <f>VLOOKUP(A114,Hoja8!A:E,5,0)</f>
        <v>28750000</v>
      </c>
      <c r="V114" s="31">
        <f>VLOOKUP(A114,Hoja8!A:D,4,0)</f>
        <v>0</v>
      </c>
      <c r="W114" s="31">
        <f>VLOOKUP(A114,Hoja8!A:F,6,0)</f>
        <v>12650000</v>
      </c>
      <c r="AA114" s="30">
        <f t="shared" si="7"/>
        <v>45498</v>
      </c>
      <c r="AB114" s="31"/>
      <c r="AC114" s="31">
        <f t="shared" si="4"/>
        <v>41400000</v>
      </c>
      <c r="AD114" s="28" t="s">
        <v>5417</v>
      </c>
    </row>
    <row r="115" spans="1:30" s="28" customFormat="1" ht="43.5" x14ac:dyDescent="0.35">
      <c r="A115" s="20">
        <v>112</v>
      </c>
      <c r="B115" s="28">
        <v>2024</v>
      </c>
      <c r="C115" s="19" t="s">
        <v>384</v>
      </c>
      <c r="D115" s="19" t="s">
        <v>385</v>
      </c>
      <c r="E115" s="19">
        <v>1125618115</v>
      </c>
      <c r="F115" s="19" t="s">
        <v>386</v>
      </c>
      <c r="G115" s="19" t="s">
        <v>344</v>
      </c>
      <c r="H115" s="19" t="s">
        <v>345</v>
      </c>
      <c r="I115" s="27">
        <v>45316</v>
      </c>
      <c r="J115" s="27">
        <v>45320</v>
      </c>
      <c r="K115" s="27">
        <v>45501</v>
      </c>
      <c r="L115" s="29">
        <v>50676000</v>
      </c>
      <c r="M115" s="36">
        <v>0.51111111768884676</v>
      </c>
      <c r="N115" s="31">
        <v>25901067</v>
      </c>
      <c r="O115" s="31">
        <v>0</v>
      </c>
      <c r="P115" s="31">
        <v>24774933</v>
      </c>
      <c r="Q115" s="31">
        <f>VLOOKUP(A115,Hoja8!A:B,2,0)</f>
        <v>1125618115</v>
      </c>
      <c r="R115" s="31">
        <f t="shared" si="5"/>
        <v>0</v>
      </c>
      <c r="S115" s="31">
        <f>VLOOKUP(A115,Hoja8!A:C,3,0)</f>
        <v>50676000</v>
      </c>
      <c r="T115" s="31">
        <f t="shared" si="6"/>
        <v>0</v>
      </c>
      <c r="U115" s="31">
        <f>VLOOKUP(A115,Hoja8!A:E,5,0)</f>
        <v>34347067</v>
      </c>
      <c r="V115" s="31">
        <f>VLOOKUP(A115,Hoja8!A:D,4,0)</f>
        <v>0</v>
      </c>
      <c r="W115" s="31">
        <f>VLOOKUP(A115,Hoja8!A:F,6,0)</f>
        <v>16328933</v>
      </c>
      <c r="AA115" s="30">
        <f t="shared" si="7"/>
        <v>45501</v>
      </c>
      <c r="AB115" s="31"/>
      <c r="AC115" s="31">
        <f t="shared" si="4"/>
        <v>50676000</v>
      </c>
      <c r="AD115" s="28" t="s">
        <v>5417</v>
      </c>
    </row>
    <row r="116" spans="1:30" s="28" customFormat="1" ht="43.5" x14ac:dyDescent="0.35">
      <c r="A116" s="20">
        <v>113</v>
      </c>
      <c r="B116" s="28">
        <v>2024</v>
      </c>
      <c r="C116" s="19" t="s">
        <v>387</v>
      </c>
      <c r="D116" s="19" t="s">
        <v>388</v>
      </c>
      <c r="E116" s="19">
        <v>1077871555</v>
      </c>
      <c r="F116" s="19" t="s">
        <v>389</v>
      </c>
      <c r="G116" s="19" t="s">
        <v>31</v>
      </c>
      <c r="H116" s="19" t="s">
        <v>32</v>
      </c>
      <c r="I116" s="27">
        <v>45316</v>
      </c>
      <c r="J116" s="27">
        <v>45320</v>
      </c>
      <c r="K116" s="27">
        <v>45504</v>
      </c>
      <c r="L116" s="29">
        <v>44200000</v>
      </c>
      <c r="M116" s="36">
        <v>0.50549450149882436</v>
      </c>
      <c r="N116" s="31">
        <v>20853333</v>
      </c>
      <c r="O116" s="31">
        <v>2946667</v>
      </c>
      <c r="P116" s="31">
        <v>20400000</v>
      </c>
      <c r="Q116" s="31">
        <f>VLOOKUP(A116,Hoja8!A:B,2,0)</f>
        <v>1077871555</v>
      </c>
      <c r="R116" s="31">
        <f t="shared" si="5"/>
        <v>0</v>
      </c>
      <c r="S116" s="31">
        <f>VLOOKUP(A116,Hoja8!A:C,3,0)</f>
        <v>44200000</v>
      </c>
      <c r="T116" s="31">
        <f t="shared" si="6"/>
        <v>0</v>
      </c>
      <c r="U116" s="31">
        <f>VLOOKUP(A116,Hoja8!A:E,5,0)</f>
        <v>27653333</v>
      </c>
      <c r="V116" s="31">
        <f>VLOOKUP(A116,Hoja8!A:D,4,0)</f>
        <v>2946667</v>
      </c>
      <c r="W116" s="31">
        <f>VLOOKUP(A116,Hoja8!A:F,6,0)</f>
        <v>13600000</v>
      </c>
      <c r="AA116" s="30">
        <f t="shared" si="7"/>
        <v>45504</v>
      </c>
      <c r="AB116" s="31"/>
      <c r="AC116" s="31">
        <f t="shared" si="4"/>
        <v>44200000</v>
      </c>
      <c r="AD116" s="28" t="s">
        <v>33</v>
      </c>
    </row>
    <row r="117" spans="1:30" s="28" customFormat="1" ht="43.5" x14ac:dyDescent="0.35">
      <c r="A117" s="20">
        <v>114</v>
      </c>
      <c r="B117" s="28">
        <v>2024</v>
      </c>
      <c r="C117" s="19" t="s">
        <v>390</v>
      </c>
      <c r="D117" s="19" t="s">
        <v>391</v>
      </c>
      <c r="E117" s="19">
        <v>1121041168</v>
      </c>
      <c r="F117" s="19" t="s">
        <v>392</v>
      </c>
      <c r="G117" s="19" t="s">
        <v>31</v>
      </c>
      <c r="H117" s="19" t="s">
        <v>32</v>
      </c>
      <c r="I117" s="27">
        <v>45316</v>
      </c>
      <c r="J117" s="27">
        <v>45320</v>
      </c>
      <c r="K117" s="27">
        <v>45504</v>
      </c>
      <c r="L117" s="29">
        <v>44200000</v>
      </c>
      <c r="M117" s="36">
        <v>0.50549450149882436</v>
      </c>
      <c r="N117" s="31">
        <v>20853333</v>
      </c>
      <c r="O117" s="31">
        <v>2946667</v>
      </c>
      <c r="P117" s="31">
        <v>20400000</v>
      </c>
      <c r="Q117" s="31">
        <f>VLOOKUP(A117,Hoja8!A:B,2,0)</f>
        <v>1121041168</v>
      </c>
      <c r="R117" s="31">
        <f t="shared" si="5"/>
        <v>0</v>
      </c>
      <c r="S117" s="31">
        <f>VLOOKUP(A117,Hoja8!A:C,3,0)</f>
        <v>44200000</v>
      </c>
      <c r="T117" s="31">
        <f t="shared" si="6"/>
        <v>0</v>
      </c>
      <c r="U117" s="31">
        <f>VLOOKUP(A117,Hoja8!A:E,5,0)</f>
        <v>27653333</v>
      </c>
      <c r="V117" s="31">
        <f>VLOOKUP(A117,Hoja8!A:D,4,0)</f>
        <v>2946667</v>
      </c>
      <c r="W117" s="31">
        <f>VLOOKUP(A117,Hoja8!A:F,6,0)</f>
        <v>13600000</v>
      </c>
      <c r="AA117" s="30">
        <f t="shared" si="7"/>
        <v>45504</v>
      </c>
      <c r="AB117" s="31"/>
      <c r="AC117" s="31">
        <f t="shared" si="4"/>
        <v>44200000</v>
      </c>
      <c r="AD117" s="28" t="s">
        <v>33</v>
      </c>
    </row>
    <row r="118" spans="1:30" s="28" customFormat="1" ht="43.5" x14ac:dyDescent="0.35">
      <c r="A118" s="20">
        <v>115</v>
      </c>
      <c r="B118" s="28">
        <v>2024</v>
      </c>
      <c r="C118" s="19" t="s">
        <v>393</v>
      </c>
      <c r="D118" s="19" t="s">
        <v>394</v>
      </c>
      <c r="E118" s="19">
        <v>52295798</v>
      </c>
      <c r="F118" s="19" t="s">
        <v>395</v>
      </c>
      <c r="G118" s="19" t="s">
        <v>262</v>
      </c>
      <c r="H118" s="19" t="s">
        <v>263</v>
      </c>
      <c r="I118" s="27">
        <v>45316</v>
      </c>
      <c r="J118" s="27">
        <v>45317</v>
      </c>
      <c r="K118" s="27">
        <v>45504</v>
      </c>
      <c r="L118" s="29">
        <v>27840000</v>
      </c>
      <c r="M118" s="36">
        <v>0.51351351351351349</v>
      </c>
      <c r="N118" s="31">
        <v>13775000</v>
      </c>
      <c r="O118" s="31">
        <v>1015000</v>
      </c>
      <c r="P118" s="31">
        <v>13050000</v>
      </c>
      <c r="Q118" s="31">
        <f>VLOOKUP(A118,Hoja8!A:B,2,0)</f>
        <v>52295798</v>
      </c>
      <c r="R118" s="31">
        <f t="shared" si="5"/>
        <v>0</v>
      </c>
      <c r="S118" s="31">
        <f>VLOOKUP(A118,Hoja8!A:C,3,0)</f>
        <v>27840000</v>
      </c>
      <c r="T118" s="31">
        <f t="shared" si="6"/>
        <v>0</v>
      </c>
      <c r="U118" s="31">
        <f>VLOOKUP(A118,Hoja8!A:E,5,0)</f>
        <v>18125000</v>
      </c>
      <c r="V118" s="31">
        <f>VLOOKUP(A118,Hoja8!A:D,4,0)</f>
        <v>1015000</v>
      </c>
      <c r="W118" s="31">
        <f>VLOOKUP(A118,Hoja8!A:F,6,0)</f>
        <v>8700000</v>
      </c>
      <c r="AA118" s="30">
        <f t="shared" si="7"/>
        <v>45504</v>
      </c>
      <c r="AB118" s="31"/>
      <c r="AC118" s="31">
        <f t="shared" ref="AC118:AC181" si="8">+AB118+L118</f>
        <v>27840000</v>
      </c>
      <c r="AD118" s="28" t="s">
        <v>264</v>
      </c>
    </row>
    <row r="119" spans="1:30" s="28" customFormat="1" ht="43.5" x14ac:dyDescent="0.35">
      <c r="A119" s="20">
        <v>116</v>
      </c>
      <c r="B119" s="28">
        <v>2024</v>
      </c>
      <c r="C119" s="19" t="s">
        <v>396</v>
      </c>
      <c r="D119" s="19" t="s">
        <v>397</v>
      </c>
      <c r="E119" s="19">
        <v>53117328</v>
      </c>
      <c r="F119" s="19" t="s">
        <v>398</v>
      </c>
      <c r="G119" s="19" t="s">
        <v>298</v>
      </c>
      <c r="H119" s="19" t="s">
        <v>299</v>
      </c>
      <c r="I119" s="27">
        <v>45316</v>
      </c>
      <c r="J119" s="27">
        <v>45320</v>
      </c>
      <c r="K119" s="27">
        <v>45504</v>
      </c>
      <c r="L119" s="29">
        <v>42900000</v>
      </c>
      <c r="M119" s="36">
        <v>0.50549450549450547</v>
      </c>
      <c r="N119" s="31">
        <v>20240000</v>
      </c>
      <c r="O119" s="31">
        <v>2860000</v>
      </c>
      <c r="P119" s="31">
        <v>19800000</v>
      </c>
      <c r="Q119" s="31">
        <f>VLOOKUP(A119,Hoja8!A:B,2,0)</f>
        <v>53117328</v>
      </c>
      <c r="R119" s="31">
        <f t="shared" si="5"/>
        <v>0</v>
      </c>
      <c r="S119" s="31">
        <f>VLOOKUP(A119,Hoja8!A:C,3,0)</f>
        <v>42900000</v>
      </c>
      <c r="T119" s="31">
        <f t="shared" si="6"/>
        <v>0</v>
      </c>
      <c r="U119" s="31">
        <f>VLOOKUP(A119,Hoja8!A:E,5,0)</f>
        <v>26840000</v>
      </c>
      <c r="V119" s="31">
        <f>VLOOKUP(A119,Hoja8!A:D,4,0)</f>
        <v>2860000</v>
      </c>
      <c r="W119" s="31">
        <f>VLOOKUP(A119,Hoja8!A:F,6,0)</f>
        <v>13200000</v>
      </c>
      <c r="AA119" s="30">
        <f t="shared" si="7"/>
        <v>45504</v>
      </c>
      <c r="AB119" s="31"/>
      <c r="AC119" s="31">
        <f t="shared" si="8"/>
        <v>42900000</v>
      </c>
      <c r="AD119" s="28" t="s">
        <v>300</v>
      </c>
    </row>
    <row r="120" spans="1:30" s="28" customFormat="1" ht="43.5" x14ac:dyDescent="0.35">
      <c r="A120" s="20">
        <v>117</v>
      </c>
      <c r="B120" s="28">
        <v>2024</v>
      </c>
      <c r="C120" s="19" t="s">
        <v>399</v>
      </c>
      <c r="D120" s="19" t="s">
        <v>400</v>
      </c>
      <c r="E120" s="19">
        <v>21075333</v>
      </c>
      <c r="F120" s="19" t="s">
        <v>401</v>
      </c>
      <c r="G120" s="19" t="s">
        <v>154</v>
      </c>
      <c r="H120" s="19" t="s">
        <v>155</v>
      </c>
      <c r="I120" s="27">
        <v>45316</v>
      </c>
      <c r="J120" s="27">
        <v>45317</v>
      </c>
      <c r="K120" s="27">
        <v>45504</v>
      </c>
      <c r="L120" s="29">
        <v>24037000</v>
      </c>
      <c r="M120" s="36">
        <v>0.51351350640248938</v>
      </c>
      <c r="N120" s="31">
        <v>11710333</v>
      </c>
      <c r="O120" s="31">
        <v>1232667</v>
      </c>
      <c r="P120" s="31">
        <v>11094000</v>
      </c>
      <c r="Q120" s="31">
        <f>VLOOKUP(A120,Hoja8!A:B,2,0)</f>
        <v>21075333</v>
      </c>
      <c r="R120" s="31">
        <f t="shared" si="5"/>
        <v>0</v>
      </c>
      <c r="S120" s="31">
        <f>VLOOKUP(A120,Hoja8!A:C,3,0)</f>
        <v>24037000</v>
      </c>
      <c r="T120" s="31">
        <f t="shared" si="6"/>
        <v>0</v>
      </c>
      <c r="U120" s="31">
        <f>VLOOKUP(A120,Hoja8!A:E,5,0)</f>
        <v>15408333</v>
      </c>
      <c r="V120" s="31">
        <f>VLOOKUP(A120,Hoja8!A:D,4,0)</f>
        <v>1232667</v>
      </c>
      <c r="W120" s="31">
        <f>VLOOKUP(A120,Hoja8!A:F,6,0)</f>
        <v>7396000</v>
      </c>
      <c r="AA120" s="30">
        <f t="shared" si="7"/>
        <v>45504</v>
      </c>
      <c r="AB120" s="31"/>
      <c r="AC120" s="31">
        <f t="shared" si="8"/>
        <v>24037000</v>
      </c>
      <c r="AD120" s="28" t="s">
        <v>156</v>
      </c>
    </row>
    <row r="121" spans="1:30" s="28" customFormat="1" ht="43.5" x14ac:dyDescent="0.35">
      <c r="A121" s="20">
        <v>118</v>
      </c>
      <c r="B121" s="28">
        <v>2024</v>
      </c>
      <c r="C121" s="19" t="s">
        <v>402</v>
      </c>
      <c r="D121" s="19" t="s">
        <v>403</v>
      </c>
      <c r="E121" s="19">
        <v>1010174817</v>
      </c>
      <c r="F121" s="19" t="s">
        <v>404</v>
      </c>
      <c r="G121" s="19" t="s">
        <v>344</v>
      </c>
      <c r="H121" s="19" t="s">
        <v>345</v>
      </c>
      <c r="I121" s="27">
        <v>45316</v>
      </c>
      <c r="J121" s="27">
        <v>45317</v>
      </c>
      <c r="K121" s="27">
        <v>45498</v>
      </c>
      <c r="L121" s="29">
        <v>45600000</v>
      </c>
      <c r="M121" s="36">
        <v>0.52777778508771933</v>
      </c>
      <c r="N121" s="31">
        <v>24066667</v>
      </c>
      <c r="O121" s="31">
        <v>0</v>
      </c>
      <c r="P121" s="31">
        <v>21533333</v>
      </c>
      <c r="Q121" s="31">
        <f>VLOOKUP(A121,Hoja8!A:B,2,0)</f>
        <v>1010174817</v>
      </c>
      <c r="R121" s="31">
        <f t="shared" si="5"/>
        <v>0</v>
      </c>
      <c r="S121" s="31">
        <f>VLOOKUP(A121,Hoja8!A:C,3,0)</f>
        <v>45600000</v>
      </c>
      <c r="T121" s="31">
        <f t="shared" si="6"/>
        <v>0</v>
      </c>
      <c r="U121" s="31">
        <f>VLOOKUP(A121,Hoja8!A:E,5,0)</f>
        <v>31666667</v>
      </c>
      <c r="V121" s="31">
        <f>VLOOKUP(A121,Hoja8!A:D,4,0)</f>
        <v>0</v>
      </c>
      <c r="W121" s="31">
        <f>VLOOKUP(A121,Hoja8!A:F,6,0)</f>
        <v>13933333</v>
      </c>
      <c r="AA121" s="30">
        <f t="shared" si="7"/>
        <v>45498</v>
      </c>
      <c r="AB121" s="31"/>
      <c r="AC121" s="31">
        <f t="shared" si="8"/>
        <v>45600000</v>
      </c>
      <c r="AD121" s="28" t="s">
        <v>5417</v>
      </c>
    </row>
    <row r="122" spans="1:30" s="28" customFormat="1" ht="43.5" x14ac:dyDescent="0.35">
      <c r="A122" s="20">
        <v>119</v>
      </c>
      <c r="B122" s="28">
        <v>2024</v>
      </c>
      <c r="C122" s="19" t="s">
        <v>405</v>
      </c>
      <c r="D122" s="19" t="s">
        <v>406</v>
      </c>
      <c r="E122" s="19">
        <v>52992121</v>
      </c>
      <c r="F122" s="19" t="s">
        <v>407</v>
      </c>
      <c r="G122" s="19" t="s">
        <v>262</v>
      </c>
      <c r="H122" s="19" t="s">
        <v>263</v>
      </c>
      <c r="I122" s="27">
        <v>45316</v>
      </c>
      <c r="J122" s="27">
        <v>45317</v>
      </c>
      <c r="K122" s="27">
        <v>45504</v>
      </c>
      <c r="L122" s="29">
        <v>49440000</v>
      </c>
      <c r="M122" s="36">
        <v>0.51351351351351349</v>
      </c>
      <c r="N122" s="31">
        <v>24462500</v>
      </c>
      <c r="O122" s="31">
        <v>1802500</v>
      </c>
      <c r="P122" s="31">
        <v>23175000</v>
      </c>
      <c r="Q122" s="31">
        <f>VLOOKUP(A122,Hoja8!A:B,2,0)</f>
        <v>52992121</v>
      </c>
      <c r="R122" s="31">
        <f t="shared" si="5"/>
        <v>0</v>
      </c>
      <c r="S122" s="31">
        <f>VLOOKUP(A122,Hoja8!A:C,3,0)</f>
        <v>49440000</v>
      </c>
      <c r="T122" s="31">
        <f t="shared" si="6"/>
        <v>0</v>
      </c>
      <c r="U122" s="31">
        <f>VLOOKUP(A122,Hoja8!A:E,5,0)</f>
        <v>32187500</v>
      </c>
      <c r="V122" s="31">
        <f>VLOOKUP(A122,Hoja8!A:D,4,0)</f>
        <v>1802500</v>
      </c>
      <c r="W122" s="31">
        <f>VLOOKUP(A122,Hoja8!A:F,6,0)</f>
        <v>15450000</v>
      </c>
      <c r="AA122" s="30">
        <f t="shared" si="7"/>
        <v>45504</v>
      </c>
      <c r="AB122" s="31"/>
      <c r="AC122" s="31">
        <f t="shared" si="8"/>
        <v>49440000</v>
      </c>
      <c r="AD122" s="28" t="s">
        <v>264</v>
      </c>
    </row>
    <row r="123" spans="1:30" s="28" customFormat="1" ht="43.5" x14ac:dyDescent="0.35">
      <c r="A123" s="20">
        <v>120</v>
      </c>
      <c r="B123" s="28">
        <v>2024</v>
      </c>
      <c r="C123" s="19" t="s">
        <v>408</v>
      </c>
      <c r="D123" s="19" t="s">
        <v>409</v>
      </c>
      <c r="E123" s="19">
        <v>1061753809</v>
      </c>
      <c r="F123" s="19" t="s">
        <v>410</v>
      </c>
      <c r="G123" s="19" t="s">
        <v>262</v>
      </c>
      <c r="H123" s="19" t="s">
        <v>263</v>
      </c>
      <c r="I123" s="27">
        <v>45316</v>
      </c>
      <c r="J123" s="27">
        <v>45317</v>
      </c>
      <c r="K123" s="27">
        <v>45504</v>
      </c>
      <c r="L123" s="29">
        <v>38668800</v>
      </c>
      <c r="M123" s="36">
        <v>0.51351351351351349</v>
      </c>
      <c r="N123" s="31">
        <v>19133000</v>
      </c>
      <c r="O123" s="31">
        <v>1409800</v>
      </c>
      <c r="P123" s="31">
        <v>18126000</v>
      </c>
      <c r="Q123" s="31">
        <f>VLOOKUP(A123,Hoja8!A:B,2,0)</f>
        <v>1061753809</v>
      </c>
      <c r="R123" s="31">
        <f t="shared" si="5"/>
        <v>0</v>
      </c>
      <c r="S123" s="31">
        <f>VLOOKUP(A123,Hoja8!A:C,3,0)</f>
        <v>38668800</v>
      </c>
      <c r="T123" s="31">
        <f t="shared" si="6"/>
        <v>0</v>
      </c>
      <c r="U123" s="31">
        <f>VLOOKUP(A123,Hoja8!A:E,5,0)</f>
        <v>25175000</v>
      </c>
      <c r="V123" s="31">
        <f>VLOOKUP(A123,Hoja8!A:D,4,0)</f>
        <v>1409800</v>
      </c>
      <c r="W123" s="31">
        <f>VLOOKUP(A123,Hoja8!A:F,6,0)</f>
        <v>12084000</v>
      </c>
      <c r="AA123" s="30">
        <f t="shared" si="7"/>
        <v>45504</v>
      </c>
      <c r="AB123" s="31"/>
      <c r="AC123" s="31">
        <f t="shared" si="8"/>
        <v>38668800</v>
      </c>
      <c r="AD123" s="28" t="s">
        <v>264</v>
      </c>
    </row>
    <row r="124" spans="1:30" s="28" customFormat="1" ht="43.5" x14ac:dyDescent="0.35">
      <c r="A124" s="20">
        <v>121</v>
      </c>
      <c r="B124" s="28">
        <v>2024</v>
      </c>
      <c r="C124" s="19" t="s">
        <v>411</v>
      </c>
      <c r="D124" s="19" t="s">
        <v>412</v>
      </c>
      <c r="E124" s="19">
        <v>51717338</v>
      </c>
      <c r="F124" s="19" t="s">
        <v>413</v>
      </c>
      <c r="G124" s="19" t="s">
        <v>154</v>
      </c>
      <c r="H124" s="19" t="s">
        <v>155</v>
      </c>
      <c r="I124" s="27">
        <v>45317</v>
      </c>
      <c r="J124" s="27">
        <v>45320</v>
      </c>
      <c r="K124" s="27">
        <v>45504</v>
      </c>
      <c r="L124" s="29">
        <v>20689500</v>
      </c>
      <c r="M124" s="36">
        <v>0.50549450549450547</v>
      </c>
      <c r="N124" s="31">
        <v>9761200</v>
      </c>
      <c r="O124" s="31">
        <v>1379300</v>
      </c>
      <c r="P124" s="31">
        <v>9549000</v>
      </c>
      <c r="Q124" s="31">
        <f>VLOOKUP(A124,Hoja8!A:B,2,0)</f>
        <v>51717338</v>
      </c>
      <c r="R124" s="31">
        <f t="shared" si="5"/>
        <v>0</v>
      </c>
      <c r="S124" s="31">
        <f>VLOOKUP(A124,Hoja8!A:C,3,0)</f>
        <v>20689500</v>
      </c>
      <c r="T124" s="31">
        <f t="shared" si="6"/>
        <v>0</v>
      </c>
      <c r="U124" s="31">
        <f>VLOOKUP(A124,Hoja8!A:E,5,0)</f>
        <v>12944200</v>
      </c>
      <c r="V124" s="31">
        <f>VLOOKUP(A124,Hoja8!A:D,4,0)</f>
        <v>1379300</v>
      </c>
      <c r="W124" s="31">
        <f>VLOOKUP(A124,Hoja8!A:F,6,0)</f>
        <v>6366000</v>
      </c>
      <c r="AA124" s="30">
        <f t="shared" si="7"/>
        <v>45504</v>
      </c>
      <c r="AB124" s="31"/>
      <c r="AC124" s="31">
        <f t="shared" si="8"/>
        <v>20689500</v>
      </c>
      <c r="AD124" s="28" t="s">
        <v>156</v>
      </c>
    </row>
    <row r="125" spans="1:30" s="28" customFormat="1" ht="29" x14ac:dyDescent="0.35">
      <c r="A125" s="20">
        <v>122</v>
      </c>
      <c r="B125" s="28">
        <v>2024</v>
      </c>
      <c r="C125" s="19" t="s">
        <v>414</v>
      </c>
      <c r="D125" s="19" t="s">
        <v>415</v>
      </c>
      <c r="E125" s="19">
        <v>1019098916</v>
      </c>
      <c r="F125" s="19" t="s">
        <v>416</v>
      </c>
      <c r="G125" s="19" t="s">
        <v>262</v>
      </c>
      <c r="H125" s="19" t="s">
        <v>263</v>
      </c>
      <c r="I125" s="27">
        <v>45317</v>
      </c>
      <c r="J125" s="27">
        <v>45320</v>
      </c>
      <c r="K125" s="27">
        <v>45504</v>
      </c>
      <c r="L125" s="29">
        <v>37259000</v>
      </c>
      <c r="M125" s="36">
        <v>0.50549450549450547</v>
      </c>
      <c r="N125" s="31">
        <v>18528800</v>
      </c>
      <c r="O125" s="31">
        <v>604200</v>
      </c>
      <c r="P125" s="31">
        <v>18126000</v>
      </c>
      <c r="Q125" s="31">
        <f>VLOOKUP(A125,Hoja8!A:B,2,0)</f>
        <v>1019098916</v>
      </c>
      <c r="R125" s="31">
        <f t="shared" si="5"/>
        <v>0</v>
      </c>
      <c r="S125" s="31">
        <f>VLOOKUP(A125,Hoja8!A:C,3,0)</f>
        <v>37259000</v>
      </c>
      <c r="T125" s="31">
        <f t="shared" si="6"/>
        <v>0</v>
      </c>
      <c r="U125" s="31">
        <f>VLOOKUP(A125,Hoja8!A:E,5,0)</f>
        <v>24570800</v>
      </c>
      <c r="V125" s="31">
        <f>VLOOKUP(A125,Hoja8!A:D,4,0)</f>
        <v>604200</v>
      </c>
      <c r="W125" s="31">
        <f>VLOOKUP(A125,Hoja8!A:F,6,0)</f>
        <v>12084000</v>
      </c>
      <c r="AA125" s="30">
        <f t="shared" si="7"/>
        <v>45504</v>
      </c>
      <c r="AB125" s="31"/>
      <c r="AC125" s="31">
        <f t="shared" si="8"/>
        <v>37259000</v>
      </c>
      <c r="AD125" s="28" t="s">
        <v>264</v>
      </c>
    </row>
    <row r="126" spans="1:30" s="28" customFormat="1" ht="43.5" x14ac:dyDescent="0.35">
      <c r="A126" s="20">
        <v>123</v>
      </c>
      <c r="B126" s="28">
        <v>2024</v>
      </c>
      <c r="C126" s="19" t="s">
        <v>417</v>
      </c>
      <c r="D126" s="19" t="s">
        <v>418</v>
      </c>
      <c r="E126" s="19">
        <v>1014187003</v>
      </c>
      <c r="F126" s="19" t="s">
        <v>419</v>
      </c>
      <c r="G126" s="19" t="s">
        <v>338</v>
      </c>
      <c r="H126" s="19" t="s">
        <v>339</v>
      </c>
      <c r="I126" s="27">
        <v>45317</v>
      </c>
      <c r="J126" s="27">
        <v>45320</v>
      </c>
      <c r="K126" s="27">
        <v>45410</v>
      </c>
      <c r="L126" s="29">
        <v>17553333</v>
      </c>
      <c r="M126" s="36">
        <v>1</v>
      </c>
      <c r="N126" s="31">
        <v>17553333</v>
      </c>
      <c r="O126" s="31">
        <v>0</v>
      </c>
      <c r="P126" s="31">
        <v>0</v>
      </c>
      <c r="Q126" s="31">
        <f>VLOOKUP(A126,Hoja8!A:B,2,0)</f>
        <v>1014187003</v>
      </c>
      <c r="R126" s="31">
        <f t="shared" si="5"/>
        <v>0</v>
      </c>
      <c r="S126" s="31">
        <f>VLOOKUP(A126,Hoja8!A:C,3,0)</f>
        <v>17553333</v>
      </c>
      <c r="T126" s="31">
        <f t="shared" si="6"/>
        <v>0</v>
      </c>
      <c r="U126" s="31">
        <f>VLOOKUP(A126,Hoja8!A:E,5,0)</f>
        <v>17553333</v>
      </c>
      <c r="V126" s="31">
        <f>VLOOKUP(A126,Hoja8!A:D,4,0)</f>
        <v>0</v>
      </c>
      <c r="W126" s="31">
        <f>VLOOKUP(A126,Hoja8!A:F,6,0)</f>
        <v>0</v>
      </c>
      <c r="AA126" s="30">
        <f t="shared" si="7"/>
        <v>45410</v>
      </c>
      <c r="AB126" s="31"/>
      <c r="AC126" s="31">
        <f t="shared" si="8"/>
        <v>17553333</v>
      </c>
      <c r="AD126" s="28" t="s">
        <v>340</v>
      </c>
    </row>
    <row r="127" spans="1:30" s="28" customFormat="1" ht="43.5" x14ac:dyDescent="0.35">
      <c r="A127" s="20">
        <v>124</v>
      </c>
      <c r="B127" s="28">
        <v>2024</v>
      </c>
      <c r="C127" s="19" t="s">
        <v>420</v>
      </c>
      <c r="D127" s="19" t="s">
        <v>421</v>
      </c>
      <c r="E127" s="19">
        <v>1069714654</v>
      </c>
      <c r="F127" s="19" t="s">
        <v>422</v>
      </c>
      <c r="G127" s="19" t="s">
        <v>338</v>
      </c>
      <c r="H127" s="19" t="s">
        <v>339</v>
      </c>
      <c r="I127" s="27">
        <v>45317</v>
      </c>
      <c r="J127" s="27">
        <v>45320</v>
      </c>
      <c r="K127" s="27">
        <v>45504</v>
      </c>
      <c r="L127" s="29">
        <v>58314137</v>
      </c>
      <c r="M127" s="36">
        <v>0.33823529681564318</v>
      </c>
      <c r="N127" s="31">
        <v>27654127</v>
      </c>
      <c r="O127" s="31">
        <v>3607060</v>
      </c>
      <c r="P127" s="31">
        <v>54105900</v>
      </c>
      <c r="Q127" s="31">
        <f>VLOOKUP(A127,Hoja8!A:B,2,0)</f>
        <v>1069714654</v>
      </c>
      <c r="R127" s="31">
        <f t="shared" si="5"/>
        <v>0</v>
      </c>
      <c r="S127" s="31">
        <v>58314137</v>
      </c>
      <c r="T127" s="31">
        <f t="shared" si="6"/>
        <v>0</v>
      </c>
      <c r="U127" s="31">
        <v>36671777</v>
      </c>
      <c r="V127" s="31">
        <v>3607060</v>
      </c>
      <c r="W127" s="31">
        <v>18035300</v>
      </c>
      <c r="X127" s="30">
        <v>45442</v>
      </c>
      <c r="Y127" s="30">
        <v>45442</v>
      </c>
      <c r="Z127" s="28">
        <v>90</v>
      </c>
      <c r="AA127" s="30">
        <v>45596</v>
      </c>
      <c r="AB127" s="31">
        <v>27052950</v>
      </c>
      <c r="AC127" s="31">
        <f t="shared" si="8"/>
        <v>85367087</v>
      </c>
      <c r="AD127" s="28" t="s">
        <v>340</v>
      </c>
    </row>
    <row r="128" spans="1:30" s="28" customFormat="1" ht="43.5" x14ac:dyDescent="0.35">
      <c r="A128" s="20">
        <v>125</v>
      </c>
      <c r="B128" s="28">
        <v>2024</v>
      </c>
      <c r="C128" s="19" t="s">
        <v>423</v>
      </c>
      <c r="D128" s="19" t="s">
        <v>424</v>
      </c>
      <c r="E128" s="19">
        <v>1026285442</v>
      </c>
      <c r="F128" s="19" t="s">
        <v>425</v>
      </c>
      <c r="G128" s="19" t="s">
        <v>426</v>
      </c>
      <c r="H128" s="19" t="s">
        <v>427</v>
      </c>
      <c r="I128" s="27">
        <v>45317</v>
      </c>
      <c r="J128" s="27">
        <v>45320</v>
      </c>
      <c r="K128" s="27">
        <v>45504</v>
      </c>
      <c r="L128" s="29">
        <v>39243333</v>
      </c>
      <c r="M128" s="36">
        <v>0.50549450994870737</v>
      </c>
      <c r="N128" s="31">
        <v>18706667</v>
      </c>
      <c r="O128" s="31">
        <v>2236666</v>
      </c>
      <c r="P128" s="31">
        <v>18300000</v>
      </c>
      <c r="Q128" s="31">
        <f>VLOOKUP(A128,Hoja8!A:B,2,0)</f>
        <v>1026285442</v>
      </c>
      <c r="R128" s="31">
        <f t="shared" si="5"/>
        <v>0</v>
      </c>
      <c r="S128" s="31">
        <f>VLOOKUP(A128,Hoja8!A:C,3,0)</f>
        <v>39243333</v>
      </c>
      <c r="T128" s="31">
        <f t="shared" si="6"/>
        <v>0</v>
      </c>
      <c r="U128" s="31">
        <f>VLOOKUP(A128,Hoja8!A:E,5,0)</f>
        <v>24806667</v>
      </c>
      <c r="V128" s="31">
        <f>VLOOKUP(A128,Hoja8!A:D,4,0)</f>
        <v>2236666</v>
      </c>
      <c r="W128" s="31">
        <f>VLOOKUP(A128,Hoja8!A:F,6,0)</f>
        <v>12200000</v>
      </c>
      <c r="AA128" s="30">
        <f t="shared" si="7"/>
        <v>45504</v>
      </c>
      <c r="AB128" s="31"/>
      <c r="AC128" s="31">
        <f t="shared" si="8"/>
        <v>39243333</v>
      </c>
      <c r="AD128" s="28" t="s">
        <v>5428</v>
      </c>
    </row>
    <row r="129" spans="1:30" s="28" customFormat="1" ht="43.5" x14ac:dyDescent="0.35">
      <c r="A129" s="20">
        <v>126</v>
      </c>
      <c r="B129" s="28">
        <v>2024</v>
      </c>
      <c r="C129" s="19" t="s">
        <v>429</v>
      </c>
      <c r="D129" s="19" t="s">
        <v>430</v>
      </c>
      <c r="E129" s="19">
        <v>1010186035</v>
      </c>
      <c r="F129" s="19" t="s">
        <v>431</v>
      </c>
      <c r="G129" s="19" t="s">
        <v>370</v>
      </c>
      <c r="H129" s="19" t="s">
        <v>371</v>
      </c>
      <c r="I129" s="27">
        <v>45317</v>
      </c>
      <c r="J129" s="27">
        <v>45320</v>
      </c>
      <c r="K129" s="27">
        <v>45504</v>
      </c>
      <c r="L129" s="29">
        <v>46624667</v>
      </c>
      <c r="M129" s="36">
        <v>0.50549450926297035</v>
      </c>
      <c r="N129" s="31">
        <v>22110667</v>
      </c>
      <c r="O129" s="31">
        <v>2884000</v>
      </c>
      <c r="P129" s="31">
        <v>21630000</v>
      </c>
      <c r="Q129" s="31">
        <f>VLOOKUP(A129,Hoja8!A:B,2,0)</f>
        <v>1010186035</v>
      </c>
      <c r="R129" s="31">
        <f t="shared" si="5"/>
        <v>0</v>
      </c>
      <c r="S129" s="31">
        <f>VLOOKUP(A129,Hoja8!A:C,3,0)</f>
        <v>46624667</v>
      </c>
      <c r="T129" s="31">
        <f t="shared" si="6"/>
        <v>0</v>
      </c>
      <c r="U129" s="31">
        <f>VLOOKUP(A129,Hoja8!A:E,5,0)</f>
        <v>29320667</v>
      </c>
      <c r="V129" s="31">
        <f>VLOOKUP(A129,Hoja8!A:D,4,0)</f>
        <v>2884000</v>
      </c>
      <c r="W129" s="31">
        <f>VLOOKUP(A129,Hoja8!A:F,6,0)</f>
        <v>14420000</v>
      </c>
      <c r="AA129" s="30">
        <f t="shared" si="7"/>
        <v>45504</v>
      </c>
      <c r="AB129" s="31"/>
      <c r="AC129" s="31">
        <f t="shared" si="8"/>
        <v>46624667</v>
      </c>
      <c r="AD129" s="28" t="s">
        <v>366</v>
      </c>
    </row>
    <row r="130" spans="1:30" s="28" customFormat="1" ht="43.5" x14ac:dyDescent="0.35">
      <c r="A130" s="20">
        <v>127</v>
      </c>
      <c r="B130" s="28">
        <v>2024</v>
      </c>
      <c r="C130" s="19" t="s">
        <v>432</v>
      </c>
      <c r="D130" s="19" t="s">
        <v>433</v>
      </c>
      <c r="E130" s="19">
        <v>39546102</v>
      </c>
      <c r="F130" s="19" t="s">
        <v>434</v>
      </c>
      <c r="G130" s="19" t="s">
        <v>364</v>
      </c>
      <c r="H130" s="19" t="s">
        <v>365</v>
      </c>
      <c r="I130" s="27">
        <v>45317</v>
      </c>
      <c r="J130" s="27">
        <v>45320</v>
      </c>
      <c r="K130" s="27">
        <v>45504</v>
      </c>
      <c r="L130" s="29">
        <v>23312333</v>
      </c>
      <c r="M130" s="36">
        <v>0.50549449795757573</v>
      </c>
      <c r="N130" s="31">
        <v>11055333</v>
      </c>
      <c r="O130" s="31">
        <v>1442000</v>
      </c>
      <c r="P130" s="31">
        <v>10815000</v>
      </c>
      <c r="Q130" s="31">
        <f>VLOOKUP(A130,Hoja8!A:B,2,0)</f>
        <v>39546102</v>
      </c>
      <c r="R130" s="31">
        <f t="shared" si="5"/>
        <v>0</v>
      </c>
      <c r="S130" s="31">
        <f>VLOOKUP(A130,Hoja8!A:C,3,0)</f>
        <v>23312333</v>
      </c>
      <c r="T130" s="31">
        <f t="shared" si="6"/>
        <v>0</v>
      </c>
      <c r="U130" s="31">
        <f>VLOOKUP(A130,Hoja8!A:E,5,0)</f>
        <v>14660333</v>
      </c>
      <c r="V130" s="31">
        <f>VLOOKUP(A130,Hoja8!A:D,4,0)</f>
        <v>1442000</v>
      </c>
      <c r="W130" s="31">
        <f>VLOOKUP(A130,Hoja8!A:F,6,0)</f>
        <v>7210000</v>
      </c>
      <c r="AA130" s="30">
        <f t="shared" si="7"/>
        <v>45504</v>
      </c>
      <c r="AB130" s="31"/>
      <c r="AC130" s="31">
        <f t="shared" si="8"/>
        <v>23312333</v>
      </c>
      <c r="AD130" s="28" t="s">
        <v>366</v>
      </c>
    </row>
    <row r="131" spans="1:30" s="28" customFormat="1" ht="43.5" x14ac:dyDescent="0.35">
      <c r="A131" s="20">
        <v>128</v>
      </c>
      <c r="B131" s="28">
        <v>2024</v>
      </c>
      <c r="C131" s="19" t="s">
        <v>435</v>
      </c>
      <c r="D131" s="19" t="s">
        <v>436</v>
      </c>
      <c r="E131" s="19">
        <v>1010189764</v>
      </c>
      <c r="F131" s="19" t="s">
        <v>437</v>
      </c>
      <c r="G131" s="19" t="s">
        <v>344</v>
      </c>
      <c r="H131" s="19" t="s">
        <v>345</v>
      </c>
      <c r="I131" s="27">
        <v>45317</v>
      </c>
      <c r="J131" s="27">
        <v>45320</v>
      </c>
      <c r="K131" s="27">
        <v>45501</v>
      </c>
      <c r="L131" s="29">
        <v>41400000</v>
      </c>
      <c r="M131" s="36">
        <v>0.51111111111111107</v>
      </c>
      <c r="N131" s="31">
        <v>21160000</v>
      </c>
      <c r="O131" s="31">
        <v>0</v>
      </c>
      <c r="P131" s="31">
        <v>20240000</v>
      </c>
      <c r="Q131" s="31">
        <f>VLOOKUP(A131,Hoja8!A:B,2,0)</f>
        <v>1010189764</v>
      </c>
      <c r="R131" s="31">
        <f t="shared" si="5"/>
        <v>0</v>
      </c>
      <c r="S131" s="31">
        <f>VLOOKUP(A131,Hoja8!A:C,3,0)</f>
        <v>41400000</v>
      </c>
      <c r="T131" s="31">
        <f t="shared" si="6"/>
        <v>0</v>
      </c>
      <c r="U131" s="31">
        <f>VLOOKUP(A131,Hoja8!A:E,5,0)</f>
        <v>28060000</v>
      </c>
      <c r="V131" s="31">
        <f>VLOOKUP(A131,Hoja8!A:D,4,0)</f>
        <v>0</v>
      </c>
      <c r="W131" s="31">
        <f>VLOOKUP(A131,Hoja8!A:F,6,0)</f>
        <v>13340000</v>
      </c>
      <c r="AA131" s="30">
        <f t="shared" si="7"/>
        <v>45501</v>
      </c>
      <c r="AB131" s="31"/>
      <c r="AC131" s="31">
        <f t="shared" si="8"/>
        <v>41400000</v>
      </c>
      <c r="AD131" s="28" t="s">
        <v>5417</v>
      </c>
    </row>
    <row r="132" spans="1:30" s="28" customFormat="1" ht="43.5" x14ac:dyDescent="0.35">
      <c r="A132" s="20">
        <v>129</v>
      </c>
      <c r="B132" s="28">
        <v>2024</v>
      </c>
      <c r="C132" s="19" t="s">
        <v>438</v>
      </c>
      <c r="D132" s="19" t="s">
        <v>439</v>
      </c>
      <c r="E132" s="19">
        <v>1026260539</v>
      </c>
      <c r="F132" s="19" t="s">
        <v>440</v>
      </c>
      <c r="G132" s="19" t="s">
        <v>154</v>
      </c>
      <c r="H132" s="19" t="s">
        <v>155</v>
      </c>
      <c r="I132" s="27">
        <v>45317</v>
      </c>
      <c r="J132" s="27">
        <v>45320</v>
      </c>
      <c r="K132" s="27">
        <v>45657</v>
      </c>
      <c r="L132" s="29">
        <v>19773000</v>
      </c>
      <c r="M132" s="36">
        <v>0.50549450549450547</v>
      </c>
      <c r="N132" s="31">
        <v>9328800</v>
      </c>
      <c r="O132" s="31">
        <v>1318200</v>
      </c>
      <c r="P132" s="31">
        <v>9126000</v>
      </c>
      <c r="Q132" s="31">
        <f>VLOOKUP(A132,Hoja8!A:B,2,0)</f>
        <v>1026260539</v>
      </c>
      <c r="R132" s="31">
        <f t="shared" si="5"/>
        <v>0</v>
      </c>
      <c r="S132" s="31">
        <f>VLOOKUP(A132,Hoja8!A:C,3,0)</f>
        <v>19773000</v>
      </c>
      <c r="T132" s="31">
        <f t="shared" si="6"/>
        <v>0</v>
      </c>
      <c r="U132" s="31">
        <f>VLOOKUP(A132,Hoja8!A:E,5,0)</f>
        <v>12370800</v>
      </c>
      <c r="V132" s="31">
        <f>VLOOKUP(A132,Hoja8!A:D,4,0)</f>
        <v>1318200</v>
      </c>
      <c r="W132" s="31">
        <f>VLOOKUP(A132,Hoja8!A:F,6,0)</f>
        <v>6084000</v>
      </c>
      <c r="AA132" s="30">
        <f t="shared" si="7"/>
        <v>45657</v>
      </c>
      <c r="AB132" s="31"/>
      <c r="AC132" s="31">
        <f t="shared" si="8"/>
        <v>19773000</v>
      </c>
      <c r="AD132" s="28" t="s">
        <v>156</v>
      </c>
    </row>
    <row r="133" spans="1:30" s="28" customFormat="1" ht="43.5" x14ac:dyDescent="0.35">
      <c r="A133" s="20">
        <v>130</v>
      </c>
      <c r="B133" s="28">
        <v>2024</v>
      </c>
      <c r="C133" s="19" t="s">
        <v>441</v>
      </c>
      <c r="D133" s="19" t="s">
        <v>442</v>
      </c>
      <c r="E133" s="19">
        <v>1019061637</v>
      </c>
      <c r="F133" s="19" t="s">
        <v>443</v>
      </c>
      <c r="G133" s="19" t="s">
        <v>444</v>
      </c>
      <c r="H133" s="19" t="s">
        <v>305</v>
      </c>
      <c r="I133" s="27">
        <v>45317</v>
      </c>
      <c r="J133" s="27">
        <v>45320</v>
      </c>
      <c r="K133" s="27">
        <v>45501</v>
      </c>
      <c r="L133" s="29">
        <v>41400000</v>
      </c>
      <c r="M133" s="36">
        <v>0.51111111111111107</v>
      </c>
      <c r="N133" s="31">
        <v>21160000</v>
      </c>
      <c r="O133" s="31">
        <v>0</v>
      </c>
      <c r="P133" s="31">
        <v>20240000</v>
      </c>
      <c r="Q133" s="31">
        <f>VLOOKUP(A133,Hoja8!A:B,2,0)</f>
        <v>1019061637</v>
      </c>
      <c r="R133" s="31">
        <f t="shared" si="5"/>
        <v>0</v>
      </c>
      <c r="S133" s="31">
        <f>VLOOKUP(A133,Hoja8!A:C,3,0)</f>
        <v>41400000</v>
      </c>
      <c r="T133" s="31">
        <f t="shared" si="6"/>
        <v>0</v>
      </c>
      <c r="U133" s="31">
        <f>VLOOKUP(A133,Hoja8!A:E,5,0)</f>
        <v>28060000</v>
      </c>
      <c r="V133" s="31">
        <f>VLOOKUP(A133,Hoja8!A:D,4,0)</f>
        <v>0</v>
      </c>
      <c r="W133" s="31">
        <f>VLOOKUP(A133,Hoja8!A:F,6,0)</f>
        <v>13340000</v>
      </c>
      <c r="AA133" s="30">
        <f t="shared" si="7"/>
        <v>45501</v>
      </c>
      <c r="AB133" s="31"/>
      <c r="AC133" s="31">
        <f t="shared" si="8"/>
        <v>41400000</v>
      </c>
      <c r="AD133" s="28" t="s">
        <v>306</v>
      </c>
    </row>
    <row r="134" spans="1:30" s="28" customFormat="1" ht="43.5" x14ac:dyDescent="0.35">
      <c r="A134" s="20">
        <v>131</v>
      </c>
      <c r="B134" s="28">
        <v>2024</v>
      </c>
      <c r="C134" s="19" t="s">
        <v>445</v>
      </c>
      <c r="D134" s="19" t="s">
        <v>446</v>
      </c>
      <c r="E134" s="19">
        <v>52902035</v>
      </c>
      <c r="F134" s="19" t="s">
        <v>447</v>
      </c>
      <c r="G134" s="19" t="s">
        <v>37</v>
      </c>
      <c r="H134" s="19" t="s">
        <v>38</v>
      </c>
      <c r="I134" s="27">
        <v>45317</v>
      </c>
      <c r="J134" s="27">
        <v>45320</v>
      </c>
      <c r="K134" s="27">
        <v>45504</v>
      </c>
      <c r="L134" s="29">
        <v>63700000</v>
      </c>
      <c r="M134" s="36">
        <v>0.50549450272199203</v>
      </c>
      <c r="N134" s="31">
        <v>30053333</v>
      </c>
      <c r="O134" s="31">
        <v>4246667</v>
      </c>
      <c r="P134" s="31">
        <v>29400000</v>
      </c>
      <c r="Q134" s="31">
        <f>VLOOKUP(A134,Hoja8!A:B,2,0)</f>
        <v>52902035</v>
      </c>
      <c r="R134" s="31">
        <f t="shared" si="5"/>
        <v>0</v>
      </c>
      <c r="S134" s="31">
        <f>VLOOKUP(A134,Hoja8!A:C,3,0)</f>
        <v>63700000</v>
      </c>
      <c r="T134" s="31">
        <f t="shared" si="6"/>
        <v>0</v>
      </c>
      <c r="U134" s="31">
        <f>VLOOKUP(A134,Hoja8!A:E,5,0)</f>
        <v>39853333</v>
      </c>
      <c r="V134" s="31">
        <f>VLOOKUP(A134,Hoja8!A:D,4,0)</f>
        <v>4246667</v>
      </c>
      <c r="W134" s="31">
        <f>VLOOKUP(A134,Hoja8!A:F,6,0)</f>
        <v>19600000</v>
      </c>
      <c r="AA134" s="30">
        <f t="shared" si="7"/>
        <v>45504</v>
      </c>
      <c r="AB134" s="31"/>
      <c r="AC134" s="31">
        <f t="shared" si="8"/>
        <v>63700000</v>
      </c>
      <c r="AD134" s="28" t="s">
        <v>39</v>
      </c>
    </row>
    <row r="135" spans="1:30" s="28" customFormat="1" ht="43.5" x14ac:dyDescent="0.35">
      <c r="A135" s="20">
        <v>132</v>
      </c>
      <c r="B135" s="28">
        <v>2024</v>
      </c>
      <c r="C135" s="19" t="s">
        <v>448</v>
      </c>
      <c r="D135" s="19" t="s">
        <v>449</v>
      </c>
      <c r="E135" s="19">
        <v>1110539894</v>
      </c>
      <c r="F135" s="19" t="s">
        <v>450</v>
      </c>
      <c r="G135" s="19" t="s">
        <v>426</v>
      </c>
      <c r="H135" s="19" t="s">
        <v>427</v>
      </c>
      <c r="I135" s="27">
        <v>45317</v>
      </c>
      <c r="J135" s="27">
        <v>45323</v>
      </c>
      <c r="K135" s="27">
        <v>45504</v>
      </c>
      <c r="L135" s="29">
        <v>41816667</v>
      </c>
      <c r="M135" s="36">
        <v>0.5</v>
      </c>
      <c r="N135" s="31">
        <v>19500000</v>
      </c>
      <c r="O135" s="31">
        <v>2816667</v>
      </c>
      <c r="P135" s="31">
        <v>19500000</v>
      </c>
      <c r="Q135" s="31">
        <f>VLOOKUP(A135,Hoja8!A:B,2,0)</f>
        <v>1110539894</v>
      </c>
      <c r="R135" s="31">
        <f t="shared" si="5"/>
        <v>0</v>
      </c>
      <c r="S135" s="31">
        <f>VLOOKUP(A135,Hoja8!A:C,3,0)</f>
        <v>41816667</v>
      </c>
      <c r="T135" s="31">
        <f t="shared" si="6"/>
        <v>0</v>
      </c>
      <c r="U135" s="31">
        <f>VLOOKUP(A135,Hoja8!A:E,5,0)</f>
        <v>26000000</v>
      </c>
      <c r="V135" s="31">
        <f>VLOOKUP(A135,Hoja8!A:D,4,0)</f>
        <v>2816667</v>
      </c>
      <c r="W135" s="31">
        <f>VLOOKUP(A135,Hoja8!A:F,6,0)</f>
        <v>13000000</v>
      </c>
      <c r="AA135" s="30">
        <f t="shared" si="7"/>
        <v>45504</v>
      </c>
      <c r="AB135" s="31"/>
      <c r="AC135" s="31">
        <f t="shared" si="8"/>
        <v>41816667</v>
      </c>
      <c r="AD135" s="28" t="s">
        <v>5428</v>
      </c>
    </row>
    <row r="136" spans="1:30" s="28" customFormat="1" ht="43.5" x14ac:dyDescent="0.35">
      <c r="A136" s="20">
        <v>133</v>
      </c>
      <c r="B136" s="28">
        <v>2024</v>
      </c>
      <c r="C136" s="19" t="s">
        <v>451</v>
      </c>
      <c r="D136" s="19" t="s">
        <v>452</v>
      </c>
      <c r="E136" s="19">
        <v>52978105</v>
      </c>
      <c r="F136" s="19" t="s">
        <v>453</v>
      </c>
      <c r="G136" s="19" t="s">
        <v>262</v>
      </c>
      <c r="H136" s="19" t="s">
        <v>263</v>
      </c>
      <c r="I136" s="27">
        <v>45317</v>
      </c>
      <c r="J136" s="27">
        <v>45323</v>
      </c>
      <c r="K136" s="27">
        <v>45412</v>
      </c>
      <c r="L136" s="29">
        <v>24000000</v>
      </c>
      <c r="M136" s="36">
        <v>0.67164179731009144</v>
      </c>
      <c r="N136" s="31">
        <v>24000000</v>
      </c>
      <c r="O136" s="31">
        <v>0</v>
      </c>
      <c r="P136" s="31">
        <v>11733333</v>
      </c>
      <c r="Q136" s="31">
        <f>VLOOKUP(A136,Hoja8!A:B,2,0)</f>
        <v>52978105</v>
      </c>
      <c r="R136" s="31">
        <f t="shared" ref="R136:R199" si="9">+E136-Q136</f>
        <v>0</v>
      </c>
      <c r="S136" s="31">
        <v>24000000</v>
      </c>
      <c r="T136" s="31">
        <f t="shared" ref="T136:T199" si="10">+L136-S136</f>
        <v>0</v>
      </c>
      <c r="U136" s="31">
        <v>24000000</v>
      </c>
      <c r="V136" s="31">
        <f>VLOOKUP(A136,Hoja8!A:D,4,0)</f>
        <v>0</v>
      </c>
      <c r="W136" s="31">
        <v>0</v>
      </c>
      <c r="X136" s="42">
        <v>45412</v>
      </c>
      <c r="Y136" s="42">
        <v>45412</v>
      </c>
      <c r="Z136" s="38">
        <v>45</v>
      </c>
      <c r="AA136" s="40">
        <f t="shared" ref="AA136:AA199" si="11">+Z136+K136</f>
        <v>45457</v>
      </c>
      <c r="AB136" s="31">
        <v>11733333</v>
      </c>
      <c r="AC136" s="31">
        <f t="shared" si="8"/>
        <v>35733333</v>
      </c>
      <c r="AD136" s="28" t="s">
        <v>264</v>
      </c>
    </row>
    <row r="137" spans="1:30" s="28" customFormat="1" ht="29" x14ac:dyDescent="0.35">
      <c r="A137" s="20">
        <v>134</v>
      </c>
      <c r="B137" s="28">
        <v>2024</v>
      </c>
      <c r="C137" s="19" t="s">
        <v>454</v>
      </c>
      <c r="D137" s="19" t="s">
        <v>455</v>
      </c>
      <c r="E137" s="19">
        <v>80216505</v>
      </c>
      <c r="F137" s="19" t="s">
        <v>456</v>
      </c>
      <c r="G137" s="19" t="s">
        <v>37</v>
      </c>
      <c r="H137" s="19" t="s">
        <v>38</v>
      </c>
      <c r="I137" s="27">
        <v>45317</v>
      </c>
      <c r="J137" s="27">
        <v>45320</v>
      </c>
      <c r="K137" s="27">
        <v>45475</v>
      </c>
      <c r="L137" s="29">
        <v>59864933</v>
      </c>
      <c r="M137" s="36">
        <v>0.59740260629707875</v>
      </c>
      <c r="N137" s="31">
        <v>35763467</v>
      </c>
      <c r="O137" s="31">
        <v>0</v>
      </c>
      <c r="P137" s="31">
        <v>24101466</v>
      </c>
      <c r="Q137" s="31">
        <f>VLOOKUP(A137,Hoja8!A:B,2,0)</f>
        <v>80216505</v>
      </c>
      <c r="R137" s="31">
        <f t="shared" si="9"/>
        <v>0</v>
      </c>
      <c r="S137" s="31">
        <f>VLOOKUP(A137,Hoja8!A:C,3,0)</f>
        <v>59864933</v>
      </c>
      <c r="T137" s="31">
        <f t="shared" si="10"/>
        <v>0</v>
      </c>
      <c r="U137" s="31">
        <f>VLOOKUP(A137,Hoja8!A:E,5,0)</f>
        <v>47425467</v>
      </c>
      <c r="V137" s="31">
        <f>VLOOKUP(A137,Hoja8!A:D,4,0)</f>
        <v>0</v>
      </c>
      <c r="W137" s="31">
        <f>VLOOKUP(A137,Hoja8!A:F,6,0)</f>
        <v>12439466</v>
      </c>
      <c r="AA137" s="30">
        <f t="shared" si="11"/>
        <v>45475</v>
      </c>
      <c r="AB137" s="31"/>
      <c r="AC137" s="31">
        <f t="shared" si="8"/>
        <v>59864933</v>
      </c>
      <c r="AD137" s="28" t="s">
        <v>39</v>
      </c>
    </row>
    <row r="138" spans="1:30" s="28" customFormat="1" ht="43.5" x14ac:dyDescent="0.35">
      <c r="A138" s="20">
        <v>136</v>
      </c>
      <c r="B138" s="28">
        <v>2024</v>
      </c>
      <c r="C138" s="19" t="s">
        <v>457</v>
      </c>
      <c r="D138" s="19" t="s">
        <v>458</v>
      </c>
      <c r="E138" s="19">
        <v>79720987</v>
      </c>
      <c r="F138" s="19" t="s">
        <v>459</v>
      </c>
      <c r="G138" s="19" t="s">
        <v>154</v>
      </c>
      <c r="H138" s="19" t="s">
        <v>155</v>
      </c>
      <c r="I138" s="27">
        <v>45320</v>
      </c>
      <c r="J138" s="27">
        <v>45324</v>
      </c>
      <c r="K138" s="27">
        <v>45504</v>
      </c>
      <c r="L138" s="29">
        <v>43641000</v>
      </c>
      <c r="M138" s="36">
        <v>0.4943820224719101</v>
      </c>
      <c r="N138" s="31">
        <v>19694400</v>
      </c>
      <c r="O138" s="31">
        <v>3804600</v>
      </c>
      <c r="P138" s="31">
        <v>20142000</v>
      </c>
      <c r="Q138" s="31">
        <f>VLOOKUP(A138,Hoja8!A:B,2,0)</f>
        <v>79720987</v>
      </c>
      <c r="R138" s="31">
        <f t="shared" si="9"/>
        <v>0</v>
      </c>
      <c r="S138" s="31">
        <f>VLOOKUP(A138,Hoja8!A:C,3,0)</f>
        <v>43641000</v>
      </c>
      <c r="T138" s="31">
        <f t="shared" si="10"/>
        <v>0</v>
      </c>
      <c r="U138" s="31">
        <f>VLOOKUP(A138,Hoja8!A:E,5,0)</f>
        <v>26408400</v>
      </c>
      <c r="V138" s="31">
        <f>VLOOKUP(A138,Hoja8!A:D,4,0)</f>
        <v>3804600</v>
      </c>
      <c r="W138" s="31">
        <f>VLOOKUP(A138,Hoja8!A:F,6,0)</f>
        <v>13428000</v>
      </c>
      <c r="AA138" s="30">
        <f t="shared" si="11"/>
        <v>45504</v>
      </c>
      <c r="AB138" s="31"/>
      <c r="AC138" s="31">
        <f t="shared" si="8"/>
        <v>43641000</v>
      </c>
      <c r="AD138" s="28" t="s">
        <v>156</v>
      </c>
    </row>
    <row r="139" spans="1:30" s="28" customFormat="1" ht="29" x14ac:dyDescent="0.35">
      <c r="A139" s="20">
        <v>137</v>
      </c>
      <c r="B139" s="28">
        <v>2024</v>
      </c>
      <c r="C139" s="19" t="s">
        <v>460</v>
      </c>
      <c r="D139" s="19" t="s">
        <v>461</v>
      </c>
      <c r="E139" s="19">
        <v>52832564</v>
      </c>
      <c r="F139" s="19" t="s">
        <v>462</v>
      </c>
      <c r="G139" s="19" t="s">
        <v>463</v>
      </c>
      <c r="H139" s="19" t="s">
        <v>464</v>
      </c>
      <c r="I139" s="27">
        <v>45320</v>
      </c>
      <c r="J139" s="27">
        <v>45321</v>
      </c>
      <c r="K139" s="27">
        <v>45504</v>
      </c>
      <c r="L139" s="29">
        <v>55611000</v>
      </c>
      <c r="M139" s="36">
        <v>0.50276243093922657</v>
      </c>
      <c r="N139" s="31">
        <v>27354600</v>
      </c>
      <c r="O139" s="31">
        <v>1202400</v>
      </c>
      <c r="P139" s="31">
        <v>27054000</v>
      </c>
      <c r="Q139" s="31">
        <f>VLOOKUP(A139,Hoja8!A:B,2,0)</f>
        <v>52832564</v>
      </c>
      <c r="R139" s="31">
        <f t="shared" si="9"/>
        <v>0</v>
      </c>
      <c r="S139" s="31">
        <f>VLOOKUP(A139,Hoja8!A:C,3,0)</f>
        <v>55611000</v>
      </c>
      <c r="T139" s="31">
        <f t="shared" si="10"/>
        <v>0</v>
      </c>
      <c r="U139" s="31">
        <f>VLOOKUP(A139,Hoja8!A:E,5,0)</f>
        <v>36372600</v>
      </c>
      <c r="V139" s="31">
        <f>VLOOKUP(A139,Hoja8!A:D,4,0)</f>
        <v>1202400</v>
      </c>
      <c r="W139" s="31">
        <f>VLOOKUP(A139,Hoja8!A:F,6,0)</f>
        <v>18036000</v>
      </c>
      <c r="AA139" s="30">
        <f t="shared" si="11"/>
        <v>45504</v>
      </c>
      <c r="AB139" s="31"/>
      <c r="AC139" s="31">
        <f t="shared" si="8"/>
        <v>55611000</v>
      </c>
      <c r="AD139" s="28" t="s">
        <v>465</v>
      </c>
    </row>
    <row r="140" spans="1:30" s="28" customFormat="1" ht="29" x14ac:dyDescent="0.35">
      <c r="A140" s="20">
        <v>138</v>
      </c>
      <c r="B140" s="28">
        <v>2024</v>
      </c>
      <c r="C140" s="19" t="s">
        <v>466</v>
      </c>
      <c r="D140" s="19" t="s">
        <v>467</v>
      </c>
      <c r="E140" s="19">
        <v>52857779</v>
      </c>
      <c r="F140" s="19" t="s">
        <v>468</v>
      </c>
      <c r="G140" s="19" t="s">
        <v>344</v>
      </c>
      <c r="H140" s="19" t="s">
        <v>345</v>
      </c>
      <c r="I140" s="27">
        <v>45320</v>
      </c>
      <c r="J140" s="27">
        <v>45321</v>
      </c>
      <c r="K140" s="27">
        <v>45502</v>
      </c>
      <c r="L140" s="29">
        <v>50688000</v>
      </c>
      <c r="M140" s="36">
        <v>0.50555555555555554</v>
      </c>
      <c r="N140" s="31">
        <v>25625600</v>
      </c>
      <c r="O140" s="31">
        <v>0</v>
      </c>
      <c r="P140" s="31">
        <v>25062400</v>
      </c>
      <c r="Q140" s="31">
        <f>VLOOKUP(A140,Hoja8!A:B,2,0)</f>
        <v>52857779</v>
      </c>
      <c r="R140" s="31">
        <f t="shared" si="9"/>
        <v>0</v>
      </c>
      <c r="S140" s="31">
        <f>VLOOKUP(A140,Hoja8!A:C,3,0)</f>
        <v>50688000</v>
      </c>
      <c r="T140" s="31">
        <f t="shared" si="10"/>
        <v>0</v>
      </c>
      <c r="U140" s="31">
        <f>VLOOKUP(A140,Hoja8!A:E,5,0)</f>
        <v>34073600</v>
      </c>
      <c r="V140" s="31">
        <f>VLOOKUP(A140,Hoja8!A:D,4,0)</f>
        <v>0</v>
      </c>
      <c r="W140" s="31">
        <f>VLOOKUP(A140,Hoja8!A:F,6,0)</f>
        <v>16614400</v>
      </c>
      <c r="AA140" s="30">
        <f t="shared" si="11"/>
        <v>45502</v>
      </c>
      <c r="AB140" s="31"/>
      <c r="AC140" s="31">
        <f t="shared" si="8"/>
        <v>50688000</v>
      </c>
      <c r="AD140" s="28" t="s">
        <v>5417</v>
      </c>
    </row>
    <row r="141" spans="1:30" s="28" customFormat="1" ht="29" x14ac:dyDescent="0.35">
      <c r="A141" s="20">
        <v>139</v>
      </c>
      <c r="B141" s="28">
        <v>2024</v>
      </c>
      <c r="C141" s="19" t="s">
        <v>469</v>
      </c>
      <c r="D141" s="19" t="s">
        <v>470</v>
      </c>
      <c r="E141" s="19">
        <v>1018402467</v>
      </c>
      <c r="F141" s="19" t="s">
        <v>471</v>
      </c>
      <c r="G141" s="19" t="s">
        <v>344</v>
      </c>
      <c r="H141" s="19" t="s">
        <v>345</v>
      </c>
      <c r="I141" s="27">
        <v>45320</v>
      </c>
      <c r="J141" s="27">
        <v>45321</v>
      </c>
      <c r="K141" s="27">
        <v>45502</v>
      </c>
      <c r="L141" s="29">
        <v>50688000</v>
      </c>
      <c r="M141" s="36">
        <v>0.50555555555555554</v>
      </c>
      <c r="N141" s="31">
        <v>25625600</v>
      </c>
      <c r="O141" s="31">
        <v>0</v>
      </c>
      <c r="P141" s="31">
        <v>25062400</v>
      </c>
      <c r="Q141" s="31">
        <f>VLOOKUP(A141,Hoja8!A:B,2,0)</f>
        <v>1018402467</v>
      </c>
      <c r="R141" s="31">
        <f t="shared" si="9"/>
        <v>0</v>
      </c>
      <c r="S141" s="31">
        <f>VLOOKUP(A141,Hoja8!A:C,3,0)</f>
        <v>50688000</v>
      </c>
      <c r="T141" s="31">
        <f t="shared" si="10"/>
        <v>0</v>
      </c>
      <c r="U141" s="31">
        <f>VLOOKUP(A141,Hoja8!A:E,5,0)</f>
        <v>34073600</v>
      </c>
      <c r="V141" s="31">
        <f>VLOOKUP(A141,Hoja8!A:D,4,0)</f>
        <v>0</v>
      </c>
      <c r="W141" s="31">
        <f>VLOOKUP(A141,Hoja8!A:F,6,0)</f>
        <v>16614400</v>
      </c>
      <c r="AA141" s="30">
        <f t="shared" si="11"/>
        <v>45502</v>
      </c>
      <c r="AB141" s="31"/>
      <c r="AC141" s="31">
        <f t="shared" si="8"/>
        <v>50688000</v>
      </c>
      <c r="AD141" s="28" t="s">
        <v>5417</v>
      </c>
    </row>
    <row r="142" spans="1:30" s="28" customFormat="1" ht="29" x14ac:dyDescent="0.35">
      <c r="A142" s="20">
        <v>140</v>
      </c>
      <c r="B142" s="28">
        <v>2024</v>
      </c>
      <c r="C142" s="19" t="s">
        <v>472</v>
      </c>
      <c r="D142" s="19" t="s">
        <v>473</v>
      </c>
      <c r="E142" s="19">
        <v>37943545</v>
      </c>
      <c r="F142" s="19" t="s">
        <v>474</v>
      </c>
      <c r="G142" s="19" t="s">
        <v>475</v>
      </c>
      <c r="H142" s="19" t="s">
        <v>476</v>
      </c>
      <c r="I142" s="27">
        <v>45320</v>
      </c>
      <c r="J142" s="27">
        <v>45324</v>
      </c>
      <c r="K142" s="27">
        <v>45504</v>
      </c>
      <c r="L142" s="29">
        <v>31827000</v>
      </c>
      <c r="M142" s="36">
        <v>0.4943820278268925</v>
      </c>
      <c r="N142" s="31">
        <v>15559867</v>
      </c>
      <c r="O142" s="31">
        <v>353633</v>
      </c>
      <c r="P142" s="31">
        <v>15913500</v>
      </c>
      <c r="Q142" s="31">
        <f>VLOOKUP(A142,Hoja8!A:B,2,0)</f>
        <v>37943545</v>
      </c>
      <c r="R142" s="31">
        <f t="shared" si="9"/>
        <v>0</v>
      </c>
      <c r="S142" s="31">
        <f>VLOOKUP(A142,Hoja8!A:C,3,0)</f>
        <v>31827000</v>
      </c>
      <c r="T142" s="31">
        <f t="shared" si="10"/>
        <v>0</v>
      </c>
      <c r="U142" s="31">
        <f>VLOOKUP(A142,Hoja8!A:E,5,0)</f>
        <v>20864367</v>
      </c>
      <c r="V142" s="31">
        <f>VLOOKUP(A142,Hoja8!A:D,4,0)</f>
        <v>353633</v>
      </c>
      <c r="W142" s="31">
        <f>VLOOKUP(A142,Hoja8!A:F,6,0)</f>
        <v>10609000</v>
      </c>
      <c r="AA142" s="30">
        <f t="shared" si="11"/>
        <v>45504</v>
      </c>
      <c r="AB142" s="31"/>
      <c r="AC142" s="31">
        <f t="shared" si="8"/>
        <v>31827000</v>
      </c>
      <c r="AD142" s="28" t="s">
        <v>477</v>
      </c>
    </row>
    <row r="143" spans="1:30" s="28" customFormat="1" ht="29" x14ac:dyDescent="0.35">
      <c r="A143" s="20">
        <v>141</v>
      </c>
      <c r="B143" s="28">
        <v>2024</v>
      </c>
      <c r="C143" s="19" t="s">
        <v>478</v>
      </c>
      <c r="D143" s="19" t="s">
        <v>479</v>
      </c>
      <c r="E143" s="19">
        <v>51633080</v>
      </c>
      <c r="F143" s="19" t="s">
        <v>480</v>
      </c>
      <c r="G143" s="19" t="s">
        <v>338</v>
      </c>
      <c r="H143" s="19" t="s">
        <v>339</v>
      </c>
      <c r="I143" s="27">
        <v>45320</v>
      </c>
      <c r="J143" s="27">
        <v>45321</v>
      </c>
      <c r="K143" s="27">
        <v>45411</v>
      </c>
      <c r="L143" s="29">
        <v>11095044</v>
      </c>
      <c r="M143" s="36">
        <v>1</v>
      </c>
      <c r="N143" s="31">
        <v>11095044</v>
      </c>
      <c r="O143" s="31">
        <v>0</v>
      </c>
      <c r="P143" s="31">
        <v>0</v>
      </c>
      <c r="Q143" s="31">
        <f>VLOOKUP(A143,Hoja8!A:B,2,0)</f>
        <v>51633080</v>
      </c>
      <c r="R143" s="31">
        <f t="shared" si="9"/>
        <v>0</v>
      </c>
      <c r="S143" s="31">
        <f>VLOOKUP(A143,Hoja8!A:C,3,0)</f>
        <v>11095044</v>
      </c>
      <c r="T143" s="31">
        <f t="shared" si="10"/>
        <v>0</v>
      </c>
      <c r="U143" s="31">
        <f>VLOOKUP(A143,Hoja8!A:E,5,0)</f>
        <v>11095044</v>
      </c>
      <c r="V143" s="31">
        <f>VLOOKUP(A143,Hoja8!A:D,4,0)</f>
        <v>0</v>
      </c>
      <c r="W143" s="31">
        <f>VLOOKUP(A143,Hoja8!A:F,6,0)</f>
        <v>0</v>
      </c>
      <c r="AA143" s="30">
        <f t="shared" si="11"/>
        <v>45411</v>
      </c>
      <c r="AB143" s="31"/>
      <c r="AC143" s="31">
        <f t="shared" si="8"/>
        <v>11095044</v>
      </c>
      <c r="AD143" s="28" t="s">
        <v>340</v>
      </c>
    </row>
    <row r="144" spans="1:30" s="28" customFormat="1" ht="29" x14ac:dyDescent="0.35">
      <c r="A144" s="20">
        <v>142</v>
      </c>
      <c r="B144" s="28">
        <v>2024</v>
      </c>
      <c r="C144" s="19" t="s">
        <v>481</v>
      </c>
      <c r="D144" s="19" t="s">
        <v>482</v>
      </c>
      <c r="E144" s="19">
        <v>1013586308</v>
      </c>
      <c r="F144" s="19" t="s">
        <v>483</v>
      </c>
      <c r="G144" s="19" t="s">
        <v>338</v>
      </c>
      <c r="H144" s="19" t="s">
        <v>339</v>
      </c>
      <c r="I144" s="27">
        <v>45320</v>
      </c>
      <c r="J144" s="27">
        <v>45321</v>
      </c>
      <c r="K144" s="27">
        <v>45411</v>
      </c>
      <c r="L144" s="29">
        <v>21954639</v>
      </c>
      <c r="M144" s="36">
        <v>1</v>
      </c>
      <c r="N144" s="31">
        <v>21954639</v>
      </c>
      <c r="O144" s="31">
        <v>0</v>
      </c>
      <c r="P144" s="31">
        <v>0</v>
      </c>
      <c r="Q144" s="31">
        <f>VLOOKUP(A144,Hoja8!A:B,2,0)</f>
        <v>1013586308</v>
      </c>
      <c r="R144" s="31">
        <f t="shared" si="9"/>
        <v>0</v>
      </c>
      <c r="S144" s="31">
        <f>VLOOKUP(A144,Hoja8!A:C,3,0)</f>
        <v>21954639</v>
      </c>
      <c r="T144" s="31">
        <f t="shared" si="10"/>
        <v>0</v>
      </c>
      <c r="U144" s="31">
        <f>VLOOKUP(A144,Hoja8!A:E,5,0)</f>
        <v>21954639</v>
      </c>
      <c r="V144" s="31">
        <f>VLOOKUP(A144,Hoja8!A:D,4,0)</f>
        <v>0</v>
      </c>
      <c r="W144" s="31">
        <f>VLOOKUP(A144,Hoja8!A:F,6,0)</f>
        <v>0</v>
      </c>
      <c r="AA144" s="30">
        <f t="shared" si="11"/>
        <v>45411</v>
      </c>
      <c r="AB144" s="31"/>
      <c r="AC144" s="31">
        <f t="shared" si="8"/>
        <v>21954639</v>
      </c>
      <c r="AD144" s="28" t="s">
        <v>340</v>
      </c>
    </row>
    <row r="145" spans="1:30" s="28" customFormat="1" ht="29" x14ac:dyDescent="0.35">
      <c r="A145" s="20">
        <v>143</v>
      </c>
      <c r="B145" s="28">
        <v>2024</v>
      </c>
      <c r="C145" s="19" t="s">
        <v>484</v>
      </c>
      <c r="D145" s="19" t="s">
        <v>485</v>
      </c>
      <c r="E145" s="19">
        <v>52719035</v>
      </c>
      <c r="F145" s="19" t="s">
        <v>486</v>
      </c>
      <c r="G145" s="19" t="s">
        <v>338</v>
      </c>
      <c r="H145" s="19" t="s">
        <v>339</v>
      </c>
      <c r="I145" s="27">
        <v>45320</v>
      </c>
      <c r="J145" s="27">
        <v>45321</v>
      </c>
      <c r="K145" s="27">
        <v>45411</v>
      </c>
      <c r="L145" s="29">
        <v>31023600</v>
      </c>
      <c r="M145" s="36">
        <v>1</v>
      </c>
      <c r="N145" s="31">
        <v>31023600</v>
      </c>
      <c r="O145" s="31">
        <v>0</v>
      </c>
      <c r="P145" s="31">
        <v>0</v>
      </c>
      <c r="Q145" s="31">
        <f>VLOOKUP(A145,Hoja8!A:B,2,0)</f>
        <v>52719035</v>
      </c>
      <c r="R145" s="31">
        <f t="shared" si="9"/>
        <v>0</v>
      </c>
      <c r="S145" s="31">
        <f>VLOOKUP(A145,Hoja8!A:C,3,0)</f>
        <v>31023600</v>
      </c>
      <c r="T145" s="31">
        <f t="shared" si="10"/>
        <v>0</v>
      </c>
      <c r="U145" s="31">
        <f>VLOOKUP(A145,Hoja8!A:E,5,0)</f>
        <v>31023600</v>
      </c>
      <c r="V145" s="31">
        <f>VLOOKUP(A145,Hoja8!A:D,4,0)</f>
        <v>0</v>
      </c>
      <c r="W145" s="31">
        <f>VLOOKUP(A145,Hoja8!A:F,6,0)</f>
        <v>0</v>
      </c>
      <c r="AA145" s="30">
        <f t="shared" si="11"/>
        <v>45411</v>
      </c>
      <c r="AB145" s="31"/>
      <c r="AC145" s="31">
        <f t="shared" si="8"/>
        <v>31023600</v>
      </c>
      <c r="AD145" s="28" t="s">
        <v>340</v>
      </c>
    </row>
    <row r="146" spans="1:30" s="28" customFormat="1" ht="29" x14ac:dyDescent="0.35">
      <c r="A146" s="20">
        <v>144</v>
      </c>
      <c r="B146" s="28">
        <v>2024</v>
      </c>
      <c r="C146" s="19" t="s">
        <v>487</v>
      </c>
      <c r="D146" s="19" t="s">
        <v>488</v>
      </c>
      <c r="E146" s="19">
        <v>1016004240</v>
      </c>
      <c r="F146" s="19" t="s">
        <v>489</v>
      </c>
      <c r="G146" s="19" t="s">
        <v>31</v>
      </c>
      <c r="H146" s="19" t="s">
        <v>32</v>
      </c>
      <c r="I146" s="27">
        <v>45320</v>
      </c>
      <c r="J146" s="27">
        <v>45323</v>
      </c>
      <c r="K146" s="27">
        <v>45504</v>
      </c>
      <c r="L146" s="29">
        <v>56498000</v>
      </c>
      <c r="M146" s="36">
        <v>0.5</v>
      </c>
      <c r="N146" s="31">
        <v>26076000</v>
      </c>
      <c r="O146" s="31">
        <v>4346000</v>
      </c>
      <c r="P146" s="31">
        <v>26076000</v>
      </c>
      <c r="Q146" s="31">
        <f>VLOOKUP(A146,Hoja8!A:B,2,0)</f>
        <v>1016004240</v>
      </c>
      <c r="R146" s="31">
        <f t="shared" si="9"/>
        <v>0</v>
      </c>
      <c r="S146" s="31">
        <f>VLOOKUP(A146,Hoja8!A:C,3,0)</f>
        <v>56498000</v>
      </c>
      <c r="T146" s="31">
        <f t="shared" si="10"/>
        <v>0</v>
      </c>
      <c r="U146" s="31">
        <f>VLOOKUP(A146,Hoja8!A:E,5,0)</f>
        <v>34768000</v>
      </c>
      <c r="V146" s="31">
        <f>VLOOKUP(A146,Hoja8!A:D,4,0)</f>
        <v>4346000</v>
      </c>
      <c r="W146" s="31">
        <f>VLOOKUP(A146,Hoja8!A:F,6,0)</f>
        <v>17384000</v>
      </c>
      <c r="AA146" s="30">
        <f t="shared" si="11"/>
        <v>45504</v>
      </c>
      <c r="AB146" s="31"/>
      <c r="AC146" s="31">
        <f t="shared" si="8"/>
        <v>56498000</v>
      </c>
      <c r="AD146" s="28" t="s">
        <v>33</v>
      </c>
    </row>
    <row r="147" spans="1:30" s="28" customFormat="1" ht="29" x14ac:dyDescent="0.35">
      <c r="A147" s="20">
        <v>145</v>
      </c>
      <c r="B147" s="28">
        <v>2024</v>
      </c>
      <c r="C147" s="19" t="s">
        <v>490</v>
      </c>
      <c r="D147" s="19" t="s">
        <v>491</v>
      </c>
      <c r="E147" s="19">
        <v>40388807</v>
      </c>
      <c r="F147" s="19" t="s">
        <v>492</v>
      </c>
      <c r="G147" s="19" t="s">
        <v>31</v>
      </c>
      <c r="H147" s="19" t="s">
        <v>32</v>
      </c>
      <c r="I147" s="27">
        <v>45320</v>
      </c>
      <c r="J147" s="27">
        <v>45323</v>
      </c>
      <c r="K147" s="27">
        <v>45504</v>
      </c>
      <c r="L147" s="29">
        <v>44200000</v>
      </c>
      <c r="M147" s="36">
        <v>0.5</v>
      </c>
      <c r="N147" s="31">
        <v>20400000</v>
      </c>
      <c r="O147" s="31">
        <v>3400000</v>
      </c>
      <c r="P147" s="31">
        <v>20400000</v>
      </c>
      <c r="Q147" s="31">
        <f>VLOOKUP(A147,Hoja8!A:B,2,0)</f>
        <v>40388807</v>
      </c>
      <c r="R147" s="31">
        <f t="shared" si="9"/>
        <v>0</v>
      </c>
      <c r="S147" s="31">
        <f>VLOOKUP(A147,Hoja8!A:C,3,0)</f>
        <v>44200000</v>
      </c>
      <c r="T147" s="31">
        <f t="shared" si="10"/>
        <v>0</v>
      </c>
      <c r="U147" s="31">
        <f>VLOOKUP(A147,Hoja8!A:E,5,0)</f>
        <v>27200000</v>
      </c>
      <c r="V147" s="31">
        <f>VLOOKUP(A147,Hoja8!A:D,4,0)</f>
        <v>3400000</v>
      </c>
      <c r="W147" s="31">
        <f>VLOOKUP(A147,Hoja8!A:F,6,0)</f>
        <v>13600000</v>
      </c>
      <c r="AA147" s="30">
        <f t="shared" si="11"/>
        <v>45504</v>
      </c>
      <c r="AB147" s="31"/>
      <c r="AC147" s="31">
        <f t="shared" si="8"/>
        <v>44200000</v>
      </c>
      <c r="AD147" s="28" t="s">
        <v>33</v>
      </c>
    </row>
    <row r="148" spans="1:30" s="28" customFormat="1" ht="29" x14ac:dyDescent="0.35">
      <c r="A148" s="20">
        <v>146</v>
      </c>
      <c r="B148" s="28">
        <v>2024</v>
      </c>
      <c r="C148" s="19" t="s">
        <v>493</v>
      </c>
      <c r="D148" s="19" t="s">
        <v>494</v>
      </c>
      <c r="E148" s="19">
        <v>39525320</v>
      </c>
      <c r="F148" s="19" t="s">
        <v>495</v>
      </c>
      <c r="G148" s="19" t="s">
        <v>31</v>
      </c>
      <c r="H148" s="19" t="s">
        <v>32</v>
      </c>
      <c r="I148" s="27">
        <v>45320</v>
      </c>
      <c r="J148" s="27">
        <v>45323</v>
      </c>
      <c r="K148" s="27">
        <v>45504</v>
      </c>
      <c r="L148" s="29">
        <v>44200000</v>
      </c>
      <c r="M148" s="36">
        <v>0.5</v>
      </c>
      <c r="N148" s="31">
        <v>20400000</v>
      </c>
      <c r="O148" s="31">
        <v>3400000</v>
      </c>
      <c r="P148" s="31">
        <v>20400000</v>
      </c>
      <c r="Q148" s="31">
        <f>VLOOKUP(A148,Hoja8!A:B,2,0)</f>
        <v>39525320</v>
      </c>
      <c r="R148" s="31">
        <f t="shared" si="9"/>
        <v>0</v>
      </c>
      <c r="S148" s="31">
        <f>VLOOKUP(A148,Hoja8!A:C,3,0)</f>
        <v>44200000</v>
      </c>
      <c r="T148" s="31">
        <f t="shared" si="10"/>
        <v>0</v>
      </c>
      <c r="U148" s="31">
        <f>VLOOKUP(A148,Hoja8!A:E,5,0)</f>
        <v>27200000</v>
      </c>
      <c r="V148" s="31">
        <f>VLOOKUP(A148,Hoja8!A:D,4,0)</f>
        <v>3400000</v>
      </c>
      <c r="W148" s="31">
        <f>VLOOKUP(A148,Hoja8!A:F,6,0)</f>
        <v>13600000</v>
      </c>
      <c r="AA148" s="30">
        <f t="shared" si="11"/>
        <v>45504</v>
      </c>
      <c r="AB148" s="31"/>
      <c r="AC148" s="31">
        <f t="shared" si="8"/>
        <v>44200000</v>
      </c>
      <c r="AD148" s="28" t="s">
        <v>33</v>
      </c>
    </row>
    <row r="149" spans="1:30" s="28" customFormat="1" ht="29" x14ac:dyDescent="0.35">
      <c r="A149" s="20">
        <v>147</v>
      </c>
      <c r="B149" s="28">
        <v>2024</v>
      </c>
      <c r="C149" s="19" t="s">
        <v>496</v>
      </c>
      <c r="D149" s="19" t="s">
        <v>497</v>
      </c>
      <c r="E149" s="19">
        <v>53031062</v>
      </c>
      <c r="F149" s="19" t="s">
        <v>498</v>
      </c>
      <c r="G149" s="19" t="s">
        <v>31</v>
      </c>
      <c r="H149" s="19" t="s">
        <v>32</v>
      </c>
      <c r="I149" s="27">
        <v>45320</v>
      </c>
      <c r="J149" s="27">
        <v>45323</v>
      </c>
      <c r="K149" s="27">
        <v>45504</v>
      </c>
      <c r="L149" s="29">
        <v>42367000</v>
      </c>
      <c r="M149" s="36">
        <v>0.5</v>
      </c>
      <c r="N149" s="31">
        <v>19554000</v>
      </c>
      <c r="O149" s="31">
        <v>3259000</v>
      </c>
      <c r="P149" s="31">
        <v>19554000</v>
      </c>
      <c r="Q149" s="31">
        <f>VLOOKUP(A149,Hoja8!A:B,2,0)</f>
        <v>53031062</v>
      </c>
      <c r="R149" s="31">
        <f t="shared" si="9"/>
        <v>0</v>
      </c>
      <c r="S149" s="31">
        <f>VLOOKUP(A149,Hoja8!A:C,3,0)</f>
        <v>42367000</v>
      </c>
      <c r="T149" s="31">
        <f t="shared" si="10"/>
        <v>0</v>
      </c>
      <c r="U149" s="31">
        <f>VLOOKUP(A149,Hoja8!A:E,5,0)</f>
        <v>26072000</v>
      </c>
      <c r="V149" s="31">
        <f>VLOOKUP(A149,Hoja8!A:D,4,0)</f>
        <v>3259000</v>
      </c>
      <c r="W149" s="31">
        <f>VLOOKUP(A149,Hoja8!A:F,6,0)</f>
        <v>13036000</v>
      </c>
      <c r="AA149" s="30">
        <f t="shared" si="11"/>
        <v>45504</v>
      </c>
      <c r="AB149" s="31"/>
      <c r="AC149" s="31">
        <f t="shared" si="8"/>
        <v>42367000</v>
      </c>
      <c r="AD149" s="28" t="s">
        <v>33</v>
      </c>
    </row>
    <row r="150" spans="1:30" s="28" customFormat="1" ht="29" x14ac:dyDescent="0.35">
      <c r="A150" s="20">
        <v>148</v>
      </c>
      <c r="B150" s="28">
        <v>2024</v>
      </c>
      <c r="C150" s="19" t="s">
        <v>499</v>
      </c>
      <c r="D150" s="19" t="s">
        <v>500</v>
      </c>
      <c r="E150" s="19">
        <v>37086468</v>
      </c>
      <c r="F150" s="19" t="s">
        <v>501</v>
      </c>
      <c r="G150" s="19" t="s">
        <v>262</v>
      </c>
      <c r="H150" s="19" t="s">
        <v>263</v>
      </c>
      <c r="I150" s="27">
        <v>45320</v>
      </c>
      <c r="J150" s="27">
        <v>45323</v>
      </c>
      <c r="K150" s="27">
        <v>45504</v>
      </c>
      <c r="L150" s="29">
        <v>43549000</v>
      </c>
      <c r="M150" s="36">
        <v>0.5</v>
      </c>
      <c r="N150" s="31">
        <v>21186000</v>
      </c>
      <c r="O150" s="31">
        <v>1177000</v>
      </c>
      <c r="P150" s="31">
        <v>21186000</v>
      </c>
      <c r="Q150" s="31">
        <f>VLOOKUP(A150,Hoja8!A:B,2,0)</f>
        <v>37086468</v>
      </c>
      <c r="R150" s="31">
        <f t="shared" si="9"/>
        <v>0</v>
      </c>
      <c r="S150" s="31">
        <f>VLOOKUP(A150,Hoja8!A:C,3,0)</f>
        <v>43549000</v>
      </c>
      <c r="T150" s="31">
        <f t="shared" si="10"/>
        <v>0</v>
      </c>
      <c r="U150" s="31">
        <f>VLOOKUP(A150,Hoja8!A:E,5,0)</f>
        <v>28248000</v>
      </c>
      <c r="V150" s="31">
        <f>VLOOKUP(A150,Hoja8!A:D,4,0)</f>
        <v>1177000</v>
      </c>
      <c r="W150" s="31">
        <f>VLOOKUP(A150,Hoja8!A:F,6,0)</f>
        <v>14124000</v>
      </c>
      <c r="AA150" s="30">
        <f t="shared" si="11"/>
        <v>45504</v>
      </c>
      <c r="AB150" s="31"/>
      <c r="AC150" s="31">
        <f t="shared" si="8"/>
        <v>43549000</v>
      </c>
      <c r="AD150" s="28" t="s">
        <v>264</v>
      </c>
    </row>
    <row r="151" spans="1:30" s="28" customFormat="1" ht="29" x14ac:dyDescent="0.35">
      <c r="A151" s="20">
        <v>149</v>
      </c>
      <c r="B151" s="28">
        <v>2024</v>
      </c>
      <c r="C151" s="19" t="s">
        <v>502</v>
      </c>
      <c r="D151" s="19" t="s">
        <v>503</v>
      </c>
      <c r="E151" s="19">
        <v>53029163</v>
      </c>
      <c r="F151" s="19" t="s">
        <v>504</v>
      </c>
      <c r="G151" s="19" t="s">
        <v>463</v>
      </c>
      <c r="H151" s="19" t="s">
        <v>464</v>
      </c>
      <c r="I151" s="27">
        <v>45320</v>
      </c>
      <c r="J151" s="27">
        <v>45321</v>
      </c>
      <c r="K151" s="27">
        <v>45504</v>
      </c>
      <c r="L151" s="29">
        <v>44012000</v>
      </c>
      <c r="M151" s="36">
        <v>0.50276243093922657</v>
      </c>
      <c r="N151" s="31">
        <v>21648900</v>
      </c>
      <c r="O151" s="31">
        <v>952100</v>
      </c>
      <c r="P151" s="31">
        <v>21411000</v>
      </c>
      <c r="Q151" s="31">
        <f>VLOOKUP(A151,Hoja8!A:B,2,0)</f>
        <v>53029163</v>
      </c>
      <c r="R151" s="31">
        <f t="shared" si="9"/>
        <v>0</v>
      </c>
      <c r="S151" s="31">
        <f>VLOOKUP(A151,Hoja8!A:C,3,0)</f>
        <v>44012000</v>
      </c>
      <c r="T151" s="31">
        <f t="shared" si="10"/>
        <v>0</v>
      </c>
      <c r="U151" s="31">
        <f>VLOOKUP(A151,Hoja8!A:E,5,0)</f>
        <v>28785900</v>
      </c>
      <c r="V151" s="31">
        <f>VLOOKUP(A151,Hoja8!A:D,4,0)</f>
        <v>952100</v>
      </c>
      <c r="W151" s="31">
        <f>VLOOKUP(A151,Hoja8!A:F,6,0)</f>
        <v>14274000</v>
      </c>
      <c r="AA151" s="30">
        <f t="shared" si="11"/>
        <v>45504</v>
      </c>
      <c r="AB151" s="31"/>
      <c r="AC151" s="31">
        <f t="shared" si="8"/>
        <v>44012000</v>
      </c>
      <c r="AD151" s="28" t="s">
        <v>465</v>
      </c>
    </row>
    <row r="152" spans="1:30" s="28" customFormat="1" ht="29" x14ac:dyDescent="0.35">
      <c r="A152" s="20">
        <v>150</v>
      </c>
      <c r="B152" s="28">
        <v>2024</v>
      </c>
      <c r="C152" s="19" t="s">
        <v>505</v>
      </c>
      <c r="D152" s="19" t="s">
        <v>506</v>
      </c>
      <c r="E152" s="19">
        <v>79953215</v>
      </c>
      <c r="F152" s="19" t="s">
        <v>507</v>
      </c>
      <c r="G152" s="19" t="s">
        <v>124</v>
      </c>
      <c r="H152" s="19" t="s">
        <v>125</v>
      </c>
      <c r="I152" s="27">
        <v>45321</v>
      </c>
      <c r="J152" s="27">
        <v>45323</v>
      </c>
      <c r="K152" s="27">
        <v>45504</v>
      </c>
      <c r="L152" s="29">
        <v>62418000</v>
      </c>
      <c r="M152" s="36">
        <v>0.5</v>
      </c>
      <c r="N152" s="31">
        <v>27810000</v>
      </c>
      <c r="O152" s="31">
        <v>6798000</v>
      </c>
      <c r="P152" s="31">
        <v>27810000</v>
      </c>
      <c r="Q152" s="31">
        <f>VLOOKUP(A152,Hoja8!A:B,2,0)</f>
        <v>79953215</v>
      </c>
      <c r="R152" s="31">
        <f t="shared" si="9"/>
        <v>0</v>
      </c>
      <c r="S152" s="31">
        <f>VLOOKUP(A152,Hoja8!A:C,3,0)</f>
        <v>62418000</v>
      </c>
      <c r="T152" s="31">
        <f t="shared" si="10"/>
        <v>0</v>
      </c>
      <c r="U152" s="31">
        <f>VLOOKUP(A152,Hoja8!A:E,5,0)</f>
        <v>37080000</v>
      </c>
      <c r="V152" s="31">
        <f>VLOOKUP(A152,Hoja8!A:D,4,0)</f>
        <v>6798000</v>
      </c>
      <c r="W152" s="31">
        <f>VLOOKUP(A152,Hoja8!A:F,6,0)</f>
        <v>18540000</v>
      </c>
      <c r="AA152" s="30">
        <f t="shared" si="11"/>
        <v>45504</v>
      </c>
      <c r="AB152" s="31"/>
      <c r="AC152" s="31">
        <f t="shared" si="8"/>
        <v>62418000</v>
      </c>
      <c r="AD152" s="28" t="s">
        <v>126</v>
      </c>
    </row>
    <row r="153" spans="1:30" s="28" customFormat="1" ht="29" x14ac:dyDescent="0.35">
      <c r="A153" s="20">
        <v>151</v>
      </c>
      <c r="B153" s="28">
        <v>2024</v>
      </c>
      <c r="C153" s="19" t="s">
        <v>508</v>
      </c>
      <c r="D153" s="19" t="s">
        <v>509</v>
      </c>
      <c r="E153" s="19">
        <v>1073504935</v>
      </c>
      <c r="F153" s="19" t="s">
        <v>510</v>
      </c>
      <c r="G153" s="19" t="s">
        <v>262</v>
      </c>
      <c r="H153" s="19" t="s">
        <v>263</v>
      </c>
      <c r="I153" s="27">
        <v>45321</v>
      </c>
      <c r="J153" s="27">
        <v>45323</v>
      </c>
      <c r="K153" s="27">
        <v>45504</v>
      </c>
      <c r="L153" s="29">
        <v>45096833</v>
      </c>
      <c r="M153" s="36">
        <v>0.5</v>
      </c>
      <c r="N153" s="31">
        <v>21939000</v>
      </c>
      <c r="O153" s="31">
        <v>1218833</v>
      </c>
      <c r="P153" s="31">
        <v>21939000</v>
      </c>
      <c r="Q153" s="31">
        <f>VLOOKUP(A153,Hoja8!A:B,2,0)</f>
        <v>1073504935</v>
      </c>
      <c r="R153" s="31">
        <f t="shared" si="9"/>
        <v>0</v>
      </c>
      <c r="S153" s="31">
        <f>VLOOKUP(A153,Hoja8!A:C,3,0)</f>
        <v>45096833</v>
      </c>
      <c r="T153" s="31">
        <f t="shared" si="10"/>
        <v>0</v>
      </c>
      <c r="U153" s="31">
        <f>VLOOKUP(A153,Hoja8!A:E,5,0)</f>
        <v>29252000</v>
      </c>
      <c r="V153" s="31">
        <f>VLOOKUP(A153,Hoja8!A:D,4,0)</f>
        <v>1218833</v>
      </c>
      <c r="W153" s="31">
        <f>VLOOKUP(A153,Hoja8!A:F,6,0)</f>
        <v>14626000</v>
      </c>
      <c r="AA153" s="30">
        <f t="shared" si="11"/>
        <v>45504</v>
      </c>
      <c r="AB153" s="31"/>
      <c r="AC153" s="31">
        <f t="shared" si="8"/>
        <v>45096833</v>
      </c>
      <c r="AD153" s="28" t="s">
        <v>264</v>
      </c>
    </row>
    <row r="154" spans="1:30" s="28" customFormat="1" ht="29" x14ac:dyDescent="0.35">
      <c r="A154" s="20">
        <v>152</v>
      </c>
      <c r="B154" s="28">
        <v>2024</v>
      </c>
      <c r="C154" s="19" t="s">
        <v>511</v>
      </c>
      <c r="D154" s="19" t="s">
        <v>512</v>
      </c>
      <c r="E154" s="19">
        <v>1016065928</v>
      </c>
      <c r="F154" s="19" t="s">
        <v>513</v>
      </c>
      <c r="G154" s="19" t="s">
        <v>475</v>
      </c>
      <c r="H154" s="19" t="s">
        <v>476</v>
      </c>
      <c r="I154" s="27">
        <v>45321</v>
      </c>
      <c r="J154" s="27">
        <v>45324</v>
      </c>
      <c r="K154" s="27">
        <v>45504</v>
      </c>
      <c r="L154" s="29">
        <v>31827000</v>
      </c>
      <c r="M154" s="36">
        <v>0.4943820278268925</v>
      </c>
      <c r="N154" s="31">
        <v>15559867</v>
      </c>
      <c r="O154" s="31">
        <v>353633</v>
      </c>
      <c r="P154" s="31">
        <v>15913500</v>
      </c>
      <c r="Q154" s="31">
        <f>VLOOKUP(A154,Hoja8!A:B,2,0)</f>
        <v>1016065928</v>
      </c>
      <c r="R154" s="31">
        <f t="shared" si="9"/>
        <v>0</v>
      </c>
      <c r="S154" s="31">
        <f>VLOOKUP(A154,Hoja8!A:C,3,0)</f>
        <v>31827000</v>
      </c>
      <c r="T154" s="31">
        <f t="shared" si="10"/>
        <v>0</v>
      </c>
      <c r="U154" s="31">
        <f>VLOOKUP(A154,Hoja8!A:E,5,0)</f>
        <v>20864367</v>
      </c>
      <c r="V154" s="31">
        <f>VLOOKUP(A154,Hoja8!A:D,4,0)</f>
        <v>353633</v>
      </c>
      <c r="W154" s="31">
        <f>VLOOKUP(A154,Hoja8!A:F,6,0)</f>
        <v>10609000</v>
      </c>
      <c r="AA154" s="30">
        <f t="shared" si="11"/>
        <v>45504</v>
      </c>
      <c r="AB154" s="31"/>
      <c r="AC154" s="31">
        <f t="shared" si="8"/>
        <v>31827000</v>
      </c>
      <c r="AD154" s="28" t="s">
        <v>477</v>
      </c>
    </row>
    <row r="155" spans="1:30" s="28" customFormat="1" ht="29" x14ac:dyDescent="0.35">
      <c r="A155" s="20">
        <v>153</v>
      </c>
      <c r="B155" s="28">
        <v>2024</v>
      </c>
      <c r="C155" s="19" t="s">
        <v>514</v>
      </c>
      <c r="D155" s="19" t="s">
        <v>515</v>
      </c>
      <c r="E155" s="19">
        <v>52970001</v>
      </c>
      <c r="F155" s="19" t="s">
        <v>516</v>
      </c>
      <c r="G155" s="19" t="s">
        <v>475</v>
      </c>
      <c r="H155" s="19" t="s">
        <v>476</v>
      </c>
      <c r="I155" s="27">
        <v>45321</v>
      </c>
      <c r="J155" s="27">
        <v>45324</v>
      </c>
      <c r="K155" s="27">
        <v>45489</v>
      </c>
      <c r="L155" s="29">
        <v>47850000</v>
      </c>
      <c r="M155" s="36">
        <v>0.53658536585365857</v>
      </c>
      <c r="N155" s="31">
        <v>25520000</v>
      </c>
      <c r="O155" s="31">
        <v>290000</v>
      </c>
      <c r="P155" s="31">
        <v>22040000</v>
      </c>
      <c r="Q155" s="31">
        <f>VLOOKUP(A155,Hoja8!A:B,2,0)</f>
        <v>52970001</v>
      </c>
      <c r="R155" s="31">
        <f t="shared" si="9"/>
        <v>0</v>
      </c>
      <c r="S155" s="31">
        <f>VLOOKUP(A155,Hoja8!A:C,3,0)</f>
        <v>47850000</v>
      </c>
      <c r="T155" s="31">
        <f t="shared" si="10"/>
        <v>0</v>
      </c>
      <c r="U155" s="31">
        <f>VLOOKUP(A155,Hoja8!A:E,5,0)</f>
        <v>34220000</v>
      </c>
      <c r="V155" s="31">
        <f>VLOOKUP(A155,Hoja8!A:D,4,0)</f>
        <v>290000</v>
      </c>
      <c r="W155" s="31">
        <f>VLOOKUP(A155,Hoja8!A:F,6,0)</f>
        <v>13340000</v>
      </c>
      <c r="AA155" s="30">
        <f t="shared" si="11"/>
        <v>45489</v>
      </c>
      <c r="AB155" s="31"/>
      <c r="AC155" s="31">
        <f t="shared" si="8"/>
        <v>47850000</v>
      </c>
      <c r="AD155" s="28" t="s">
        <v>477</v>
      </c>
    </row>
    <row r="156" spans="1:30" s="28" customFormat="1" ht="29" x14ac:dyDescent="0.35">
      <c r="A156" s="20">
        <v>154</v>
      </c>
      <c r="B156" s="28">
        <v>2024</v>
      </c>
      <c r="C156" s="19" t="s">
        <v>517</v>
      </c>
      <c r="D156" s="19" t="s">
        <v>518</v>
      </c>
      <c r="E156" s="19">
        <v>1022402107</v>
      </c>
      <c r="F156" s="19" t="s">
        <v>519</v>
      </c>
      <c r="G156" s="19" t="s">
        <v>31</v>
      </c>
      <c r="H156" s="19" t="s">
        <v>32</v>
      </c>
      <c r="I156" s="27">
        <v>45321</v>
      </c>
      <c r="J156" s="27">
        <v>45323</v>
      </c>
      <c r="K156" s="27">
        <v>45504</v>
      </c>
      <c r="L156" s="29">
        <v>42367000</v>
      </c>
      <c r="M156" s="36">
        <v>0.5</v>
      </c>
      <c r="N156" s="31">
        <v>19554000</v>
      </c>
      <c r="O156" s="31">
        <v>3259000</v>
      </c>
      <c r="P156" s="31">
        <v>19554000</v>
      </c>
      <c r="Q156" s="31">
        <f>VLOOKUP(A156,Hoja8!A:B,2,0)</f>
        <v>1022402107</v>
      </c>
      <c r="R156" s="31">
        <f t="shared" si="9"/>
        <v>0</v>
      </c>
      <c r="S156" s="31">
        <f>VLOOKUP(A156,Hoja8!A:C,3,0)</f>
        <v>42367000</v>
      </c>
      <c r="T156" s="31">
        <f t="shared" si="10"/>
        <v>0</v>
      </c>
      <c r="U156" s="31">
        <f>VLOOKUP(A156,Hoja8!A:E,5,0)</f>
        <v>26072000</v>
      </c>
      <c r="V156" s="31">
        <f>VLOOKUP(A156,Hoja8!A:D,4,0)</f>
        <v>3259000</v>
      </c>
      <c r="W156" s="31">
        <f>VLOOKUP(A156,Hoja8!A:F,6,0)</f>
        <v>13036000</v>
      </c>
      <c r="AA156" s="30">
        <f t="shared" si="11"/>
        <v>45504</v>
      </c>
      <c r="AB156" s="31"/>
      <c r="AC156" s="31">
        <f t="shared" si="8"/>
        <v>42367000</v>
      </c>
      <c r="AD156" s="28" t="s">
        <v>33</v>
      </c>
    </row>
    <row r="157" spans="1:30" s="28" customFormat="1" ht="29" x14ac:dyDescent="0.35">
      <c r="A157" s="20">
        <v>155</v>
      </c>
      <c r="B157" s="28">
        <v>2024</v>
      </c>
      <c r="C157" s="19" t="s">
        <v>520</v>
      </c>
      <c r="D157" s="19" t="s">
        <v>521</v>
      </c>
      <c r="E157" s="19">
        <v>1032469412</v>
      </c>
      <c r="F157" s="19" t="s">
        <v>522</v>
      </c>
      <c r="G157" s="19" t="s">
        <v>31</v>
      </c>
      <c r="H157" s="19" t="s">
        <v>32</v>
      </c>
      <c r="I157" s="27">
        <v>45321</v>
      </c>
      <c r="J157" s="27">
        <v>45323</v>
      </c>
      <c r="K157" s="27">
        <v>45504</v>
      </c>
      <c r="L157" s="29">
        <v>42367000</v>
      </c>
      <c r="M157" s="36">
        <v>0.5</v>
      </c>
      <c r="N157" s="31">
        <v>19554000</v>
      </c>
      <c r="O157" s="31">
        <v>3259000</v>
      </c>
      <c r="P157" s="31">
        <v>19554000</v>
      </c>
      <c r="Q157" s="31">
        <f>VLOOKUP(A157,Hoja8!A:B,2,0)</f>
        <v>1032469412</v>
      </c>
      <c r="R157" s="31">
        <f t="shared" si="9"/>
        <v>0</v>
      </c>
      <c r="S157" s="31">
        <f>VLOOKUP(A157,Hoja8!A:C,3,0)</f>
        <v>42367000</v>
      </c>
      <c r="T157" s="31">
        <f t="shared" si="10"/>
        <v>0</v>
      </c>
      <c r="U157" s="31">
        <f>VLOOKUP(A157,Hoja8!A:E,5,0)</f>
        <v>26072000</v>
      </c>
      <c r="V157" s="31">
        <f>VLOOKUP(A157,Hoja8!A:D,4,0)</f>
        <v>3259000</v>
      </c>
      <c r="W157" s="31">
        <f>VLOOKUP(A157,Hoja8!A:F,6,0)</f>
        <v>13036000</v>
      </c>
      <c r="AA157" s="30">
        <f t="shared" si="11"/>
        <v>45504</v>
      </c>
      <c r="AB157" s="31"/>
      <c r="AC157" s="31">
        <f t="shared" si="8"/>
        <v>42367000</v>
      </c>
      <c r="AD157" s="28" t="s">
        <v>33</v>
      </c>
    </row>
    <row r="158" spans="1:30" s="28" customFormat="1" ht="29" x14ac:dyDescent="0.35">
      <c r="A158" s="20">
        <v>156</v>
      </c>
      <c r="B158" s="28">
        <v>2024</v>
      </c>
      <c r="C158" s="19" t="s">
        <v>523</v>
      </c>
      <c r="D158" s="19" t="s">
        <v>524</v>
      </c>
      <c r="E158" s="19">
        <v>41779451</v>
      </c>
      <c r="F158" s="19" t="s">
        <v>525</v>
      </c>
      <c r="G158" s="19" t="s">
        <v>31</v>
      </c>
      <c r="H158" s="19" t="s">
        <v>32</v>
      </c>
      <c r="I158" s="27">
        <v>45321</v>
      </c>
      <c r="J158" s="27">
        <v>45323</v>
      </c>
      <c r="K158" s="27">
        <v>45504</v>
      </c>
      <c r="L158" s="29">
        <v>44200000</v>
      </c>
      <c r="M158" s="36">
        <v>0.5</v>
      </c>
      <c r="N158" s="31">
        <v>20400000</v>
      </c>
      <c r="O158" s="31">
        <v>3400000</v>
      </c>
      <c r="P158" s="31">
        <v>20400000</v>
      </c>
      <c r="Q158" s="31">
        <f>VLOOKUP(A158,Hoja8!A:B,2,0)</f>
        <v>41779451</v>
      </c>
      <c r="R158" s="31">
        <f t="shared" si="9"/>
        <v>0</v>
      </c>
      <c r="S158" s="31">
        <f>VLOOKUP(A158,Hoja8!A:C,3,0)</f>
        <v>44200000</v>
      </c>
      <c r="T158" s="31">
        <f t="shared" si="10"/>
        <v>0</v>
      </c>
      <c r="U158" s="31">
        <f>VLOOKUP(A158,Hoja8!A:E,5,0)</f>
        <v>27200000</v>
      </c>
      <c r="V158" s="31">
        <f>VLOOKUP(A158,Hoja8!A:D,4,0)</f>
        <v>3400000</v>
      </c>
      <c r="W158" s="31">
        <f>VLOOKUP(A158,Hoja8!A:F,6,0)</f>
        <v>13600000</v>
      </c>
      <c r="AA158" s="30">
        <f t="shared" si="11"/>
        <v>45504</v>
      </c>
      <c r="AB158" s="31"/>
      <c r="AC158" s="31">
        <f t="shared" si="8"/>
        <v>44200000</v>
      </c>
      <c r="AD158" s="28" t="s">
        <v>33</v>
      </c>
    </row>
    <row r="159" spans="1:30" s="28" customFormat="1" ht="29" x14ac:dyDescent="0.35">
      <c r="A159" s="20">
        <v>157</v>
      </c>
      <c r="B159" s="28">
        <v>2024</v>
      </c>
      <c r="C159" s="19" t="s">
        <v>526</v>
      </c>
      <c r="D159" s="19" t="s">
        <v>527</v>
      </c>
      <c r="E159" s="19">
        <v>1013597356</v>
      </c>
      <c r="F159" s="19" t="s">
        <v>528</v>
      </c>
      <c r="G159" s="19" t="s">
        <v>344</v>
      </c>
      <c r="H159" s="19" t="s">
        <v>345</v>
      </c>
      <c r="I159" s="27">
        <v>45321</v>
      </c>
      <c r="J159" s="27">
        <v>45323</v>
      </c>
      <c r="K159" s="27">
        <v>45504</v>
      </c>
      <c r="L159" s="29">
        <v>41400000</v>
      </c>
      <c r="M159" s="36">
        <v>0.5</v>
      </c>
      <c r="N159" s="31">
        <v>20700000</v>
      </c>
      <c r="O159" s="31">
        <v>0</v>
      </c>
      <c r="P159" s="31">
        <v>20700000</v>
      </c>
      <c r="Q159" s="31">
        <f>VLOOKUP(A159,Hoja8!A:B,2,0)</f>
        <v>1013597356</v>
      </c>
      <c r="R159" s="31">
        <f t="shared" si="9"/>
        <v>0</v>
      </c>
      <c r="S159" s="31">
        <f>VLOOKUP(A159,Hoja8!A:C,3,0)</f>
        <v>41400000</v>
      </c>
      <c r="T159" s="31">
        <f t="shared" si="10"/>
        <v>0</v>
      </c>
      <c r="U159" s="31">
        <f>VLOOKUP(A159,Hoja8!A:E,5,0)</f>
        <v>27600000</v>
      </c>
      <c r="V159" s="31">
        <f>VLOOKUP(A159,Hoja8!A:D,4,0)</f>
        <v>0</v>
      </c>
      <c r="W159" s="31">
        <f>VLOOKUP(A159,Hoja8!A:F,6,0)</f>
        <v>13800000</v>
      </c>
      <c r="AA159" s="30">
        <f t="shared" si="11"/>
        <v>45504</v>
      </c>
      <c r="AB159" s="31"/>
      <c r="AC159" s="31">
        <f t="shared" si="8"/>
        <v>41400000</v>
      </c>
      <c r="AD159" s="28" t="s">
        <v>5417</v>
      </c>
    </row>
    <row r="160" spans="1:30" s="28" customFormat="1" ht="29" x14ac:dyDescent="0.35">
      <c r="A160" s="20">
        <v>158</v>
      </c>
      <c r="B160" s="28">
        <v>2024</v>
      </c>
      <c r="C160" s="19" t="s">
        <v>529</v>
      </c>
      <c r="D160" s="19" t="s">
        <v>530</v>
      </c>
      <c r="E160" s="19">
        <v>1144077318</v>
      </c>
      <c r="F160" s="19" t="s">
        <v>531</v>
      </c>
      <c r="G160" s="19" t="s">
        <v>532</v>
      </c>
      <c r="H160" s="19" t="s">
        <v>533</v>
      </c>
      <c r="I160" s="27">
        <v>45321</v>
      </c>
      <c r="J160" s="27">
        <v>45323</v>
      </c>
      <c r="K160" s="27">
        <v>45504</v>
      </c>
      <c r="L160" s="29">
        <v>44556000</v>
      </c>
      <c r="M160" s="36">
        <v>0.5</v>
      </c>
      <c r="N160" s="31">
        <v>22278000</v>
      </c>
      <c r="O160" s="31">
        <v>0</v>
      </c>
      <c r="P160" s="31">
        <v>22278000</v>
      </c>
      <c r="Q160" s="31">
        <f>VLOOKUP(A160,Hoja8!A:B,2,0)</f>
        <v>1144077318</v>
      </c>
      <c r="R160" s="31">
        <f t="shared" si="9"/>
        <v>0</v>
      </c>
      <c r="S160" s="31">
        <f>VLOOKUP(A160,Hoja8!A:C,3,0)</f>
        <v>44556000</v>
      </c>
      <c r="T160" s="31">
        <f t="shared" si="10"/>
        <v>0</v>
      </c>
      <c r="U160" s="31">
        <f>VLOOKUP(A160,Hoja8!A:E,5,0)</f>
        <v>29704000</v>
      </c>
      <c r="V160" s="31">
        <f>VLOOKUP(A160,Hoja8!A:D,4,0)</f>
        <v>0</v>
      </c>
      <c r="W160" s="31">
        <f>VLOOKUP(A160,Hoja8!A:F,6,0)</f>
        <v>14852000</v>
      </c>
      <c r="AA160" s="30">
        <f t="shared" si="11"/>
        <v>45504</v>
      </c>
      <c r="AB160" s="31"/>
      <c r="AC160" s="31">
        <f t="shared" si="8"/>
        <v>44556000</v>
      </c>
      <c r="AD160" s="28" t="s">
        <v>534</v>
      </c>
    </row>
    <row r="161" spans="1:30" s="28" customFormat="1" ht="29" x14ac:dyDescent="0.35">
      <c r="A161" s="20">
        <v>159</v>
      </c>
      <c r="B161" s="28">
        <v>2024</v>
      </c>
      <c r="C161" s="19" t="s">
        <v>535</v>
      </c>
      <c r="D161" s="19" t="s">
        <v>536</v>
      </c>
      <c r="E161" s="19">
        <v>1026295300</v>
      </c>
      <c r="F161" s="19" t="s">
        <v>537</v>
      </c>
      <c r="G161" s="19" t="s">
        <v>4678</v>
      </c>
      <c r="H161" s="19" t="s">
        <v>539</v>
      </c>
      <c r="I161" s="27">
        <v>45321</v>
      </c>
      <c r="J161" s="27">
        <v>45323</v>
      </c>
      <c r="K161" s="27">
        <v>45504</v>
      </c>
      <c r="L161" s="29">
        <v>33990000</v>
      </c>
      <c r="M161" s="36">
        <v>0.5</v>
      </c>
      <c r="N161" s="31">
        <v>16995000</v>
      </c>
      <c r="O161" s="31">
        <v>0</v>
      </c>
      <c r="P161" s="31">
        <v>16995000</v>
      </c>
      <c r="Q161" s="31">
        <f>VLOOKUP(A161,Hoja8!A:B,2,0)</f>
        <v>1026295300</v>
      </c>
      <c r="R161" s="31">
        <f t="shared" si="9"/>
        <v>0</v>
      </c>
      <c r="S161" s="31">
        <f>VLOOKUP(A161,Hoja8!A:C,3,0)</f>
        <v>33990000</v>
      </c>
      <c r="T161" s="31">
        <f t="shared" si="10"/>
        <v>0</v>
      </c>
      <c r="U161" s="31">
        <f>VLOOKUP(A161,Hoja8!A:E,5,0)</f>
        <v>22660000</v>
      </c>
      <c r="V161" s="31">
        <f>VLOOKUP(A161,Hoja8!A:D,4,0)</f>
        <v>0</v>
      </c>
      <c r="W161" s="31">
        <f>VLOOKUP(A161,Hoja8!A:F,6,0)</f>
        <v>11330000</v>
      </c>
      <c r="AA161" s="30">
        <f t="shared" si="11"/>
        <v>45504</v>
      </c>
      <c r="AB161" s="31"/>
      <c r="AC161" s="31">
        <f t="shared" si="8"/>
        <v>33990000</v>
      </c>
      <c r="AD161" s="28" t="s">
        <v>534</v>
      </c>
    </row>
    <row r="162" spans="1:30" s="28" customFormat="1" ht="29" x14ac:dyDescent="0.35">
      <c r="A162" s="20">
        <v>160</v>
      </c>
      <c r="B162" s="28">
        <v>2024</v>
      </c>
      <c r="C162" s="19" t="s">
        <v>540</v>
      </c>
      <c r="D162" s="19" t="s">
        <v>541</v>
      </c>
      <c r="E162" s="19">
        <v>1024519362</v>
      </c>
      <c r="F162" s="19" t="s">
        <v>542</v>
      </c>
      <c r="G162" s="19" t="s">
        <v>543</v>
      </c>
      <c r="H162" s="19" t="s">
        <v>544</v>
      </c>
      <c r="I162" s="27">
        <v>45321</v>
      </c>
      <c r="J162" s="27">
        <v>45323</v>
      </c>
      <c r="K162" s="27">
        <v>45504</v>
      </c>
      <c r="L162" s="29">
        <v>66836700</v>
      </c>
      <c r="M162" s="36">
        <v>0.5</v>
      </c>
      <c r="N162" s="31">
        <v>33418350</v>
      </c>
      <c r="O162" s="31">
        <v>0</v>
      </c>
      <c r="P162" s="31">
        <v>33418350</v>
      </c>
      <c r="Q162" s="31">
        <f>VLOOKUP(A162,Hoja8!A:B,2,0)</f>
        <v>1024519362</v>
      </c>
      <c r="R162" s="31">
        <f t="shared" si="9"/>
        <v>0</v>
      </c>
      <c r="S162" s="31">
        <f>VLOOKUP(A162,Hoja8!A:C,3,0)</f>
        <v>66836700</v>
      </c>
      <c r="T162" s="31">
        <f t="shared" si="10"/>
        <v>0</v>
      </c>
      <c r="U162" s="31">
        <f>VLOOKUP(A162,Hoja8!A:E,5,0)</f>
        <v>44557800</v>
      </c>
      <c r="V162" s="31">
        <f>VLOOKUP(A162,Hoja8!A:D,4,0)</f>
        <v>0</v>
      </c>
      <c r="W162" s="31">
        <f>VLOOKUP(A162,Hoja8!A:F,6,0)</f>
        <v>22278900</v>
      </c>
      <c r="AA162" s="30">
        <f t="shared" si="11"/>
        <v>45504</v>
      </c>
      <c r="AB162" s="31"/>
      <c r="AC162" s="31">
        <f t="shared" si="8"/>
        <v>66836700</v>
      </c>
      <c r="AD162" s="28" t="s">
        <v>5429</v>
      </c>
    </row>
    <row r="163" spans="1:30" s="28" customFormat="1" ht="29" x14ac:dyDescent="0.35">
      <c r="A163" s="20">
        <v>161</v>
      </c>
      <c r="B163" s="28">
        <v>2024</v>
      </c>
      <c r="C163" s="19" t="s">
        <v>545</v>
      </c>
      <c r="D163" s="19" t="s">
        <v>546</v>
      </c>
      <c r="E163" s="19">
        <v>52490688</v>
      </c>
      <c r="F163" s="19" t="s">
        <v>547</v>
      </c>
      <c r="G163" s="19" t="s">
        <v>262</v>
      </c>
      <c r="H163" s="19" t="s">
        <v>263</v>
      </c>
      <c r="I163" s="27">
        <v>45321</v>
      </c>
      <c r="J163" s="27">
        <v>45336</v>
      </c>
      <c r="K163" s="27">
        <v>45504</v>
      </c>
      <c r="L163" s="29">
        <v>38668800</v>
      </c>
      <c r="M163" s="36">
        <v>0.45783132530120479</v>
      </c>
      <c r="N163" s="31">
        <v>15306400</v>
      </c>
      <c r="O163" s="31">
        <v>5236400</v>
      </c>
      <c r="P163" s="31">
        <v>18126000</v>
      </c>
      <c r="Q163" s="31">
        <f>VLOOKUP(A163,Hoja8!A:B,2,0)</f>
        <v>52490688</v>
      </c>
      <c r="R163" s="31">
        <f t="shared" si="9"/>
        <v>0</v>
      </c>
      <c r="S163" s="31">
        <f>VLOOKUP(A163,Hoja8!A:C,3,0)</f>
        <v>38668800</v>
      </c>
      <c r="T163" s="31">
        <f t="shared" si="10"/>
        <v>0</v>
      </c>
      <c r="U163" s="31">
        <f>VLOOKUP(A163,Hoja8!A:E,5,0)</f>
        <v>21348400</v>
      </c>
      <c r="V163" s="31">
        <f>VLOOKUP(A163,Hoja8!A:D,4,0)</f>
        <v>5236400</v>
      </c>
      <c r="W163" s="31">
        <f>VLOOKUP(A163,Hoja8!A:F,6,0)</f>
        <v>12084000</v>
      </c>
      <c r="AA163" s="30">
        <f t="shared" si="11"/>
        <v>45504</v>
      </c>
      <c r="AB163" s="31"/>
      <c r="AC163" s="31">
        <f t="shared" si="8"/>
        <v>38668800</v>
      </c>
      <c r="AD163" s="28" t="s">
        <v>264</v>
      </c>
    </row>
    <row r="164" spans="1:30" s="28" customFormat="1" ht="29" x14ac:dyDescent="0.35">
      <c r="A164" s="20">
        <v>163</v>
      </c>
      <c r="B164" s="28">
        <v>2024</v>
      </c>
      <c r="C164" s="19" t="s">
        <v>548</v>
      </c>
      <c r="D164" s="19" t="s">
        <v>549</v>
      </c>
      <c r="E164" s="19">
        <v>1012384777</v>
      </c>
      <c r="F164" s="19" t="s">
        <v>550</v>
      </c>
      <c r="G164" s="19" t="s">
        <v>31</v>
      </c>
      <c r="H164" s="19" t="s">
        <v>32</v>
      </c>
      <c r="I164" s="27">
        <v>45321</v>
      </c>
      <c r="J164" s="27">
        <v>45323</v>
      </c>
      <c r="K164" s="27">
        <v>45504</v>
      </c>
      <c r="L164" s="29">
        <v>44200000</v>
      </c>
      <c r="M164" s="36">
        <v>0.5</v>
      </c>
      <c r="N164" s="31">
        <v>20400000</v>
      </c>
      <c r="O164" s="31">
        <v>3400000</v>
      </c>
      <c r="P164" s="31">
        <v>20400000</v>
      </c>
      <c r="Q164" s="31">
        <f>VLOOKUP(A164,Hoja8!A:B,2,0)</f>
        <v>1012384777</v>
      </c>
      <c r="R164" s="31">
        <f t="shared" si="9"/>
        <v>0</v>
      </c>
      <c r="S164" s="31">
        <f>VLOOKUP(A164,Hoja8!A:C,3,0)</f>
        <v>44200000</v>
      </c>
      <c r="T164" s="31">
        <f t="shared" si="10"/>
        <v>0</v>
      </c>
      <c r="U164" s="31">
        <f>VLOOKUP(A164,Hoja8!A:E,5,0)</f>
        <v>27200000</v>
      </c>
      <c r="V164" s="31">
        <f>VLOOKUP(A164,Hoja8!A:D,4,0)</f>
        <v>3400000</v>
      </c>
      <c r="W164" s="31">
        <f>VLOOKUP(A164,Hoja8!A:F,6,0)</f>
        <v>13600000</v>
      </c>
      <c r="AA164" s="30">
        <f t="shared" si="11"/>
        <v>45504</v>
      </c>
      <c r="AB164" s="31"/>
      <c r="AC164" s="31">
        <f t="shared" si="8"/>
        <v>44200000</v>
      </c>
      <c r="AD164" s="28" t="s">
        <v>33</v>
      </c>
    </row>
    <row r="165" spans="1:30" s="28" customFormat="1" ht="29" x14ac:dyDescent="0.35">
      <c r="A165" s="20">
        <v>164</v>
      </c>
      <c r="B165" s="28">
        <v>2024</v>
      </c>
      <c r="C165" s="19" t="s">
        <v>551</v>
      </c>
      <c r="D165" s="19" t="s">
        <v>552</v>
      </c>
      <c r="E165" s="19">
        <v>80108622</v>
      </c>
      <c r="F165" s="19" t="s">
        <v>553</v>
      </c>
      <c r="G165" s="19" t="s">
        <v>554</v>
      </c>
      <c r="H165" s="19" t="s">
        <v>555</v>
      </c>
      <c r="I165" s="27">
        <v>45321</v>
      </c>
      <c r="J165" s="27">
        <v>45323</v>
      </c>
      <c r="K165" s="27">
        <v>45504</v>
      </c>
      <c r="L165" s="29">
        <v>39108000</v>
      </c>
      <c r="M165" s="36">
        <v>0.5</v>
      </c>
      <c r="N165" s="31">
        <v>19554000</v>
      </c>
      <c r="O165" s="31">
        <v>0</v>
      </c>
      <c r="P165" s="31">
        <v>19554000</v>
      </c>
      <c r="Q165" s="31">
        <f>VLOOKUP(A165,Hoja8!A:B,2,0)</f>
        <v>80108622</v>
      </c>
      <c r="R165" s="31">
        <f t="shared" si="9"/>
        <v>0</v>
      </c>
      <c r="S165" s="31">
        <f>VLOOKUP(A165,Hoja8!A:C,3,0)</f>
        <v>39108000</v>
      </c>
      <c r="T165" s="31">
        <f t="shared" si="10"/>
        <v>0</v>
      </c>
      <c r="U165" s="31">
        <f>VLOOKUP(A165,Hoja8!A:E,5,0)</f>
        <v>26072000</v>
      </c>
      <c r="V165" s="31">
        <f>VLOOKUP(A165,Hoja8!A:D,4,0)</f>
        <v>0</v>
      </c>
      <c r="W165" s="31">
        <f>VLOOKUP(A165,Hoja8!A:F,6,0)</f>
        <v>13036000</v>
      </c>
      <c r="AA165" s="30">
        <f t="shared" si="11"/>
        <v>45504</v>
      </c>
      <c r="AB165" s="31"/>
      <c r="AC165" s="31">
        <f t="shared" si="8"/>
        <v>39108000</v>
      </c>
      <c r="AD165" s="28" t="s">
        <v>5430</v>
      </c>
    </row>
    <row r="166" spans="1:30" s="28" customFormat="1" ht="29" x14ac:dyDescent="0.35">
      <c r="A166" s="20">
        <v>165</v>
      </c>
      <c r="B166" s="28">
        <v>2024</v>
      </c>
      <c r="C166" s="19" t="s">
        <v>557</v>
      </c>
      <c r="D166" s="19" t="s">
        <v>558</v>
      </c>
      <c r="E166" s="19">
        <v>80100229</v>
      </c>
      <c r="F166" s="19" t="s">
        <v>559</v>
      </c>
      <c r="G166" s="19" t="s">
        <v>426</v>
      </c>
      <c r="H166" s="19" t="s">
        <v>427</v>
      </c>
      <c r="I166" s="27">
        <v>45321</v>
      </c>
      <c r="J166" s="27">
        <v>45323</v>
      </c>
      <c r="K166" s="27">
        <v>45504</v>
      </c>
      <c r="L166" s="29">
        <v>45663333</v>
      </c>
      <c r="M166" s="36">
        <v>0.5</v>
      </c>
      <c r="N166" s="31">
        <v>21630000</v>
      </c>
      <c r="O166" s="31">
        <v>2403333</v>
      </c>
      <c r="P166" s="31">
        <v>21630000</v>
      </c>
      <c r="Q166" s="31">
        <f>VLOOKUP(A166,Hoja8!A:B,2,0)</f>
        <v>80100229</v>
      </c>
      <c r="R166" s="31">
        <f t="shared" si="9"/>
        <v>0</v>
      </c>
      <c r="S166" s="31">
        <f>VLOOKUP(A166,Hoja8!A:C,3,0)</f>
        <v>45663333</v>
      </c>
      <c r="T166" s="31">
        <f t="shared" si="10"/>
        <v>0</v>
      </c>
      <c r="U166" s="31">
        <f>VLOOKUP(A166,Hoja8!A:E,5,0)</f>
        <v>28840000</v>
      </c>
      <c r="V166" s="31">
        <f>VLOOKUP(A166,Hoja8!A:D,4,0)</f>
        <v>2403333</v>
      </c>
      <c r="W166" s="31">
        <f>VLOOKUP(A166,Hoja8!A:F,6,0)</f>
        <v>14420000</v>
      </c>
      <c r="AA166" s="30">
        <f t="shared" si="11"/>
        <v>45504</v>
      </c>
      <c r="AB166" s="31"/>
      <c r="AC166" s="31">
        <f t="shared" si="8"/>
        <v>45663333</v>
      </c>
      <c r="AD166" s="28" t="s">
        <v>5428</v>
      </c>
    </row>
    <row r="167" spans="1:30" s="28" customFormat="1" ht="29" x14ac:dyDescent="0.35">
      <c r="A167" s="20">
        <v>166</v>
      </c>
      <c r="B167" s="28">
        <v>2024</v>
      </c>
      <c r="C167" s="19" t="s">
        <v>560</v>
      </c>
      <c r="D167" s="19" t="s">
        <v>561</v>
      </c>
      <c r="E167" s="19">
        <v>1033739124</v>
      </c>
      <c r="F167" s="19" t="s">
        <v>562</v>
      </c>
      <c r="G167" s="19" t="s">
        <v>426</v>
      </c>
      <c r="H167" s="19" t="s">
        <v>427</v>
      </c>
      <c r="I167" s="27">
        <v>45321</v>
      </c>
      <c r="J167" s="27">
        <v>45323</v>
      </c>
      <c r="K167" s="27">
        <v>45504</v>
      </c>
      <c r="L167" s="29">
        <v>44333333</v>
      </c>
      <c r="M167" s="36">
        <v>0.5</v>
      </c>
      <c r="N167" s="31">
        <v>21000000</v>
      </c>
      <c r="O167" s="31">
        <v>2333333</v>
      </c>
      <c r="P167" s="31">
        <v>21000000</v>
      </c>
      <c r="Q167" s="31">
        <f>VLOOKUP(A167,Hoja8!A:B,2,0)</f>
        <v>1033739124</v>
      </c>
      <c r="R167" s="31">
        <f t="shared" si="9"/>
        <v>0</v>
      </c>
      <c r="S167" s="31">
        <f>VLOOKUP(A167,Hoja8!A:C,3,0)</f>
        <v>44333333</v>
      </c>
      <c r="T167" s="31">
        <f t="shared" si="10"/>
        <v>0</v>
      </c>
      <c r="U167" s="31">
        <f>VLOOKUP(A167,Hoja8!A:E,5,0)</f>
        <v>28000000</v>
      </c>
      <c r="V167" s="31">
        <f>VLOOKUP(A167,Hoja8!A:D,4,0)</f>
        <v>2333333</v>
      </c>
      <c r="W167" s="31">
        <f>VLOOKUP(A167,Hoja8!A:F,6,0)</f>
        <v>14000000</v>
      </c>
      <c r="AA167" s="30">
        <f t="shared" si="11"/>
        <v>45504</v>
      </c>
      <c r="AB167" s="31"/>
      <c r="AC167" s="31">
        <f t="shared" si="8"/>
        <v>44333333</v>
      </c>
      <c r="AD167" s="28" t="s">
        <v>5428</v>
      </c>
    </row>
    <row r="168" spans="1:30" s="28" customFormat="1" ht="29" x14ac:dyDescent="0.35">
      <c r="A168" s="20">
        <v>167</v>
      </c>
      <c r="B168" s="28">
        <v>2024</v>
      </c>
      <c r="C168" s="19" t="s">
        <v>563</v>
      </c>
      <c r="D168" s="19" t="s">
        <v>564</v>
      </c>
      <c r="E168" s="19">
        <v>37626021</v>
      </c>
      <c r="F168" s="19" t="s">
        <v>565</v>
      </c>
      <c r="G168" s="19" t="s">
        <v>475</v>
      </c>
      <c r="H168" s="19" t="s">
        <v>476</v>
      </c>
      <c r="I168" s="27">
        <v>45321</v>
      </c>
      <c r="J168" s="27">
        <v>45324</v>
      </c>
      <c r="K168" s="27">
        <v>45504</v>
      </c>
      <c r="L168" s="29">
        <v>31827000</v>
      </c>
      <c r="M168" s="36">
        <v>0.4943820278268925</v>
      </c>
      <c r="N168" s="31">
        <v>15559867</v>
      </c>
      <c r="O168" s="31">
        <v>353633</v>
      </c>
      <c r="P168" s="31">
        <v>15913500</v>
      </c>
      <c r="Q168" s="31">
        <f>VLOOKUP(A168,Hoja8!A:B,2,0)</f>
        <v>37626021</v>
      </c>
      <c r="R168" s="31">
        <f t="shared" si="9"/>
        <v>0</v>
      </c>
      <c r="S168" s="31">
        <f>VLOOKUP(A168,Hoja8!A:C,3,0)</f>
        <v>31827000</v>
      </c>
      <c r="T168" s="31">
        <f t="shared" si="10"/>
        <v>0</v>
      </c>
      <c r="U168" s="31">
        <f>VLOOKUP(A168,Hoja8!A:E,5,0)</f>
        <v>20864367</v>
      </c>
      <c r="V168" s="31">
        <f>VLOOKUP(A168,Hoja8!A:D,4,0)</f>
        <v>353633</v>
      </c>
      <c r="W168" s="31">
        <f>VLOOKUP(A168,Hoja8!A:F,6,0)</f>
        <v>10609000</v>
      </c>
      <c r="AA168" s="30">
        <f t="shared" si="11"/>
        <v>45504</v>
      </c>
      <c r="AB168" s="31"/>
      <c r="AC168" s="31">
        <f t="shared" si="8"/>
        <v>31827000</v>
      </c>
      <c r="AD168" s="28" t="s">
        <v>477</v>
      </c>
    </row>
    <row r="169" spans="1:30" s="28" customFormat="1" ht="29" x14ac:dyDescent="0.35">
      <c r="A169" s="20">
        <v>168</v>
      </c>
      <c r="B169" s="28">
        <v>2024</v>
      </c>
      <c r="C169" s="19" t="s">
        <v>566</v>
      </c>
      <c r="D169" s="19" t="s">
        <v>567</v>
      </c>
      <c r="E169" s="19">
        <v>46450960</v>
      </c>
      <c r="F169" s="19" t="s">
        <v>568</v>
      </c>
      <c r="G169" s="19" t="s">
        <v>554</v>
      </c>
      <c r="H169" s="19" t="s">
        <v>555</v>
      </c>
      <c r="I169" s="27">
        <v>45321</v>
      </c>
      <c r="J169" s="27">
        <v>45323</v>
      </c>
      <c r="K169" s="27">
        <v>45504</v>
      </c>
      <c r="L169" s="29">
        <v>52152000</v>
      </c>
      <c r="M169" s="36">
        <v>0.5</v>
      </c>
      <c r="N169" s="31">
        <v>26076000</v>
      </c>
      <c r="O169" s="31">
        <v>0</v>
      </c>
      <c r="P169" s="31">
        <v>26076000</v>
      </c>
      <c r="Q169" s="31">
        <f>VLOOKUP(A169,Hoja8!A:B,2,0)</f>
        <v>46450960</v>
      </c>
      <c r="R169" s="31">
        <f t="shared" si="9"/>
        <v>0</v>
      </c>
      <c r="S169" s="31">
        <f>VLOOKUP(A169,Hoja8!A:C,3,0)</f>
        <v>52152000</v>
      </c>
      <c r="T169" s="31">
        <f t="shared" si="10"/>
        <v>0</v>
      </c>
      <c r="U169" s="31">
        <f>VLOOKUP(A169,Hoja8!A:E,5,0)</f>
        <v>34768000</v>
      </c>
      <c r="V169" s="31">
        <f>VLOOKUP(A169,Hoja8!A:D,4,0)</f>
        <v>0</v>
      </c>
      <c r="W169" s="31">
        <f>VLOOKUP(A169,Hoja8!A:F,6,0)</f>
        <v>17384000</v>
      </c>
      <c r="AA169" s="30">
        <f t="shared" si="11"/>
        <v>45504</v>
      </c>
      <c r="AB169" s="31"/>
      <c r="AC169" s="31">
        <f t="shared" si="8"/>
        <v>52152000</v>
      </c>
      <c r="AD169" s="28" t="s">
        <v>5430</v>
      </c>
    </row>
    <row r="170" spans="1:30" s="28" customFormat="1" ht="29" x14ac:dyDescent="0.35">
      <c r="A170" s="20">
        <v>169</v>
      </c>
      <c r="B170" s="28">
        <v>2024</v>
      </c>
      <c r="C170" s="19" t="s">
        <v>569</v>
      </c>
      <c r="D170" s="19" t="s">
        <v>570</v>
      </c>
      <c r="E170" s="19">
        <v>1026568993</v>
      </c>
      <c r="F170" s="19" t="s">
        <v>571</v>
      </c>
      <c r="G170" s="19" t="s">
        <v>338</v>
      </c>
      <c r="H170" s="19" t="s">
        <v>339</v>
      </c>
      <c r="I170" s="27">
        <v>45321</v>
      </c>
      <c r="J170" s="27">
        <v>45323</v>
      </c>
      <c r="K170" s="27">
        <v>45412</v>
      </c>
      <c r="L170" s="29">
        <v>25461666</v>
      </c>
      <c r="M170" s="36">
        <v>1</v>
      </c>
      <c r="N170" s="31">
        <v>25461666</v>
      </c>
      <c r="O170" s="31">
        <v>0</v>
      </c>
      <c r="P170" s="31">
        <v>0</v>
      </c>
      <c r="Q170" s="31">
        <f>VLOOKUP(A170,Hoja8!A:B,2,0)</f>
        <v>1026568993</v>
      </c>
      <c r="R170" s="31">
        <f t="shared" si="9"/>
        <v>0</v>
      </c>
      <c r="S170" s="31">
        <f>VLOOKUP(A170,Hoja8!A:C,3,0)</f>
        <v>25461666</v>
      </c>
      <c r="T170" s="31">
        <f t="shared" si="10"/>
        <v>0</v>
      </c>
      <c r="U170" s="31">
        <f>VLOOKUP(A170,Hoja8!A:E,5,0)</f>
        <v>25461666</v>
      </c>
      <c r="V170" s="31">
        <f>VLOOKUP(A170,Hoja8!A:D,4,0)</f>
        <v>0</v>
      </c>
      <c r="W170" s="31">
        <f>VLOOKUP(A170,Hoja8!A:F,6,0)</f>
        <v>0</v>
      </c>
      <c r="AA170" s="30">
        <f t="shared" si="11"/>
        <v>45412</v>
      </c>
      <c r="AB170" s="31"/>
      <c r="AC170" s="31">
        <f t="shared" si="8"/>
        <v>25461666</v>
      </c>
      <c r="AD170" s="28" t="s">
        <v>340</v>
      </c>
    </row>
    <row r="171" spans="1:30" s="28" customFormat="1" ht="29" x14ac:dyDescent="0.35">
      <c r="A171" s="20">
        <v>170</v>
      </c>
      <c r="B171" s="28">
        <v>2024</v>
      </c>
      <c r="C171" s="19" t="s">
        <v>572</v>
      </c>
      <c r="D171" s="19" t="s">
        <v>573</v>
      </c>
      <c r="E171" s="19">
        <v>1019044995</v>
      </c>
      <c r="F171" s="19" t="s">
        <v>574</v>
      </c>
      <c r="G171" s="19" t="s">
        <v>338</v>
      </c>
      <c r="H171" s="19" t="s">
        <v>339</v>
      </c>
      <c r="I171" s="27">
        <v>45321</v>
      </c>
      <c r="J171" s="27">
        <v>45323</v>
      </c>
      <c r="K171" s="27">
        <v>45412</v>
      </c>
      <c r="L171" s="29">
        <v>30121326</v>
      </c>
      <c r="M171" s="36">
        <v>1</v>
      </c>
      <c r="N171" s="31">
        <v>30121326</v>
      </c>
      <c r="O171" s="31">
        <v>0</v>
      </c>
      <c r="P171" s="31">
        <v>0</v>
      </c>
      <c r="Q171" s="31">
        <f>VLOOKUP(A171,Hoja8!A:B,2,0)</f>
        <v>1019044995</v>
      </c>
      <c r="R171" s="31">
        <f t="shared" si="9"/>
        <v>0</v>
      </c>
      <c r="S171" s="31">
        <f>VLOOKUP(A171,Hoja8!A:C,3,0)</f>
        <v>30121326</v>
      </c>
      <c r="T171" s="31">
        <f t="shared" si="10"/>
        <v>0</v>
      </c>
      <c r="U171" s="31">
        <f>VLOOKUP(A171,Hoja8!A:E,5,0)</f>
        <v>30121326</v>
      </c>
      <c r="V171" s="31">
        <f>VLOOKUP(A171,Hoja8!A:D,4,0)</f>
        <v>0</v>
      </c>
      <c r="W171" s="31">
        <f>VLOOKUP(A171,Hoja8!A:F,6,0)</f>
        <v>0</v>
      </c>
      <c r="AA171" s="30">
        <f t="shared" si="11"/>
        <v>45412</v>
      </c>
      <c r="AB171" s="31"/>
      <c r="AC171" s="31">
        <f t="shared" si="8"/>
        <v>30121326</v>
      </c>
      <c r="AD171" s="28" t="s">
        <v>340</v>
      </c>
    </row>
    <row r="172" spans="1:30" s="28" customFormat="1" ht="29" x14ac:dyDescent="0.35">
      <c r="A172" s="20">
        <v>171</v>
      </c>
      <c r="B172" s="28">
        <v>2024</v>
      </c>
      <c r="C172" s="19" t="s">
        <v>575</v>
      </c>
      <c r="D172" s="19" t="s">
        <v>576</v>
      </c>
      <c r="E172" s="19">
        <v>1026563920</v>
      </c>
      <c r="F172" s="19" t="s">
        <v>577</v>
      </c>
      <c r="G172" s="19" t="s">
        <v>338</v>
      </c>
      <c r="H172" s="19" t="s">
        <v>339</v>
      </c>
      <c r="I172" s="27">
        <v>45321</v>
      </c>
      <c r="J172" s="27">
        <v>45323</v>
      </c>
      <c r="K172" s="27">
        <v>45412</v>
      </c>
      <c r="L172" s="29">
        <v>22853892</v>
      </c>
      <c r="M172" s="36">
        <v>1</v>
      </c>
      <c r="N172" s="31">
        <v>22853892</v>
      </c>
      <c r="O172" s="31">
        <v>0</v>
      </c>
      <c r="P172" s="31">
        <v>0</v>
      </c>
      <c r="Q172" s="31">
        <f>VLOOKUP(A172,Hoja8!A:B,2,0)</f>
        <v>1026563920</v>
      </c>
      <c r="R172" s="31">
        <f t="shared" si="9"/>
        <v>0</v>
      </c>
      <c r="S172" s="31">
        <f>VLOOKUP(A172,Hoja8!A:C,3,0)</f>
        <v>22853892</v>
      </c>
      <c r="T172" s="31">
        <f t="shared" si="10"/>
        <v>0</v>
      </c>
      <c r="U172" s="31">
        <f>VLOOKUP(A172,Hoja8!A:E,5,0)</f>
        <v>22853892</v>
      </c>
      <c r="V172" s="31">
        <f>VLOOKUP(A172,Hoja8!A:D,4,0)</f>
        <v>0</v>
      </c>
      <c r="W172" s="31">
        <f>VLOOKUP(A172,Hoja8!A:F,6,0)</f>
        <v>0</v>
      </c>
      <c r="AA172" s="30">
        <f t="shared" si="11"/>
        <v>45412</v>
      </c>
      <c r="AB172" s="31"/>
      <c r="AC172" s="31">
        <f t="shared" si="8"/>
        <v>22853892</v>
      </c>
      <c r="AD172" s="28" t="s">
        <v>340</v>
      </c>
    </row>
    <row r="173" spans="1:30" s="28" customFormat="1" ht="29" x14ac:dyDescent="0.35">
      <c r="A173" s="20">
        <v>172</v>
      </c>
      <c r="B173" s="28">
        <v>2024</v>
      </c>
      <c r="C173" s="19" t="s">
        <v>578</v>
      </c>
      <c r="D173" s="19" t="s">
        <v>579</v>
      </c>
      <c r="E173" s="19">
        <v>1057436359</v>
      </c>
      <c r="F173" s="19" t="s">
        <v>580</v>
      </c>
      <c r="G173" s="19" t="s">
        <v>31</v>
      </c>
      <c r="H173" s="19" t="s">
        <v>32</v>
      </c>
      <c r="I173" s="27">
        <v>45321</v>
      </c>
      <c r="J173" s="27">
        <v>45323</v>
      </c>
      <c r="K173" s="27">
        <v>45504</v>
      </c>
      <c r="L173" s="29">
        <v>42367000</v>
      </c>
      <c r="M173" s="36">
        <v>0.5</v>
      </c>
      <c r="N173" s="31">
        <v>19554000</v>
      </c>
      <c r="O173" s="31">
        <v>3259000</v>
      </c>
      <c r="P173" s="31">
        <v>19554000</v>
      </c>
      <c r="Q173" s="31">
        <f>VLOOKUP(A173,Hoja8!A:B,2,0)</f>
        <v>1057436359</v>
      </c>
      <c r="R173" s="31">
        <f t="shared" si="9"/>
        <v>0</v>
      </c>
      <c r="S173" s="31">
        <f>VLOOKUP(A173,Hoja8!A:C,3,0)</f>
        <v>42367000</v>
      </c>
      <c r="T173" s="31">
        <f t="shared" si="10"/>
        <v>0</v>
      </c>
      <c r="U173" s="31">
        <f>VLOOKUP(A173,Hoja8!A:E,5,0)</f>
        <v>26072000</v>
      </c>
      <c r="V173" s="31">
        <f>VLOOKUP(A173,Hoja8!A:D,4,0)</f>
        <v>3259000</v>
      </c>
      <c r="W173" s="31">
        <f>VLOOKUP(A173,Hoja8!A:F,6,0)</f>
        <v>13036000</v>
      </c>
      <c r="AA173" s="30">
        <f t="shared" si="11"/>
        <v>45504</v>
      </c>
      <c r="AB173" s="31"/>
      <c r="AC173" s="31">
        <f t="shared" si="8"/>
        <v>42367000</v>
      </c>
      <c r="AD173" s="28" t="s">
        <v>33</v>
      </c>
    </row>
    <row r="174" spans="1:30" s="28" customFormat="1" ht="29" x14ac:dyDescent="0.35">
      <c r="A174" s="20">
        <v>173</v>
      </c>
      <c r="B174" s="28">
        <v>2024</v>
      </c>
      <c r="C174" s="19" t="s">
        <v>581</v>
      </c>
      <c r="D174" s="19" t="s">
        <v>582</v>
      </c>
      <c r="E174" s="19">
        <v>1024482878</v>
      </c>
      <c r="F174" s="19" t="s">
        <v>583</v>
      </c>
      <c r="G174" s="19" t="s">
        <v>475</v>
      </c>
      <c r="H174" s="19" t="s">
        <v>476</v>
      </c>
      <c r="I174" s="27">
        <v>45322</v>
      </c>
      <c r="J174" s="27">
        <v>45323</v>
      </c>
      <c r="K174" s="27">
        <v>45504</v>
      </c>
      <c r="L174" s="29">
        <v>41400000</v>
      </c>
      <c r="M174" s="36">
        <v>0.5</v>
      </c>
      <c r="N174" s="31">
        <v>20700000</v>
      </c>
      <c r="O174" s="31">
        <v>0</v>
      </c>
      <c r="P174" s="31">
        <v>20700000</v>
      </c>
      <c r="Q174" s="31">
        <f>VLOOKUP(A174,Hoja8!A:B,2,0)</f>
        <v>1024482878</v>
      </c>
      <c r="R174" s="31">
        <f t="shared" si="9"/>
        <v>0</v>
      </c>
      <c r="S174" s="31">
        <f>VLOOKUP(A174,Hoja8!A:C,3,0)</f>
        <v>41400000</v>
      </c>
      <c r="T174" s="31">
        <f t="shared" si="10"/>
        <v>0</v>
      </c>
      <c r="U174" s="31">
        <f>VLOOKUP(A174,Hoja8!A:E,5,0)</f>
        <v>27600000</v>
      </c>
      <c r="V174" s="31">
        <f>VLOOKUP(A174,Hoja8!A:D,4,0)</f>
        <v>0</v>
      </c>
      <c r="W174" s="31">
        <f>VLOOKUP(A174,Hoja8!A:F,6,0)</f>
        <v>13800000</v>
      </c>
      <c r="AA174" s="30">
        <f t="shared" si="11"/>
        <v>45504</v>
      </c>
      <c r="AB174" s="31"/>
      <c r="AC174" s="31">
        <f t="shared" si="8"/>
        <v>41400000</v>
      </c>
      <c r="AD174" s="28" t="s">
        <v>477</v>
      </c>
    </row>
    <row r="175" spans="1:30" s="28" customFormat="1" ht="29" x14ac:dyDescent="0.35">
      <c r="A175" s="20">
        <v>174</v>
      </c>
      <c r="B175" s="28">
        <v>2024</v>
      </c>
      <c r="C175" s="19" t="s">
        <v>584</v>
      </c>
      <c r="D175" s="19" t="s">
        <v>585</v>
      </c>
      <c r="E175" s="19">
        <v>1030559436</v>
      </c>
      <c r="F175" s="19" t="s">
        <v>586</v>
      </c>
      <c r="G175" s="19" t="s">
        <v>344</v>
      </c>
      <c r="H175" s="19" t="s">
        <v>345</v>
      </c>
      <c r="I175" s="27">
        <v>45322</v>
      </c>
      <c r="J175" s="27">
        <v>45323</v>
      </c>
      <c r="K175" s="27">
        <v>45504</v>
      </c>
      <c r="L175" s="29">
        <v>45600000</v>
      </c>
      <c r="M175" s="36">
        <v>0.5</v>
      </c>
      <c r="N175" s="31">
        <v>22800000</v>
      </c>
      <c r="O175" s="31">
        <v>0</v>
      </c>
      <c r="P175" s="31">
        <v>22800000</v>
      </c>
      <c r="Q175" s="31">
        <f>VLOOKUP(A175,Hoja8!A:B,2,0)</f>
        <v>1030559436</v>
      </c>
      <c r="R175" s="31">
        <f t="shared" si="9"/>
        <v>0</v>
      </c>
      <c r="S175" s="31">
        <f>VLOOKUP(A175,Hoja8!A:C,3,0)</f>
        <v>45600000</v>
      </c>
      <c r="T175" s="31">
        <f t="shared" si="10"/>
        <v>0</v>
      </c>
      <c r="U175" s="31">
        <f>VLOOKUP(A175,Hoja8!A:E,5,0)</f>
        <v>30400000</v>
      </c>
      <c r="V175" s="31">
        <f>VLOOKUP(A175,Hoja8!A:D,4,0)</f>
        <v>0</v>
      </c>
      <c r="W175" s="31">
        <f>VLOOKUP(A175,Hoja8!A:F,6,0)</f>
        <v>15200000</v>
      </c>
      <c r="AA175" s="30">
        <f t="shared" si="11"/>
        <v>45504</v>
      </c>
      <c r="AB175" s="31"/>
      <c r="AC175" s="31">
        <f t="shared" si="8"/>
        <v>45600000</v>
      </c>
      <c r="AD175" s="28" t="s">
        <v>5417</v>
      </c>
    </row>
    <row r="176" spans="1:30" s="28" customFormat="1" ht="29" x14ac:dyDescent="0.35">
      <c r="A176" s="20">
        <v>175</v>
      </c>
      <c r="B176" s="28">
        <v>2024</v>
      </c>
      <c r="C176" s="19" t="s">
        <v>587</v>
      </c>
      <c r="D176" s="19" t="s">
        <v>588</v>
      </c>
      <c r="E176" s="19">
        <v>1022399152</v>
      </c>
      <c r="F176" s="19" t="s">
        <v>589</v>
      </c>
      <c r="G176" s="19" t="s">
        <v>262</v>
      </c>
      <c r="H176" s="19" t="s">
        <v>263</v>
      </c>
      <c r="I176" s="27">
        <v>45322</v>
      </c>
      <c r="J176" s="27">
        <v>45323</v>
      </c>
      <c r="K176" s="27">
        <v>45504</v>
      </c>
      <c r="L176" s="29">
        <v>30552000</v>
      </c>
      <c r="M176" s="36">
        <v>0.5</v>
      </c>
      <c r="N176" s="31">
        <v>15276000</v>
      </c>
      <c r="O176" s="31">
        <v>0</v>
      </c>
      <c r="P176" s="31">
        <v>15276000</v>
      </c>
      <c r="Q176" s="31">
        <f>VLOOKUP(A176,Hoja8!A:B,2,0)</f>
        <v>1022399152</v>
      </c>
      <c r="R176" s="31">
        <f t="shared" si="9"/>
        <v>0</v>
      </c>
      <c r="S176" s="31">
        <f>VLOOKUP(A176,Hoja8!A:C,3,0)</f>
        <v>30552000</v>
      </c>
      <c r="T176" s="31">
        <f t="shared" si="10"/>
        <v>0</v>
      </c>
      <c r="U176" s="31">
        <f>VLOOKUP(A176,Hoja8!A:E,5,0)</f>
        <v>20368000</v>
      </c>
      <c r="V176" s="31">
        <f>VLOOKUP(A176,Hoja8!A:D,4,0)</f>
        <v>0</v>
      </c>
      <c r="W176" s="31">
        <f>VLOOKUP(A176,Hoja8!A:F,6,0)</f>
        <v>10184000</v>
      </c>
      <c r="AA176" s="30">
        <f t="shared" si="11"/>
        <v>45504</v>
      </c>
      <c r="AB176" s="31"/>
      <c r="AC176" s="31">
        <f t="shared" si="8"/>
        <v>30552000</v>
      </c>
      <c r="AD176" s="28" t="s">
        <v>264</v>
      </c>
    </row>
    <row r="177" spans="1:30" s="28" customFormat="1" ht="29" x14ac:dyDescent="0.35">
      <c r="A177" s="20">
        <v>176</v>
      </c>
      <c r="B177" s="28">
        <v>2024</v>
      </c>
      <c r="C177" s="19" t="s">
        <v>590</v>
      </c>
      <c r="D177" s="19" t="s">
        <v>591</v>
      </c>
      <c r="E177" s="19">
        <v>1013637375</v>
      </c>
      <c r="F177" s="19" t="s">
        <v>592</v>
      </c>
      <c r="G177" s="19" t="s">
        <v>262</v>
      </c>
      <c r="H177" s="19" t="s">
        <v>263</v>
      </c>
      <c r="I177" s="27">
        <v>45322</v>
      </c>
      <c r="J177" s="27">
        <v>45323</v>
      </c>
      <c r="K177" s="27">
        <v>45504</v>
      </c>
      <c r="L177" s="29">
        <v>32148000</v>
      </c>
      <c r="M177" s="36">
        <v>0.5</v>
      </c>
      <c r="N177" s="31">
        <v>16074000</v>
      </c>
      <c r="O177" s="31">
        <v>0</v>
      </c>
      <c r="P177" s="31">
        <v>16074000</v>
      </c>
      <c r="Q177" s="31">
        <f>VLOOKUP(A177,Hoja8!A:B,2,0)</f>
        <v>1013637375</v>
      </c>
      <c r="R177" s="31">
        <f t="shared" si="9"/>
        <v>0</v>
      </c>
      <c r="S177" s="31">
        <f>VLOOKUP(A177,Hoja8!A:C,3,0)</f>
        <v>32148000</v>
      </c>
      <c r="T177" s="31">
        <f t="shared" si="10"/>
        <v>0</v>
      </c>
      <c r="U177" s="31">
        <f>VLOOKUP(A177,Hoja8!A:E,5,0)</f>
        <v>21432000</v>
      </c>
      <c r="V177" s="31">
        <f>VLOOKUP(A177,Hoja8!A:D,4,0)</f>
        <v>0</v>
      </c>
      <c r="W177" s="31">
        <f>VLOOKUP(A177,Hoja8!A:F,6,0)</f>
        <v>10716000</v>
      </c>
      <c r="AA177" s="30">
        <f t="shared" si="11"/>
        <v>45504</v>
      </c>
      <c r="AB177" s="31"/>
      <c r="AC177" s="31">
        <f t="shared" si="8"/>
        <v>32148000</v>
      </c>
      <c r="AD177" s="28" t="s">
        <v>264</v>
      </c>
    </row>
    <row r="178" spans="1:30" s="28" customFormat="1" ht="29" x14ac:dyDescent="0.35">
      <c r="A178" s="20">
        <v>177</v>
      </c>
      <c r="B178" s="28">
        <v>2024</v>
      </c>
      <c r="C178" s="19" t="s">
        <v>593</v>
      </c>
      <c r="D178" s="19" t="s">
        <v>594</v>
      </c>
      <c r="E178" s="19">
        <v>1012345687</v>
      </c>
      <c r="F178" s="19" t="s">
        <v>595</v>
      </c>
      <c r="G178" s="19" t="s">
        <v>262</v>
      </c>
      <c r="H178" s="19" t="s">
        <v>263</v>
      </c>
      <c r="I178" s="27">
        <v>45322</v>
      </c>
      <c r="J178" s="27">
        <v>45323</v>
      </c>
      <c r="K178" s="27">
        <v>45504</v>
      </c>
      <c r="L178" s="29">
        <v>30552000</v>
      </c>
      <c r="M178" s="36">
        <v>0.5</v>
      </c>
      <c r="N178" s="31">
        <v>15276000</v>
      </c>
      <c r="O178" s="31">
        <v>0</v>
      </c>
      <c r="P178" s="31">
        <v>15276000</v>
      </c>
      <c r="Q178" s="31">
        <f>VLOOKUP(A178,Hoja8!A:B,2,0)</f>
        <v>1012345687</v>
      </c>
      <c r="R178" s="31">
        <f t="shared" si="9"/>
        <v>0</v>
      </c>
      <c r="S178" s="31">
        <f>VLOOKUP(A178,Hoja8!A:C,3,0)</f>
        <v>30552000</v>
      </c>
      <c r="T178" s="31">
        <f t="shared" si="10"/>
        <v>0</v>
      </c>
      <c r="U178" s="31">
        <f>VLOOKUP(A178,Hoja8!A:E,5,0)</f>
        <v>20368000</v>
      </c>
      <c r="V178" s="31">
        <f>VLOOKUP(A178,Hoja8!A:D,4,0)</f>
        <v>0</v>
      </c>
      <c r="W178" s="31">
        <f>VLOOKUP(A178,Hoja8!A:F,6,0)</f>
        <v>10184000</v>
      </c>
      <c r="AA178" s="30">
        <f t="shared" si="11"/>
        <v>45504</v>
      </c>
      <c r="AB178" s="31"/>
      <c r="AC178" s="31">
        <f t="shared" si="8"/>
        <v>30552000</v>
      </c>
      <c r="AD178" s="28" t="s">
        <v>264</v>
      </c>
    </row>
    <row r="179" spans="1:30" s="28" customFormat="1" ht="29" x14ac:dyDescent="0.35">
      <c r="A179" s="20">
        <v>178</v>
      </c>
      <c r="B179" s="28">
        <v>2024</v>
      </c>
      <c r="C179" s="19" t="s">
        <v>596</v>
      </c>
      <c r="D179" s="19" t="s">
        <v>597</v>
      </c>
      <c r="E179" s="19">
        <v>1101202675</v>
      </c>
      <c r="F179" s="19" t="s">
        <v>598</v>
      </c>
      <c r="G179" s="19" t="s">
        <v>262</v>
      </c>
      <c r="H179" s="19" t="s">
        <v>263</v>
      </c>
      <c r="I179" s="27">
        <v>45322</v>
      </c>
      <c r="J179" s="27">
        <v>45324</v>
      </c>
      <c r="K179" s="27">
        <v>45504</v>
      </c>
      <c r="L179" s="29">
        <v>26736000</v>
      </c>
      <c r="M179" s="36">
        <v>0.49438201609724569</v>
      </c>
      <c r="N179" s="31">
        <v>13070933</v>
      </c>
      <c r="O179" s="31">
        <v>297067</v>
      </c>
      <c r="P179" s="31">
        <v>13368000</v>
      </c>
      <c r="Q179" s="31">
        <f>VLOOKUP(A179,Hoja8!A:B,2,0)</f>
        <v>1101202675</v>
      </c>
      <c r="R179" s="31">
        <f t="shared" si="9"/>
        <v>0</v>
      </c>
      <c r="S179" s="31">
        <f>VLOOKUP(A179,Hoja8!A:C,3,0)</f>
        <v>26736000</v>
      </c>
      <c r="T179" s="31">
        <f t="shared" si="10"/>
        <v>0</v>
      </c>
      <c r="U179" s="31">
        <f>VLOOKUP(A179,Hoja8!A:E,5,0)</f>
        <v>17526933</v>
      </c>
      <c r="V179" s="31">
        <f>VLOOKUP(A179,Hoja8!A:D,4,0)</f>
        <v>297067</v>
      </c>
      <c r="W179" s="31">
        <f>VLOOKUP(A179,Hoja8!A:F,6,0)</f>
        <v>8912000</v>
      </c>
      <c r="AA179" s="30">
        <f t="shared" si="11"/>
        <v>45504</v>
      </c>
      <c r="AB179" s="31"/>
      <c r="AC179" s="31">
        <f t="shared" si="8"/>
        <v>26736000</v>
      </c>
      <c r="AD179" s="28" t="s">
        <v>264</v>
      </c>
    </row>
    <row r="180" spans="1:30" s="28" customFormat="1" ht="29" x14ac:dyDescent="0.35">
      <c r="A180" s="20">
        <v>179</v>
      </c>
      <c r="B180" s="28">
        <v>2024</v>
      </c>
      <c r="C180" s="19" t="s">
        <v>599</v>
      </c>
      <c r="D180" s="19" t="s">
        <v>600</v>
      </c>
      <c r="E180" s="19">
        <v>52302823</v>
      </c>
      <c r="F180" s="19" t="s">
        <v>601</v>
      </c>
      <c r="G180" s="19" t="s">
        <v>262</v>
      </c>
      <c r="H180" s="19" t="s">
        <v>263</v>
      </c>
      <c r="I180" s="27">
        <v>45322</v>
      </c>
      <c r="J180" s="27">
        <v>45324</v>
      </c>
      <c r="K180" s="27">
        <v>45504</v>
      </c>
      <c r="L180" s="29">
        <v>26736000</v>
      </c>
      <c r="M180" s="36">
        <v>0.49438201609724569</v>
      </c>
      <c r="N180" s="31">
        <v>13070933</v>
      </c>
      <c r="O180" s="31">
        <v>297067</v>
      </c>
      <c r="P180" s="31">
        <v>13368000</v>
      </c>
      <c r="Q180" s="31">
        <f>VLOOKUP(A180,Hoja8!A:B,2,0)</f>
        <v>52302823</v>
      </c>
      <c r="R180" s="31">
        <f t="shared" si="9"/>
        <v>0</v>
      </c>
      <c r="S180" s="31">
        <f>VLOOKUP(A180,Hoja8!A:C,3,0)</f>
        <v>26736000</v>
      </c>
      <c r="T180" s="31">
        <f t="shared" si="10"/>
        <v>0</v>
      </c>
      <c r="U180" s="31">
        <f>VLOOKUP(A180,Hoja8!A:E,5,0)</f>
        <v>17526933</v>
      </c>
      <c r="V180" s="31">
        <f>VLOOKUP(A180,Hoja8!A:D,4,0)</f>
        <v>297067</v>
      </c>
      <c r="W180" s="31">
        <f>VLOOKUP(A180,Hoja8!A:F,6,0)</f>
        <v>8912000</v>
      </c>
      <c r="AA180" s="30">
        <f t="shared" si="11"/>
        <v>45504</v>
      </c>
      <c r="AB180" s="31"/>
      <c r="AC180" s="31">
        <f t="shared" si="8"/>
        <v>26736000</v>
      </c>
      <c r="AD180" s="28" t="s">
        <v>264</v>
      </c>
    </row>
    <row r="181" spans="1:30" s="28" customFormat="1" ht="29" x14ac:dyDescent="0.35">
      <c r="A181" s="20">
        <v>180</v>
      </c>
      <c r="B181" s="28">
        <v>2024</v>
      </c>
      <c r="C181" s="19" t="s">
        <v>602</v>
      </c>
      <c r="D181" s="19" t="s">
        <v>603</v>
      </c>
      <c r="E181" s="19">
        <v>1073712186</v>
      </c>
      <c r="F181" s="19" t="s">
        <v>604</v>
      </c>
      <c r="G181" s="19" t="s">
        <v>262</v>
      </c>
      <c r="H181" s="19" t="s">
        <v>263</v>
      </c>
      <c r="I181" s="27">
        <v>45322</v>
      </c>
      <c r="J181" s="27">
        <v>45327</v>
      </c>
      <c r="K181" s="27">
        <v>45504</v>
      </c>
      <c r="L181" s="29">
        <v>26736000</v>
      </c>
      <c r="M181" s="36">
        <v>0.48571427911918796</v>
      </c>
      <c r="N181" s="31">
        <v>12625333</v>
      </c>
      <c r="O181" s="31">
        <v>742667</v>
      </c>
      <c r="P181" s="31">
        <v>13368000</v>
      </c>
      <c r="Q181" s="31">
        <f>VLOOKUP(A181,Hoja8!A:B,2,0)</f>
        <v>1073712186</v>
      </c>
      <c r="R181" s="31">
        <f t="shared" si="9"/>
        <v>0</v>
      </c>
      <c r="S181" s="31">
        <f>VLOOKUP(A181,Hoja8!A:C,3,0)</f>
        <v>26736000</v>
      </c>
      <c r="T181" s="31">
        <f t="shared" si="10"/>
        <v>0</v>
      </c>
      <c r="U181" s="31">
        <f>VLOOKUP(A181,Hoja8!A:E,5,0)</f>
        <v>17081333</v>
      </c>
      <c r="V181" s="31">
        <f>VLOOKUP(A181,Hoja8!A:D,4,0)</f>
        <v>742667</v>
      </c>
      <c r="W181" s="31">
        <f>VLOOKUP(A181,Hoja8!A:F,6,0)</f>
        <v>8912000</v>
      </c>
      <c r="AA181" s="30">
        <f t="shared" si="11"/>
        <v>45504</v>
      </c>
      <c r="AB181" s="31"/>
      <c r="AC181" s="31">
        <f t="shared" si="8"/>
        <v>26736000</v>
      </c>
      <c r="AD181" s="28" t="s">
        <v>264</v>
      </c>
    </row>
    <row r="182" spans="1:30" s="28" customFormat="1" ht="29" x14ac:dyDescent="0.35">
      <c r="A182" s="20">
        <v>181</v>
      </c>
      <c r="B182" s="28">
        <v>2024</v>
      </c>
      <c r="C182" s="19" t="s">
        <v>605</v>
      </c>
      <c r="D182" s="19" t="s">
        <v>606</v>
      </c>
      <c r="E182" s="19">
        <v>39813433</v>
      </c>
      <c r="F182" s="19" t="s">
        <v>607</v>
      </c>
      <c r="G182" s="19" t="s">
        <v>262</v>
      </c>
      <c r="H182" s="19" t="s">
        <v>263</v>
      </c>
      <c r="I182" s="27">
        <v>45322</v>
      </c>
      <c r="J182" s="27">
        <v>45323</v>
      </c>
      <c r="K182" s="27">
        <v>45504</v>
      </c>
      <c r="L182" s="29">
        <v>26736000</v>
      </c>
      <c r="M182" s="36">
        <v>0.5</v>
      </c>
      <c r="N182" s="31">
        <v>13368000</v>
      </c>
      <c r="O182" s="31">
        <v>0</v>
      </c>
      <c r="P182" s="31">
        <v>13368000</v>
      </c>
      <c r="Q182" s="31">
        <f>VLOOKUP(A182,Hoja8!A:B,2,0)</f>
        <v>39813433</v>
      </c>
      <c r="R182" s="31">
        <f t="shared" si="9"/>
        <v>0</v>
      </c>
      <c r="S182" s="31">
        <f>VLOOKUP(A182,Hoja8!A:C,3,0)</f>
        <v>26736000</v>
      </c>
      <c r="T182" s="31">
        <f t="shared" si="10"/>
        <v>0</v>
      </c>
      <c r="U182" s="31">
        <f>VLOOKUP(A182,Hoja8!A:E,5,0)</f>
        <v>17824000</v>
      </c>
      <c r="V182" s="31">
        <f>VLOOKUP(A182,Hoja8!A:D,4,0)</f>
        <v>0</v>
      </c>
      <c r="W182" s="31">
        <f>VLOOKUP(A182,Hoja8!A:F,6,0)</f>
        <v>8912000</v>
      </c>
      <c r="AA182" s="30">
        <f t="shared" si="11"/>
        <v>45504</v>
      </c>
      <c r="AB182" s="31"/>
      <c r="AC182" s="31">
        <f t="shared" ref="AC182:AC245" si="12">+AB182+L182</f>
        <v>26736000</v>
      </c>
      <c r="AD182" s="28" t="s">
        <v>264</v>
      </c>
    </row>
    <row r="183" spans="1:30" s="28" customFormat="1" ht="29" x14ac:dyDescent="0.35">
      <c r="A183" s="20">
        <v>182</v>
      </c>
      <c r="B183" s="28">
        <v>2024</v>
      </c>
      <c r="C183" s="19" t="s">
        <v>608</v>
      </c>
      <c r="D183" s="19" t="s">
        <v>609</v>
      </c>
      <c r="E183" s="19">
        <v>1032479746</v>
      </c>
      <c r="F183" s="19" t="s">
        <v>610</v>
      </c>
      <c r="G183" s="19" t="s">
        <v>262</v>
      </c>
      <c r="H183" s="19" t="s">
        <v>263</v>
      </c>
      <c r="I183" s="27">
        <v>45322</v>
      </c>
      <c r="J183" s="27">
        <v>45324</v>
      </c>
      <c r="K183" s="27">
        <v>45504</v>
      </c>
      <c r="L183" s="29">
        <v>26736000</v>
      </c>
      <c r="M183" s="36">
        <v>0.49438201609724569</v>
      </c>
      <c r="N183" s="31">
        <v>13070933</v>
      </c>
      <c r="O183" s="31">
        <v>297067</v>
      </c>
      <c r="P183" s="31">
        <v>13368000</v>
      </c>
      <c r="Q183" s="31">
        <f>VLOOKUP(A183,Hoja8!A:B,2,0)</f>
        <v>1032479746</v>
      </c>
      <c r="R183" s="31">
        <f t="shared" si="9"/>
        <v>0</v>
      </c>
      <c r="S183" s="31">
        <f>VLOOKUP(A183,Hoja8!A:C,3,0)</f>
        <v>26736000</v>
      </c>
      <c r="T183" s="31">
        <f t="shared" si="10"/>
        <v>0</v>
      </c>
      <c r="U183" s="31">
        <f>VLOOKUP(A183,Hoja8!A:E,5,0)</f>
        <v>17526933</v>
      </c>
      <c r="V183" s="31">
        <f>VLOOKUP(A183,Hoja8!A:D,4,0)</f>
        <v>297067</v>
      </c>
      <c r="W183" s="31">
        <f>VLOOKUP(A183,Hoja8!A:F,6,0)</f>
        <v>8912000</v>
      </c>
      <c r="AA183" s="30">
        <f t="shared" si="11"/>
        <v>45504</v>
      </c>
      <c r="AB183" s="31"/>
      <c r="AC183" s="31">
        <f t="shared" si="12"/>
        <v>26736000</v>
      </c>
      <c r="AD183" s="28" t="s">
        <v>264</v>
      </c>
    </row>
    <row r="184" spans="1:30" s="28" customFormat="1" ht="29" x14ac:dyDescent="0.35">
      <c r="A184" s="20">
        <v>183</v>
      </c>
      <c r="B184" s="28">
        <v>2024</v>
      </c>
      <c r="C184" s="19" t="s">
        <v>611</v>
      </c>
      <c r="D184" s="19" t="s">
        <v>612</v>
      </c>
      <c r="E184" s="19">
        <v>1012390662</v>
      </c>
      <c r="F184" s="19" t="s">
        <v>613</v>
      </c>
      <c r="G184" s="19" t="s">
        <v>262</v>
      </c>
      <c r="H184" s="19" t="s">
        <v>263</v>
      </c>
      <c r="I184" s="27">
        <v>45322</v>
      </c>
      <c r="J184" s="27">
        <v>45324</v>
      </c>
      <c r="K184" s="27">
        <v>45504</v>
      </c>
      <c r="L184" s="29">
        <v>26736000</v>
      </c>
      <c r="M184" s="36">
        <v>0.49438201609724569</v>
      </c>
      <c r="N184" s="31">
        <v>13070933</v>
      </c>
      <c r="O184" s="31">
        <v>297067</v>
      </c>
      <c r="P184" s="31">
        <v>13368000</v>
      </c>
      <c r="Q184" s="31">
        <f>VLOOKUP(A184,Hoja8!A:B,2,0)</f>
        <v>1012390662</v>
      </c>
      <c r="R184" s="31">
        <f t="shared" si="9"/>
        <v>0</v>
      </c>
      <c r="S184" s="31">
        <f>VLOOKUP(A184,Hoja8!A:C,3,0)</f>
        <v>26736000</v>
      </c>
      <c r="T184" s="31">
        <f t="shared" si="10"/>
        <v>0</v>
      </c>
      <c r="U184" s="31">
        <f>VLOOKUP(A184,Hoja8!A:E,5,0)</f>
        <v>17526933</v>
      </c>
      <c r="V184" s="31">
        <f>VLOOKUP(A184,Hoja8!A:D,4,0)</f>
        <v>297067</v>
      </c>
      <c r="W184" s="31">
        <f>VLOOKUP(A184,Hoja8!A:F,6,0)</f>
        <v>8912000</v>
      </c>
      <c r="AA184" s="30">
        <f t="shared" si="11"/>
        <v>45504</v>
      </c>
      <c r="AB184" s="31"/>
      <c r="AC184" s="31">
        <f t="shared" si="12"/>
        <v>26736000</v>
      </c>
      <c r="AD184" s="28" t="s">
        <v>264</v>
      </c>
    </row>
    <row r="185" spans="1:30" s="28" customFormat="1" ht="29" x14ac:dyDescent="0.35">
      <c r="A185" s="20">
        <v>184</v>
      </c>
      <c r="B185" s="28">
        <v>2024</v>
      </c>
      <c r="C185" s="19" t="s">
        <v>614</v>
      </c>
      <c r="D185" s="19" t="s">
        <v>615</v>
      </c>
      <c r="E185" s="19">
        <v>1016061866</v>
      </c>
      <c r="F185" s="19" t="s">
        <v>616</v>
      </c>
      <c r="G185" s="19" t="s">
        <v>262</v>
      </c>
      <c r="H185" s="19" t="s">
        <v>263</v>
      </c>
      <c r="I185" s="27">
        <v>45322</v>
      </c>
      <c r="J185" s="27">
        <v>45323</v>
      </c>
      <c r="K185" s="27">
        <v>45504</v>
      </c>
      <c r="L185" s="29">
        <v>43644000</v>
      </c>
      <c r="M185" s="36">
        <v>0.5</v>
      </c>
      <c r="N185" s="31">
        <v>21822000</v>
      </c>
      <c r="O185" s="31">
        <v>0</v>
      </c>
      <c r="P185" s="31">
        <v>21822000</v>
      </c>
      <c r="Q185" s="31">
        <f>VLOOKUP(A185,Hoja8!A:B,2,0)</f>
        <v>1016061866</v>
      </c>
      <c r="R185" s="31">
        <f t="shared" si="9"/>
        <v>0</v>
      </c>
      <c r="S185" s="31">
        <f>VLOOKUP(A185,Hoja8!A:C,3,0)</f>
        <v>43644000</v>
      </c>
      <c r="T185" s="31">
        <f t="shared" si="10"/>
        <v>0</v>
      </c>
      <c r="U185" s="31">
        <f>VLOOKUP(A185,Hoja8!A:E,5,0)</f>
        <v>29096000</v>
      </c>
      <c r="V185" s="31">
        <f>VLOOKUP(A185,Hoja8!A:D,4,0)</f>
        <v>0</v>
      </c>
      <c r="W185" s="31">
        <f>VLOOKUP(A185,Hoja8!A:F,6,0)</f>
        <v>14548000</v>
      </c>
      <c r="AA185" s="30">
        <f t="shared" si="11"/>
        <v>45504</v>
      </c>
      <c r="AB185" s="31"/>
      <c r="AC185" s="31">
        <f t="shared" si="12"/>
        <v>43644000</v>
      </c>
      <c r="AD185" s="28" t="s">
        <v>264</v>
      </c>
    </row>
    <row r="186" spans="1:30" s="28" customFormat="1" ht="29" x14ac:dyDescent="0.35">
      <c r="A186" s="20">
        <v>185</v>
      </c>
      <c r="B186" s="28">
        <v>2024</v>
      </c>
      <c r="C186" s="19" t="s">
        <v>617</v>
      </c>
      <c r="D186" s="19" t="s">
        <v>618</v>
      </c>
      <c r="E186" s="19">
        <v>1014308576</v>
      </c>
      <c r="F186" s="19" t="s">
        <v>619</v>
      </c>
      <c r="G186" s="19" t="s">
        <v>262</v>
      </c>
      <c r="H186" s="19" t="s">
        <v>263</v>
      </c>
      <c r="I186" s="27">
        <v>45322</v>
      </c>
      <c r="J186" s="27">
        <v>45323</v>
      </c>
      <c r="K186" s="27">
        <v>45504</v>
      </c>
      <c r="L186" s="29">
        <v>26736000</v>
      </c>
      <c r="M186" s="36">
        <v>0.5</v>
      </c>
      <c r="N186" s="31">
        <v>13368000</v>
      </c>
      <c r="O186" s="31">
        <v>0</v>
      </c>
      <c r="P186" s="31">
        <v>13368000</v>
      </c>
      <c r="Q186" s="31">
        <f>VLOOKUP(A186,Hoja8!A:B,2,0)</f>
        <v>1014308576</v>
      </c>
      <c r="R186" s="31">
        <f t="shared" si="9"/>
        <v>0</v>
      </c>
      <c r="S186" s="31">
        <f>VLOOKUP(A186,Hoja8!A:C,3,0)</f>
        <v>26736000</v>
      </c>
      <c r="T186" s="31">
        <f t="shared" si="10"/>
        <v>0</v>
      </c>
      <c r="U186" s="31">
        <f>VLOOKUP(A186,Hoja8!A:E,5,0)</f>
        <v>17824000</v>
      </c>
      <c r="V186" s="31">
        <f>VLOOKUP(A186,Hoja8!A:D,4,0)</f>
        <v>0</v>
      </c>
      <c r="W186" s="31">
        <f>VLOOKUP(A186,Hoja8!A:F,6,0)</f>
        <v>8912000</v>
      </c>
      <c r="AA186" s="30">
        <f t="shared" si="11"/>
        <v>45504</v>
      </c>
      <c r="AB186" s="31"/>
      <c r="AC186" s="31">
        <f t="shared" si="12"/>
        <v>26736000</v>
      </c>
      <c r="AD186" s="28" t="s">
        <v>264</v>
      </c>
    </row>
    <row r="187" spans="1:30" s="28" customFormat="1" ht="29" x14ac:dyDescent="0.35">
      <c r="A187" s="20">
        <v>186</v>
      </c>
      <c r="B187" s="28">
        <v>2024</v>
      </c>
      <c r="C187" s="19" t="s">
        <v>620</v>
      </c>
      <c r="D187" s="19" t="s">
        <v>621</v>
      </c>
      <c r="E187" s="19">
        <v>1014232629</v>
      </c>
      <c r="F187" s="19" t="s">
        <v>622</v>
      </c>
      <c r="G187" s="19" t="s">
        <v>262</v>
      </c>
      <c r="H187" s="19" t="s">
        <v>263</v>
      </c>
      <c r="I187" s="27">
        <v>45322</v>
      </c>
      <c r="J187" s="27">
        <v>45323</v>
      </c>
      <c r="K187" s="27">
        <v>45504</v>
      </c>
      <c r="L187" s="29">
        <v>26736000</v>
      </c>
      <c r="M187" s="36">
        <v>0.5</v>
      </c>
      <c r="N187" s="31">
        <v>13368000</v>
      </c>
      <c r="O187" s="31">
        <v>0</v>
      </c>
      <c r="P187" s="31">
        <v>13368000</v>
      </c>
      <c r="Q187" s="31">
        <f>VLOOKUP(A187,Hoja8!A:B,2,0)</f>
        <v>1014232629</v>
      </c>
      <c r="R187" s="31">
        <f t="shared" si="9"/>
        <v>0</v>
      </c>
      <c r="S187" s="31">
        <f>VLOOKUP(A187,Hoja8!A:C,3,0)</f>
        <v>26736000</v>
      </c>
      <c r="T187" s="31">
        <f t="shared" si="10"/>
        <v>0</v>
      </c>
      <c r="U187" s="31">
        <f>VLOOKUP(A187,Hoja8!A:E,5,0)</f>
        <v>17824000</v>
      </c>
      <c r="V187" s="31">
        <f>VLOOKUP(A187,Hoja8!A:D,4,0)</f>
        <v>0</v>
      </c>
      <c r="W187" s="31">
        <f>VLOOKUP(A187,Hoja8!A:F,6,0)</f>
        <v>8912000</v>
      </c>
      <c r="AA187" s="30">
        <f t="shared" si="11"/>
        <v>45504</v>
      </c>
      <c r="AB187" s="31"/>
      <c r="AC187" s="31">
        <f t="shared" si="12"/>
        <v>26736000</v>
      </c>
      <c r="AD187" s="28" t="s">
        <v>264</v>
      </c>
    </row>
    <row r="188" spans="1:30" s="28" customFormat="1" ht="29" x14ac:dyDescent="0.35">
      <c r="A188" s="20">
        <v>187</v>
      </c>
      <c r="B188" s="28">
        <v>2024</v>
      </c>
      <c r="C188" s="19" t="s">
        <v>623</v>
      </c>
      <c r="D188" s="19" t="s">
        <v>624</v>
      </c>
      <c r="E188" s="19">
        <v>1018475649</v>
      </c>
      <c r="F188" s="19" t="s">
        <v>625</v>
      </c>
      <c r="G188" s="19" t="s">
        <v>262</v>
      </c>
      <c r="H188" s="19" t="s">
        <v>263</v>
      </c>
      <c r="I188" s="27">
        <v>45322</v>
      </c>
      <c r="J188" s="27">
        <v>45323</v>
      </c>
      <c r="K188" s="27">
        <v>45504</v>
      </c>
      <c r="L188" s="29">
        <v>26736000</v>
      </c>
      <c r="M188" s="36">
        <v>0.5</v>
      </c>
      <c r="N188" s="31">
        <v>13368000</v>
      </c>
      <c r="O188" s="31">
        <v>0</v>
      </c>
      <c r="P188" s="31">
        <v>13368000</v>
      </c>
      <c r="Q188" s="31">
        <f>VLOOKUP(A188,Hoja8!A:B,2,0)</f>
        <v>1018475649</v>
      </c>
      <c r="R188" s="31">
        <f t="shared" si="9"/>
        <v>0</v>
      </c>
      <c r="S188" s="31">
        <f>VLOOKUP(A188,Hoja8!A:C,3,0)</f>
        <v>26736000</v>
      </c>
      <c r="T188" s="31">
        <f t="shared" si="10"/>
        <v>0</v>
      </c>
      <c r="U188" s="31">
        <f>VLOOKUP(A188,Hoja8!A:E,5,0)</f>
        <v>17824000</v>
      </c>
      <c r="V188" s="31">
        <f>VLOOKUP(A188,Hoja8!A:D,4,0)</f>
        <v>0</v>
      </c>
      <c r="W188" s="31">
        <f>VLOOKUP(A188,Hoja8!A:F,6,0)</f>
        <v>8912000</v>
      </c>
      <c r="AA188" s="30">
        <f t="shared" si="11"/>
        <v>45504</v>
      </c>
      <c r="AB188" s="31"/>
      <c r="AC188" s="31">
        <f t="shared" si="12"/>
        <v>26736000</v>
      </c>
      <c r="AD188" s="28" t="s">
        <v>264</v>
      </c>
    </row>
    <row r="189" spans="1:30" s="28" customFormat="1" ht="29" x14ac:dyDescent="0.35">
      <c r="A189" s="20">
        <v>188</v>
      </c>
      <c r="B189" s="28">
        <v>2024</v>
      </c>
      <c r="C189" s="19" t="s">
        <v>626</v>
      </c>
      <c r="D189" s="19" t="s">
        <v>627</v>
      </c>
      <c r="E189" s="19">
        <v>1077088980</v>
      </c>
      <c r="F189" s="19" t="s">
        <v>628</v>
      </c>
      <c r="G189" s="19" t="s">
        <v>262</v>
      </c>
      <c r="H189" s="19" t="s">
        <v>263</v>
      </c>
      <c r="I189" s="27">
        <v>45322</v>
      </c>
      <c r="J189" s="27">
        <v>45323</v>
      </c>
      <c r="K189" s="27">
        <v>45504</v>
      </c>
      <c r="L189" s="29">
        <v>26736000</v>
      </c>
      <c r="M189" s="36">
        <v>0.5</v>
      </c>
      <c r="N189" s="31">
        <v>13368000</v>
      </c>
      <c r="O189" s="31">
        <v>0</v>
      </c>
      <c r="P189" s="31">
        <v>13368000</v>
      </c>
      <c r="Q189" s="31">
        <f>VLOOKUP(A189,Hoja8!A:B,2,0)</f>
        <v>1077088980</v>
      </c>
      <c r="R189" s="31">
        <f t="shared" si="9"/>
        <v>0</v>
      </c>
      <c r="S189" s="31">
        <f>VLOOKUP(A189,Hoja8!A:C,3,0)</f>
        <v>26736000</v>
      </c>
      <c r="T189" s="31">
        <f t="shared" si="10"/>
        <v>0</v>
      </c>
      <c r="U189" s="31">
        <f>VLOOKUP(A189,Hoja8!A:E,5,0)</f>
        <v>17824000</v>
      </c>
      <c r="V189" s="31">
        <f>VLOOKUP(A189,Hoja8!A:D,4,0)</f>
        <v>0</v>
      </c>
      <c r="W189" s="31">
        <f>VLOOKUP(A189,Hoja8!A:F,6,0)</f>
        <v>8912000</v>
      </c>
      <c r="AA189" s="30">
        <f t="shared" si="11"/>
        <v>45504</v>
      </c>
      <c r="AB189" s="31"/>
      <c r="AC189" s="31">
        <f t="shared" si="12"/>
        <v>26736000</v>
      </c>
      <c r="AD189" s="28" t="s">
        <v>264</v>
      </c>
    </row>
    <row r="190" spans="1:30" s="28" customFormat="1" ht="29" x14ac:dyDescent="0.35">
      <c r="A190" s="20">
        <v>189</v>
      </c>
      <c r="B190" s="28">
        <v>2024</v>
      </c>
      <c r="C190" s="19" t="s">
        <v>629</v>
      </c>
      <c r="D190" s="19" t="s">
        <v>630</v>
      </c>
      <c r="E190" s="19">
        <v>52877283</v>
      </c>
      <c r="F190" s="19" t="s">
        <v>631</v>
      </c>
      <c r="G190" s="19" t="s">
        <v>262</v>
      </c>
      <c r="H190" s="19" t="s">
        <v>263</v>
      </c>
      <c r="I190" s="27">
        <v>45322</v>
      </c>
      <c r="J190" s="27">
        <v>45323</v>
      </c>
      <c r="K190" s="27">
        <v>45504</v>
      </c>
      <c r="L190" s="29">
        <v>32148000</v>
      </c>
      <c r="M190" s="36">
        <v>0.5</v>
      </c>
      <c r="N190" s="31">
        <v>16074000</v>
      </c>
      <c r="O190" s="31">
        <v>0</v>
      </c>
      <c r="P190" s="31">
        <v>16074000</v>
      </c>
      <c r="Q190" s="31">
        <f>VLOOKUP(A190,Hoja8!A:B,2,0)</f>
        <v>52877283</v>
      </c>
      <c r="R190" s="31">
        <f t="shared" si="9"/>
        <v>0</v>
      </c>
      <c r="S190" s="31">
        <f>VLOOKUP(A190,Hoja8!A:C,3,0)</f>
        <v>32148000</v>
      </c>
      <c r="T190" s="31">
        <f t="shared" si="10"/>
        <v>0</v>
      </c>
      <c r="U190" s="31">
        <f>VLOOKUP(A190,Hoja8!A:E,5,0)</f>
        <v>21432000</v>
      </c>
      <c r="V190" s="31">
        <f>VLOOKUP(A190,Hoja8!A:D,4,0)</f>
        <v>0</v>
      </c>
      <c r="W190" s="31">
        <f>VLOOKUP(A190,Hoja8!A:F,6,0)</f>
        <v>10716000</v>
      </c>
      <c r="AA190" s="30">
        <f t="shared" si="11"/>
        <v>45504</v>
      </c>
      <c r="AB190" s="31"/>
      <c r="AC190" s="31">
        <f t="shared" si="12"/>
        <v>32148000</v>
      </c>
      <c r="AD190" s="28" t="s">
        <v>264</v>
      </c>
    </row>
    <row r="191" spans="1:30" s="28" customFormat="1" ht="29" x14ac:dyDescent="0.35">
      <c r="A191" s="20">
        <v>190</v>
      </c>
      <c r="B191" s="28">
        <v>2024</v>
      </c>
      <c r="C191" s="19" t="s">
        <v>632</v>
      </c>
      <c r="D191" s="19" t="s">
        <v>633</v>
      </c>
      <c r="E191" s="19">
        <v>1023011705</v>
      </c>
      <c r="F191" s="19" t="s">
        <v>634</v>
      </c>
      <c r="G191" s="19" t="s">
        <v>262</v>
      </c>
      <c r="H191" s="19" t="s">
        <v>263</v>
      </c>
      <c r="I191" s="27">
        <v>45322</v>
      </c>
      <c r="J191" s="27">
        <v>45323</v>
      </c>
      <c r="K191" s="27">
        <v>45504</v>
      </c>
      <c r="L191" s="29">
        <v>32148000</v>
      </c>
      <c r="M191" s="36">
        <v>0.5</v>
      </c>
      <c r="N191" s="31">
        <v>16074000</v>
      </c>
      <c r="O191" s="31">
        <v>0</v>
      </c>
      <c r="P191" s="31">
        <v>16074000</v>
      </c>
      <c r="Q191" s="31">
        <f>VLOOKUP(A191,Hoja8!A:B,2,0)</f>
        <v>1023011705</v>
      </c>
      <c r="R191" s="31">
        <f t="shared" si="9"/>
        <v>0</v>
      </c>
      <c r="S191" s="31">
        <f>VLOOKUP(A191,Hoja8!A:C,3,0)</f>
        <v>32148000</v>
      </c>
      <c r="T191" s="31">
        <f t="shared" si="10"/>
        <v>0</v>
      </c>
      <c r="U191" s="31">
        <f>VLOOKUP(A191,Hoja8!A:E,5,0)</f>
        <v>21432000</v>
      </c>
      <c r="V191" s="31">
        <f>VLOOKUP(A191,Hoja8!A:D,4,0)</f>
        <v>0</v>
      </c>
      <c r="W191" s="31">
        <f>VLOOKUP(A191,Hoja8!A:F,6,0)</f>
        <v>10716000</v>
      </c>
      <c r="AA191" s="30">
        <f t="shared" si="11"/>
        <v>45504</v>
      </c>
      <c r="AB191" s="31"/>
      <c r="AC191" s="31">
        <f t="shared" si="12"/>
        <v>32148000</v>
      </c>
      <c r="AD191" s="28" t="s">
        <v>264</v>
      </c>
    </row>
    <row r="192" spans="1:30" s="28" customFormat="1" ht="29" x14ac:dyDescent="0.35">
      <c r="A192" s="20">
        <v>191</v>
      </c>
      <c r="B192" s="28">
        <v>2024</v>
      </c>
      <c r="C192" s="19" t="s">
        <v>635</v>
      </c>
      <c r="D192" s="19" t="s">
        <v>636</v>
      </c>
      <c r="E192" s="19">
        <v>1022385601</v>
      </c>
      <c r="F192" s="19" t="s">
        <v>637</v>
      </c>
      <c r="G192" s="19" t="s">
        <v>262</v>
      </c>
      <c r="H192" s="19" t="s">
        <v>263</v>
      </c>
      <c r="I192" s="27">
        <v>45322</v>
      </c>
      <c r="J192" s="27">
        <v>45324</v>
      </c>
      <c r="K192" s="27">
        <v>45504</v>
      </c>
      <c r="L192" s="29">
        <v>30552000</v>
      </c>
      <c r="M192" s="36">
        <v>0.49438201689345279</v>
      </c>
      <c r="N192" s="31">
        <v>14936533</v>
      </c>
      <c r="O192" s="31">
        <v>339467</v>
      </c>
      <c r="P192" s="31">
        <v>15276000</v>
      </c>
      <c r="Q192" s="31">
        <f>VLOOKUP(A192,Hoja8!A:B,2,0)</f>
        <v>1022385601</v>
      </c>
      <c r="R192" s="31">
        <f t="shared" si="9"/>
        <v>0</v>
      </c>
      <c r="S192" s="31">
        <f>VLOOKUP(A192,Hoja8!A:C,3,0)</f>
        <v>30552000</v>
      </c>
      <c r="T192" s="31">
        <f t="shared" si="10"/>
        <v>0</v>
      </c>
      <c r="U192" s="31">
        <f>VLOOKUP(A192,Hoja8!A:E,5,0)</f>
        <v>20028533</v>
      </c>
      <c r="V192" s="31">
        <f>VLOOKUP(A192,Hoja8!A:D,4,0)</f>
        <v>339467</v>
      </c>
      <c r="W192" s="31">
        <f>VLOOKUP(A192,Hoja8!A:F,6,0)</f>
        <v>10184000</v>
      </c>
      <c r="AA192" s="30">
        <f t="shared" si="11"/>
        <v>45504</v>
      </c>
      <c r="AB192" s="31"/>
      <c r="AC192" s="31">
        <f t="shared" si="12"/>
        <v>30552000</v>
      </c>
      <c r="AD192" s="28" t="s">
        <v>264</v>
      </c>
    </row>
    <row r="193" spans="1:30" s="28" customFormat="1" ht="29" x14ac:dyDescent="0.35">
      <c r="A193" s="20">
        <v>192</v>
      </c>
      <c r="B193" s="28">
        <v>2024</v>
      </c>
      <c r="C193" s="19" t="s">
        <v>638</v>
      </c>
      <c r="D193" s="19" t="s">
        <v>639</v>
      </c>
      <c r="E193" s="19">
        <v>1070968293</v>
      </c>
      <c r="F193" s="19" t="s">
        <v>640</v>
      </c>
      <c r="G193" s="19" t="s">
        <v>262</v>
      </c>
      <c r="H193" s="19" t="s">
        <v>263</v>
      </c>
      <c r="I193" s="27">
        <v>45322</v>
      </c>
      <c r="J193" s="27">
        <v>45330</v>
      </c>
      <c r="K193" s="27">
        <v>45504</v>
      </c>
      <c r="L193" s="29">
        <v>30552000</v>
      </c>
      <c r="M193" s="36">
        <v>0.47674418007207131</v>
      </c>
      <c r="N193" s="31">
        <v>13918133</v>
      </c>
      <c r="O193" s="31">
        <v>1357867</v>
      </c>
      <c r="P193" s="31">
        <v>15276000</v>
      </c>
      <c r="Q193" s="31">
        <f>VLOOKUP(A193,Hoja8!A:B,2,0)</f>
        <v>1070968293</v>
      </c>
      <c r="R193" s="31">
        <f t="shared" si="9"/>
        <v>0</v>
      </c>
      <c r="S193" s="31">
        <f>VLOOKUP(A193,Hoja8!A:C,3,0)</f>
        <v>30552000</v>
      </c>
      <c r="T193" s="31">
        <f t="shared" si="10"/>
        <v>0</v>
      </c>
      <c r="U193" s="31">
        <f>VLOOKUP(A193,Hoja8!A:E,5,0)</f>
        <v>19010133</v>
      </c>
      <c r="V193" s="31">
        <f>VLOOKUP(A193,Hoja8!A:D,4,0)</f>
        <v>1357867</v>
      </c>
      <c r="W193" s="31">
        <f>VLOOKUP(A193,Hoja8!A:F,6,0)</f>
        <v>10184000</v>
      </c>
      <c r="AA193" s="30">
        <f t="shared" si="11"/>
        <v>45504</v>
      </c>
      <c r="AB193" s="31"/>
      <c r="AC193" s="31">
        <f t="shared" si="12"/>
        <v>30552000</v>
      </c>
      <c r="AD193" s="28" t="s">
        <v>264</v>
      </c>
    </row>
    <row r="194" spans="1:30" s="28" customFormat="1" ht="29" x14ac:dyDescent="0.35">
      <c r="A194" s="20">
        <v>193</v>
      </c>
      <c r="B194" s="28">
        <v>2024</v>
      </c>
      <c r="C194" s="19" t="s">
        <v>641</v>
      </c>
      <c r="D194" s="19" t="s">
        <v>642</v>
      </c>
      <c r="E194" s="19">
        <v>1022361607</v>
      </c>
      <c r="F194" s="19" t="s">
        <v>643</v>
      </c>
      <c r="G194" s="19" t="s">
        <v>262</v>
      </c>
      <c r="H194" s="19" t="s">
        <v>263</v>
      </c>
      <c r="I194" s="27">
        <v>45322</v>
      </c>
      <c r="J194" s="27">
        <v>45324</v>
      </c>
      <c r="K194" s="27">
        <v>45504</v>
      </c>
      <c r="L194" s="29">
        <v>30552000</v>
      </c>
      <c r="M194" s="36">
        <v>0.49438201689345279</v>
      </c>
      <c r="N194" s="31">
        <v>14936533</v>
      </c>
      <c r="O194" s="31">
        <v>339467</v>
      </c>
      <c r="P194" s="31">
        <v>15276000</v>
      </c>
      <c r="Q194" s="31">
        <f>VLOOKUP(A194,Hoja8!A:B,2,0)</f>
        <v>1022361607</v>
      </c>
      <c r="R194" s="31">
        <f t="shared" si="9"/>
        <v>0</v>
      </c>
      <c r="S194" s="31">
        <f>VLOOKUP(A194,Hoja8!A:C,3,0)</f>
        <v>30552000</v>
      </c>
      <c r="T194" s="31">
        <f t="shared" si="10"/>
        <v>0</v>
      </c>
      <c r="U194" s="31">
        <f>VLOOKUP(A194,Hoja8!A:E,5,0)</f>
        <v>20028533</v>
      </c>
      <c r="V194" s="31">
        <f>VLOOKUP(A194,Hoja8!A:D,4,0)</f>
        <v>339467</v>
      </c>
      <c r="W194" s="31">
        <f>VLOOKUP(A194,Hoja8!A:F,6,0)</f>
        <v>10184000</v>
      </c>
      <c r="AA194" s="30">
        <f t="shared" si="11"/>
        <v>45504</v>
      </c>
      <c r="AB194" s="31"/>
      <c r="AC194" s="31">
        <f t="shared" si="12"/>
        <v>30552000</v>
      </c>
      <c r="AD194" s="28" t="s">
        <v>264</v>
      </c>
    </row>
    <row r="195" spans="1:30" s="28" customFormat="1" ht="29" x14ac:dyDescent="0.35">
      <c r="A195" s="20">
        <v>194</v>
      </c>
      <c r="B195" s="28">
        <v>2024</v>
      </c>
      <c r="C195" s="19" t="s">
        <v>644</v>
      </c>
      <c r="D195" s="19" t="s">
        <v>645</v>
      </c>
      <c r="E195" s="19">
        <v>1023933449</v>
      </c>
      <c r="F195" s="19" t="s">
        <v>646</v>
      </c>
      <c r="G195" s="19" t="s">
        <v>262</v>
      </c>
      <c r="H195" s="19" t="s">
        <v>263</v>
      </c>
      <c r="I195" s="27">
        <v>45322</v>
      </c>
      <c r="J195" s="27">
        <v>45323</v>
      </c>
      <c r="K195" s="27">
        <v>45504</v>
      </c>
      <c r="L195" s="29">
        <v>30552000</v>
      </c>
      <c r="M195" s="36">
        <v>0.5</v>
      </c>
      <c r="N195" s="31">
        <v>15276000</v>
      </c>
      <c r="O195" s="31">
        <v>0</v>
      </c>
      <c r="P195" s="31">
        <v>15276000</v>
      </c>
      <c r="Q195" s="31">
        <f>VLOOKUP(A195,Hoja8!A:B,2,0)</f>
        <v>1023933449</v>
      </c>
      <c r="R195" s="31">
        <f t="shared" si="9"/>
        <v>0</v>
      </c>
      <c r="S195" s="31">
        <f>VLOOKUP(A195,Hoja8!A:C,3,0)</f>
        <v>30552000</v>
      </c>
      <c r="T195" s="31">
        <f t="shared" si="10"/>
        <v>0</v>
      </c>
      <c r="U195" s="31">
        <f>VLOOKUP(A195,Hoja8!A:E,5,0)</f>
        <v>20368000</v>
      </c>
      <c r="V195" s="31">
        <f>VLOOKUP(A195,Hoja8!A:D,4,0)</f>
        <v>0</v>
      </c>
      <c r="W195" s="31">
        <f>VLOOKUP(A195,Hoja8!A:F,6,0)</f>
        <v>10184000</v>
      </c>
      <c r="AA195" s="30">
        <f t="shared" si="11"/>
        <v>45504</v>
      </c>
      <c r="AB195" s="31"/>
      <c r="AC195" s="31">
        <f t="shared" si="12"/>
        <v>30552000</v>
      </c>
      <c r="AD195" s="28" t="s">
        <v>264</v>
      </c>
    </row>
    <row r="196" spans="1:30" s="28" customFormat="1" ht="29" x14ac:dyDescent="0.35">
      <c r="A196" s="20">
        <v>195</v>
      </c>
      <c r="B196" s="28">
        <v>2024</v>
      </c>
      <c r="C196" s="19" t="s">
        <v>647</v>
      </c>
      <c r="D196" s="19" t="s">
        <v>648</v>
      </c>
      <c r="E196" s="19">
        <v>1018433100</v>
      </c>
      <c r="F196" s="19" t="s">
        <v>649</v>
      </c>
      <c r="G196" s="19" t="s">
        <v>262</v>
      </c>
      <c r="H196" s="19" t="s">
        <v>263</v>
      </c>
      <c r="I196" s="27">
        <v>45322</v>
      </c>
      <c r="J196" s="27">
        <v>45323</v>
      </c>
      <c r="K196" s="27">
        <v>45504</v>
      </c>
      <c r="L196" s="29">
        <v>30552000</v>
      </c>
      <c r="M196" s="36">
        <v>0.5</v>
      </c>
      <c r="N196" s="31">
        <v>15276000</v>
      </c>
      <c r="O196" s="31">
        <v>0</v>
      </c>
      <c r="P196" s="31">
        <v>15276000</v>
      </c>
      <c r="Q196" s="31">
        <f>VLOOKUP(A196,Hoja8!A:B,2,0)</f>
        <v>1018433100</v>
      </c>
      <c r="R196" s="31">
        <f t="shared" si="9"/>
        <v>0</v>
      </c>
      <c r="S196" s="31">
        <f>VLOOKUP(A196,Hoja8!A:C,3,0)</f>
        <v>30552000</v>
      </c>
      <c r="T196" s="31">
        <f t="shared" si="10"/>
        <v>0</v>
      </c>
      <c r="U196" s="31">
        <f>VLOOKUP(A196,Hoja8!A:E,5,0)</f>
        <v>20368000</v>
      </c>
      <c r="V196" s="31">
        <f>VLOOKUP(A196,Hoja8!A:D,4,0)</f>
        <v>0</v>
      </c>
      <c r="W196" s="31">
        <f>VLOOKUP(A196,Hoja8!A:F,6,0)</f>
        <v>10184000</v>
      </c>
      <c r="AA196" s="30">
        <f t="shared" si="11"/>
        <v>45504</v>
      </c>
      <c r="AB196" s="31"/>
      <c r="AC196" s="31">
        <f t="shared" si="12"/>
        <v>30552000</v>
      </c>
      <c r="AD196" s="28" t="s">
        <v>264</v>
      </c>
    </row>
    <row r="197" spans="1:30" s="28" customFormat="1" ht="29" x14ac:dyDescent="0.35">
      <c r="A197" s="20">
        <v>196</v>
      </c>
      <c r="B197" s="28">
        <v>2024</v>
      </c>
      <c r="C197" s="19" t="s">
        <v>650</v>
      </c>
      <c r="D197" s="19" t="s">
        <v>651</v>
      </c>
      <c r="E197" s="19">
        <v>1015423524</v>
      </c>
      <c r="F197" s="19" t="s">
        <v>652</v>
      </c>
      <c r="G197" s="19" t="s">
        <v>262</v>
      </c>
      <c r="H197" s="19" t="s">
        <v>263</v>
      </c>
      <c r="I197" s="27">
        <v>45322</v>
      </c>
      <c r="J197" s="27">
        <v>45323</v>
      </c>
      <c r="K197" s="27">
        <v>45504</v>
      </c>
      <c r="L197" s="29">
        <v>32148000</v>
      </c>
      <c r="M197" s="36">
        <v>0.5</v>
      </c>
      <c r="N197" s="31">
        <v>16074000</v>
      </c>
      <c r="O197" s="31">
        <v>0</v>
      </c>
      <c r="P197" s="31">
        <v>16074000</v>
      </c>
      <c r="Q197" s="31">
        <f>VLOOKUP(A197,Hoja8!A:B,2,0)</f>
        <v>1015423524</v>
      </c>
      <c r="R197" s="31">
        <f t="shared" si="9"/>
        <v>0</v>
      </c>
      <c r="S197" s="31">
        <f>VLOOKUP(A197,Hoja8!A:C,3,0)</f>
        <v>32148000</v>
      </c>
      <c r="T197" s="31">
        <f t="shared" si="10"/>
        <v>0</v>
      </c>
      <c r="U197" s="31">
        <f>VLOOKUP(A197,Hoja8!A:E,5,0)</f>
        <v>21432000</v>
      </c>
      <c r="V197" s="31">
        <f>VLOOKUP(A197,Hoja8!A:D,4,0)</f>
        <v>0</v>
      </c>
      <c r="W197" s="31">
        <f>VLOOKUP(A197,Hoja8!A:F,6,0)</f>
        <v>10716000</v>
      </c>
      <c r="AA197" s="30">
        <f t="shared" si="11"/>
        <v>45504</v>
      </c>
      <c r="AB197" s="31"/>
      <c r="AC197" s="31">
        <f t="shared" si="12"/>
        <v>32148000</v>
      </c>
      <c r="AD197" s="28" t="s">
        <v>264</v>
      </c>
    </row>
    <row r="198" spans="1:30" s="28" customFormat="1" ht="29" x14ac:dyDescent="0.35">
      <c r="A198" s="20">
        <v>197</v>
      </c>
      <c r="B198" s="28">
        <v>2024</v>
      </c>
      <c r="C198" s="19" t="s">
        <v>653</v>
      </c>
      <c r="D198" s="19" t="s">
        <v>654</v>
      </c>
      <c r="E198" s="19">
        <v>1098713784</v>
      </c>
      <c r="F198" s="19" t="s">
        <v>655</v>
      </c>
      <c r="G198" s="19" t="s">
        <v>298</v>
      </c>
      <c r="H198" s="19" t="s">
        <v>299</v>
      </c>
      <c r="I198" s="27">
        <v>45322</v>
      </c>
      <c r="J198" s="27">
        <v>45323</v>
      </c>
      <c r="K198" s="27">
        <v>45504</v>
      </c>
      <c r="L198" s="29">
        <v>36400000</v>
      </c>
      <c r="M198" s="36">
        <v>0.5</v>
      </c>
      <c r="N198" s="31">
        <v>16800000</v>
      </c>
      <c r="O198" s="31">
        <v>2800000</v>
      </c>
      <c r="P198" s="31">
        <v>16800000</v>
      </c>
      <c r="Q198" s="31">
        <f>VLOOKUP(A198,Hoja8!A:B,2,0)</f>
        <v>1098713784</v>
      </c>
      <c r="R198" s="31">
        <f t="shared" si="9"/>
        <v>0</v>
      </c>
      <c r="S198" s="31">
        <f>VLOOKUP(A198,Hoja8!A:C,3,0)</f>
        <v>36400000</v>
      </c>
      <c r="T198" s="31">
        <f t="shared" si="10"/>
        <v>0</v>
      </c>
      <c r="U198" s="31">
        <f>VLOOKUP(A198,Hoja8!A:E,5,0)</f>
        <v>22400000</v>
      </c>
      <c r="V198" s="31">
        <f>VLOOKUP(A198,Hoja8!A:D,4,0)</f>
        <v>2800000</v>
      </c>
      <c r="W198" s="31">
        <f>VLOOKUP(A198,Hoja8!A:F,6,0)</f>
        <v>11200000</v>
      </c>
      <c r="AA198" s="30">
        <f t="shared" si="11"/>
        <v>45504</v>
      </c>
      <c r="AB198" s="31"/>
      <c r="AC198" s="31">
        <f t="shared" si="12"/>
        <v>36400000</v>
      </c>
      <c r="AD198" s="28" t="s">
        <v>300</v>
      </c>
    </row>
    <row r="199" spans="1:30" s="28" customFormat="1" ht="29" x14ac:dyDescent="0.35">
      <c r="A199" s="20">
        <v>199</v>
      </c>
      <c r="B199" s="28">
        <v>2024</v>
      </c>
      <c r="C199" s="19" t="s">
        <v>656</v>
      </c>
      <c r="D199" s="19" t="s">
        <v>657</v>
      </c>
      <c r="E199" s="19">
        <v>52517180</v>
      </c>
      <c r="F199" s="19" t="s">
        <v>658</v>
      </c>
      <c r="G199" s="19" t="s">
        <v>475</v>
      </c>
      <c r="H199" s="19" t="s">
        <v>476</v>
      </c>
      <c r="I199" s="27">
        <v>45322</v>
      </c>
      <c r="J199" s="27">
        <v>45324</v>
      </c>
      <c r="K199" s="27">
        <v>45504</v>
      </c>
      <c r="L199" s="29">
        <v>31827000</v>
      </c>
      <c r="M199" s="36">
        <v>0.4943820278268925</v>
      </c>
      <c r="N199" s="31">
        <v>15559867</v>
      </c>
      <c r="O199" s="31">
        <v>353633</v>
      </c>
      <c r="P199" s="31">
        <v>15913500</v>
      </c>
      <c r="Q199" s="31">
        <f>VLOOKUP(A199,Hoja8!A:B,2,0)</f>
        <v>52517180</v>
      </c>
      <c r="R199" s="31">
        <f t="shared" si="9"/>
        <v>0</v>
      </c>
      <c r="S199" s="31">
        <f>VLOOKUP(A199,Hoja8!A:C,3,0)</f>
        <v>31827000</v>
      </c>
      <c r="T199" s="31">
        <f t="shared" si="10"/>
        <v>0</v>
      </c>
      <c r="U199" s="31">
        <f>VLOOKUP(A199,Hoja8!A:E,5,0)</f>
        <v>20864367</v>
      </c>
      <c r="V199" s="31">
        <f>VLOOKUP(A199,Hoja8!A:D,4,0)</f>
        <v>353633</v>
      </c>
      <c r="W199" s="31">
        <f>VLOOKUP(A199,Hoja8!A:F,6,0)</f>
        <v>10609000</v>
      </c>
      <c r="AA199" s="30">
        <f t="shared" si="11"/>
        <v>45504</v>
      </c>
      <c r="AB199" s="31"/>
      <c r="AC199" s="31">
        <f t="shared" si="12"/>
        <v>31827000</v>
      </c>
      <c r="AD199" s="28" t="s">
        <v>477</v>
      </c>
    </row>
    <row r="200" spans="1:30" s="28" customFormat="1" ht="29" x14ac:dyDescent="0.35">
      <c r="A200" s="20">
        <v>200</v>
      </c>
      <c r="B200" s="28">
        <v>2024</v>
      </c>
      <c r="C200" s="19" t="s">
        <v>659</v>
      </c>
      <c r="D200" s="19" t="s">
        <v>660</v>
      </c>
      <c r="E200" s="19">
        <v>1018474834</v>
      </c>
      <c r="F200" s="19" t="s">
        <v>661</v>
      </c>
      <c r="G200" s="19" t="s">
        <v>426</v>
      </c>
      <c r="H200" s="19" t="s">
        <v>427</v>
      </c>
      <c r="I200" s="27">
        <v>45322</v>
      </c>
      <c r="J200" s="27">
        <v>45323</v>
      </c>
      <c r="K200" s="27">
        <v>45504</v>
      </c>
      <c r="L200" s="29">
        <v>28644000</v>
      </c>
      <c r="M200" s="36">
        <v>0.5</v>
      </c>
      <c r="N200" s="31">
        <v>14322000</v>
      </c>
      <c r="O200" s="31">
        <v>0</v>
      </c>
      <c r="P200" s="31">
        <v>14322000</v>
      </c>
      <c r="Q200" s="31">
        <f>VLOOKUP(A200,Hoja8!A:B,2,0)</f>
        <v>1018474834</v>
      </c>
      <c r="R200" s="31">
        <f t="shared" ref="R200:R263" si="13">+E200-Q200</f>
        <v>0</v>
      </c>
      <c r="S200" s="31">
        <f>VLOOKUP(A200,Hoja8!A:C,3,0)</f>
        <v>28644000</v>
      </c>
      <c r="T200" s="31">
        <f t="shared" ref="T200:T263" si="14">+L200-S200</f>
        <v>0</v>
      </c>
      <c r="U200" s="31">
        <f>VLOOKUP(A200,Hoja8!A:E,5,0)</f>
        <v>19096000</v>
      </c>
      <c r="V200" s="31">
        <f>VLOOKUP(A200,Hoja8!A:D,4,0)</f>
        <v>0</v>
      </c>
      <c r="W200" s="31">
        <f>VLOOKUP(A200,Hoja8!A:F,6,0)</f>
        <v>9548000</v>
      </c>
      <c r="AA200" s="30">
        <f t="shared" ref="AA200:AA263" si="15">+Z200+K200</f>
        <v>45504</v>
      </c>
      <c r="AB200" s="31"/>
      <c r="AC200" s="31">
        <f t="shared" si="12"/>
        <v>28644000</v>
      </c>
      <c r="AD200" s="28" t="s">
        <v>5428</v>
      </c>
    </row>
    <row r="201" spans="1:30" s="28" customFormat="1" ht="29" x14ac:dyDescent="0.35">
      <c r="A201" s="20">
        <v>205</v>
      </c>
      <c r="B201" s="28">
        <v>2024</v>
      </c>
      <c r="C201" s="19" t="s">
        <v>662</v>
      </c>
      <c r="D201" s="19" t="s">
        <v>663</v>
      </c>
      <c r="E201" s="19">
        <v>1085260195</v>
      </c>
      <c r="F201" s="19" t="s">
        <v>664</v>
      </c>
      <c r="G201" s="19" t="s">
        <v>262</v>
      </c>
      <c r="H201" s="19" t="s">
        <v>263</v>
      </c>
      <c r="I201" s="27">
        <v>45322</v>
      </c>
      <c r="J201" s="27">
        <v>45323</v>
      </c>
      <c r="K201" s="27">
        <v>45504</v>
      </c>
      <c r="L201" s="29">
        <v>32148000</v>
      </c>
      <c r="M201" s="36">
        <v>0.5</v>
      </c>
      <c r="N201" s="31">
        <v>16074000</v>
      </c>
      <c r="O201" s="31">
        <v>0</v>
      </c>
      <c r="P201" s="31">
        <v>16074000</v>
      </c>
      <c r="Q201" s="31">
        <f>VLOOKUP(A201,Hoja8!A:B,2,0)</f>
        <v>1085260195</v>
      </c>
      <c r="R201" s="31">
        <f t="shared" si="13"/>
        <v>0</v>
      </c>
      <c r="S201" s="31">
        <f>VLOOKUP(A201,Hoja8!A:C,3,0)</f>
        <v>32148000</v>
      </c>
      <c r="T201" s="31">
        <f t="shared" si="14"/>
        <v>0</v>
      </c>
      <c r="U201" s="31">
        <f>VLOOKUP(A201,Hoja8!A:E,5,0)</f>
        <v>21432000</v>
      </c>
      <c r="V201" s="31">
        <f>VLOOKUP(A201,Hoja8!A:D,4,0)</f>
        <v>0</v>
      </c>
      <c r="W201" s="31">
        <f>VLOOKUP(A201,Hoja8!A:F,6,0)</f>
        <v>10716000</v>
      </c>
      <c r="AA201" s="30">
        <f t="shared" si="15"/>
        <v>45504</v>
      </c>
      <c r="AB201" s="31"/>
      <c r="AC201" s="31">
        <f t="shared" si="12"/>
        <v>32148000</v>
      </c>
      <c r="AD201" s="28" t="s">
        <v>264</v>
      </c>
    </row>
    <row r="202" spans="1:30" s="28" customFormat="1" ht="43.5" x14ac:dyDescent="0.35">
      <c r="A202" s="20">
        <v>206</v>
      </c>
      <c r="B202" s="28">
        <v>2024</v>
      </c>
      <c r="C202" s="19" t="s">
        <v>665</v>
      </c>
      <c r="D202" s="19" t="s">
        <v>666</v>
      </c>
      <c r="E202" s="19">
        <v>1016031370</v>
      </c>
      <c r="F202" s="19" t="s">
        <v>667</v>
      </c>
      <c r="G202" s="19" t="s">
        <v>154</v>
      </c>
      <c r="H202" s="19" t="s">
        <v>155</v>
      </c>
      <c r="I202" s="27">
        <v>45322</v>
      </c>
      <c r="J202" s="27">
        <v>45323</v>
      </c>
      <c r="K202" s="27">
        <v>45504</v>
      </c>
      <c r="L202" s="29">
        <v>34482500</v>
      </c>
      <c r="M202" s="36">
        <v>0.5</v>
      </c>
      <c r="N202" s="31">
        <v>15915000</v>
      </c>
      <c r="O202" s="31">
        <v>2652500</v>
      </c>
      <c r="P202" s="31">
        <v>15915000</v>
      </c>
      <c r="Q202" s="31">
        <f>VLOOKUP(A202,Hoja8!A:B,2,0)</f>
        <v>1016031370</v>
      </c>
      <c r="R202" s="31">
        <f t="shared" si="13"/>
        <v>0</v>
      </c>
      <c r="S202" s="31">
        <f>VLOOKUP(A202,Hoja8!A:C,3,0)</f>
        <v>34482500</v>
      </c>
      <c r="T202" s="31">
        <f t="shared" si="14"/>
        <v>0</v>
      </c>
      <c r="U202" s="31">
        <f>VLOOKUP(A202,Hoja8!A:E,5,0)</f>
        <v>21220000</v>
      </c>
      <c r="V202" s="31">
        <f>VLOOKUP(A202,Hoja8!A:D,4,0)</f>
        <v>2652500</v>
      </c>
      <c r="W202" s="31">
        <f>VLOOKUP(A202,Hoja8!A:F,6,0)</f>
        <v>10610000</v>
      </c>
      <c r="AA202" s="30">
        <f t="shared" si="15"/>
        <v>45504</v>
      </c>
      <c r="AB202" s="31"/>
      <c r="AC202" s="31">
        <f t="shared" si="12"/>
        <v>34482500</v>
      </c>
      <c r="AD202" s="28" t="s">
        <v>156</v>
      </c>
    </row>
    <row r="203" spans="1:30" s="28" customFormat="1" ht="43.5" x14ac:dyDescent="0.35">
      <c r="A203" s="20">
        <v>207</v>
      </c>
      <c r="B203" s="28">
        <v>2024</v>
      </c>
      <c r="C203" s="19" t="s">
        <v>668</v>
      </c>
      <c r="D203" s="19" t="s">
        <v>669</v>
      </c>
      <c r="E203" s="19">
        <v>1031152962</v>
      </c>
      <c r="F203" s="19" t="s">
        <v>670</v>
      </c>
      <c r="G203" s="19" t="s">
        <v>154</v>
      </c>
      <c r="H203" s="19" t="s">
        <v>155</v>
      </c>
      <c r="I203" s="27">
        <v>45322</v>
      </c>
      <c r="J203" s="27">
        <v>45323</v>
      </c>
      <c r="K203" s="27">
        <v>45504</v>
      </c>
      <c r="L203" s="29">
        <v>34482500</v>
      </c>
      <c r="M203" s="36">
        <v>0.5</v>
      </c>
      <c r="N203" s="31">
        <v>15915000</v>
      </c>
      <c r="O203" s="31">
        <v>2652500</v>
      </c>
      <c r="P203" s="31">
        <v>15915000</v>
      </c>
      <c r="Q203" s="31">
        <f>VLOOKUP(A203,Hoja8!A:B,2,0)</f>
        <v>1031152962</v>
      </c>
      <c r="R203" s="31">
        <f t="shared" si="13"/>
        <v>0</v>
      </c>
      <c r="S203" s="31">
        <f>VLOOKUP(A203,Hoja8!A:C,3,0)</f>
        <v>34482500</v>
      </c>
      <c r="T203" s="31">
        <f t="shared" si="14"/>
        <v>0</v>
      </c>
      <c r="U203" s="31">
        <f>VLOOKUP(A203,Hoja8!A:E,5,0)</f>
        <v>21220000</v>
      </c>
      <c r="V203" s="31">
        <f>VLOOKUP(A203,Hoja8!A:D,4,0)</f>
        <v>2652500</v>
      </c>
      <c r="W203" s="31">
        <f>VLOOKUP(A203,Hoja8!A:F,6,0)</f>
        <v>10610000</v>
      </c>
      <c r="AA203" s="30">
        <f t="shared" si="15"/>
        <v>45504</v>
      </c>
      <c r="AB203" s="31"/>
      <c r="AC203" s="31">
        <f t="shared" si="12"/>
        <v>34482500</v>
      </c>
      <c r="AD203" s="28" t="s">
        <v>156</v>
      </c>
    </row>
    <row r="204" spans="1:30" s="28" customFormat="1" ht="29" x14ac:dyDescent="0.35">
      <c r="A204" s="20">
        <v>208</v>
      </c>
      <c r="B204" s="28">
        <v>2024</v>
      </c>
      <c r="C204" s="19" t="s">
        <v>671</v>
      </c>
      <c r="D204" s="19" t="s">
        <v>672</v>
      </c>
      <c r="E204" s="19">
        <v>79796051</v>
      </c>
      <c r="F204" s="19" t="s">
        <v>673</v>
      </c>
      <c r="G204" s="19" t="s">
        <v>554</v>
      </c>
      <c r="H204" s="19" t="s">
        <v>555</v>
      </c>
      <c r="I204" s="27">
        <v>45322</v>
      </c>
      <c r="J204" s="27">
        <v>45328</v>
      </c>
      <c r="K204" s="27">
        <v>45504</v>
      </c>
      <c r="L204" s="29">
        <v>43260000</v>
      </c>
      <c r="M204" s="36">
        <v>0.48275862068965519</v>
      </c>
      <c r="N204" s="31">
        <v>20188000</v>
      </c>
      <c r="O204" s="31">
        <v>1442000</v>
      </c>
      <c r="P204" s="31">
        <v>21630000</v>
      </c>
      <c r="Q204" s="31">
        <f>VLOOKUP(A204,Hoja8!A:B,2,0)</f>
        <v>79796051</v>
      </c>
      <c r="R204" s="31">
        <f t="shared" si="13"/>
        <v>0</v>
      </c>
      <c r="S204" s="31">
        <f>VLOOKUP(A204,Hoja8!A:C,3,0)</f>
        <v>43260000</v>
      </c>
      <c r="T204" s="31">
        <f t="shared" si="14"/>
        <v>0</v>
      </c>
      <c r="U204" s="31">
        <f>VLOOKUP(A204,Hoja8!A:E,5,0)</f>
        <v>27398000</v>
      </c>
      <c r="V204" s="31">
        <f>VLOOKUP(A204,Hoja8!A:D,4,0)</f>
        <v>1442000</v>
      </c>
      <c r="W204" s="31">
        <f>VLOOKUP(A204,Hoja8!A:F,6,0)</f>
        <v>14420000</v>
      </c>
      <c r="AA204" s="30">
        <f t="shared" si="15"/>
        <v>45504</v>
      </c>
      <c r="AB204" s="31"/>
      <c r="AC204" s="31">
        <f t="shared" si="12"/>
        <v>43260000</v>
      </c>
      <c r="AD204" s="28" t="s">
        <v>5430</v>
      </c>
    </row>
    <row r="205" spans="1:30" s="28" customFormat="1" ht="29" x14ac:dyDescent="0.35">
      <c r="A205" s="20">
        <v>209</v>
      </c>
      <c r="B205" s="28">
        <v>2024</v>
      </c>
      <c r="C205" s="19" t="s">
        <v>674</v>
      </c>
      <c r="D205" s="19" t="s">
        <v>675</v>
      </c>
      <c r="E205" s="19">
        <v>52200367</v>
      </c>
      <c r="F205" s="19" t="s">
        <v>676</v>
      </c>
      <c r="G205" s="19" t="s">
        <v>554</v>
      </c>
      <c r="H205" s="19" t="s">
        <v>555</v>
      </c>
      <c r="I205" s="27">
        <v>45322</v>
      </c>
      <c r="J205" s="27">
        <v>45328</v>
      </c>
      <c r="K205" s="27">
        <v>45504</v>
      </c>
      <c r="L205" s="29">
        <v>48384000</v>
      </c>
      <c r="M205" s="36">
        <v>0.48275862068965519</v>
      </c>
      <c r="N205" s="31">
        <v>22579200</v>
      </c>
      <c r="O205" s="31">
        <v>1612800</v>
      </c>
      <c r="P205" s="31">
        <v>24192000</v>
      </c>
      <c r="Q205" s="31">
        <f>VLOOKUP(A205,Hoja8!A:B,2,0)</f>
        <v>52200367</v>
      </c>
      <c r="R205" s="31">
        <f t="shared" si="13"/>
        <v>0</v>
      </c>
      <c r="S205" s="31">
        <f>VLOOKUP(A205,Hoja8!A:C,3,0)</f>
        <v>48384000</v>
      </c>
      <c r="T205" s="31">
        <f t="shared" si="14"/>
        <v>0</v>
      </c>
      <c r="U205" s="31">
        <f>VLOOKUP(A205,Hoja8!A:E,5,0)</f>
        <v>30643200</v>
      </c>
      <c r="V205" s="31">
        <f>VLOOKUP(A205,Hoja8!A:D,4,0)</f>
        <v>1612800</v>
      </c>
      <c r="W205" s="31">
        <f>VLOOKUP(A205,Hoja8!A:F,6,0)</f>
        <v>16128000</v>
      </c>
      <c r="AA205" s="30">
        <f t="shared" si="15"/>
        <v>45504</v>
      </c>
      <c r="AB205" s="31"/>
      <c r="AC205" s="31">
        <f t="shared" si="12"/>
        <v>48384000</v>
      </c>
      <c r="AD205" s="28" t="s">
        <v>5430</v>
      </c>
    </row>
    <row r="206" spans="1:30" s="28" customFormat="1" ht="29" x14ac:dyDescent="0.35">
      <c r="A206" s="20">
        <v>210</v>
      </c>
      <c r="B206" s="28">
        <v>2024</v>
      </c>
      <c r="C206" s="19" t="s">
        <v>677</v>
      </c>
      <c r="D206" s="19" t="s">
        <v>678</v>
      </c>
      <c r="E206" s="19">
        <v>52986787</v>
      </c>
      <c r="F206" s="19" t="s">
        <v>679</v>
      </c>
      <c r="G206" s="19" t="s">
        <v>554</v>
      </c>
      <c r="H206" s="19" t="s">
        <v>555</v>
      </c>
      <c r="I206" s="27">
        <v>45322</v>
      </c>
      <c r="J206" s="27">
        <v>45327</v>
      </c>
      <c r="K206" s="27">
        <v>45504</v>
      </c>
      <c r="L206" s="29">
        <v>25680000</v>
      </c>
      <c r="M206" s="36">
        <v>0.48571429258058352</v>
      </c>
      <c r="N206" s="31">
        <v>12126667</v>
      </c>
      <c r="O206" s="31">
        <v>713333</v>
      </c>
      <c r="P206" s="31">
        <v>12840000</v>
      </c>
      <c r="Q206" s="31">
        <f>VLOOKUP(A206,Hoja8!A:B,2,0)</f>
        <v>52986787</v>
      </c>
      <c r="R206" s="31">
        <f t="shared" si="13"/>
        <v>0</v>
      </c>
      <c r="S206" s="31">
        <f>VLOOKUP(A206,Hoja8!A:C,3,0)</f>
        <v>25680000</v>
      </c>
      <c r="T206" s="31">
        <f t="shared" si="14"/>
        <v>0</v>
      </c>
      <c r="U206" s="31">
        <f>VLOOKUP(A206,Hoja8!A:E,5,0)</f>
        <v>16406667</v>
      </c>
      <c r="V206" s="31">
        <f>VLOOKUP(A206,Hoja8!A:D,4,0)</f>
        <v>713333</v>
      </c>
      <c r="W206" s="31">
        <f>VLOOKUP(A206,Hoja8!A:F,6,0)</f>
        <v>8560000</v>
      </c>
      <c r="AA206" s="30">
        <f t="shared" si="15"/>
        <v>45504</v>
      </c>
      <c r="AB206" s="31"/>
      <c r="AC206" s="31">
        <f t="shared" si="12"/>
        <v>25680000</v>
      </c>
      <c r="AD206" s="28" t="s">
        <v>5430</v>
      </c>
    </row>
    <row r="207" spans="1:30" s="28" customFormat="1" ht="29" x14ac:dyDescent="0.35">
      <c r="A207" s="20">
        <v>211</v>
      </c>
      <c r="B207" s="28">
        <v>2024</v>
      </c>
      <c r="C207" s="19" t="s">
        <v>680</v>
      </c>
      <c r="D207" s="19" t="s">
        <v>681</v>
      </c>
      <c r="E207" s="19">
        <v>1015412464</v>
      </c>
      <c r="F207" s="19" t="s">
        <v>682</v>
      </c>
      <c r="G207" s="19" t="s">
        <v>554</v>
      </c>
      <c r="H207" s="19" t="s">
        <v>555</v>
      </c>
      <c r="I207" s="27">
        <v>45322</v>
      </c>
      <c r="J207" s="27">
        <v>45327</v>
      </c>
      <c r="K207" s="27">
        <v>45504</v>
      </c>
      <c r="L207" s="29">
        <v>44880000</v>
      </c>
      <c r="M207" s="36">
        <v>0.4857142817854414</v>
      </c>
      <c r="N207" s="31">
        <v>21193333</v>
      </c>
      <c r="O207" s="31">
        <v>1246667</v>
      </c>
      <c r="P207" s="31">
        <v>22440000</v>
      </c>
      <c r="Q207" s="31">
        <f>VLOOKUP(A207,Hoja8!A:B,2,0)</f>
        <v>1015412464</v>
      </c>
      <c r="R207" s="31">
        <f t="shared" si="13"/>
        <v>0</v>
      </c>
      <c r="S207" s="31">
        <f>VLOOKUP(A207,Hoja8!A:C,3,0)</f>
        <v>44880000</v>
      </c>
      <c r="T207" s="31">
        <f t="shared" si="14"/>
        <v>0</v>
      </c>
      <c r="U207" s="31">
        <f>VLOOKUP(A207,Hoja8!A:E,5,0)</f>
        <v>28673333</v>
      </c>
      <c r="V207" s="31">
        <f>VLOOKUP(A207,Hoja8!A:D,4,0)</f>
        <v>1246667</v>
      </c>
      <c r="W207" s="31">
        <f>VLOOKUP(A207,Hoja8!A:F,6,0)</f>
        <v>14960000</v>
      </c>
      <c r="AA207" s="30">
        <f t="shared" si="15"/>
        <v>45504</v>
      </c>
      <c r="AB207" s="31"/>
      <c r="AC207" s="31">
        <f t="shared" si="12"/>
        <v>44880000</v>
      </c>
      <c r="AD207" s="28" t="s">
        <v>5430</v>
      </c>
    </row>
    <row r="208" spans="1:30" s="28" customFormat="1" ht="29" x14ac:dyDescent="0.35">
      <c r="A208" s="20">
        <v>212</v>
      </c>
      <c r="B208" s="28">
        <v>2024</v>
      </c>
      <c r="C208" s="19" t="s">
        <v>683</v>
      </c>
      <c r="D208" s="19" t="s">
        <v>684</v>
      </c>
      <c r="E208" s="19">
        <v>1026282315</v>
      </c>
      <c r="F208" s="19" t="s">
        <v>685</v>
      </c>
      <c r="G208" s="19" t="s">
        <v>554</v>
      </c>
      <c r="H208" s="19" t="s">
        <v>555</v>
      </c>
      <c r="I208" s="27">
        <v>45322</v>
      </c>
      <c r="J208" s="27">
        <v>45331</v>
      </c>
      <c r="K208" s="27">
        <v>45504</v>
      </c>
      <c r="L208" s="29">
        <v>52152000</v>
      </c>
      <c r="M208" s="36">
        <v>0.47368421052631576</v>
      </c>
      <c r="N208" s="31">
        <v>23468400</v>
      </c>
      <c r="O208" s="31">
        <v>2607600</v>
      </c>
      <c r="P208" s="31">
        <v>26076000</v>
      </c>
      <c r="Q208" s="31">
        <f>VLOOKUP(A208,Hoja8!A:B,2,0)</f>
        <v>1026282315</v>
      </c>
      <c r="R208" s="31">
        <f t="shared" si="13"/>
        <v>0</v>
      </c>
      <c r="S208" s="31">
        <f>VLOOKUP(A208,Hoja8!A:C,3,0)</f>
        <v>52152000</v>
      </c>
      <c r="T208" s="31">
        <f t="shared" si="14"/>
        <v>0</v>
      </c>
      <c r="U208" s="31">
        <f>VLOOKUP(A208,Hoja8!A:E,5,0)</f>
        <v>32160400</v>
      </c>
      <c r="V208" s="31">
        <f>VLOOKUP(A208,Hoja8!A:D,4,0)</f>
        <v>2607600</v>
      </c>
      <c r="W208" s="31">
        <f>VLOOKUP(A208,Hoja8!A:F,6,0)</f>
        <v>17384000</v>
      </c>
      <c r="AA208" s="30">
        <f t="shared" si="15"/>
        <v>45504</v>
      </c>
      <c r="AB208" s="31"/>
      <c r="AC208" s="31">
        <f t="shared" si="12"/>
        <v>52152000</v>
      </c>
      <c r="AD208" s="28" t="s">
        <v>5430</v>
      </c>
    </row>
    <row r="209" spans="1:30" s="28" customFormat="1" ht="43.5" x14ac:dyDescent="0.35">
      <c r="A209" s="20">
        <v>214</v>
      </c>
      <c r="B209" s="28">
        <v>2024</v>
      </c>
      <c r="C209" s="19" t="s">
        <v>686</v>
      </c>
      <c r="D209" s="19" t="s">
        <v>687</v>
      </c>
      <c r="E209" s="19">
        <v>52888975</v>
      </c>
      <c r="F209" s="19" t="s">
        <v>688</v>
      </c>
      <c r="G209" s="19" t="s">
        <v>154</v>
      </c>
      <c r="H209" s="19" t="s">
        <v>155</v>
      </c>
      <c r="I209" s="27">
        <v>45322</v>
      </c>
      <c r="J209" s="27">
        <v>45327</v>
      </c>
      <c r="K209" s="27">
        <v>45504</v>
      </c>
      <c r="L209" s="29">
        <v>34482500</v>
      </c>
      <c r="M209" s="36">
        <v>0.48571428017465229</v>
      </c>
      <c r="N209" s="31">
        <v>15030833</v>
      </c>
      <c r="O209" s="31">
        <v>3536667</v>
      </c>
      <c r="P209" s="31">
        <v>15915000</v>
      </c>
      <c r="Q209" s="31">
        <f>VLOOKUP(A209,Hoja8!A:B,2,0)</f>
        <v>52888975</v>
      </c>
      <c r="R209" s="31">
        <f t="shared" si="13"/>
        <v>0</v>
      </c>
      <c r="S209" s="31">
        <f>VLOOKUP(A209,Hoja8!A:C,3,0)</f>
        <v>34482500</v>
      </c>
      <c r="T209" s="31">
        <f t="shared" si="14"/>
        <v>0</v>
      </c>
      <c r="U209" s="31">
        <f>VLOOKUP(A209,Hoja8!A:E,5,0)</f>
        <v>20335833</v>
      </c>
      <c r="V209" s="31">
        <f>VLOOKUP(A209,Hoja8!A:D,4,0)</f>
        <v>3536667</v>
      </c>
      <c r="W209" s="31">
        <f>VLOOKUP(A209,Hoja8!A:F,6,0)</f>
        <v>10610000</v>
      </c>
      <c r="AA209" s="30">
        <f t="shared" si="15"/>
        <v>45504</v>
      </c>
      <c r="AB209" s="31"/>
      <c r="AC209" s="31">
        <f t="shared" si="12"/>
        <v>34482500</v>
      </c>
      <c r="AD209" s="28" t="s">
        <v>156</v>
      </c>
    </row>
    <row r="210" spans="1:30" s="28" customFormat="1" ht="43.5" x14ac:dyDescent="0.35">
      <c r="A210" s="20">
        <v>215</v>
      </c>
      <c r="B210" s="28">
        <v>2024</v>
      </c>
      <c r="C210" s="19" t="s">
        <v>689</v>
      </c>
      <c r="D210" s="19" t="s">
        <v>690</v>
      </c>
      <c r="E210" s="19">
        <v>1012374364</v>
      </c>
      <c r="F210" s="19" t="s">
        <v>691</v>
      </c>
      <c r="G210" s="19" t="s">
        <v>154</v>
      </c>
      <c r="H210" s="19" t="s">
        <v>155</v>
      </c>
      <c r="I210" s="27">
        <v>45322</v>
      </c>
      <c r="J210" s="27">
        <v>45324</v>
      </c>
      <c r="K210" s="27">
        <v>45504</v>
      </c>
      <c r="L210" s="29">
        <v>34482500</v>
      </c>
      <c r="M210" s="36">
        <v>0.49438201711743235</v>
      </c>
      <c r="N210" s="31">
        <v>15561333</v>
      </c>
      <c r="O210" s="31">
        <v>3006167</v>
      </c>
      <c r="P210" s="31">
        <v>15915000</v>
      </c>
      <c r="Q210" s="31">
        <f>VLOOKUP(A210,Hoja8!A:B,2,0)</f>
        <v>1012374364</v>
      </c>
      <c r="R210" s="31">
        <f t="shared" si="13"/>
        <v>0</v>
      </c>
      <c r="S210" s="31">
        <f>VLOOKUP(A210,Hoja8!A:C,3,0)</f>
        <v>34482500</v>
      </c>
      <c r="T210" s="31">
        <f t="shared" si="14"/>
        <v>0</v>
      </c>
      <c r="U210" s="31">
        <f>VLOOKUP(A210,Hoja8!A:E,5,0)</f>
        <v>20866333</v>
      </c>
      <c r="V210" s="31">
        <f>VLOOKUP(A210,Hoja8!A:D,4,0)</f>
        <v>3006167</v>
      </c>
      <c r="W210" s="31">
        <f>VLOOKUP(A210,Hoja8!A:F,6,0)</f>
        <v>10610000</v>
      </c>
      <c r="AA210" s="30">
        <f t="shared" si="15"/>
        <v>45504</v>
      </c>
      <c r="AB210" s="31"/>
      <c r="AC210" s="31">
        <f t="shared" si="12"/>
        <v>34482500</v>
      </c>
      <c r="AD210" s="28" t="s">
        <v>156</v>
      </c>
    </row>
    <row r="211" spans="1:30" s="28" customFormat="1" ht="29" x14ac:dyDescent="0.35">
      <c r="A211" s="20">
        <v>217</v>
      </c>
      <c r="B211" s="28">
        <v>2024</v>
      </c>
      <c r="C211" s="19" t="s">
        <v>692</v>
      </c>
      <c r="D211" s="19" t="s">
        <v>693</v>
      </c>
      <c r="E211" s="19">
        <v>1070968907</v>
      </c>
      <c r="F211" s="19" t="s">
        <v>694</v>
      </c>
      <c r="G211" s="19" t="s">
        <v>298</v>
      </c>
      <c r="H211" s="19" t="s">
        <v>299</v>
      </c>
      <c r="I211" s="27">
        <v>45322</v>
      </c>
      <c r="J211" s="27">
        <v>45323</v>
      </c>
      <c r="K211" s="27">
        <v>45504</v>
      </c>
      <c r="L211" s="29">
        <v>36400000</v>
      </c>
      <c r="M211" s="36">
        <v>0.5</v>
      </c>
      <c r="N211" s="31">
        <v>16800000</v>
      </c>
      <c r="O211" s="31">
        <v>2800000</v>
      </c>
      <c r="P211" s="31">
        <v>16800000</v>
      </c>
      <c r="Q211" s="31">
        <f>VLOOKUP(A211,Hoja8!A:B,2,0)</f>
        <v>1070968907</v>
      </c>
      <c r="R211" s="31">
        <f t="shared" si="13"/>
        <v>0</v>
      </c>
      <c r="S211" s="31">
        <f>VLOOKUP(A211,Hoja8!A:C,3,0)</f>
        <v>36400000</v>
      </c>
      <c r="T211" s="31">
        <f t="shared" si="14"/>
        <v>0</v>
      </c>
      <c r="U211" s="31">
        <f>VLOOKUP(A211,Hoja8!A:E,5,0)</f>
        <v>22400000</v>
      </c>
      <c r="V211" s="31">
        <f>VLOOKUP(A211,Hoja8!A:D,4,0)</f>
        <v>2800000</v>
      </c>
      <c r="W211" s="31">
        <f>VLOOKUP(A211,Hoja8!A:F,6,0)</f>
        <v>11200000</v>
      </c>
      <c r="AA211" s="30">
        <f t="shared" si="15"/>
        <v>45504</v>
      </c>
      <c r="AB211" s="31"/>
      <c r="AC211" s="31">
        <f t="shared" si="12"/>
        <v>36400000</v>
      </c>
      <c r="AD211" s="28" t="s">
        <v>300</v>
      </c>
    </row>
    <row r="212" spans="1:30" s="28" customFormat="1" ht="29" x14ac:dyDescent="0.35">
      <c r="A212" s="20">
        <v>218</v>
      </c>
      <c r="B212" s="28">
        <v>2024</v>
      </c>
      <c r="C212" s="19" t="s">
        <v>695</v>
      </c>
      <c r="D212" s="19" t="s">
        <v>696</v>
      </c>
      <c r="E212" s="19">
        <v>1010175393</v>
      </c>
      <c r="F212" s="19" t="s">
        <v>697</v>
      </c>
      <c r="G212" s="19" t="s">
        <v>262</v>
      </c>
      <c r="H212" s="19" t="s">
        <v>263</v>
      </c>
      <c r="I212" s="27">
        <v>45322</v>
      </c>
      <c r="J212" s="27">
        <v>45323</v>
      </c>
      <c r="K212" s="27">
        <v>45504</v>
      </c>
      <c r="L212" s="29">
        <v>30552000</v>
      </c>
      <c r="M212" s="36">
        <v>0.5</v>
      </c>
      <c r="N212" s="31">
        <v>15276000</v>
      </c>
      <c r="O212" s="31">
        <v>0</v>
      </c>
      <c r="P212" s="31">
        <v>15276000</v>
      </c>
      <c r="Q212" s="31">
        <f>VLOOKUP(A212,Hoja8!A:B,2,0)</f>
        <v>1010175393</v>
      </c>
      <c r="R212" s="31">
        <f t="shared" si="13"/>
        <v>0</v>
      </c>
      <c r="S212" s="31">
        <f>VLOOKUP(A212,Hoja8!A:C,3,0)</f>
        <v>30552000</v>
      </c>
      <c r="T212" s="31">
        <f t="shared" si="14"/>
        <v>0</v>
      </c>
      <c r="U212" s="31">
        <f>VLOOKUP(A212,Hoja8!A:E,5,0)</f>
        <v>20368000</v>
      </c>
      <c r="V212" s="31">
        <f>VLOOKUP(A212,Hoja8!A:D,4,0)</f>
        <v>0</v>
      </c>
      <c r="W212" s="31">
        <f>VLOOKUP(A212,Hoja8!A:F,6,0)</f>
        <v>10184000</v>
      </c>
      <c r="AA212" s="30">
        <f t="shared" si="15"/>
        <v>45504</v>
      </c>
      <c r="AB212" s="31"/>
      <c r="AC212" s="31">
        <f t="shared" si="12"/>
        <v>30552000</v>
      </c>
      <c r="AD212" s="28" t="s">
        <v>264</v>
      </c>
    </row>
    <row r="213" spans="1:30" s="28" customFormat="1" ht="29" x14ac:dyDescent="0.35">
      <c r="A213" s="20">
        <v>219</v>
      </c>
      <c r="B213" s="28">
        <v>2024</v>
      </c>
      <c r="C213" s="19" t="s">
        <v>698</v>
      </c>
      <c r="D213" s="19" t="s">
        <v>699</v>
      </c>
      <c r="E213" s="19">
        <v>1032449799</v>
      </c>
      <c r="F213" s="19" t="s">
        <v>700</v>
      </c>
      <c r="G213" s="19" t="s">
        <v>262</v>
      </c>
      <c r="H213" s="19" t="s">
        <v>263</v>
      </c>
      <c r="I213" s="27">
        <v>45322</v>
      </c>
      <c r="J213" s="27">
        <v>45323</v>
      </c>
      <c r="K213" s="27">
        <v>45504</v>
      </c>
      <c r="L213" s="29">
        <v>30552000</v>
      </c>
      <c r="M213" s="36">
        <v>0.5</v>
      </c>
      <c r="N213" s="31">
        <v>15276000</v>
      </c>
      <c r="O213" s="31">
        <v>0</v>
      </c>
      <c r="P213" s="31">
        <v>15276000</v>
      </c>
      <c r="Q213" s="31">
        <f>VLOOKUP(A213,Hoja8!A:B,2,0)</f>
        <v>1032449799</v>
      </c>
      <c r="R213" s="31">
        <f t="shared" si="13"/>
        <v>0</v>
      </c>
      <c r="S213" s="31">
        <f>VLOOKUP(A213,Hoja8!A:C,3,0)</f>
        <v>30552000</v>
      </c>
      <c r="T213" s="31">
        <f t="shared" si="14"/>
        <v>0</v>
      </c>
      <c r="U213" s="31">
        <f>VLOOKUP(A213,Hoja8!A:E,5,0)</f>
        <v>20368000</v>
      </c>
      <c r="V213" s="31">
        <f>VLOOKUP(A213,Hoja8!A:D,4,0)</f>
        <v>0</v>
      </c>
      <c r="W213" s="31">
        <f>VLOOKUP(A213,Hoja8!A:F,6,0)</f>
        <v>10184000</v>
      </c>
      <c r="AA213" s="30">
        <f t="shared" si="15"/>
        <v>45504</v>
      </c>
      <c r="AB213" s="31"/>
      <c r="AC213" s="31">
        <f t="shared" si="12"/>
        <v>30552000</v>
      </c>
      <c r="AD213" s="28" t="s">
        <v>264</v>
      </c>
    </row>
    <row r="214" spans="1:30" s="28" customFormat="1" ht="29" x14ac:dyDescent="0.35">
      <c r="A214" s="20">
        <v>220</v>
      </c>
      <c r="B214" s="28">
        <v>2024</v>
      </c>
      <c r="C214" s="19" t="s">
        <v>701</v>
      </c>
      <c r="D214" s="19" t="s">
        <v>702</v>
      </c>
      <c r="E214" s="19">
        <v>1049633184</v>
      </c>
      <c r="F214" s="19" t="s">
        <v>703</v>
      </c>
      <c r="G214" s="19" t="s">
        <v>262</v>
      </c>
      <c r="H214" s="19" t="s">
        <v>263</v>
      </c>
      <c r="I214" s="27">
        <v>45322</v>
      </c>
      <c r="J214" s="27">
        <v>45323</v>
      </c>
      <c r="K214" s="27">
        <v>45504</v>
      </c>
      <c r="L214" s="29">
        <v>30552000</v>
      </c>
      <c r="M214" s="36">
        <v>0.5</v>
      </c>
      <c r="N214" s="31">
        <v>15276000</v>
      </c>
      <c r="O214" s="31">
        <v>0</v>
      </c>
      <c r="P214" s="31">
        <v>15276000</v>
      </c>
      <c r="Q214" s="31">
        <f>VLOOKUP(A214,Hoja8!A:B,2,0)</f>
        <v>1049633184</v>
      </c>
      <c r="R214" s="31">
        <f t="shared" si="13"/>
        <v>0</v>
      </c>
      <c r="S214" s="31">
        <f>VLOOKUP(A214,Hoja8!A:C,3,0)</f>
        <v>30552000</v>
      </c>
      <c r="T214" s="31">
        <f t="shared" si="14"/>
        <v>0</v>
      </c>
      <c r="U214" s="31">
        <f>VLOOKUP(A214,Hoja8!A:E,5,0)</f>
        <v>20368000</v>
      </c>
      <c r="V214" s="31">
        <f>VLOOKUP(A214,Hoja8!A:D,4,0)</f>
        <v>0</v>
      </c>
      <c r="W214" s="31">
        <f>VLOOKUP(A214,Hoja8!A:F,6,0)</f>
        <v>10184000</v>
      </c>
      <c r="AA214" s="30">
        <f t="shared" si="15"/>
        <v>45504</v>
      </c>
      <c r="AB214" s="31"/>
      <c r="AC214" s="31">
        <f t="shared" si="12"/>
        <v>30552000</v>
      </c>
      <c r="AD214" s="28" t="s">
        <v>264</v>
      </c>
    </row>
    <row r="215" spans="1:30" s="28" customFormat="1" ht="29" x14ac:dyDescent="0.35">
      <c r="A215" s="20">
        <v>222</v>
      </c>
      <c r="B215" s="28">
        <v>2024</v>
      </c>
      <c r="C215" s="19" t="s">
        <v>704</v>
      </c>
      <c r="D215" s="19" t="s">
        <v>705</v>
      </c>
      <c r="E215" s="19">
        <v>1014212508</v>
      </c>
      <c r="F215" s="19" t="s">
        <v>706</v>
      </c>
      <c r="G215" s="19" t="s">
        <v>4678</v>
      </c>
      <c r="H215" s="19" t="s">
        <v>539</v>
      </c>
      <c r="I215" s="27">
        <v>45322</v>
      </c>
      <c r="J215" s="27">
        <v>45327</v>
      </c>
      <c r="K215" s="27">
        <v>45504</v>
      </c>
      <c r="L215" s="29">
        <v>31827000</v>
      </c>
      <c r="M215" s="36">
        <v>0.28571430418147065</v>
      </c>
      <c r="N215" s="31">
        <v>8840834</v>
      </c>
      <c r="O215" s="31">
        <v>884083</v>
      </c>
      <c r="P215" s="31">
        <v>22102083</v>
      </c>
      <c r="Q215" s="31">
        <f>VLOOKUP(A215,Hoja8!A:B,2,0)</f>
        <v>1014212508</v>
      </c>
      <c r="R215" s="31">
        <f t="shared" si="13"/>
        <v>0</v>
      </c>
      <c r="S215" s="31">
        <f>VLOOKUP(A215,Hoja8!A:C,3,0)</f>
        <v>31827000</v>
      </c>
      <c r="T215" s="31">
        <f t="shared" si="14"/>
        <v>0</v>
      </c>
      <c r="U215" s="31">
        <f>VLOOKUP(A215,Hoja8!A:E,5,0)</f>
        <v>8840834</v>
      </c>
      <c r="V215" s="31">
        <f>VLOOKUP(A215,Hoja8!A:D,4,0)</f>
        <v>884083</v>
      </c>
      <c r="W215" s="31">
        <f>VLOOKUP(A215,Hoja8!A:F,6,0)</f>
        <v>22102083</v>
      </c>
      <c r="AA215" s="30">
        <f t="shared" si="15"/>
        <v>45504</v>
      </c>
      <c r="AB215" s="31"/>
      <c r="AC215" s="31">
        <f t="shared" si="12"/>
        <v>31827000</v>
      </c>
      <c r="AD215" s="28" t="s">
        <v>534</v>
      </c>
    </row>
    <row r="216" spans="1:30" s="28" customFormat="1" ht="29" x14ac:dyDescent="0.35">
      <c r="A216" s="20">
        <v>223</v>
      </c>
      <c r="B216" s="28">
        <v>2024</v>
      </c>
      <c r="C216" s="19" t="s">
        <v>707</v>
      </c>
      <c r="D216" s="19" t="s">
        <v>708</v>
      </c>
      <c r="E216" s="19">
        <v>1013645642</v>
      </c>
      <c r="F216" s="19" t="s">
        <v>709</v>
      </c>
      <c r="G216" s="19" t="s">
        <v>543</v>
      </c>
      <c r="H216" s="19" t="s">
        <v>544</v>
      </c>
      <c r="I216" s="27">
        <v>45322</v>
      </c>
      <c r="J216" s="27">
        <v>45323</v>
      </c>
      <c r="K216" s="27">
        <v>45504</v>
      </c>
      <c r="L216" s="29">
        <v>48000000</v>
      </c>
      <c r="M216" s="36">
        <v>0.5</v>
      </c>
      <c r="N216" s="31">
        <v>24000000</v>
      </c>
      <c r="O216" s="31">
        <v>0</v>
      </c>
      <c r="P216" s="31">
        <v>24000000</v>
      </c>
      <c r="Q216" s="31">
        <f>VLOOKUP(A216,Hoja8!A:B,2,0)</f>
        <v>1013645642</v>
      </c>
      <c r="R216" s="31">
        <f t="shared" si="13"/>
        <v>0</v>
      </c>
      <c r="S216" s="31">
        <f>VLOOKUP(A216,Hoja8!A:C,3,0)</f>
        <v>48000000</v>
      </c>
      <c r="T216" s="31">
        <f t="shared" si="14"/>
        <v>0</v>
      </c>
      <c r="U216" s="31">
        <f>VLOOKUP(A216,Hoja8!A:E,5,0)</f>
        <v>32000000</v>
      </c>
      <c r="V216" s="31">
        <f>VLOOKUP(A216,Hoja8!A:D,4,0)</f>
        <v>0</v>
      </c>
      <c r="W216" s="31">
        <f>VLOOKUP(A216,Hoja8!A:F,6,0)</f>
        <v>16000000</v>
      </c>
      <c r="AA216" s="30">
        <f t="shared" si="15"/>
        <v>45504</v>
      </c>
      <c r="AB216" s="31"/>
      <c r="AC216" s="31">
        <f t="shared" si="12"/>
        <v>48000000</v>
      </c>
      <c r="AD216" s="28" t="s">
        <v>5429</v>
      </c>
    </row>
    <row r="217" spans="1:30" s="28" customFormat="1" ht="29" x14ac:dyDescent="0.35">
      <c r="A217" s="20">
        <v>224</v>
      </c>
      <c r="B217" s="28">
        <v>2024</v>
      </c>
      <c r="C217" s="19" t="s">
        <v>710</v>
      </c>
      <c r="D217" s="19" t="s">
        <v>711</v>
      </c>
      <c r="E217" s="19">
        <v>52218685</v>
      </c>
      <c r="F217" s="19" t="s">
        <v>712</v>
      </c>
      <c r="G217" s="19" t="s">
        <v>532</v>
      </c>
      <c r="H217" s="19" t="s">
        <v>533</v>
      </c>
      <c r="I217" s="27">
        <v>45322</v>
      </c>
      <c r="J217" s="27">
        <v>45323</v>
      </c>
      <c r="K217" s="27">
        <v>45504</v>
      </c>
      <c r="L217" s="29">
        <v>44556000</v>
      </c>
      <c r="M217" s="36">
        <v>0.5</v>
      </c>
      <c r="N217" s="31">
        <v>22278000</v>
      </c>
      <c r="O217" s="31">
        <v>0</v>
      </c>
      <c r="P217" s="31">
        <v>22278000</v>
      </c>
      <c r="Q217" s="31">
        <f>VLOOKUP(A217,Hoja8!A:B,2,0)</f>
        <v>52218685</v>
      </c>
      <c r="R217" s="31">
        <f t="shared" si="13"/>
        <v>0</v>
      </c>
      <c r="S217" s="31">
        <f>VLOOKUP(A217,Hoja8!A:C,3,0)</f>
        <v>44556000</v>
      </c>
      <c r="T217" s="31">
        <f t="shared" si="14"/>
        <v>0</v>
      </c>
      <c r="U217" s="31">
        <f>VLOOKUP(A217,Hoja8!A:E,5,0)</f>
        <v>29704000</v>
      </c>
      <c r="V217" s="31">
        <f>VLOOKUP(A217,Hoja8!A:D,4,0)</f>
        <v>0</v>
      </c>
      <c r="W217" s="31">
        <f>VLOOKUP(A217,Hoja8!A:F,6,0)</f>
        <v>14852000</v>
      </c>
      <c r="AA217" s="30">
        <f t="shared" si="15"/>
        <v>45504</v>
      </c>
      <c r="AB217" s="31"/>
      <c r="AC217" s="31">
        <f t="shared" si="12"/>
        <v>44556000</v>
      </c>
      <c r="AD217" s="28" t="s">
        <v>534</v>
      </c>
    </row>
    <row r="218" spans="1:30" s="28" customFormat="1" ht="29" x14ac:dyDescent="0.35">
      <c r="A218" s="20">
        <v>225</v>
      </c>
      <c r="B218" s="28">
        <v>2024</v>
      </c>
      <c r="C218" s="19" t="s">
        <v>713</v>
      </c>
      <c r="D218" s="19" t="s">
        <v>714</v>
      </c>
      <c r="E218" s="19">
        <v>1010192366</v>
      </c>
      <c r="F218" s="19" t="s">
        <v>715</v>
      </c>
      <c r="G218" s="19" t="s">
        <v>338</v>
      </c>
      <c r="H218" s="19" t="s">
        <v>339</v>
      </c>
      <c r="I218" s="27">
        <v>45322</v>
      </c>
      <c r="J218" s="27">
        <v>45323</v>
      </c>
      <c r="K218" s="27">
        <v>45504</v>
      </c>
      <c r="L218" s="29">
        <v>133436413</v>
      </c>
      <c r="M218" s="36">
        <v>0.27272727272727271</v>
      </c>
      <c r="N218" s="31">
        <v>36391749</v>
      </c>
      <c r="O218" s="31">
        <v>0</v>
      </c>
      <c r="P218" s="31">
        <v>97044664</v>
      </c>
      <c r="Q218" s="31">
        <f>VLOOKUP(A218,Hoja8!A:B,2,0)</f>
        <v>1010192366</v>
      </c>
      <c r="R218" s="31">
        <f t="shared" si="13"/>
        <v>0</v>
      </c>
      <c r="S218" s="31">
        <f>VLOOKUP(A218,Hoja8!A:C,3,0)</f>
        <v>133436413</v>
      </c>
      <c r="T218" s="31">
        <f t="shared" si="14"/>
        <v>0</v>
      </c>
      <c r="U218" s="31">
        <f>VLOOKUP(A218,Hoja8!A:E,5,0)</f>
        <v>48522332</v>
      </c>
      <c r="V218" s="31">
        <f>VLOOKUP(A218,Hoja8!A:D,4,0)</f>
        <v>0</v>
      </c>
      <c r="W218" s="31">
        <f>VLOOKUP(A218,Hoja8!A:F,6,0)</f>
        <v>84914081</v>
      </c>
      <c r="AA218" s="30">
        <f t="shared" si="15"/>
        <v>45504</v>
      </c>
      <c r="AB218" s="31"/>
      <c r="AC218" s="31">
        <f t="shared" si="12"/>
        <v>133436413</v>
      </c>
      <c r="AD218" s="28" t="s">
        <v>340</v>
      </c>
    </row>
    <row r="219" spans="1:30" s="28" customFormat="1" ht="29" x14ac:dyDescent="0.35">
      <c r="A219" s="20">
        <v>226</v>
      </c>
      <c r="B219" s="28">
        <v>2024</v>
      </c>
      <c r="C219" s="19" t="s">
        <v>716</v>
      </c>
      <c r="D219" s="19" t="s">
        <v>717</v>
      </c>
      <c r="E219" s="19">
        <v>1018490752</v>
      </c>
      <c r="F219" s="19" t="s">
        <v>718</v>
      </c>
      <c r="G219" s="19" t="s">
        <v>338</v>
      </c>
      <c r="H219" s="19" t="s">
        <v>339</v>
      </c>
      <c r="I219" s="27">
        <v>45322</v>
      </c>
      <c r="J219" s="27">
        <v>45323</v>
      </c>
      <c r="K219" s="27">
        <v>45504</v>
      </c>
      <c r="L219" s="29">
        <v>102518229</v>
      </c>
      <c r="M219" s="36">
        <v>0.27272727272727271</v>
      </c>
      <c r="N219" s="31">
        <v>27959517</v>
      </c>
      <c r="O219" s="31">
        <v>0</v>
      </c>
      <c r="P219" s="31">
        <v>74558712</v>
      </c>
      <c r="Q219" s="31">
        <f>VLOOKUP(A219,Hoja8!A:B,2,0)</f>
        <v>1018490752</v>
      </c>
      <c r="R219" s="31">
        <f t="shared" si="13"/>
        <v>0</v>
      </c>
      <c r="S219" s="31">
        <f>VLOOKUP(A219,Hoja8!A:C,3,0)</f>
        <v>102518229</v>
      </c>
      <c r="T219" s="31">
        <f t="shared" si="14"/>
        <v>0</v>
      </c>
      <c r="U219" s="31">
        <f>VLOOKUP(A219,Hoja8!A:E,5,0)</f>
        <v>37279356</v>
      </c>
      <c r="V219" s="31">
        <f>VLOOKUP(A219,Hoja8!A:D,4,0)</f>
        <v>0</v>
      </c>
      <c r="W219" s="31">
        <f>VLOOKUP(A219,Hoja8!A:F,6,0)</f>
        <v>65238873</v>
      </c>
      <c r="AA219" s="30">
        <f t="shared" si="15"/>
        <v>45504</v>
      </c>
      <c r="AB219" s="31"/>
      <c r="AC219" s="31">
        <f t="shared" si="12"/>
        <v>102518229</v>
      </c>
      <c r="AD219" s="28" t="s">
        <v>340</v>
      </c>
    </row>
    <row r="220" spans="1:30" s="28" customFormat="1" ht="29" x14ac:dyDescent="0.35">
      <c r="A220" s="20">
        <v>227</v>
      </c>
      <c r="B220" s="28">
        <v>2024</v>
      </c>
      <c r="C220" s="19" t="s">
        <v>719</v>
      </c>
      <c r="D220" s="19" t="s">
        <v>720</v>
      </c>
      <c r="E220" s="19">
        <v>52828360</v>
      </c>
      <c r="F220" s="19" t="s">
        <v>721</v>
      </c>
      <c r="G220" s="19" t="s">
        <v>262</v>
      </c>
      <c r="H220" s="19" t="s">
        <v>263</v>
      </c>
      <c r="I220" s="27">
        <v>45322</v>
      </c>
      <c r="J220" s="27">
        <v>45327</v>
      </c>
      <c r="K220" s="27">
        <v>45504</v>
      </c>
      <c r="L220" s="29">
        <v>32148000</v>
      </c>
      <c r="M220" s="36">
        <v>0.48571428571428571</v>
      </c>
      <c r="N220" s="31">
        <v>15181000</v>
      </c>
      <c r="O220" s="31">
        <v>893000</v>
      </c>
      <c r="P220" s="31">
        <v>16074000</v>
      </c>
      <c r="Q220" s="31">
        <f>VLOOKUP(A220,Hoja8!A:B,2,0)</f>
        <v>52828360</v>
      </c>
      <c r="R220" s="31">
        <f t="shared" si="13"/>
        <v>0</v>
      </c>
      <c r="S220" s="31">
        <f>VLOOKUP(A220,Hoja8!A:C,3,0)</f>
        <v>32148000</v>
      </c>
      <c r="T220" s="31">
        <f t="shared" si="14"/>
        <v>0</v>
      </c>
      <c r="U220" s="31">
        <f>VLOOKUP(A220,Hoja8!A:E,5,0)</f>
        <v>20539000</v>
      </c>
      <c r="V220" s="31">
        <f>VLOOKUP(A220,Hoja8!A:D,4,0)</f>
        <v>893000</v>
      </c>
      <c r="W220" s="31">
        <f>VLOOKUP(A220,Hoja8!A:F,6,0)</f>
        <v>10716000</v>
      </c>
      <c r="AA220" s="30">
        <f t="shared" si="15"/>
        <v>45504</v>
      </c>
      <c r="AB220" s="31"/>
      <c r="AC220" s="31">
        <f t="shared" si="12"/>
        <v>32148000</v>
      </c>
      <c r="AD220" s="28" t="s">
        <v>264</v>
      </c>
    </row>
    <row r="221" spans="1:30" s="28" customFormat="1" ht="29" x14ac:dyDescent="0.35">
      <c r="A221" s="20">
        <v>228</v>
      </c>
      <c r="B221" s="28">
        <v>2024</v>
      </c>
      <c r="C221" s="19" t="s">
        <v>722</v>
      </c>
      <c r="D221" s="19" t="s">
        <v>723</v>
      </c>
      <c r="E221" s="19">
        <v>1018455404</v>
      </c>
      <c r="F221" s="19" t="s">
        <v>724</v>
      </c>
      <c r="G221" s="19" t="s">
        <v>262</v>
      </c>
      <c r="H221" s="19" t="s">
        <v>263</v>
      </c>
      <c r="I221" s="27">
        <v>45322</v>
      </c>
      <c r="J221" s="27">
        <v>45323</v>
      </c>
      <c r="K221" s="27">
        <v>45504</v>
      </c>
      <c r="L221" s="29">
        <v>32148000</v>
      </c>
      <c r="M221" s="36">
        <v>0.5</v>
      </c>
      <c r="N221" s="31">
        <v>16074000</v>
      </c>
      <c r="O221" s="31">
        <v>0</v>
      </c>
      <c r="P221" s="31">
        <v>16074000</v>
      </c>
      <c r="Q221" s="31">
        <f>VLOOKUP(A221,Hoja8!A:B,2,0)</f>
        <v>1018455404</v>
      </c>
      <c r="R221" s="31">
        <f t="shared" si="13"/>
        <v>0</v>
      </c>
      <c r="S221" s="31">
        <f>VLOOKUP(A221,Hoja8!A:C,3,0)</f>
        <v>32148000</v>
      </c>
      <c r="T221" s="31">
        <f t="shared" si="14"/>
        <v>0</v>
      </c>
      <c r="U221" s="31">
        <f>VLOOKUP(A221,Hoja8!A:E,5,0)</f>
        <v>21432000</v>
      </c>
      <c r="V221" s="31">
        <f>VLOOKUP(A221,Hoja8!A:D,4,0)</f>
        <v>0</v>
      </c>
      <c r="W221" s="31">
        <f>VLOOKUP(A221,Hoja8!A:F,6,0)</f>
        <v>10716000</v>
      </c>
      <c r="AA221" s="30">
        <f t="shared" si="15"/>
        <v>45504</v>
      </c>
      <c r="AB221" s="31"/>
      <c r="AC221" s="31">
        <f t="shared" si="12"/>
        <v>32148000</v>
      </c>
      <c r="AD221" s="28" t="s">
        <v>264</v>
      </c>
    </row>
    <row r="222" spans="1:30" s="28" customFormat="1" ht="29" x14ac:dyDescent="0.35">
      <c r="A222" s="20">
        <v>229</v>
      </c>
      <c r="B222" s="28">
        <v>2024</v>
      </c>
      <c r="C222" s="19" t="s">
        <v>725</v>
      </c>
      <c r="D222" s="19" t="s">
        <v>726</v>
      </c>
      <c r="E222" s="19">
        <v>1030572953</v>
      </c>
      <c r="F222" s="19" t="s">
        <v>727</v>
      </c>
      <c r="G222" s="19" t="s">
        <v>543</v>
      </c>
      <c r="H222" s="19" t="s">
        <v>544</v>
      </c>
      <c r="I222" s="27">
        <v>45322</v>
      </c>
      <c r="J222" s="27">
        <v>45327</v>
      </c>
      <c r="K222" s="27">
        <v>45504</v>
      </c>
      <c r="L222" s="29">
        <v>66836700</v>
      </c>
      <c r="M222" s="36">
        <v>0.48571428571428571</v>
      </c>
      <c r="N222" s="31">
        <v>31561775</v>
      </c>
      <c r="O222" s="31">
        <v>1856575</v>
      </c>
      <c r="P222" s="31">
        <v>33418350</v>
      </c>
      <c r="Q222" s="31">
        <f>VLOOKUP(A222,Hoja8!A:B,2,0)</f>
        <v>1030572953</v>
      </c>
      <c r="R222" s="31">
        <f t="shared" si="13"/>
        <v>0</v>
      </c>
      <c r="S222" s="31">
        <f>VLOOKUP(A222,Hoja8!A:C,3,0)</f>
        <v>66836700</v>
      </c>
      <c r="T222" s="31">
        <f t="shared" si="14"/>
        <v>0</v>
      </c>
      <c r="U222" s="31">
        <f>VLOOKUP(A222,Hoja8!A:E,5,0)</f>
        <v>42701225</v>
      </c>
      <c r="V222" s="31">
        <f>VLOOKUP(A222,Hoja8!A:D,4,0)</f>
        <v>1856575</v>
      </c>
      <c r="W222" s="31">
        <f>VLOOKUP(A222,Hoja8!A:F,6,0)</f>
        <v>22278900</v>
      </c>
      <c r="AA222" s="30">
        <f t="shared" si="15"/>
        <v>45504</v>
      </c>
      <c r="AB222" s="31"/>
      <c r="AC222" s="31">
        <f t="shared" si="12"/>
        <v>66836700</v>
      </c>
      <c r="AD222" s="28" t="s">
        <v>5429</v>
      </c>
    </row>
    <row r="223" spans="1:30" s="28" customFormat="1" ht="29" x14ac:dyDescent="0.35">
      <c r="A223" s="20">
        <v>230</v>
      </c>
      <c r="B223" s="28">
        <v>2024</v>
      </c>
      <c r="C223" s="19" t="s">
        <v>728</v>
      </c>
      <c r="D223" s="19" t="s">
        <v>729</v>
      </c>
      <c r="E223" s="19">
        <v>52546928</v>
      </c>
      <c r="F223" s="19" t="s">
        <v>730</v>
      </c>
      <c r="G223" s="19" t="s">
        <v>532</v>
      </c>
      <c r="H223" s="19" t="s">
        <v>533</v>
      </c>
      <c r="I223" s="27">
        <v>45322</v>
      </c>
      <c r="J223" s="27">
        <v>45328</v>
      </c>
      <c r="K223" s="27">
        <v>45504</v>
      </c>
      <c r="L223" s="29">
        <v>31827000</v>
      </c>
      <c r="M223" s="36">
        <v>0.48275862068965519</v>
      </c>
      <c r="N223" s="31">
        <v>14852600</v>
      </c>
      <c r="O223" s="31">
        <v>1060900</v>
      </c>
      <c r="P223" s="31">
        <v>15913500</v>
      </c>
      <c r="Q223" s="31">
        <f>VLOOKUP(A223,Hoja8!A:B,2,0)</f>
        <v>52546928</v>
      </c>
      <c r="R223" s="31">
        <f t="shared" si="13"/>
        <v>0</v>
      </c>
      <c r="S223" s="31">
        <f>VLOOKUP(A223,Hoja8!A:C,3,0)</f>
        <v>31827000</v>
      </c>
      <c r="T223" s="31">
        <f t="shared" si="14"/>
        <v>0</v>
      </c>
      <c r="U223" s="31">
        <f>VLOOKUP(A223,Hoja8!A:E,5,0)</f>
        <v>20157100</v>
      </c>
      <c r="V223" s="31">
        <f>VLOOKUP(A223,Hoja8!A:D,4,0)</f>
        <v>1060900</v>
      </c>
      <c r="W223" s="31">
        <f>VLOOKUP(A223,Hoja8!A:F,6,0)</f>
        <v>10609000</v>
      </c>
      <c r="AA223" s="30">
        <f t="shared" si="15"/>
        <v>45504</v>
      </c>
      <c r="AB223" s="31"/>
      <c r="AC223" s="31">
        <f t="shared" si="12"/>
        <v>31827000</v>
      </c>
      <c r="AD223" s="28" t="s">
        <v>534</v>
      </c>
    </row>
    <row r="224" spans="1:30" s="28" customFormat="1" ht="43.5" x14ac:dyDescent="0.35">
      <c r="A224" s="20">
        <v>231</v>
      </c>
      <c r="B224" s="28">
        <v>2024</v>
      </c>
      <c r="C224" s="19" t="s">
        <v>731</v>
      </c>
      <c r="D224" s="19" t="s">
        <v>732</v>
      </c>
      <c r="E224" s="19">
        <v>1128467776</v>
      </c>
      <c r="F224" s="19" t="s">
        <v>733</v>
      </c>
      <c r="G224" s="19" t="s">
        <v>262</v>
      </c>
      <c r="H224" s="19" t="s">
        <v>4742</v>
      </c>
      <c r="I224" s="27">
        <v>45323</v>
      </c>
      <c r="J224" s="27">
        <v>45327</v>
      </c>
      <c r="K224" s="27">
        <v>45504</v>
      </c>
      <c r="L224" s="29">
        <v>32148000</v>
      </c>
      <c r="M224" s="36">
        <v>0.48571428571428571</v>
      </c>
      <c r="N224" s="31">
        <v>15181000</v>
      </c>
      <c r="O224" s="31">
        <v>893000</v>
      </c>
      <c r="P224" s="31">
        <v>16074000</v>
      </c>
      <c r="Q224" s="31">
        <f>VLOOKUP(A224,Hoja8!A:B,2,0)</f>
        <v>1128467776</v>
      </c>
      <c r="R224" s="31">
        <f t="shared" si="13"/>
        <v>0</v>
      </c>
      <c r="S224" s="31">
        <f>VLOOKUP(A224,Hoja8!A:C,3,0)</f>
        <v>32148000</v>
      </c>
      <c r="T224" s="31">
        <f t="shared" si="14"/>
        <v>0</v>
      </c>
      <c r="U224" s="31">
        <f>VLOOKUP(A224,Hoja8!A:E,5,0)</f>
        <v>20539000</v>
      </c>
      <c r="V224" s="31">
        <f>VLOOKUP(A224,Hoja8!A:D,4,0)</f>
        <v>893000</v>
      </c>
      <c r="W224" s="31">
        <f>VLOOKUP(A224,Hoja8!A:F,6,0)</f>
        <v>10716000</v>
      </c>
      <c r="AA224" s="30">
        <f t="shared" si="15"/>
        <v>45504</v>
      </c>
      <c r="AB224" s="31"/>
      <c r="AC224" s="31">
        <f t="shared" si="12"/>
        <v>32148000</v>
      </c>
      <c r="AD224" s="28" t="s">
        <v>4742</v>
      </c>
    </row>
    <row r="225" spans="1:30" s="28" customFormat="1" ht="43.5" x14ac:dyDescent="0.35">
      <c r="A225" s="20">
        <v>232</v>
      </c>
      <c r="B225" s="28">
        <v>2024</v>
      </c>
      <c r="C225" s="19" t="s">
        <v>734</v>
      </c>
      <c r="D225" s="19" t="s">
        <v>735</v>
      </c>
      <c r="E225" s="19">
        <v>52930764</v>
      </c>
      <c r="F225" s="19" t="s">
        <v>736</v>
      </c>
      <c r="G225" s="19" t="s">
        <v>262</v>
      </c>
      <c r="H225" s="19" t="s">
        <v>4742</v>
      </c>
      <c r="I225" s="27">
        <v>45323</v>
      </c>
      <c r="J225" s="27">
        <v>45327</v>
      </c>
      <c r="K225" s="27">
        <v>45504</v>
      </c>
      <c r="L225" s="29">
        <v>32148000</v>
      </c>
      <c r="M225" s="36">
        <v>0.48571428571428571</v>
      </c>
      <c r="N225" s="31">
        <v>15181000</v>
      </c>
      <c r="O225" s="31">
        <v>893000</v>
      </c>
      <c r="P225" s="31">
        <v>16074000</v>
      </c>
      <c r="Q225" s="31">
        <f>VLOOKUP(A225,Hoja8!A:B,2,0)</f>
        <v>52930764</v>
      </c>
      <c r="R225" s="31">
        <f t="shared" si="13"/>
        <v>0</v>
      </c>
      <c r="S225" s="31">
        <f>VLOOKUP(A225,Hoja8!A:C,3,0)</f>
        <v>32148000</v>
      </c>
      <c r="T225" s="31">
        <f t="shared" si="14"/>
        <v>0</v>
      </c>
      <c r="U225" s="31">
        <f>VLOOKUP(A225,Hoja8!A:E,5,0)</f>
        <v>20539000</v>
      </c>
      <c r="V225" s="31">
        <f>VLOOKUP(A225,Hoja8!A:D,4,0)</f>
        <v>893000</v>
      </c>
      <c r="W225" s="31">
        <f>VLOOKUP(A225,Hoja8!A:F,6,0)</f>
        <v>10716000</v>
      </c>
      <c r="AA225" s="30">
        <f t="shared" si="15"/>
        <v>45504</v>
      </c>
      <c r="AB225" s="31"/>
      <c r="AC225" s="31">
        <f t="shared" si="12"/>
        <v>32148000</v>
      </c>
      <c r="AD225" s="28" t="s">
        <v>4742</v>
      </c>
    </row>
    <row r="226" spans="1:30" s="28" customFormat="1" ht="43.5" x14ac:dyDescent="0.35">
      <c r="A226" s="20">
        <v>233</v>
      </c>
      <c r="B226" s="28">
        <v>2024</v>
      </c>
      <c r="C226" s="19" t="s">
        <v>737</v>
      </c>
      <c r="D226" s="19" t="s">
        <v>738</v>
      </c>
      <c r="E226" s="19">
        <v>1016105188</v>
      </c>
      <c r="F226" s="19" t="s">
        <v>739</v>
      </c>
      <c r="G226" s="19" t="s">
        <v>262</v>
      </c>
      <c r="H226" s="19" t="s">
        <v>4742</v>
      </c>
      <c r="I226" s="27">
        <v>45323</v>
      </c>
      <c r="J226" s="27">
        <v>45327</v>
      </c>
      <c r="K226" s="27">
        <v>45504</v>
      </c>
      <c r="L226" s="29">
        <v>32148000</v>
      </c>
      <c r="M226" s="36">
        <v>0.48571428571428571</v>
      </c>
      <c r="N226" s="31">
        <v>15181000</v>
      </c>
      <c r="O226" s="31">
        <v>893000</v>
      </c>
      <c r="P226" s="31">
        <v>16074000</v>
      </c>
      <c r="Q226" s="31">
        <f>VLOOKUP(A226,Hoja8!A:B,2,0)</f>
        <v>1016105188</v>
      </c>
      <c r="R226" s="31">
        <f t="shared" si="13"/>
        <v>0</v>
      </c>
      <c r="S226" s="31">
        <f>VLOOKUP(A226,Hoja8!A:C,3,0)</f>
        <v>32148000</v>
      </c>
      <c r="T226" s="31">
        <f t="shared" si="14"/>
        <v>0</v>
      </c>
      <c r="U226" s="31">
        <f>VLOOKUP(A226,Hoja8!A:E,5,0)</f>
        <v>20539000</v>
      </c>
      <c r="V226" s="31">
        <f>VLOOKUP(A226,Hoja8!A:D,4,0)</f>
        <v>893000</v>
      </c>
      <c r="W226" s="31">
        <f>VLOOKUP(A226,Hoja8!A:F,6,0)</f>
        <v>10716000</v>
      </c>
      <c r="AA226" s="30">
        <f t="shared" si="15"/>
        <v>45504</v>
      </c>
      <c r="AB226" s="31"/>
      <c r="AC226" s="31">
        <f t="shared" si="12"/>
        <v>32148000</v>
      </c>
      <c r="AD226" s="28" t="s">
        <v>4742</v>
      </c>
    </row>
    <row r="227" spans="1:30" s="28" customFormat="1" ht="43.5" x14ac:dyDescent="0.35">
      <c r="A227" s="20">
        <v>234</v>
      </c>
      <c r="B227" s="28">
        <v>2024</v>
      </c>
      <c r="C227" s="19" t="s">
        <v>740</v>
      </c>
      <c r="D227" s="19" t="s">
        <v>741</v>
      </c>
      <c r="E227" s="19">
        <v>52705468</v>
      </c>
      <c r="F227" s="19" t="s">
        <v>742</v>
      </c>
      <c r="G227" s="19" t="s">
        <v>298</v>
      </c>
      <c r="H227" s="19" t="s">
        <v>299</v>
      </c>
      <c r="I227" s="27">
        <v>45323</v>
      </c>
      <c r="J227" s="27">
        <v>45324</v>
      </c>
      <c r="K227" s="27">
        <v>45504</v>
      </c>
      <c r="L227" s="29">
        <v>21450000</v>
      </c>
      <c r="M227" s="36">
        <v>0.4943820224719101</v>
      </c>
      <c r="N227" s="31">
        <v>9680000</v>
      </c>
      <c r="O227" s="31">
        <v>1870000</v>
      </c>
      <c r="P227" s="31">
        <v>9900000</v>
      </c>
      <c r="Q227" s="31">
        <f>VLOOKUP(A227,Hoja8!A:B,2,0)</f>
        <v>52705468</v>
      </c>
      <c r="R227" s="31">
        <f t="shared" si="13"/>
        <v>0</v>
      </c>
      <c r="S227" s="31">
        <f>VLOOKUP(A227,Hoja8!A:C,3,0)</f>
        <v>21450000</v>
      </c>
      <c r="T227" s="31">
        <f t="shared" si="14"/>
        <v>0</v>
      </c>
      <c r="U227" s="31">
        <f>VLOOKUP(A227,Hoja8!A:E,5,0)</f>
        <v>12980000</v>
      </c>
      <c r="V227" s="31">
        <f>VLOOKUP(A227,Hoja8!A:D,4,0)</f>
        <v>1870000</v>
      </c>
      <c r="W227" s="31">
        <f>VLOOKUP(A227,Hoja8!A:F,6,0)</f>
        <v>6600000</v>
      </c>
      <c r="AA227" s="30">
        <f t="shared" si="15"/>
        <v>45504</v>
      </c>
      <c r="AB227" s="31"/>
      <c r="AC227" s="31">
        <f t="shared" si="12"/>
        <v>21450000</v>
      </c>
      <c r="AD227" s="28" t="s">
        <v>300</v>
      </c>
    </row>
    <row r="228" spans="1:30" s="28" customFormat="1" ht="43.5" x14ac:dyDescent="0.35">
      <c r="A228" s="20">
        <v>235</v>
      </c>
      <c r="B228" s="28">
        <v>2024</v>
      </c>
      <c r="C228" s="19" t="s">
        <v>743</v>
      </c>
      <c r="D228" s="19" t="s">
        <v>744</v>
      </c>
      <c r="E228" s="19">
        <v>52726936</v>
      </c>
      <c r="F228" s="19" t="s">
        <v>745</v>
      </c>
      <c r="G228" s="19" t="s">
        <v>154</v>
      </c>
      <c r="H228" s="19" t="s">
        <v>4747</v>
      </c>
      <c r="I228" s="27">
        <v>45323</v>
      </c>
      <c r="J228" s="27">
        <v>45327</v>
      </c>
      <c r="K228" s="27">
        <v>45504</v>
      </c>
      <c r="L228" s="29">
        <v>34482500</v>
      </c>
      <c r="M228" s="36">
        <v>0.48571428017465229</v>
      </c>
      <c r="N228" s="31">
        <v>15030833</v>
      </c>
      <c r="O228" s="31">
        <v>3536667</v>
      </c>
      <c r="P228" s="31">
        <v>15915000</v>
      </c>
      <c r="Q228" s="31">
        <f>VLOOKUP(A228,Hoja8!A:B,2,0)</f>
        <v>52726936</v>
      </c>
      <c r="R228" s="31">
        <f t="shared" si="13"/>
        <v>0</v>
      </c>
      <c r="S228" s="31">
        <f>VLOOKUP(A228,Hoja8!A:C,3,0)</f>
        <v>34482500</v>
      </c>
      <c r="T228" s="31">
        <f t="shared" si="14"/>
        <v>0</v>
      </c>
      <c r="U228" s="31">
        <f>VLOOKUP(A228,Hoja8!A:E,5,0)</f>
        <v>20335833</v>
      </c>
      <c r="V228" s="31">
        <f>VLOOKUP(A228,Hoja8!A:D,4,0)</f>
        <v>3536667</v>
      </c>
      <c r="W228" s="31">
        <f>VLOOKUP(A228,Hoja8!A:F,6,0)</f>
        <v>10610000</v>
      </c>
      <c r="AA228" s="30">
        <f t="shared" si="15"/>
        <v>45504</v>
      </c>
      <c r="AB228" s="31"/>
      <c r="AC228" s="31">
        <f t="shared" si="12"/>
        <v>34482500</v>
      </c>
      <c r="AD228" s="28" t="s">
        <v>4747</v>
      </c>
    </row>
    <row r="229" spans="1:30" s="28" customFormat="1" ht="43.5" x14ac:dyDescent="0.35">
      <c r="A229" s="20">
        <v>236</v>
      </c>
      <c r="B229" s="28">
        <v>2024</v>
      </c>
      <c r="C229" s="19" t="s">
        <v>746</v>
      </c>
      <c r="D229" s="19" t="s">
        <v>747</v>
      </c>
      <c r="E229" s="19">
        <v>1016049473</v>
      </c>
      <c r="F229" s="19" t="s">
        <v>748</v>
      </c>
      <c r="G229" s="19" t="s">
        <v>154</v>
      </c>
      <c r="H229" s="19" t="s">
        <v>4747</v>
      </c>
      <c r="I229" s="27">
        <v>45323</v>
      </c>
      <c r="J229" s="27">
        <v>45327</v>
      </c>
      <c r="K229" s="27">
        <v>45504</v>
      </c>
      <c r="L229" s="29">
        <v>34482500</v>
      </c>
      <c r="M229" s="36">
        <v>0.48571428017465229</v>
      </c>
      <c r="N229" s="31">
        <v>15030833</v>
      </c>
      <c r="O229" s="31">
        <v>3536667</v>
      </c>
      <c r="P229" s="31">
        <v>15915000</v>
      </c>
      <c r="Q229" s="31">
        <f>VLOOKUP(A229,Hoja8!A:B,2,0)</f>
        <v>1016049473</v>
      </c>
      <c r="R229" s="31">
        <f t="shared" si="13"/>
        <v>0</v>
      </c>
      <c r="S229" s="31">
        <f>VLOOKUP(A229,Hoja8!A:C,3,0)</f>
        <v>34482500</v>
      </c>
      <c r="T229" s="31">
        <f t="shared" si="14"/>
        <v>0</v>
      </c>
      <c r="U229" s="31">
        <f>VLOOKUP(A229,Hoja8!A:E,5,0)</f>
        <v>20335833</v>
      </c>
      <c r="V229" s="31">
        <f>VLOOKUP(A229,Hoja8!A:D,4,0)</f>
        <v>3536667</v>
      </c>
      <c r="W229" s="31">
        <f>VLOOKUP(A229,Hoja8!A:F,6,0)</f>
        <v>10610000</v>
      </c>
      <c r="AA229" s="30">
        <f t="shared" si="15"/>
        <v>45504</v>
      </c>
      <c r="AB229" s="31"/>
      <c r="AC229" s="31">
        <f t="shared" si="12"/>
        <v>34482500</v>
      </c>
      <c r="AD229" s="28" t="s">
        <v>4747</v>
      </c>
    </row>
    <row r="230" spans="1:30" s="28" customFormat="1" ht="43.5" x14ac:dyDescent="0.35">
      <c r="A230" s="20">
        <v>237</v>
      </c>
      <c r="B230" s="28">
        <v>2024</v>
      </c>
      <c r="C230" s="19" t="s">
        <v>749</v>
      </c>
      <c r="D230" s="19" t="s">
        <v>750</v>
      </c>
      <c r="E230" s="19">
        <v>1031148482</v>
      </c>
      <c r="F230" s="19" t="s">
        <v>751</v>
      </c>
      <c r="G230" s="19" t="s">
        <v>154</v>
      </c>
      <c r="H230" s="19" t="s">
        <v>4747</v>
      </c>
      <c r="I230" s="27">
        <v>45323</v>
      </c>
      <c r="J230" s="27">
        <v>45327</v>
      </c>
      <c r="K230" s="27">
        <v>45504</v>
      </c>
      <c r="L230" s="29">
        <v>34482500</v>
      </c>
      <c r="M230" s="36">
        <v>0.48571428017465229</v>
      </c>
      <c r="N230" s="31">
        <v>15030833</v>
      </c>
      <c r="O230" s="31">
        <v>3536667</v>
      </c>
      <c r="P230" s="31">
        <v>15915000</v>
      </c>
      <c r="Q230" s="31">
        <f>VLOOKUP(A230,Hoja8!A:B,2,0)</f>
        <v>1031148482</v>
      </c>
      <c r="R230" s="31">
        <f t="shared" si="13"/>
        <v>0</v>
      </c>
      <c r="S230" s="31">
        <f>VLOOKUP(A230,Hoja8!A:C,3,0)</f>
        <v>34482500</v>
      </c>
      <c r="T230" s="31">
        <f t="shared" si="14"/>
        <v>0</v>
      </c>
      <c r="U230" s="31">
        <f>VLOOKUP(A230,Hoja8!A:E,5,0)</f>
        <v>20335833</v>
      </c>
      <c r="V230" s="31">
        <f>VLOOKUP(A230,Hoja8!A:D,4,0)</f>
        <v>3536667</v>
      </c>
      <c r="W230" s="31">
        <f>VLOOKUP(A230,Hoja8!A:F,6,0)</f>
        <v>10610000</v>
      </c>
      <c r="AA230" s="30">
        <f t="shared" si="15"/>
        <v>45504</v>
      </c>
      <c r="AB230" s="31"/>
      <c r="AC230" s="31">
        <f t="shared" si="12"/>
        <v>34482500</v>
      </c>
      <c r="AD230" s="28" t="s">
        <v>4747</v>
      </c>
    </row>
    <row r="231" spans="1:30" s="28" customFormat="1" ht="43.5" x14ac:dyDescent="0.35">
      <c r="A231" s="20">
        <v>238</v>
      </c>
      <c r="B231" s="28">
        <v>2024</v>
      </c>
      <c r="C231" s="19" t="s">
        <v>752</v>
      </c>
      <c r="D231" s="19" t="s">
        <v>753</v>
      </c>
      <c r="E231" s="19">
        <v>1032455948</v>
      </c>
      <c r="F231" s="19" t="s">
        <v>754</v>
      </c>
      <c r="G231" s="19" t="s">
        <v>154</v>
      </c>
      <c r="H231" s="19" t="s">
        <v>4747</v>
      </c>
      <c r="I231" s="27">
        <v>45323</v>
      </c>
      <c r="J231" s="27">
        <v>45327</v>
      </c>
      <c r="K231" s="27">
        <v>45504</v>
      </c>
      <c r="L231" s="29">
        <v>34482500</v>
      </c>
      <c r="M231" s="36">
        <v>0.48571428017465229</v>
      </c>
      <c r="N231" s="31">
        <v>15030833</v>
      </c>
      <c r="O231" s="31">
        <v>3536667</v>
      </c>
      <c r="P231" s="31">
        <v>15915000</v>
      </c>
      <c r="Q231" s="31">
        <f>VLOOKUP(A231,Hoja8!A:B,2,0)</f>
        <v>1032455948</v>
      </c>
      <c r="R231" s="31">
        <f t="shared" si="13"/>
        <v>0</v>
      </c>
      <c r="S231" s="31">
        <f>VLOOKUP(A231,Hoja8!A:C,3,0)</f>
        <v>34482500</v>
      </c>
      <c r="T231" s="31">
        <f t="shared" si="14"/>
        <v>0</v>
      </c>
      <c r="U231" s="31">
        <f>VLOOKUP(A231,Hoja8!A:E,5,0)</f>
        <v>20335833</v>
      </c>
      <c r="V231" s="31">
        <f>VLOOKUP(A231,Hoja8!A:D,4,0)</f>
        <v>3536667</v>
      </c>
      <c r="W231" s="31">
        <f>VLOOKUP(A231,Hoja8!A:F,6,0)</f>
        <v>10610000</v>
      </c>
      <c r="AA231" s="30">
        <f t="shared" si="15"/>
        <v>45504</v>
      </c>
      <c r="AB231" s="31"/>
      <c r="AC231" s="31">
        <f t="shared" si="12"/>
        <v>34482500</v>
      </c>
      <c r="AD231" s="28" t="s">
        <v>4747</v>
      </c>
    </row>
    <row r="232" spans="1:30" s="28" customFormat="1" ht="43.5" x14ac:dyDescent="0.35">
      <c r="A232" s="20">
        <v>239</v>
      </c>
      <c r="B232" s="28">
        <v>2024</v>
      </c>
      <c r="C232" s="19" t="s">
        <v>755</v>
      </c>
      <c r="D232" s="19" t="s">
        <v>756</v>
      </c>
      <c r="E232" s="19">
        <v>1026258496</v>
      </c>
      <c r="F232" s="19" t="s">
        <v>757</v>
      </c>
      <c r="G232" s="19" t="s">
        <v>154</v>
      </c>
      <c r="H232" s="19" t="s">
        <v>4747</v>
      </c>
      <c r="I232" s="27">
        <v>45323</v>
      </c>
      <c r="J232" s="27">
        <v>45327</v>
      </c>
      <c r="K232" s="27">
        <v>45504</v>
      </c>
      <c r="L232" s="29">
        <v>34482500</v>
      </c>
      <c r="M232" s="36">
        <v>0.48571428017465229</v>
      </c>
      <c r="N232" s="31">
        <v>15030833</v>
      </c>
      <c r="O232" s="31">
        <v>3536667</v>
      </c>
      <c r="P232" s="31">
        <v>15915000</v>
      </c>
      <c r="Q232" s="31">
        <f>VLOOKUP(A232,Hoja8!A:B,2,0)</f>
        <v>1026258496</v>
      </c>
      <c r="R232" s="31">
        <f t="shared" si="13"/>
        <v>0</v>
      </c>
      <c r="S232" s="31">
        <f>VLOOKUP(A232,Hoja8!A:C,3,0)</f>
        <v>34482500</v>
      </c>
      <c r="T232" s="31">
        <f t="shared" si="14"/>
        <v>0</v>
      </c>
      <c r="U232" s="31">
        <f>VLOOKUP(A232,Hoja8!A:E,5,0)</f>
        <v>20335833</v>
      </c>
      <c r="V232" s="31">
        <f>VLOOKUP(A232,Hoja8!A:D,4,0)</f>
        <v>3536667</v>
      </c>
      <c r="W232" s="31">
        <f>VLOOKUP(A232,Hoja8!A:F,6,0)</f>
        <v>10610000</v>
      </c>
      <c r="AA232" s="30">
        <f t="shared" si="15"/>
        <v>45504</v>
      </c>
      <c r="AB232" s="31"/>
      <c r="AC232" s="31">
        <f t="shared" si="12"/>
        <v>34482500</v>
      </c>
      <c r="AD232" s="28" t="s">
        <v>4747</v>
      </c>
    </row>
    <row r="233" spans="1:30" s="28" customFormat="1" ht="29" x14ac:dyDescent="0.35">
      <c r="A233" s="20">
        <v>240</v>
      </c>
      <c r="B233" s="28">
        <v>2024</v>
      </c>
      <c r="C233" s="19" t="s">
        <v>758</v>
      </c>
      <c r="D233" s="19" t="s">
        <v>759</v>
      </c>
      <c r="E233" s="19">
        <v>51865843</v>
      </c>
      <c r="F233" s="19" t="s">
        <v>760</v>
      </c>
      <c r="G233" s="19" t="s">
        <v>298</v>
      </c>
      <c r="H233" s="19" t="s">
        <v>299</v>
      </c>
      <c r="I233" s="27">
        <v>45323</v>
      </c>
      <c r="J233" s="27">
        <v>45324</v>
      </c>
      <c r="K233" s="27">
        <v>45504</v>
      </c>
      <c r="L233" s="29">
        <v>36400000</v>
      </c>
      <c r="M233" s="36">
        <v>0.49438202754432153</v>
      </c>
      <c r="N233" s="31">
        <v>16426667</v>
      </c>
      <c r="O233" s="31">
        <v>3173333</v>
      </c>
      <c r="P233" s="31">
        <v>16800000</v>
      </c>
      <c r="Q233" s="31">
        <f>VLOOKUP(A233,Hoja8!A:B,2,0)</f>
        <v>51865843</v>
      </c>
      <c r="R233" s="31">
        <f t="shared" si="13"/>
        <v>0</v>
      </c>
      <c r="S233" s="31">
        <f>VLOOKUP(A233,Hoja8!A:C,3,0)</f>
        <v>36400000</v>
      </c>
      <c r="T233" s="31">
        <f t="shared" si="14"/>
        <v>0</v>
      </c>
      <c r="U233" s="31">
        <f>VLOOKUP(A233,Hoja8!A:E,5,0)</f>
        <v>22026667</v>
      </c>
      <c r="V233" s="31">
        <f>VLOOKUP(A233,Hoja8!A:D,4,0)</f>
        <v>3173333</v>
      </c>
      <c r="W233" s="31">
        <f>VLOOKUP(A233,Hoja8!A:F,6,0)</f>
        <v>11200000</v>
      </c>
      <c r="AA233" s="30">
        <f t="shared" si="15"/>
        <v>45504</v>
      </c>
      <c r="AB233" s="31"/>
      <c r="AC233" s="31">
        <f t="shared" si="12"/>
        <v>36400000</v>
      </c>
      <c r="AD233" s="28" t="s">
        <v>300</v>
      </c>
    </row>
    <row r="234" spans="1:30" s="28" customFormat="1" ht="43.5" x14ac:dyDescent="0.35">
      <c r="A234" s="20">
        <v>241</v>
      </c>
      <c r="B234" s="28">
        <v>2024</v>
      </c>
      <c r="C234" s="19" t="s">
        <v>761</v>
      </c>
      <c r="D234" s="19" t="s">
        <v>762</v>
      </c>
      <c r="E234" s="19">
        <v>1018451831</v>
      </c>
      <c r="F234" s="19" t="s">
        <v>763</v>
      </c>
      <c r="G234" s="19" t="s">
        <v>764</v>
      </c>
      <c r="H234" s="19" t="s">
        <v>765</v>
      </c>
      <c r="I234" s="27">
        <v>45323</v>
      </c>
      <c r="J234" s="27">
        <v>45328</v>
      </c>
      <c r="K234" s="27">
        <v>45504</v>
      </c>
      <c r="L234" s="29">
        <v>55620000</v>
      </c>
      <c r="M234" s="36">
        <v>0.48275862068965519</v>
      </c>
      <c r="N234" s="31">
        <v>25956000</v>
      </c>
      <c r="O234" s="31">
        <v>1854000</v>
      </c>
      <c r="P234" s="31">
        <v>27810000</v>
      </c>
      <c r="Q234" s="31">
        <f>VLOOKUP(A234,Hoja8!A:B,2,0)</f>
        <v>1018451831</v>
      </c>
      <c r="R234" s="31">
        <f t="shared" si="13"/>
        <v>0</v>
      </c>
      <c r="S234" s="31">
        <f>VLOOKUP(A234,Hoja8!A:C,3,0)</f>
        <v>55620000</v>
      </c>
      <c r="T234" s="31">
        <f t="shared" si="14"/>
        <v>0</v>
      </c>
      <c r="U234" s="31">
        <f>VLOOKUP(A234,Hoja8!A:E,5,0)</f>
        <v>35226000</v>
      </c>
      <c r="V234" s="31">
        <f>VLOOKUP(A234,Hoja8!A:D,4,0)</f>
        <v>1854000</v>
      </c>
      <c r="W234" s="31">
        <f>VLOOKUP(A234,Hoja8!A:F,6,0)</f>
        <v>18540000</v>
      </c>
      <c r="AA234" s="30">
        <f t="shared" si="15"/>
        <v>45504</v>
      </c>
      <c r="AB234" s="31"/>
      <c r="AC234" s="31">
        <f t="shared" si="12"/>
        <v>55620000</v>
      </c>
      <c r="AD234" s="28" t="s">
        <v>765</v>
      </c>
    </row>
    <row r="235" spans="1:30" s="28" customFormat="1" ht="43.5" x14ac:dyDescent="0.35">
      <c r="A235" s="20">
        <v>242</v>
      </c>
      <c r="B235" s="28">
        <v>2024</v>
      </c>
      <c r="C235" s="19" t="s">
        <v>766</v>
      </c>
      <c r="D235" s="19" t="s">
        <v>767</v>
      </c>
      <c r="E235" s="19">
        <v>1121858969</v>
      </c>
      <c r="F235" s="19" t="s">
        <v>768</v>
      </c>
      <c r="G235" s="19" t="s">
        <v>764</v>
      </c>
      <c r="H235" s="19" t="s">
        <v>765</v>
      </c>
      <c r="I235" s="27">
        <v>45323</v>
      </c>
      <c r="J235" s="27">
        <v>45327</v>
      </c>
      <c r="K235" s="27">
        <v>45504</v>
      </c>
      <c r="L235" s="29">
        <v>44328000</v>
      </c>
      <c r="M235" s="36">
        <v>0.48571428969205438</v>
      </c>
      <c r="N235" s="31">
        <v>20932667</v>
      </c>
      <c r="O235" s="31">
        <v>1231333</v>
      </c>
      <c r="P235" s="31">
        <v>22164000</v>
      </c>
      <c r="Q235" s="31">
        <f>VLOOKUP(A235,Hoja8!A:B,2,0)</f>
        <v>1121858969</v>
      </c>
      <c r="R235" s="31">
        <f t="shared" si="13"/>
        <v>0</v>
      </c>
      <c r="S235" s="31">
        <f>VLOOKUP(A235,Hoja8!A:C,3,0)</f>
        <v>44328000</v>
      </c>
      <c r="T235" s="31">
        <f t="shared" si="14"/>
        <v>0</v>
      </c>
      <c r="U235" s="31">
        <f>VLOOKUP(A235,Hoja8!A:E,5,0)</f>
        <v>28320667</v>
      </c>
      <c r="V235" s="31">
        <f>VLOOKUP(A235,Hoja8!A:D,4,0)</f>
        <v>1231333</v>
      </c>
      <c r="W235" s="31">
        <f>VLOOKUP(A235,Hoja8!A:F,6,0)</f>
        <v>14776000</v>
      </c>
      <c r="AA235" s="30">
        <f t="shared" si="15"/>
        <v>45504</v>
      </c>
      <c r="AB235" s="31"/>
      <c r="AC235" s="31">
        <f t="shared" si="12"/>
        <v>44328000</v>
      </c>
      <c r="AD235" s="28" t="s">
        <v>765</v>
      </c>
    </row>
    <row r="236" spans="1:30" s="28" customFormat="1" ht="43.5" x14ac:dyDescent="0.35">
      <c r="A236" s="20">
        <v>243</v>
      </c>
      <c r="B236" s="28">
        <v>2024</v>
      </c>
      <c r="C236" s="19" t="s">
        <v>769</v>
      </c>
      <c r="D236" s="19" t="s">
        <v>770</v>
      </c>
      <c r="E236" s="19">
        <v>1018464495</v>
      </c>
      <c r="F236" s="19" t="s">
        <v>771</v>
      </c>
      <c r="G236" s="19" t="s">
        <v>764</v>
      </c>
      <c r="H236" s="19" t="s">
        <v>765</v>
      </c>
      <c r="I236" s="27">
        <v>45323</v>
      </c>
      <c r="J236" s="27">
        <v>45327</v>
      </c>
      <c r="K236" s="27">
        <v>45504</v>
      </c>
      <c r="L236" s="29">
        <v>52152000</v>
      </c>
      <c r="M236" s="36">
        <v>0.48571428233327385</v>
      </c>
      <c r="N236" s="31">
        <v>24627333</v>
      </c>
      <c r="O236" s="31">
        <v>1448667</v>
      </c>
      <c r="P236" s="31">
        <v>26076000</v>
      </c>
      <c r="Q236" s="31">
        <f>VLOOKUP(A236,Hoja8!A:B,2,0)</f>
        <v>1018464495</v>
      </c>
      <c r="R236" s="31">
        <f t="shared" si="13"/>
        <v>0</v>
      </c>
      <c r="S236" s="31">
        <f>VLOOKUP(A236,Hoja8!A:C,3,0)</f>
        <v>52152000</v>
      </c>
      <c r="T236" s="31">
        <f t="shared" si="14"/>
        <v>0</v>
      </c>
      <c r="U236" s="31">
        <f>VLOOKUP(A236,Hoja8!A:E,5,0)</f>
        <v>33319333</v>
      </c>
      <c r="V236" s="31">
        <f>VLOOKUP(A236,Hoja8!A:D,4,0)</f>
        <v>1448667</v>
      </c>
      <c r="W236" s="31">
        <f>VLOOKUP(A236,Hoja8!A:F,6,0)</f>
        <v>17384000</v>
      </c>
      <c r="AA236" s="30">
        <f t="shared" si="15"/>
        <v>45504</v>
      </c>
      <c r="AB236" s="31"/>
      <c r="AC236" s="31">
        <f t="shared" si="12"/>
        <v>52152000</v>
      </c>
      <c r="AD236" s="28" t="s">
        <v>765</v>
      </c>
    </row>
    <row r="237" spans="1:30" s="28" customFormat="1" ht="43.5" x14ac:dyDescent="0.35">
      <c r="A237" s="20">
        <v>244</v>
      </c>
      <c r="B237" s="28">
        <v>2024</v>
      </c>
      <c r="C237" s="19" t="s">
        <v>772</v>
      </c>
      <c r="D237" s="19" t="s">
        <v>773</v>
      </c>
      <c r="E237" s="19">
        <v>1024598906</v>
      </c>
      <c r="F237" s="19" t="s">
        <v>774</v>
      </c>
      <c r="G237" s="19" t="s">
        <v>764</v>
      </c>
      <c r="H237" s="19" t="s">
        <v>765</v>
      </c>
      <c r="I237" s="27">
        <v>45323</v>
      </c>
      <c r="J237" s="27">
        <v>45328</v>
      </c>
      <c r="K237" s="27">
        <v>45504</v>
      </c>
      <c r="L237" s="29">
        <v>22278000</v>
      </c>
      <c r="M237" s="36">
        <v>0.48275862068965519</v>
      </c>
      <c r="N237" s="31">
        <v>10396400</v>
      </c>
      <c r="O237" s="31">
        <v>742600</v>
      </c>
      <c r="P237" s="31">
        <v>11139000</v>
      </c>
      <c r="Q237" s="31">
        <f>VLOOKUP(A237,Hoja8!A:B,2,0)</f>
        <v>1024598906</v>
      </c>
      <c r="R237" s="31">
        <f t="shared" si="13"/>
        <v>0</v>
      </c>
      <c r="S237" s="31">
        <f>VLOOKUP(A237,Hoja8!A:C,3,0)</f>
        <v>22278000</v>
      </c>
      <c r="T237" s="31">
        <f t="shared" si="14"/>
        <v>0</v>
      </c>
      <c r="U237" s="31">
        <f>VLOOKUP(A237,Hoja8!A:E,5,0)</f>
        <v>14109400</v>
      </c>
      <c r="V237" s="31">
        <f>VLOOKUP(A237,Hoja8!A:D,4,0)</f>
        <v>742600</v>
      </c>
      <c r="W237" s="31">
        <f>VLOOKUP(A237,Hoja8!A:F,6,0)</f>
        <v>7426000</v>
      </c>
      <c r="AA237" s="30">
        <f t="shared" si="15"/>
        <v>45504</v>
      </c>
      <c r="AB237" s="31"/>
      <c r="AC237" s="31">
        <f t="shared" si="12"/>
        <v>22278000</v>
      </c>
      <c r="AD237" s="28" t="s">
        <v>765</v>
      </c>
    </row>
    <row r="238" spans="1:30" s="28" customFormat="1" ht="43.5" x14ac:dyDescent="0.35">
      <c r="A238" s="20">
        <v>245</v>
      </c>
      <c r="B238" s="28">
        <v>2024</v>
      </c>
      <c r="C238" s="19" t="s">
        <v>775</v>
      </c>
      <c r="D238" s="19" t="s">
        <v>776</v>
      </c>
      <c r="E238" s="19">
        <v>1023913947</v>
      </c>
      <c r="F238" s="19" t="s">
        <v>777</v>
      </c>
      <c r="G238" s="19" t="s">
        <v>764</v>
      </c>
      <c r="H238" s="19" t="s">
        <v>765</v>
      </c>
      <c r="I238" s="27">
        <v>45323</v>
      </c>
      <c r="J238" s="27">
        <v>45328</v>
      </c>
      <c r="K238" s="27">
        <v>45504</v>
      </c>
      <c r="L238" s="29">
        <v>22278000</v>
      </c>
      <c r="M238" s="36">
        <v>0.48275862068965519</v>
      </c>
      <c r="N238" s="31">
        <v>10396400</v>
      </c>
      <c r="O238" s="31">
        <v>742600</v>
      </c>
      <c r="P238" s="31">
        <v>11139000</v>
      </c>
      <c r="Q238" s="31">
        <f>VLOOKUP(A238,Hoja8!A:B,2,0)</f>
        <v>1023913947</v>
      </c>
      <c r="R238" s="31">
        <f t="shared" si="13"/>
        <v>0</v>
      </c>
      <c r="S238" s="31">
        <f>VLOOKUP(A238,Hoja8!A:C,3,0)</f>
        <v>22278000</v>
      </c>
      <c r="T238" s="31">
        <f t="shared" si="14"/>
        <v>0</v>
      </c>
      <c r="U238" s="31">
        <f>VLOOKUP(A238,Hoja8!A:E,5,0)</f>
        <v>14109400</v>
      </c>
      <c r="V238" s="31">
        <f>VLOOKUP(A238,Hoja8!A:D,4,0)</f>
        <v>742600</v>
      </c>
      <c r="W238" s="31">
        <f>VLOOKUP(A238,Hoja8!A:F,6,0)</f>
        <v>7426000</v>
      </c>
      <c r="AA238" s="30">
        <f t="shared" si="15"/>
        <v>45504</v>
      </c>
      <c r="AB238" s="31"/>
      <c r="AC238" s="31">
        <f t="shared" si="12"/>
        <v>22278000</v>
      </c>
      <c r="AD238" s="28" t="s">
        <v>765</v>
      </c>
    </row>
    <row r="239" spans="1:30" s="28" customFormat="1" ht="29" x14ac:dyDescent="0.35">
      <c r="A239" s="20">
        <v>246</v>
      </c>
      <c r="B239" s="28">
        <v>2024</v>
      </c>
      <c r="C239" s="19" t="s">
        <v>778</v>
      </c>
      <c r="D239" s="19" t="s">
        <v>779</v>
      </c>
      <c r="E239" s="19">
        <v>1022403905</v>
      </c>
      <c r="F239" s="19" t="s">
        <v>780</v>
      </c>
      <c r="G239" s="19" t="s">
        <v>764</v>
      </c>
      <c r="H239" s="19" t="s">
        <v>765</v>
      </c>
      <c r="I239" s="27">
        <v>45323</v>
      </c>
      <c r="J239" s="27">
        <v>45331</v>
      </c>
      <c r="K239" s="27">
        <v>45504</v>
      </c>
      <c r="L239" s="29">
        <v>22278000</v>
      </c>
      <c r="M239" s="36">
        <v>0.47368421052631576</v>
      </c>
      <c r="N239" s="31">
        <v>10025100</v>
      </c>
      <c r="O239" s="31">
        <v>1113900</v>
      </c>
      <c r="P239" s="31">
        <v>11139000</v>
      </c>
      <c r="Q239" s="31">
        <f>VLOOKUP(A239,Hoja8!A:B,2,0)</f>
        <v>1022403905</v>
      </c>
      <c r="R239" s="31">
        <f t="shared" si="13"/>
        <v>0</v>
      </c>
      <c r="S239" s="31">
        <f>VLOOKUP(A239,Hoja8!A:C,3,0)</f>
        <v>22278000</v>
      </c>
      <c r="T239" s="31">
        <f t="shared" si="14"/>
        <v>0</v>
      </c>
      <c r="U239" s="31">
        <f>VLOOKUP(A239,Hoja8!A:E,5,0)</f>
        <v>13738100</v>
      </c>
      <c r="V239" s="31">
        <f>VLOOKUP(A239,Hoja8!A:D,4,0)</f>
        <v>1113900</v>
      </c>
      <c r="W239" s="31">
        <f>VLOOKUP(A239,Hoja8!A:F,6,0)</f>
        <v>7426000</v>
      </c>
      <c r="AA239" s="30">
        <f t="shared" si="15"/>
        <v>45504</v>
      </c>
      <c r="AB239" s="31"/>
      <c r="AC239" s="31">
        <f t="shared" si="12"/>
        <v>22278000</v>
      </c>
      <c r="AD239" s="28" t="s">
        <v>765</v>
      </c>
    </row>
    <row r="240" spans="1:30" s="28" customFormat="1" ht="43.5" x14ac:dyDescent="0.35">
      <c r="A240" s="20">
        <v>247</v>
      </c>
      <c r="B240" s="28">
        <v>2024</v>
      </c>
      <c r="C240" s="19" t="s">
        <v>781</v>
      </c>
      <c r="D240" s="19" t="s">
        <v>782</v>
      </c>
      <c r="E240" s="19">
        <v>53041952</v>
      </c>
      <c r="F240" s="19" t="s">
        <v>783</v>
      </c>
      <c r="G240" s="19" t="s">
        <v>784</v>
      </c>
      <c r="H240" s="19" t="s">
        <v>4760</v>
      </c>
      <c r="I240" s="27">
        <v>45323</v>
      </c>
      <c r="J240" s="27">
        <v>45324</v>
      </c>
      <c r="K240" s="27">
        <v>45504</v>
      </c>
      <c r="L240" s="29">
        <v>48000000</v>
      </c>
      <c r="M240" s="36">
        <v>0.49438202602259812</v>
      </c>
      <c r="N240" s="31">
        <v>23466667</v>
      </c>
      <c r="O240" s="31">
        <v>533333</v>
      </c>
      <c r="P240" s="31">
        <v>24000000</v>
      </c>
      <c r="Q240" s="31">
        <f>VLOOKUP(A240,Hoja8!A:B,2,0)</f>
        <v>53041952</v>
      </c>
      <c r="R240" s="31">
        <f t="shared" si="13"/>
        <v>0</v>
      </c>
      <c r="S240" s="31">
        <f>VLOOKUP(A240,Hoja8!A:C,3,0)</f>
        <v>48000000</v>
      </c>
      <c r="T240" s="31">
        <f t="shared" si="14"/>
        <v>0</v>
      </c>
      <c r="U240" s="31">
        <f>VLOOKUP(A240,Hoja8!A:E,5,0)</f>
        <v>31466667</v>
      </c>
      <c r="V240" s="31">
        <f>VLOOKUP(A240,Hoja8!A:D,4,0)</f>
        <v>533333</v>
      </c>
      <c r="W240" s="31">
        <f>VLOOKUP(A240,Hoja8!A:F,6,0)</f>
        <v>16000000</v>
      </c>
      <c r="AA240" s="30">
        <f t="shared" si="15"/>
        <v>45504</v>
      </c>
      <c r="AB240" s="31"/>
      <c r="AC240" s="31">
        <f t="shared" si="12"/>
        <v>48000000</v>
      </c>
      <c r="AD240" s="28" t="s">
        <v>534</v>
      </c>
    </row>
    <row r="241" spans="1:30" s="28" customFormat="1" ht="43.5" x14ac:dyDescent="0.35">
      <c r="A241" s="20">
        <v>249</v>
      </c>
      <c r="B241" s="28">
        <v>2024</v>
      </c>
      <c r="C241" s="19" t="s">
        <v>785</v>
      </c>
      <c r="D241" s="19" t="s">
        <v>786</v>
      </c>
      <c r="E241" s="19">
        <v>1110575837</v>
      </c>
      <c r="F241" s="19" t="s">
        <v>787</v>
      </c>
      <c r="G241" s="19" t="s">
        <v>298</v>
      </c>
      <c r="H241" s="19" t="s">
        <v>299</v>
      </c>
      <c r="I241" s="27">
        <v>45323</v>
      </c>
      <c r="J241" s="27">
        <v>45327</v>
      </c>
      <c r="K241" s="27">
        <v>45504</v>
      </c>
      <c r="L241" s="29">
        <v>21450000</v>
      </c>
      <c r="M241" s="36">
        <v>0.48571428571428571</v>
      </c>
      <c r="N241" s="31">
        <v>9350000</v>
      </c>
      <c r="O241" s="31">
        <v>2200000</v>
      </c>
      <c r="P241" s="31">
        <v>9900000</v>
      </c>
      <c r="Q241" s="31">
        <f>VLOOKUP(A241,Hoja8!A:B,2,0)</f>
        <v>1110575837</v>
      </c>
      <c r="R241" s="31">
        <f t="shared" si="13"/>
        <v>0</v>
      </c>
      <c r="S241" s="31">
        <f>VLOOKUP(A241,Hoja8!A:C,3,0)</f>
        <v>21450000</v>
      </c>
      <c r="T241" s="31">
        <f t="shared" si="14"/>
        <v>0</v>
      </c>
      <c r="U241" s="31">
        <f>VLOOKUP(A241,Hoja8!A:E,5,0)</f>
        <v>12650000</v>
      </c>
      <c r="V241" s="31">
        <f>VLOOKUP(A241,Hoja8!A:D,4,0)</f>
        <v>2200000</v>
      </c>
      <c r="W241" s="31">
        <f>VLOOKUP(A241,Hoja8!A:F,6,0)</f>
        <v>6600000</v>
      </c>
      <c r="AA241" s="30">
        <f t="shared" si="15"/>
        <v>45504</v>
      </c>
      <c r="AB241" s="31"/>
      <c r="AC241" s="31">
        <f t="shared" si="12"/>
        <v>21450000</v>
      </c>
      <c r="AD241" s="28" t="s">
        <v>300</v>
      </c>
    </row>
    <row r="242" spans="1:30" s="28" customFormat="1" ht="43.5" x14ac:dyDescent="0.35">
      <c r="A242" s="20">
        <v>250</v>
      </c>
      <c r="B242" s="28">
        <v>2024</v>
      </c>
      <c r="C242" s="19" t="s">
        <v>788</v>
      </c>
      <c r="D242" s="19" t="s">
        <v>789</v>
      </c>
      <c r="E242" s="19">
        <v>79649423</v>
      </c>
      <c r="F242" s="19" t="s">
        <v>790</v>
      </c>
      <c r="G242" s="19" t="s">
        <v>338</v>
      </c>
      <c r="H242" s="19" t="s">
        <v>4269</v>
      </c>
      <c r="I242" s="27">
        <v>45323</v>
      </c>
      <c r="J242" s="27">
        <v>45324</v>
      </c>
      <c r="K242" s="27">
        <v>45413</v>
      </c>
      <c r="L242" s="29">
        <v>11095044</v>
      </c>
      <c r="M242" s="36">
        <v>0.9887640684976392</v>
      </c>
      <c r="N242" s="31">
        <v>10848487</v>
      </c>
      <c r="O242" s="31">
        <v>123279</v>
      </c>
      <c r="P242" s="31">
        <v>123278</v>
      </c>
      <c r="Q242" s="31">
        <f>VLOOKUP(A242,Hoja8!A:B,2,0)</f>
        <v>79649423</v>
      </c>
      <c r="R242" s="31">
        <f t="shared" si="13"/>
        <v>0</v>
      </c>
      <c r="S242" s="31">
        <f>VLOOKUP(A242,Hoja8!A:C,3,0)</f>
        <v>11095044</v>
      </c>
      <c r="T242" s="31">
        <f t="shared" si="14"/>
        <v>0</v>
      </c>
      <c r="U242" s="31">
        <f>VLOOKUP(A242,Hoja8!A:E,5,0)</f>
        <v>10848487</v>
      </c>
      <c r="V242" s="31">
        <f>VLOOKUP(A242,Hoja8!A:D,4,0)</f>
        <v>123279</v>
      </c>
      <c r="W242" s="31">
        <f>VLOOKUP(A242,Hoja8!A:F,6,0)</f>
        <v>123278</v>
      </c>
      <c r="AA242" s="30">
        <f t="shared" si="15"/>
        <v>45413</v>
      </c>
      <c r="AB242" s="31"/>
      <c r="AC242" s="31">
        <f t="shared" si="12"/>
        <v>11095044</v>
      </c>
      <c r="AD242" s="28" t="s">
        <v>4269</v>
      </c>
    </row>
    <row r="243" spans="1:30" s="28" customFormat="1" ht="43.5" x14ac:dyDescent="0.35">
      <c r="A243" s="20">
        <v>251</v>
      </c>
      <c r="B243" s="28">
        <v>2024</v>
      </c>
      <c r="C243" s="19" t="s">
        <v>791</v>
      </c>
      <c r="D243" s="19" t="s">
        <v>792</v>
      </c>
      <c r="E243" s="19">
        <v>80538621</v>
      </c>
      <c r="F243" s="19" t="s">
        <v>793</v>
      </c>
      <c r="G243" s="19" t="s">
        <v>338</v>
      </c>
      <c r="H243" s="19" t="s">
        <v>4269</v>
      </c>
      <c r="I243" s="27">
        <v>45323</v>
      </c>
      <c r="J243" s="27">
        <v>45324</v>
      </c>
      <c r="K243" s="27">
        <v>45413</v>
      </c>
      <c r="L243" s="29">
        <v>25461666</v>
      </c>
      <c r="M243" s="36">
        <v>0.9887640605624789</v>
      </c>
      <c r="N243" s="31">
        <v>24895851</v>
      </c>
      <c r="O243" s="31">
        <v>282908</v>
      </c>
      <c r="P243" s="31">
        <v>282907</v>
      </c>
      <c r="Q243" s="31">
        <f>VLOOKUP(A243,Hoja8!A:B,2,0)</f>
        <v>80538621</v>
      </c>
      <c r="R243" s="31">
        <f t="shared" si="13"/>
        <v>0</v>
      </c>
      <c r="S243" s="31">
        <f>VLOOKUP(A243,Hoja8!A:C,3,0)</f>
        <v>25461666</v>
      </c>
      <c r="T243" s="31">
        <f t="shared" si="14"/>
        <v>0</v>
      </c>
      <c r="U243" s="31">
        <f>VLOOKUP(A243,Hoja8!A:E,5,0)</f>
        <v>25178758</v>
      </c>
      <c r="V243" s="31">
        <f>VLOOKUP(A243,Hoja8!A:D,4,0)</f>
        <v>282908</v>
      </c>
      <c r="W243" s="31">
        <f>VLOOKUP(A243,Hoja8!A:F,6,0)</f>
        <v>0</v>
      </c>
      <c r="AA243" s="30">
        <f t="shared" si="15"/>
        <v>45413</v>
      </c>
      <c r="AB243" s="31"/>
      <c r="AC243" s="31">
        <f t="shared" si="12"/>
        <v>25461666</v>
      </c>
      <c r="AD243" s="28" t="s">
        <v>4269</v>
      </c>
    </row>
    <row r="244" spans="1:30" s="28" customFormat="1" ht="43.5" x14ac:dyDescent="0.35">
      <c r="A244" s="20">
        <v>252</v>
      </c>
      <c r="B244" s="28">
        <v>2024</v>
      </c>
      <c r="C244" s="19" t="s">
        <v>794</v>
      </c>
      <c r="D244" s="19" t="s">
        <v>795</v>
      </c>
      <c r="E244" s="19">
        <v>1030607374</v>
      </c>
      <c r="F244" s="19" t="s">
        <v>796</v>
      </c>
      <c r="G244" s="19" t="s">
        <v>797</v>
      </c>
      <c r="H244" s="19" t="s">
        <v>4765</v>
      </c>
      <c r="I244" s="27">
        <v>45323</v>
      </c>
      <c r="J244" s="27">
        <v>45327</v>
      </c>
      <c r="K244" s="27">
        <v>45504</v>
      </c>
      <c r="L244" s="29">
        <v>25740000</v>
      </c>
      <c r="M244" s="36">
        <v>0.40571428571428569</v>
      </c>
      <c r="N244" s="31">
        <v>10153000</v>
      </c>
      <c r="O244" s="31">
        <v>715000</v>
      </c>
      <c r="P244" s="31">
        <v>14872000</v>
      </c>
      <c r="Q244" s="31">
        <f>VLOOKUP(A244,Hoja8!A:B,2,0)</f>
        <v>1030607374</v>
      </c>
      <c r="R244" s="31">
        <f t="shared" si="13"/>
        <v>0</v>
      </c>
      <c r="S244" s="31">
        <f>VLOOKUP(A244,Hoja8!A:C,3,0)</f>
        <v>25740000</v>
      </c>
      <c r="T244" s="31">
        <f t="shared" si="14"/>
        <v>0</v>
      </c>
      <c r="U244" s="31">
        <f>VLOOKUP(A244,Hoja8!A:E,5,0)</f>
        <v>14443000</v>
      </c>
      <c r="V244" s="31">
        <f>VLOOKUP(A244,Hoja8!A:D,4,0)</f>
        <v>715000</v>
      </c>
      <c r="W244" s="31">
        <f>VLOOKUP(A244,Hoja8!A:F,6,0)</f>
        <v>10582000</v>
      </c>
      <c r="AA244" s="30">
        <f t="shared" si="15"/>
        <v>45504</v>
      </c>
      <c r="AB244" s="31"/>
      <c r="AC244" s="31">
        <f t="shared" si="12"/>
        <v>25740000</v>
      </c>
      <c r="AD244" s="28" t="s">
        <v>4765</v>
      </c>
    </row>
    <row r="245" spans="1:30" s="28" customFormat="1" ht="43.5" x14ac:dyDescent="0.35">
      <c r="A245" s="20">
        <v>253</v>
      </c>
      <c r="B245" s="28">
        <v>2024</v>
      </c>
      <c r="C245" s="19" t="s">
        <v>798</v>
      </c>
      <c r="D245" s="19" t="s">
        <v>799</v>
      </c>
      <c r="E245" s="19">
        <v>1030548052</v>
      </c>
      <c r="F245" s="19" t="s">
        <v>800</v>
      </c>
      <c r="G245" s="19" t="s">
        <v>5431</v>
      </c>
      <c r="H245" s="19" t="s">
        <v>539</v>
      </c>
      <c r="I245" s="27">
        <v>45323</v>
      </c>
      <c r="J245" s="27">
        <v>45330</v>
      </c>
      <c r="K245" s="27">
        <v>45504</v>
      </c>
      <c r="L245" s="29">
        <v>31827000</v>
      </c>
      <c r="M245" s="36">
        <v>0.47674419178161376</v>
      </c>
      <c r="N245" s="31">
        <v>14498967</v>
      </c>
      <c r="O245" s="31">
        <v>1414533</v>
      </c>
      <c r="P245" s="31">
        <v>15913500</v>
      </c>
      <c r="Q245" s="31">
        <f>VLOOKUP(A245,Hoja8!A:B,2,0)</f>
        <v>1030548052</v>
      </c>
      <c r="R245" s="31">
        <f t="shared" si="13"/>
        <v>0</v>
      </c>
      <c r="S245" s="31">
        <f>VLOOKUP(A245,Hoja8!A:C,3,0)</f>
        <v>31827000</v>
      </c>
      <c r="T245" s="31">
        <f t="shared" si="14"/>
        <v>0</v>
      </c>
      <c r="U245" s="31">
        <f>VLOOKUP(A245,Hoja8!A:E,5,0)</f>
        <v>19803467</v>
      </c>
      <c r="V245" s="31">
        <f>VLOOKUP(A245,Hoja8!A:D,4,0)</f>
        <v>1414533</v>
      </c>
      <c r="W245" s="31">
        <f>VLOOKUP(A245,Hoja8!A:F,6,0)</f>
        <v>10609000</v>
      </c>
      <c r="AA245" s="30">
        <f t="shared" si="15"/>
        <v>45504</v>
      </c>
      <c r="AB245" s="31"/>
      <c r="AC245" s="31">
        <f t="shared" si="12"/>
        <v>31827000</v>
      </c>
      <c r="AD245" s="28" t="s">
        <v>4760</v>
      </c>
    </row>
    <row r="246" spans="1:30" s="28" customFormat="1" ht="43.5" x14ac:dyDescent="0.35">
      <c r="A246" s="20">
        <v>256</v>
      </c>
      <c r="B246" s="28">
        <v>2024</v>
      </c>
      <c r="C246" s="19" t="s">
        <v>801</v>
      </c>
      <c r="D246" s="19" t="s">
        <v>802</v>
      </c>
      <c r="E246" s="19">
        <v>1024518426</v>
      </c>
      <c r="F246" s="19" t="s">
        <v>803</v>
      </c>
      <c r="G246" s="19" t="s">
        <v>475</v>
      </c>
      <c r="H246" s="19" t="s">
        <v>4768</v>
      </c>
      <c r="I246" s="27">
        <v>45323</v>
      </c>
      <c r="J246" s="27">
        <v>45327</v>
      </c>
      <c r="K246" s="27">
        <v>45504</v>
      </c>
      <c r="L246" s="29">
        <v>31827000</v>
      </c>
      <c r="M246" s="36">
        <v>0.48571429125444121</v>
      </c>
      <c r="N246" s="31">
        <v>15029417</v>
      </c>
      <c r="O246" s="31">
        <v>884083</v>
      </c>
      <c r="P246" s="31">
        <v>15913500</v>
      </c>
      <c r="Q246" s="31">
        <f>VLOOKUP(A246,Hoja8!A:B,2,0)</f>
        <v>1024518426</v>
      </c>
      <c r="R246" s="31">
        <f t="shared" si="13"/>
        <v>0</v>
      </c>
      <c r="S246" s="31">
        <f>VLOOKUP(A246,Hoja8!A:C,3,0)</f>
        <v>31827000</v>
      </c>
      <c r="T246" s="31">
        <f t="shared" si="14"/>
        <v>0</v>
      </c>
      <c r="U246" s="31">
        <f>VLOOKUP(A246,Hoja8!A:E,5,0)</f>
        <v>20333917</v>
      </c>
      <c r="V246" s="31">
        <f>VLOOKUP(A246,Hoja8!A:D,4,0)</f>
        <v>884083</v>
      </c>
      <c r="W246" s="31">
        <f>VLOOKUP(A246,Hoja8!A:F,6,0)</f>
        <v>10609000</v>
      </c>
      <c r="AA246" s="30">
        <f t="shared" si="15"/>
        <v>45504</v>
      </c>
      <c r="AB246" s="31"/>
      <c r="AC246" s="31">
        <f t="shared" ref="AC246:AC309" si="16">+AB246+L246</f>
        <v>31827000</v>
      </c>
      <c r="AD246" s="28" t="s">
        <v>4768</v>
      </c>
    </row>
    <row r="247" spans="1:30" s="28" customFormat="1" ht="43.5" x14ac:dyDescent="0.35">
      <c r="A247" s="20">
        <v>258</v>
      </c>
      <c r="B247" s="28">
        <v>2024</v>
      </c>
      <c r="C247" s="19" t="s">
        <v>804</v>
      </c>
      <c r="D247" s="19" t="s">
        <v>805</v>
      </c>
      <c r="E247" s="19">
        <v>1014193785</v>
      </c>
      <c r="F247" s="19" t="s">
        <v>806</v>
      </c>
      <c r="G247" s="19" t="s">
        <v>338</v>
      </c>
      <c r="H247" s="19" t="s">
        <v>4269</v>
      </c>
      <c r="I247" s="27">
        <v>45323</v>
      </c>
      <c r="J247" s="27">
        <v>45324</v>
      </c>
      <c r="K247" s="27">
        <v>45413</v>
      </c>
      <c r="L247" s="29">
        <v>25461666</v>
      </c>
      <c r="M247" s="36">
        <v>0.9887640605624789</v>
      </c>
      <c r="N247" s="31">
        <v>24895851</v>
      </c>
      <c r="O247" s="31">
        <v>282908</v>
      </c>
      <c r="P247" s="31">
        <v>282907</v>
      </c>
      <c r="Q247" s="31">
        <f>VLOOKUP(A247,Hoja8!A:B,2,0)</f>
        <v>1014193785</v>
      </c>
      <c r="R247" s="31">
        <f t="shared" si="13"/>
        <v>0</v>
      </c>
      <c r="S247" s="31">
        <f>VLOOKUP(A247,Hoja8!A:C,3,0)</f>
        <v>25461666</v>
      </c>
      <c r="T247" s="31">
        <f t="shared" si="14"/>
        <v>0</v>
      </c>
      <c r="U247" s="31">
        <f>VLOOKUP(A247,Hoja8!A:E,5,0)</f>
        <v>25178758</v>
      </c>
      <c r="V247" s="31">
        <f>VLOOKUP(A247,Hoja8!A:D,4,0)</f>
        <v>282908</v>
      </c>
      <c r="W247" s="31">
        <f>VLOOKUP(A247,Hoja8!A:F,6,0)</f>
        <v>0</v>
      </c>
      <c r="AA247" s="30">
        <f t="shared" si="15"/>
        <v>45413</v>
      </c>
      <c r="AB247" s="31"/>
      <c r="AC247" s="31">
        <f t="shared" si="16"/>
        <v>25461666</v>
      </c>
      <c r="AD247" s="28" t="s">
        <v>4269</v>
      </c>
    </row>
    <row r="248" spans="1:30" s="28" customFormat="1" ht="43.5" x14ac:dyDescent="0.35">
      <c r="A248" s="20">
        <v>261</v>
      </c>
      <c r="B248" s="28">
        <v>2024</v>
      </c>
      <c r="C248" s="19" t="s">
        <v>807</v>
      </c>
      <c r="D248" s="19" t="s">
        <v>808</v>
      </c>
      <c r="E248" s="19">
        <v>1014263145</v>
      </c>
      <c r="F248" s="19" t="s">
        <v>809</v>
      </c>
      <c r="G248" s="19" t="s">
        <v>532</v>
      </c>
      <c r="H248" s="19" t="s">
        <v>533</v>
      </c>
      <c r="I248" s="27">
        <v>45324</v>
      </c>
      <c r="J248" s="27">
        <v>45327</v>
      </c>
      <c r="K248" s="27">
        <v>45504</v>
      </c>
      <c r="L248" s="29">
        <v>44556000</v>
      </c>
      <c r="M248" s="36">
        <v>0.48571428175687187</v>
      </c>
      <c r="N248" s="31">
        <v>21040333</v>
      </c>
      <c r="O248" s="31">
        <v>1237667</v>
      </c>
      <c r="P248" s="31">
        <v>22278000</v>
      </c>
      <c r="Q248" s="31">
        <f>VLOOKUP(A248,Hoja8!A:B,2,0)</f>
        <v>1014263145</v>
      </c>
      <c r="R248" s="31">
        <f t="shared" si="13"/>
        <v>0</v>
      </c>
      <c r="S248" s="31">
        <f>VLOOKUP(A248,Hoja8!A:C,3,0)</f>
        <v>44556000</v>
      </c>
      <c r="T248" s="31">
        <f t="shared" si="14"/>
        <v>0</v>
      </c>
      <c r="U248" s="31">
        <f>VLOOKUP(A248,Hoja8!A:E,5,0)</f>
        <v>28466333</v>
      </c>
      <c r="V248" s="31">
        <f>VLOOKUP(A248,Hoja8!A:D,4,0)</f>
        <v>1237667</v>
      </c>
      <c r="W248" s="31">
        <f>VLOOKUP(A248,Hoja8!A:F,6,0)</f>
        <v>14852000</v>
      </c>
      <c r="AA248" s="30">
        <f t="shared" si="15"/>
        <v>45504</v>
      </c>
      <c r="AB248" s="31"/>
      <c r="AC248" s="31">
        <f t="shared" si="16"/>
        <v>44556000</v>
      </c>
      <c r="AD248" s="28" t="s">
        <v>534</v>
      </c>
    </row>
    <row r="249" spans="1:30" s="28" customFormat="1" ht="43.5" x14ac:dyDescent="0.35">
      <c r="A249" s="20">
        <v>262</v>
      </c>
      <c r="B249" s="28">
        <v>2024</v>
      </c>
      <c r="C249" s="19" t="s">
        <v>810</v>
      </c>
      <c r="D249" s="19" t="s">
        <v>811</v>
      </c>
      <c r="E249" s="19">
        <v>53062496</v>
      </c>
      <c r="F249" s="19" t="s">
        <v>812</v>
      </c>
      <c r="G249" s="19" t="s">
        <v>813</v>
      </c>
      <c r="H249" s="19" t="s">
        <v>4760</v>
      </c>
      <c r="I249" s="27">
        <v>45324</v>
      </c>
      <c r="J249" s="27">
        <v>45330</v>
      </c>
      <c r="K249" s="27">
        <v>45504</v>
      </c>
      <c r="L249" s="29">
        <v>31827000</v>
      </c>
      <c r="M249" s="36">
        <v>0.47674419178161376</v>
      </c>
      <c r="N249" s="31">
        <v>14498967</v>
      </c>
      <c r="O249" s="31">
        <v>1414533</v>
      </c>
      <c r="P249" s="31">
        <v>15913500</v>
      </c>
      <c r="Q249" s="31">
        <f>VLOOKUP(A249,Hoja8!A:B,2,0)</f>
        <v>53062496</v>
      </c>
      <c r="R249" s="31">
        <f t="shared" si="13"/>
        <v>0</v>
      </c>
      <c r="S249" s="31">
        <f>VLOOKUP(A249,Hoja8!A:C,3,0)</f>
        <v>31827000</v>
      </c>
      <c r="T249" s="31">
        <f t="shared" si="14"/>
        <v>0</v>
      </c>
      <c r="U249" s="31">
        <f>VLOOKUP(A249,Hoja8!A:E,5,0)</f>
        <v>19803467</v>
      </c>
      <c r="V249" s="31">
        <f>VLOOKUP(A249,Hoja8!A:D,4,0)</f>
        <v>1414533</v>
      </c>
      <c r="W249" s="31">
        <f>VLOOKUP(A249,Hoja8!A:F,6,0)</f>
        <v>10609000</v>
      </c>
      <c r="AA249" s="30">
        <f t="shared" si="15"/>
        <v>45504</v>
      </c>
      <c r="AB249" s="31"/>
      <c r="AC249" s="31">
        <f t="shared" si="16"/>
        <v>31827000</v>
      </c>
      <c r="AD249" s="28" t="s">
        <v>534</v>
      </c>
    </row>
    <row r="250" spans="1:30" s="28" customFormat="1" ht="43.5" x14ac:dyDescent="0.35">
      <c r="A250" s="20">
        <v>263</v>
      </c>
      <c r="B250" s="28">
        <v>2024</v>
      </c>
      <c r="C250" s="19" t="s">
        <v>814</v>
      </c>
      <c r="D250" s="19" t="s">
        <v>815</v>
      </c>
      <c r="E250" s="19">
        <v>80238651</v>
      </c>
      <c r="F250" s="19" t="s">
        <v>816</v>
      </c>
      <c r="G250" s="19" t="s">
        <v>532</v>
      </c>
      <c r="H250" s="19" t="s">
        <v>533</v>
      </c>
      <c r="I250" s="27">
        <v>45324</v>
      </c>
      <c r="J250" s="27">
        <v>45328</v>
      </c>
      <c r="K250" s="27">
        <v>45412</v>
      </c>
      <c r="L250" s="29">
        <v>22278900</v>
      </c>
      <c r="M250" s="36">
        <v>1</v>
      </c>
      <c r="N250" s="31">
        <v>20793640</v>
      </c>
      <c r="O250" s="31">
        <v>1485260</v>
      </c>
      <c r="P250" s="31">
        <v>0</v>
      </c>
      <c r="Q250" s="31">
        <f>VLOOKUP(A250,Hoja8!A:B,2,0)</f>
        <v>80238651</v>
      </c>
      <c r="R250" s="31">
        <f t="shared" si="13"/>
        <v>0</v>
      </c>
      <c r="S250" s="31">
        <f>VLOOKUP(A250,Hoja8!A:C,3,0)</f>
        <v>22278900</v>
      </c>
      <c r="T250" s="31">
        <f t="shared" si="14"/>
        <v>0</v>
      </c>
      <c r="U250" s="31">
        <f>VLOOKUP(A250,Hoja8!A:E,5,0)</f>
        <v>20793640</v>
      </c>
      <c r="V250" s="31">
        <f>VLOOKUP(A250,Hoja8!A:D,4,0)</f>
        <v>1485260</v>
      </c>
      <c r="W250" s="31">
        <f>VLOOKUP(A250,Hoja8!A:F,6,0)</f>
        <v>0</v>
      </c>
      <c r="AA250" s="30">
        <f t="shared" si="15"/>
        <v>45412</v>
      </c>
      <c r="AB250" s="31"/>
      <c r="AC250" s="31">
        <f t="shared" si="16"/>
        <v>22278900</v>
      </c>
      <c r="AD250" s="28" t="s">
        <v>4760</v>
      </c>
    </row>
    <row r="251" spans="1:30" s="28" customFormat="1" ht="43.5" x14ac:dyDescent="0.35">
      <c r="A251" s="20">
        <v>264</v>
      </c>
      <c r="B251" s="28">
        <v>2024</v>
      </c>
      <c r="C251" s="19" t="s">
        <v>817</v>
      </c>
      <c r="D251" s="19" t="s">
        <v>818</v>
      </c>
      <c r="E251" s="19">
        <v>1016097015</v>
      </c>
      <c r="F251" s="19" t="s">
        <v>819</v>
      </c>
      <c r="G251" s="19" t="s">
        <v>5432</v>
      </c>
      <c r="H251" s="19" t="s">
        <v>820</v>
      </c>
      <c r="I251" s="27">
        <v>45324</v>
      </c>
      <c r="J251" s="27">
        <v>45330</v>
      </c>
      <c r="K251" s="27">
        <v>45504</v>
      </c>
      <c r="L251" s="29">
        <v>29046000</v>
      </c>
      <c r="M251" s="36">
        <v>0.47674418604651164</v>
      </c>
      <c r="N251" s="31">
        <v>12669000</v>
      </c>
      <c r="O251" s="31">
        <v>2472000</v>
      </c>
      <c r="P251" s="31">
        <v>13905000</v>
      </c>
      <c r="Q251" s="31">
        <f>VLOOKUP(A251,Hoja8!A:B,2,0)</f>
        <v>1016097015</v>
      </c>
      <c r="R251" s="31">
        <f t="shared" si="13"/>
        <v>0</v>
      </c>
      <c r="S251" s="31">
        <f>VLOOKUP(A251,Hoja8!A:C,3,0)</f>
        <v>29046000</v>
      </c>
      <c r="T251" s="31">
        <f t="shared" si="14"/>
        <v>0</v>
      </c>
      <c r="U251" s="31">
        <f>VLOOKUP(A251,Hoja8!A:E,5,0)</f>
        <v>17304000</v>
      </c>
      <c r="V251" s="31">
        <f>VLOOKUP(A251,Hoja8!A:D,4,0)</f>
        <v>2472000</v>
      </c>
      <c r="W251" s="31">
        <f>VLOOKUP(A251,Hoja8!A:F,6,0)</f>
        <v>9270000</v>
      </c>
      <c r="AA251" s="30">
        <f t="shared" si="15"/>
        <v>45504</v>
      </c>
      <c r="AB251" s="31"/>
      <c r="AC251" s="31">
        <f t="shared" si="16"/>
        <v>29046000</v>
      </c>
      <c r="AD251" s="28" t="s">
        <v>820</v>
      </c>
    </row>
    <row r="252" spans="1:30" s="28" customFormat="1" ht="43.5" x14ac:dyDescent="0.35">
      <c r="A252" s="20">
        <v>265</v>
      </c>
      <c r="B252" s="28">
        <v>2024</v>
      </c>
      <c r="C252" s="19" t="s">
        <v>821</v>
      </c>
      <c r="D252" s="19" t="s">
        <v>822</v>
      </c>
      <c r="E252" s="19">
        <v>23995418</v>
      </c>
      <c r="F252" s="19" t="s">
        <v>823</v>
      </c>
      <c r="G252" s="19" t="s">
        <v>5432</v>
      </c>
      <c r="H252" s="19" t="s">
        <v>820</v>
      </c>
      <c r="I252" s="27">
        <v>45324</v>
      </c>
      <c r="J252" s="27">
        <v>45328</v>
      </c>
      <c r="K252" s="27">
        <v>45504</v>
      </c>
      <c r="L252" s="29">
        <v>50666667</v>
      </c>
      <c r="M252" s="36">
        <v>0.48275862068965519</v>
      </c>
      <c r="N252" s="31">
        <v>22400000</v>
      </c>
      <c r="O252" s="31">
        <v>4266667</v>
      </c>
      <c r="P252" s="31">
        <v>24000000</v>
      </c>
      <c r="Q252" s="31">
        <f>VLOOKUP(A252,Hoja8!A:B,2,0)</f>
        <v>23995418</v>
      </c>
      <c r="R252" s="31">
        <f t="shared" si="13"/>
        <v>0</v>
      </c>
      <c r="S252" s="31">
        <f>VLOOKUP(A252,Hoja8!A:C,3,0)</f>
        <v>50666667</v>
      </c>
      <c r="T252" s="31">
        <f t="shared" si="14"/>
        <v>0</v>
      </c>
      <c r="U252" s="31">
        <f>VLOOKUP(A252,Hoja8!A:E,5,0)</f>
        <v>30400000</v>
      </c>
      <c r="V252" s="31">
        <f>VLOOKUP(A252,Hoja8!A:D,4,0)</f>
        <v>4266667</v>
      </c>
      <c r="W252" s="31">
        <f>VLOOKUP(A252,Hoja8!A:F,6,0)</f>
        <v>16000000</v>
      </c>
      <c r="AA252" s="30">
        <f t="shared" si="15"/>
        <v>45504</v>
      </c>
      <c r="AB252" s="31"/>
      <c r="AC252" s="31">
        <f t="shared" si="16"/>
        <v>50666667</v>
      </c>
      <c r="AD252" s="28" t="s">
        <v>820</v>
      </c>
    </row>
    <row r="253" spans="1:30" s="28" customFormat="1" ht="43.5" x14ac:dyDescent="0.35">
      <c r="A253" s="20">
        <v>266</v>
      </c>
      <c r="B253" s="28">
        <v>2024</v>
      </c>
      <c r="C253" s="19" t="s">
        <v>824</v>
      </c>
      <c r="D253" s="19" t="s">
        <v>825</v>
      </c>
      <c r="E253" s="19">
        <v>1024531083</v>
      </c>
      <c r="F253" s="19" t="s">
        <v>826</v>
      </c>
      <c r="G253" s="19" t="s">
        <v>5432</v>
      </c>
      <c r="H253" s="19" t="s">
        <v>820</v>
      </c>
      <c r="I253" s="27">
        <v>45324</v>
      </c>
      <c r="J253" s="27">
        <v>45327</v>
      </c>
      <c r="K253" s="27">
        <v>45500</v>
      </c>
      <c r="L253" s="29">
        <v>21830000</v>
      </c>
      <c r="M253" s="36">
        <v>0.49418603856357696</v>
      </c>
      <c r="N253" s="31">
        <v>10483333</v>
      </c>
      <c r="O253" s="31">
        <v>616667</v>
      </c>
      <c r="P253" s="31">
        <v>10730000</v>
      </c>
      <c r="Q253" s="31">
        <f>VLOOKUP(A253,Hoja8!A:B,2,0)</f>
        <v>1024531083</v>
      </c>
      <c r="R253" s="31">
        <f t="shared" si="13"/>
        <v>0</v>
      </c>
      <c r="S253" s="31">
        <f>VLOOKUP(A253,Hoja8!A:C,3,0)</f>
        <v>21830000</v>
      </c>
      <c r="T253" s="31">
        <f t="shared" si="14"/>
        <v>0</v>
      </c>
      <c r="U253" s="31">
        <f>VLOOKUP(A253,Hoja8!A:E,5,0)</f>
        <v>14183333</v>
      </c>
      <c r="V253" s="31">
        <f>VLOOKUP(A253,Hoja8!A:D,4,0)</f>
        <v>616667</v>
      </c>
      <c r="W253" s="31">
        <f>VLOOKUP(A253,Hoja8!A:F,6,0)</f>
        <v>7030000</v>
      </c>
      <c r="AA253" s="30">
        <f t="shared" si="15"/>
        <v>45500</v>
      </c>
      <c r="AB253" s="31"/>
      <c r="AC253" s="31">
        <f t="shared" si="16"/>
        <v>21830000</v>
      </c>
      <c r="AD253" s="28" t="s">
        <v>820</v>
      </c>
    </row>
    <row r="254" spans="1:30" s="28" customFormat="1" ht="29" x14ac:dyDescent="0.35">
      <c r="A254" s="20">
        <v>267</v>
      </c>
      <c r="B254" s="28">
        <v>2024</v>
      </c>
      <c r="C254" s="19" t="s">
        <v>827</v>
      </c>
      <c r="D254" s="19" t="s">
        <v>828</v>
      </c>
      <c r="E254" s="19">
        <v>80472294</v>
      </c>
      <c r="F254" s="19" t="s">
        <v>829</v>
      </c>
      <c r="G254" s="19" t="s">
        <v>298</v>
      </c>
      <c r="H254" s="19" t="s">
        <v>299</v>
      </c>
      <c r="I254" s="27">
        <v>45324</v>
      </c>
      <c r="J254" s="27">
        <v>45328</v>
      </c>
      <c r="K254" s="27">
        <v>45504</v>
      </c>
      <c r="L254" s="29">
        <v>21450000</v>
      </c>
      <c r="M254" s="36">
        <v>0.48275862068965519</v>
      </c>
      <c r="N254" s="31">
        <v>9240000</v>
      </c>
      <c r="O254" s="31">
        <v>2310000</v>
      </c>
      <c r="P254" s="31">
        <v>9900000</v>
      </c>
      <c r="Q254" s="31">
        <f>VLOOKUP(A254,Hoja8!A:B,2,0)</f>
        <v>80472294</v>
      </c>
      <c r="R254" s="31">
        <f t="shared" si="13"/>
        <v>0</v>
      </c>
      <c r="S254" s="31">
        <f>VLOOKUP(A254,Hoja8!A:C,3,0)</f>
        <v>21450000</v>
      </c>
      <c r="T254" s="31">
        <f t="shared" si="14"/>
        <v>0</v>
      </c>
      <c r="U254" s="31">
        <f>VLOOKUP(A254,Hoja8!A:E,5,0)</f>
        <v>12540000</v>
      </c>
      <c r="V254" s="31">
        <f>VLOOKUP(A254,Hoja8!A:D,4,0)</f>
        <v>2310000</v>
      </c>
      <c r="W254" s="31">
        <f>VLOOKUP(A254,Hoja8!A:F,6,0)</f>
        <v>6600000</v>
      </c>
      <c r="AA254" s="30">
        <f t="shared" si="15"/>
        <v>45504</v>
      </c>
      <c r="AB254" s="31"/>
      <c r="AC254" s="31">
        <f t="shared" si="16"/>
        <v>21450000</v>
      </c>
      <c r="AD254" s="28" t="s">
        <v>300</v>
      </c>
    </row>
    <row r="255" spans="1:30" s="28" customFormat="1" ht="43.5" x14ac:dyDescent="0.35">
      <c r="A255" s="20">
        <v>268</v>
      </c>
      <c r="B255" s="28">
        <v>2024</v>
      </c>
      <c r="C255" s="19" t="s">
        <v>830</v>
      </c>
      <c r="D255" s="19" t="s">
        <v>831</v>
      </c>
      <c r="E255" s="19">
        <v>25273125</v>
      </c>
      <c r="F255" s="19" t="s">
        <v>832</v>
      </c>
      <c r="G255" s="19" t="s">
        <v>298</v>
      </c>
      <c r="H255" s="19" t="s">
        <v>299</v>
      </c>
      <c r="I255" s="27">
        <v>45324</v>
      </c>
      <c r="J255" s="27">
        <v>45328</v>
      </c>
      <c r="K255" s="27">
        <v>45504</v>
      </c>
      <c r="L255" s="29">
        <v>40500000</v>
      </c>
      <c r="M255" s="36">
        <v>0.48275862068965519</v>
      </c>
      <c r="N255" s="31">
        <v>18900000</v>
      </c>
      <c r="O255" s="31">
        <v>1350000</v>
      </c>
      <c r="P255" s="31">
        <v>20250000</v>
      </c>
      <c r="Q255" s="31">
        <f>VLOOKUP(A255,Hoja8!A:B,2,0)</f>
        <v>25273125</v>
      </c>
      <c r="R255" s="31">
        <f t="shared" si="13"/>
        <v>0</v>
      </c>
      <c r="S255" s="31">
        <f>VLOOKUP(A255,Hoja8!A:C,3,0)</f>
        <v>40500000</v>
      </c>
      <c r="T255" s="31">
        <f t="shared" si="14"/>
        <v>0</v>
      </c>
      <c r="U255" s="31">
        <f>VLOOKUP(A255,Hoja8!A:E,5,0)</f>
        <v>25650000</v>
      </c>
      <c r="V255" s="31">
        <f>VLOOKUP(A255,Hoja8!A:D,4,0)</f>
        <v>1350000</v>
      </c>
      <c r="W255" s="31">
        <f>VLOOKUP(A255,Hoja8!A:F,6,0)</f>
        <v>13500000</v>
      </c>
      <c r="AA255" s="30">
        <f t="shared" si="15"/>
        <v>45504</v>
      </c>
      <c r="AB255" s="31"/>
      <c r="AC255" s="31">
        <f t="shared" si="16"/>
        <v>40500000</v>
      </c>
      <c r="AD255" s="28" t="s">
        <v>300</v>
      </c>
    </row>
    <row r="256" spans="1:30" s="28" customFormat="1" ht="43.5" x14ac:dyDescent="0.35">
      <c r="A256" s="20">
        <v>270</v>
      </c>
      <c r="B256" s="28">
        <v>2024</v>
      </c>
      <c r="C256" s="19" t="s">
        <v>833</v>
      </c>
      <c r="D256" s="19" t="s">
        <v>834</v>
      </c>
      <c r="E256" s="19">
        <v>1026279374</v>
      </c>
      <c r="F256" s="19" t="s">
        <v>835</v>
      </c>
      <c r="G256" s="19" t="s">
        <v>154</v>
      </c>
      <c r="H256" s="19" t="s">
        <v>4747</v>
      </c>
      <c r="I256" s="27">
        <v>45324</v>
      </c>
      <c r="J256" s="27">
        <v>45328</v>
      </c>
      <c r="K256" s="27">
        <v>45504</v>
      </c>
      <c r="L256" s="29">
        <v>34482500</v>
      </c>
      <c r="M256" s="36">
        <v>0.48275862068965519</v>
      </c>
      <c r="N256" s="31">
        <v>14854000</v>
      </c>
      <c r="O256" s="31">
        <v>3713500</v>
      </c>
      <c r="P256" s="31">
        <v>15915000</v>
      </c>
      <c r="Q256" s="31">
        <f>VLOOKUP(A256,Hoja8!A:B,2,0)</f>
        <v>1026279374</v>
      </c>
      <c r="R256" s="31">
        <f t="shared" si="13"/>
        <v>0</v>
      </c>
      <c r="S256" s="31">
        <f>VLOOKUP(A256,Hoja8!A:C,3,0)</f>
        <v>34482500</v>
      </c>
      <c r="T256" s="31">
        <f t="shared" si="14"/>
        <v>0</v>
      </c>
      <c r="U256" s="31">
        <f>VLOOKUP(A256,Hoja8!A:E,5,0)</f>
        <v>20159000</v>
      </c>
      <c r="V256" s="31">
        <f>VLOOKUP(A256,Hoja8!A:D,4,0)</f>
        <v>3713500</v>
      </c>
      <c r="W256" s="31">
        <f>VLOOKUP(A256,Hoja8!A:F,6,0)</f>
        <v>10610000</v>
      </c>
      <c r="AA256" s="30">
        <f t="shared" si="15"/>
        <v>45504</v>
      </c>
      <c r="AB256" s="31"/>
      <c r="AC256" s="31">
        <f t="shared" si="16"/>
        <v>34482500</v>
      </c>
      <c r="AD256" s="28" t="s">
        <v>4747</v>
      </c>
    </row>
    <row r="257" spans="1:30" s="28" customFormat="1" ht="43.5" x14ac:dyDescent="0.35">
      <c r="A257" s="20">
        <v>271</v>
      </c>
      <c r="B257" s="28">
        <v>2024</v>
      </c>
      <c r="C257" s="19" t="s">
        <v>836</v>
      </c>
      <c r="D257" s="19" t="s">
        <v>837</v>
      </c>
      <c r="E257" s="19">
        <v>1032458592</v>
      </c>
      <c r="F257" s="19" t="s">
        <v>838</v>
      </c>
      <c r="G257" s="19" t="s">
        <v>298</v>
      </c>
      <c r="H257" s="19" t="s">
        <v>299</v>
      </c>
      <c r="I257" s="27">
        <v>45324</v>
      </c>
      <c r="J257" s="27">
        <v>45328</v>
      </c>
      <c r="K257" s="27">
        <v>45504</v>
      </c>
      <c r="L257" s="29">
        <v>32500000</v>
      </c>
      <c r="M257" s="36">
        <v>0.48275862068965519</v>
      </c>
      <c r="N257" s="31">
        <v>14000000</v>
      </c>
      <c r="O257" s="31">
        <v>3500000</v>
      </c>
      <c r="P257" s="31">
        <v>15000000</v>
      </c>
      <c r="Q257" s="31">
        <f>VLOOKUP(A257,Hoja8!A:B,2,0)</f>
        <v>1032458592</v>
      </c>
      <c r="R257" s="31">
        <f t="shared" si="13"/>
        <v>0</v>
      </c>
      <c r="S257" s="31">
        <f>VLOOKUP(A257,Hoja8!A:C,3,0)</f>
        <v>32500000</v>
      </c>
      <c r="T257" s="31">
        <f t="shared" si="14"/>
        <v>0</v>
      </c>
      <c r="U257" s="31">
        <f>VLOOKUP(A257,Hoja8!A:E,5,0)</f>
        <v>19000000</v>
      </c>
      <c r="V257" s="31">
        <f>VLOOKUP(A257,Hoja8!A:D,4,0)</f>
        <v>3500000</v>
      </c>
      <c r="W257" s="31">
        <f>VLOOKUP(A257,Hoja8!A:F,6,0)</f>
        <v>10000000</v>
      </c>
      <c r="AA257" s="30">
        <f t="shared" si="15"/>
        <v>45504</v>
      </c>
      <c r="AB257" s="31"/>
      <c r="AC257" s="31">
        <f t="shared" si="16"/>
        <v>32500000</v>
      </c>
      <c r="AD257" s="28" t="s">
        <v>300</v>
      </c>
    </row>
    <row r="258" spans="1:30" s="28" customFormat="1" ht="43.5" x14ac:dyDescent="0.35">
      <c r="A258" s="20">
        <v>272</v>
      </c>
      <c r="B258" s="28">
        <v>2024</v>
      </c>
      <c r="C258" s="19" t="s">
        <v>839</v>
      </c>
      <c r="D258" s="19" t="s">
        <v>840</v>
      </c>
      <c r="E258" s="19">
        <v>1012342404</v>
      </c>
      <c r="F258" s="19" t="s">
        <v>841</v>
      </c>
      <c r="G258" s="19" t="s">
        <v>154</v>
      </c>
      <c r="H258" s="19" t="s">
        <v>4747</v>
      </c>
      <c r="I258" s="27">
        <v>45324</v>
      </c>
      <c r="J258" s="27">
        <v>45328</v>
      </c>
      <c r="K258" s="27">
        <v>45504</v>
      </c>
      <c r="L258" s="29">
        <v>34482500</v>
      </c>
      <c r="M258" s="36">
        <v>0.48275862068965519</v>
      </c>
      <c r="N258" s="31">
        <v>14854000</v>
      </c>
      <c r="O258" s="31">
        <v>3713500</v>
      </c>
      <c r="P258" s="31">
        <v>15915000</v>
      </c>
      <c r="Q258" s="31">
        <f>VLOOKUP(A258,Hoja8!A:B,2,0)</f>
        <v>1012342404</v>
      </c>
      <c r="R258" s="31">
        <f t="shared" si="13"/>
        <v>0</v>
      </c>
      <c r="S258" s="31">
        <f>VLOOKUP(A258,Hoja8!A:C,3,0)</f>
        <v>34482500</v>
      </c>
      <c r="T258" s="31">
        <f t="shared" si="14"/>
        <v>0</v>
      </c>
      <c r="U258" s="31">
        <f>VLOOKUP(A258,Hoja8!A:E,5,0)</f>
        <v>20159000</v>
      </c>
      <c r="V258" s="31">
        <f>VLOOKUP(A258,Hoja8!A:D,4,0)</f>
        <v>3713500</v>
      </c>
      <c r="W258" s="31">
        <f>VLOOKUP(A258,Hoja8!A:F,6,0)</f>
        <v>10610000</v>
      </c>
      <c r="AA258" s="30">
        <f t="shared" si="15"/>
        <v>45504</v>
      </c>
      <c r="AB258" s="31"/>
      <c r="AC258" s="31">
        <f t="shared" si="16"/>
        <v>34482500</v>
      </c>
      <c r="AD258" s="28" t="s">
        <v>4747</v>
      </c>
    </row>
    <row r="259" spans="1:30" s="28" customFormat="1" ht="43.5" x14ac:dyDescent="0.35">
      <c r="A259" s="20">
        <v>273</v>
      </c>
      <c r="B259" s="28">
        <v>2024</v>
      </c>
      <c r="C259" s="19" t="s">
        <v>842</v>
      </c>
      <c r="D259" s="19" t="s">
        <v>843</v>
      </c>
      <c r="E259" s="19">
        <v>43978910</v>
      </c>
      <c r="F259" s="19" t="s">
        <v>844</v>
      </c>
      <c r="G259" s="19" t="s">
        <v>154</v>
      </c>
      <c r="H259" s="19" t="s">
        <v>4747</v>
      </c>
      <c r="I259" s="27">
        <v>45324</v>
      </c>
      <c r="J259" s="27">
        <v>45328</v>
      </c>
      <c r="K259" s="27">
        <v>45504</v>
      </c>
      <c r="L259" s="29">
        <v>51558000</v>
      </c>
      <c r="M259" s="36">
        <v>0.48275862068965519</v>
      </c>
      <c r="N259" s="31">
        <v>24060400</v>
      </c>
      <c r="O259" s="31">
        <v>1718600</v>
      </c>
      <c r="P259" s="31">
        <v>25779000</v>
      </c>
      <c r="Q259" s="31">
        <f>VLOOKUP(A259,Hoja8!A:B,2,0)</f>
        <v>43978910</v>
      </c>
      <c r="R259" s="31">
        <f t="shared" si="13"/>
        <v>0</v>
      </c>
      <c r="S259" s="31">
        <f>VLOOKUP(A259,Hoja8!A:C,3,0)</f>
        <v>51558000</v>
      </c>
      <c r="T259" s="31">
        <f t="shared" si="14"/>
        <v>0</v>
      </c>
      <c r="U259" s="31">
        <f>VLOOKUP(A259,Hoja8!A:E,5,0)</f>
        <v>32653400</v>
      </c>
      <c r="V259" s="31">
        <f>VLOOKUP(A259,Hoja8!A:D,4,0)</f>
        <v>1718600</v>
      </c>
      <c r="W259" s="31">
        <f>VLOOKUP(A259,Hoja8!A:F,6,0)</f>
        <v>17186000</v>
      </c>
      <c r="AA259" s="30">
        <f t="shared" si="15"/>
        <v>45504</v>
      </c>
      <c r="AB259" s="31"/>
      <c r="AC259" s="31">
        <f t="shared" si="16"/>
        <v>51558000</v>
      </c>
      <c r="AD259" s="28" t="s">
        <v>4747</v>
      </c>
    </row>
    <row r="260" spans="1:30" s="28" customFormat="1" ht="43.5" x14ac:dyDescent="0.35">
      <c r="A260" s="20">
        <v>274</v>
      </c>
      <c r="B260" s="28">
        <v>2024</v>
      </c>
      <c r="C260" s="19" t="s">
        <v>845</v>
      </c>
      <c r="D260" s="19" t="s">
        <v>846</v>
      </c>
      <c r="E260" s="19">
        <v>1026569222</v>
      </c>
      <c r="F260" s="19" t="s">
        <v>847</v>
      </c>
      <c r="G260" s="19" t="s">
        <v>154</v>
      </c>
      <c r="H260" s="19" t="s">
        <v>4747</v>
      </c>
      <c r="I260" s="27">
        <v>45324</v>
      </c>
      <c r="J260" s="27">
        <v>45328</v>
      </c>
      <c r="K260" s="27">
        <v>45504</v>
      </c>
      <c r="L260" s="29">
        <v>34482500</v>
      </c>
      <c r="M260" s="36">
        <v>0.48275862068965519</v>
      </c>
      <c r="N260" s="31">
        <v>14854000</v>
      </c>
      <c r="O260" s="31">
        <v>3713500</v>
      </c>
      <c r="P260" s="31">
        <v>15915000</v>
      </c>
      <c r="Q260" s="31">
        <f>VLOOKUP(A260,Hoja8!A:B,2,0)</f>
        <v>1026569222</v>
      </c>
      <c r="R260" s="31">
        <f t="shared" si="13"/>
        <v>0</v>
      </c>
      <c r="S260" s="31">
        <f>VLOOKUP(A260,Hoja8!A:C,3,0)</f>
        <v>34482500</v>
      </c>
      <c r="T260" s="31">
        <f t="shared" si="14"/>
        <v>0</v>
      </c>
      <c r="U260" s="31">
        <f>VLOOKUP(A260,Hoja8!A:E,5,0)</f>
        <v>20159000</v>
      </c>
      <c r="V260" s="31">
        <f>VLOOKUP(A260,Hoja8!A:D,4,0)</f>
        <v>3713500</v>
      </c>
      <c r="W260" s="31">
        <f>VLOOKUP(A260,Hoja8!A:F,6,0)</f>
        <v>10610000</v>
      </c>
      <c r="AA260" s="30">
        <f t="shared" si="15"/>
        <v>45504</v>
      </c>
      <c r="AB260" s="31"/>
      <c r="AC260" s="31">
        <f t="shared" si="16"/>
        <v>34482500</v>
      </c>
      <c r="AD260" s="28" t="s">
        <v>4747</v>
      </c>
    </row>
    <row r="261" spans="1:30" s="28" customFormat="1" ht="43.5" x14ac:dyDescent="0.35">
      <c r="A261" s="20">
        <v>276</v>
      </c>
      <c r="B261" s="28">
        <v>2024</v>
      </c>
      <c r="C261" s="19" t="s">
        <v>848</v>
      </c>
      <c r="D261" s="19" t="s">
        <v>849</v>
      </c>
      <c r="E261" s="19">
        <v>1020796941</v>
      </c>
      <c r="F261" s="19" t="s">
        <v>850</v>
      </c>
      <c r="G261" s="19" t="s">
        <v>304</v>
      </c>
      <c r="H261" s="19" t="s">
        <v>305</v>
      </c>
      <c r="I261" s="27">
        <v>45324</v>
      </c>
      <c r="J261" s="27">
        <v>45327</v>
      </c>
      <c r="K261" s="27">
        <v>45504</v>
      </c>
      <c r="L261" s="29">
        <v>41400000</v>
      </c>
      <c r="M261" s="36">
        <v>0.48571428571428571</v>
      </c>
      <c r="N261" s="31">
        <v>19550000</v>
      </c>
      <c r="O261" s="31">
        <v>1150000</v>
      </c>
      <c r="P261" s="31">
        <v>20700000</v>
      </c>
      <c r="Q261" s="31">
        <f>VLOOKUP(A261,Hoja8!A:B,2,0)</f>
        <v>1020796941</v>
      </c>
      <c r="R261" s="31">
        <f t="shared" si="13"/>
        <v>0</v>
      </c>
      <c r="S261" s="31">
        <f>VLOOKUP(A261,Hoja8!A:C,3,0)</f>
        <v>41400000</v>
      </c>
      <c r="T261" s="31">
        <f t="shared" si="14"/>
        <v>0</v>
      </c>
      <c r="U261" s="31">
        <f>VLOOKUP(A261,Hoja8!A:E,5,0)</f>
        <v>26450000</v>
      </c>
      <c r="V261" s="31">
        <f>VLOOKUP(A261,Hoja8!A:D,4,0)</f>
        <v>1150000</v>
      </c>
      <c r="W261" s="31">
        <f>VLOOKUP(A261,Hoja8!A:F,6,0)</f>
        <v>13800000</v>
      </c>
      <c r="AA261" s="30">
        <f t="shared" si="15"/>
        <v>45504</v>
      </c>
      <c r="AB261" s="31"/>
      <c r="AC261" s="31">
        <f t="shared" si="16"/>
        <v>41400000</v>
      </c>
      <c r="AD261" s="28" t="s">
        <v>4785</v>
      </c>
    </row>
    <row r="262" spans="1:30" s="28" customFormat="1" ht="43.5" x14ac:dyDescent="0.35">
      <c r="A262" s="20">
        <v>277</v>
      </c>
      <c r="B262" s="28">
        <v>2024</v>
      </c>
      <c r="C262" s="19" t="s">
        <v>851</v>
      </c>
      <c r="D262" s="19" t="s">
        <v>852</v>
      </c>
      <c r="E262" s="19">
        <v>63535494</v>
      </c>
      <c r="F262" s="19" t="s">
        <v>853</v>
      </c>
      <c r="G262" s="19" t="s">
        <v>854</v>
      </c>
      <c r="H262" s="19" t="s">
        <v>4785</v>
      </c>
      <c r="I262" s="27">
        <v>45324</v>
      </c>
      <c r="J262" s="27">
        <v>45327</v>
      </c>
      <c r="K262" s="27">
        <v>45504</v>
      </c>
      <c r="L262" s="29">
        <v>41400000</v>
      </c>
      <c r="M262" s="36">
        <v>0.48571428571428571</v>
      </c>
      <c r="N262" s="31">
        <v>19550000</v>
      </c>
      <c r="O262" s="31">
        <v>1150000</v>
      </c>
      <c r="P262" s="31">
        <v>20700000</v>
      </c>
      <c r="Q262" s="31">
        <f>VLOOKUP(A262,Hoja8!A:B,2,0)</f>
        <v>63535494</v>
      </c>
      <c r="R262" s="31">
        <f t="shared" si="13"/>
        <v>0</v>
      </c>
      <c r="S262" s="31">
        <f>VLOOKUP(A262,Hoja8!A:C,3,0)</f>
        <v>41400000</v>
      </c>
      <c r="T262" s="31">
        <f t="shared" si="14"/>
        <v>0</v>
      </c>
      <c r="U262" s="31">
        <f>VLOOKUP(A262,Hoja8!A:E,5,0)</f>
        <v>26450000</v>
      </c>
      <c r="V262" s="31">
        <f>VLOOKUP(A262,Hoja8!A:D,4,0)</f>
        <v>1150000</v>
      </c>
      <c r="W262" s="31">
        <f>VLOOKUP(A262,Hoja8!A:F,6,0)</f>
        <v>13800000</v>
      </c>
      <c r="AA262" s="30">
        <f t="shared" si="15"/>
        <v>45504</v>
      </c>
      <c r="AB262" s="31"/>
      <c r="AC262" s="31">
        <f t="shared" si="16"/>
        <v>41400000</v>
      </c>
      <c r="AD262" s="28" t="s">
        <v>4785</v>
      </c>
    </row>
    <row r="263" spans="1:30" s="28" customFormat="1" ht="29" x14ac:dyDescent="0.35">
      <c r="A263" s="20">
        <v>278</v>
      </c>
      <c r="B263" s="28">
        <v>2024</v>
      </c>
      <c r="C263" s="19" t="s">
        <v>855</v>
      </c>
      <c r="D263" s="19" t="s">
        <v>856</v>
      </c>
      <c r="E263" s="19">
        <v>1032412730</v>
      </c>
      <c r="F263" s="19" t="s">
        <v>857</v>
      </c>
      <c r="G263" s="19" t="s">
        <v>764</v>
      </c>
      <c r="H263" s="19" t="s">
        <v>765</v>
      </c>
      <c r="I263" s="27">
        <v>45324</v>
      </c>
      <c r="J263" s="27">
        <v>45328</v>
      </c>
      <c r="K263" s="27">
        <v>45504</v>
      </c>
      <c r="L263" s="29">
        <v>44328000</v>
      </c>
      <c r="M263" s="36">
        <v>0.48275862068965519</v>
      </c>
      <c r="N263" s="31">
        <v>20686400</v>
      </c>
      <c r="O263" s="31">
        <v>1477600</v>
      </c>
      <c r="P263" s="31">
        <v>22164000</v>
      </c>
      <c r="Q263" s="31">
        <f>VLOOKUP(A263,Hoja8!A:B,2,0)</f>
        <v>1032412730</v>
      </c>
      <c r="R263" s="31">
        <f t="shared" si="13"/>
        <v>0</v>
      </c>
      <c r="S263" s="31">
        <f>VLOOKUP(A263,Hoja8!A:C,3,0)</f>
        <v>44328000</v>
      </c>
      <c r="T263" s="31">
        <f t="shared" si="14"/>
        <v>0</v>
      </c>
      <c r="U263" s="31">
        <f>VLOOKUP(A263,Hoja8!A:E,5,0)</f>
        <v>28074400</v>
      </c>
      <c r="V263" s="31">
        <f>VLOOKUP(A263,Hoja8!A:D,4,0)</f>
        <v>1477600</v>
      </c>
      <c r="W263" s="31">
        <f>VLOOKUP(A263,Hoja8!A:F,6,0)</f>
        <v>14776000</v>
      </c>
      <c r="AA263" s="30">
        <f t="shared" si="15"/>
        <v>45504</v>
      </c>
      <c r="AB263" s="31"/>
      <c r="AC263" s="31">
        <f t="shared" si="16"/>
        <v>44328000</v>
      </c>
      <c r="AD263" s="28" t="s">
        <v>765</v>
      </c>
    </row>
    <row r="264" spans="1:30" s="28" customFormat="1" ht="29" x14ac:dyDescent="0.35">
      <c r="A264" s="20">
        <v>279</v>
      </c>
      <c r="B264" s="28">
        <v>2024</v>
      </c>
      <c r="C264" s="19" t="s">
        <v>858</v>
      </c>
      <c r="D264" s="19" t="s">
        <v>859</v>
      </c>
      <c r="E264" s="19">
        <v>1013652985</v>
      </c>
      <c r="F264" s="19" t="s">
        <v>860</v>
      </c>
      <c r="G264" s="19" t="s">
        <v>764</v>
      </c>
      <c r="H264" s="19" t="s">
        <v>765</v>
      </c>
      <c r="I264" s="27">
        <v>45324</v>
      </c>
      <c r="J264" s="27">
        <v>45331</v>
      </c>
      <c r="K264" s="27">
        <v>45504</v>
      </c>
      <c r="L264" s="29">
        <v>22278000</v>
      </c>
      <c r="M264" s="36">
        <v>0.47368421052631576</v>
      </c>
      <c r="N264" s="31">
        <v>10025100</v>
      </c>
      <c r="O264" s="31">
        <v>1113900</v>
      </c>
      <c r="P264" s="31">
        <v>11139000</v>
      </c>
      <c r="Q264" s="31">
        <f>VLOOKUP(A264,Hoja8!A:B,2,0)</f>
        <v>1013652985</v>
      </c>
      <c r="R264" s="31">
        <f t="shared" ref="R264:R327" si="17">+E264-Q264</f>
        <v>0</v>
      </c>
      <c r="S264" s="31">
        <f>VLOOKUP(A264,Hoja8!A:C,3,0)</f>
        <v>22278000</v>
      </c>
      <c r="T264" s="31">
        <f t="shared" ref="T264:T327" si="18">+L264-S264</f>
        <v>0</v>
      </c>
      <c r="U264" s="31">
        <f>VLOOKUP(A264,Hoja8!A:E,5,0)</f>
        <v>13738100</v>
      </c>
      <c r="V264" s="31">
        <f>VLOOKUP(A264,Hoja8!A:D,4,0)</f>
        <v>1113900</v>
      </c>
      <c r="W264" s="31">
        <f>VLOOKUP(A264,Hoja8!A:F,6,0)</f>
        <v>7426000</v>
      </c>
      <c r="AA264" s="30">
        <f t="shared" ref="AA264:AA327" si="19">+Z264+K264</f>
        <v>45504</v>
      </c>
      <c r="AB264" s="31"/>
      <c r="AC264" s="31">
        <f t="shared" si="16"/>
        <v>22278000</v>
      </c>
      <c r="AD264" s="28" t="s">
        <v>765</v>
      </c>
    </row>
    <row r="265" spans="1:30" s="28" customFormat="1" ht="43.5" x14ac:dyDescent="0.35">
      <c r="A265" s="20">
        <v>280</v>
      </c>
      <c r="B265" s="28">
        <v>2024</v>
      </c>
      <c r="C265" s="19" t="s">
        <v>861</v>
      </c>
      <c r="D265" s="19" t="s">
        <v>862</v>
      </c>
      <c r="E265" s="19">
        <v>51697445</v>
      </c>
      <c r="F265" s="19" t="s">
        <v>863</v>
      </c>
      <c r="G265" s="19" t="s">
        <v>475</v>
      </c>
      <c r="H265" s="19" t="s">
        <v>4768</v>
      </c>
      <c r="I265" s="27">
        <v>45324</v>
      </c>
      <c r="J265" s="27">
        <v>45328</v>
      </c>
      <c r="K265" s="27">
        <v>45504</v>
      </c>
      <c r="L265" s="29">
        <v>31827000</v>
      </c>
      <c r="M265" s="36">
        <v>0.48275862068965519</v>
      </c>
      <c r="N265" s="31">
        <v>14852600</v>
      </c>
      <c r="O265" s="31">
        <v>1060900</v>
      </c>
      <c r="P265" s="31">
        <v>15913500</v>
      </c>
      <c r="Q265" s="31">
        <f>VLOOKUP(A265,Hoja8!A:B,2,0)</f>
        <v>51697445</v>
      </c>
      <c r="R265" s="31">
        <f t="shared" si="17"/>
        <v>0</v>
      </c>
      <c r="S265" s="31">
        <f>VLOOKUP(A265,Hoja8!A:C,3,0)</f>
        <v>31827000</v>
      </c>
      <c r="T265" s="31">
        <f t="shared" si="18"/>
        <v>0</v>
      </c>
      <c r="U265" s="31">
        <f>VLOOKUP(A265,Hoja8!A:E,5,0)</f>
        <v>20157100</v>
      </c>
      <c r="V265" s="31">
        <f>VLOOKUP(A265,Hoja8!A:D,4,0)</f>
        <v>1060900</v>
      </c>
      <c r="W265" s="31">
        <f>VLOOKUP(A265,Hoja8!A:F,6,0)</f>
        <v>10609000</v>
      </c>
      <c r="AA265" s="30">
        <f t="shared" si="19"/>
        <v>45504</v>
      </c>
      <c r="AB265" s="31"/>
      <c r="AC265" s="31">
        <f t="shared" si="16"/>
        <v>31827000</v>
      </c>
      <c r="AD265" s="28" t="s">
        <v>4768</v>
      </c>
    </row>
    <row r="266" spans="1:30" s="28" customFormat="1" ht="43.5" x14ac:dyDescent="0.35">
      <c r="A266" s="20">
        <v>281</v>
      </c>
      <c r="B266" s="28">
        <v>2024</v>
      </c>
      <c r="C266" s="19" t="s">
        <v>864</v>
      </c>
      <c r="D266" s="19" t="s">
        <v>865</v>
      </c>
      <c r="E266" s="19">
        <v>52817188</v>
      </c>
      <c r="F266" s="19" t="s">
        <v>866</v>
      </c>
      <c r="G266" s="19" t="s">
        <v>764</v>
      </c>
      <c r="H266" s="19" t="s">
        <v>765</v>
      </c>
      <c r="I266" s="27">
        <v>45324</v>
      </c>
      <c r="J266" s="27">
        <v>45327</v>
      </c>
      <c r="K266" s="27">
        <v>45504</v>
      </c>
      <c r="L266" s="29">
        <v>48384000</v>
      </c>
      <c r="M266" s="36">
        <v>0.48571428571428571</v>
      </c>
      <c r="N266" s="31">
        <v>22848000</v>
      </c>
      <c r="O266" s="31">
        <v>1344000</v>
      </c>
      <c r="P266" s="31">
        <v>24192000</v>
      </c>
      <c r="Q266" s="31">
        <f>VLOOKUP(A266,Hoja8!A:B,2,0)</f>
        <v>52817188</v>
      </c>
      <c r="R266" s="31">
        <f t="shared" si="17"/>
        <v>0</v>
      </c>
      <c r="S266" s="31">
        <f>VLOOKUP(A266,Hoja8!A:C,3,0)</f>
        <v>48384000</v>
      </c>
      <c r="T266" s="31">
        <f t="shared" si="18"/>
        <v>0</v>
      </c>
      <c r="U266" s="31">
        <f>VLOOKUP(A266,Hoja8!A:E,5,0)</f>
        <v>30912000</v>
      </c>
      <c r="V266" s="31">
        <f>VLOOKUP(A266,Hoja8!A:D,4,0)</f>
        <v>1344000</v>
      </c>
      <c r="W266" s="31">
        <f>VLOOKUP(A266,Hoja8!A:F,6,0)</f>
        <v>16128000</v>
      </c>
      <c r="AA266" s="30">
        <f t="shared" si="19"/>
        <v>45504</v>
      </c>
      <c r="AB266" s="31"/>
      <c r="AC266" s="31">
        <f t="shared" si="16"/>
        <v>48384000</v>
      </c>
      <c r="AD266" s="28" t="s">
        <v>765</v>
      </c>
    </row>
    <row r="267" spans="1:30" s="28" customFormat="1" ht="43.5" x14ac:dyDescent="0.35">
      <c r="A267" s="20">
        <v>282</v>
      </c>
      <c r="B267" s="28">
        <v>2024</v>
      </c>
      <c r="C267" s="19" t="s">
        <v>867</v>
      </c>
      <c r="D267" s="19" t="s">
        <v>868</v>
      </c>
      <c r="E267" s="19">
        <v>1015395389</v>
      </c>
      <c r="F267" s="19" t="s">
        <v>869</v>
      </c>
      <c r="G267" s="19" t="s">
        <v>764</v>
      </c>
      <c r="H267" s="19" t="s">
        <v>765</v>
      </c>
      <c r="I267" s="27">
        <v>45324</v>
      </c>
      <c r="J267" s="27">
        <v>45328</v>
      </c>
      <c r="K267" s="27">
        <v>45504</v>
      </c>
      <c r="L267" s="29">
        <v>22278000</v>
      </c>
      <c r="M267" s="36">
        <v>0.48275862068965519</v>
      </c>
      <c r="N267" s="31">
        <v>10396400</v>
      </c>
      <c r="O267" s="31">
        <v>742600</v>
      </c>
      <c r="P267" s="31">
        <v>11139000</v>
      </c>
      <c r="Q267" s="31">
        <f>VLOOKUP(A267,Hoja8!A:B,2,0)</f>
        <v>1015395389</v>
      </c>
      <c r="R267" s="31">
        <f t="shared" si="17"/>
        <v>0</v>
      </c>
      <c r="S267" s="31">
        <f>VLOOKUP(A267,Hoja8!A:C,3,0)</f>
        <v>22278000</v>
      </c>
      <c r="T267" s="31">
        <f t="shared" si="18"/>
        <v>0</v>
      </c>
      <c r="U267" s="31">
        <f>VLOOKUP(A267,Hoja8!A:E,5,0)</f>
        <v>14109400</v>
      </c>
      <c r="V267" s="31">
        <f>VLOOKUP(A267,Hoja8!A:D,4,0)</f>
        <v>742600</v>
      </c>
      <c r="W267" s="31">
        <f>VLOOKUP(A267,Hoja8!A:F,6,0)</f>
        <v>7426000</v>
      </c>
      <c r="AA267" s="30">
        <f t="shared" si="19"/>
        <v>45504</v>
      </c>
      <c r="AB267" s="31"/>
      <c r="AC267" s="31">
        <f t="shared" si="16"/>
        <v>22278000</v>
      </c>
      <c r="AD267" s="28" t="s">
        <v>765</v>
      </c>
    </row>
    <row r="268" spans="1:30" s="28" customFormat="1" ht="43.5" x14ac:dyDescent="0.35">
      <c r="A268" s="20">
        <v>283</v>
      </c>
      <c r="B268" s="28">
        <v>2024</v>
      </c>
      <c r="C268" s="19" t="s">
        <v>870</v>
      </c>
      <c r="D268" s="19" t="s">
        <v>871</v>
      </c>
      <c r="E268" s="19">
        <v>80102165</v>
      </c>
      <c r="F268" s="19" t="s">
        <v>872</v>
      </c>
      <c r="G268" s="19" t="s">
        <v>262</v>
      </c>
      <c r="H268" s="19" t="s">
        <v>4742</v>
      </c>
      <c r="I268" s="27">
        <v>45324</v>
      </c>
      <c r="J268" s="27">
        <v>45327</v>
      </c>
      <c r="K268" s="27">
        <v>45504</v>
      </c>
      <c r="L268" s="29">
        <v>57924000</v>
      </c>
      <c r="M268" s="36">
        <v>0.48571428571428571</v>
      </c>
      <c r="N268" s="31">
        <v>27353000</v>
      </c>
      <c r="O268" s="31">
        <v>1609000</v>
      </c>
      <c r="P268" s="31">
        <v>28962000</v>
      </c>
      <c r="Q268" s="31">
        <f>VLOOKUP(A268,Hoja8!A:B,2,0)</f>
        <v>80102165</v>
      </c>
      <c r="R268" s="31">
        <f t="shared" si="17"/>
        <v>0</v>
      </c>
      <c r="S268" s="31">
        <f>VLOOKUP(A268,Hoja8!A:C,3,0)</f>
        <v>57924000</v>
      </c>
      <c r="T268" s="31">
        <f t="shared" si="18"/>
        <v>0</v>
      </c>
      <c r="U268" s="31">
        <f>VLOOKUP(A268,Hoja8!A:E,5,0)</f>
        <v>37007000</v>
      </c>
      <c r="V268" s="31">
        <f>VLOOKUP(A268,Hoja8!A:D,4,0)</f>
        <v>1609000</v>
      </c>
      <c r="W268" s="31">
        <f>VLOOKUP(A268,Hoja8!A:F,6,0)</f>
        <v>19308000</v>
      </c>
      <c r="AA268" s="30">
        <f t="shared" si="19"/>
        <v>45504</v>
      </c>
      <c r="AB268" s="31"/>
      <c r="AC268" s="31">
        <f t="shared" si="16"/>
        <v>57924000</v>
      </c>
      <c r="AD268" s="28" t="s">
        <v>4742</v>
      </c>
    </row>
    <row r="269" spans="1:30" s="28" customFormat="1" ht="43.5" x14ac:dyDescent="0.35">
      <c r="A269" s="20">
        <v>285</v>
      </c>
      <c r="B269" s="28">
        <v>2024</v>
      </c>
      <c r="C269" s="19" t="s">
        <v>873</v>
      </c>
      <c r="D269" s="19" t="s">
        <v>874</v>
      </c>
      <c r="E269" s="19">
        <v>394512</v>
      </c>
      <c r="F269" s="19" t="s">
        <v>875</v>
      </c>
      <c r="G269" s="19" t="s">
        <v>854</v>
      </c>
      <c r="H269" s="19" t="s">
        <v>4785</v>
      </c>
      <c r="I269" s="27">
        <v>45324</v>
      </c>
      <c r="J269" s="27">
        <v>45327</v>
      </c>
      <c r="K269" s="27">
        <v>45504</v>
      </c>
      <c r="L269" s="29">
        <v>41400000</v>
      </c>
      <c r="M269" s="36">
        <v>0.48571428571428571</v>
      </c>
      <c r="N269" s="31">
        <v>19550000</v>
      </c>
      <c r="O269" s="31">
        <v>1150000</v>
      </c>
      <c r="P269" s="31">
        <v>20700000</v>
      </c>
      <c r="Q269" s="31">
        <f>VLOOKUP(A269,Hoja8!A:B,2,0)</f>
        <v>394512</v>
      </c>
      <c r="R269" s="31">
        <f t="shared" si="17"/>
        <v>0</v>
      </c>
      <c r="S269" s="31">
        <f>VLOOKUP(A269,Hoja8!A:C,3,0)</f>
        <v>41400000</v>
      </c>
      <c r="T269" s="31">
        <f t="shared" si="18"/>
        <v>0</v>
      </c>
      <c r="U269" s="31">
        <f>VLOOKUP(A269,Hoja8!A:E,5,0)</f>
        <v>26450000</v>
      </c>
      <c r="V269" s="31">
        <f>VLOOKUP(A269,Hoja8!A:D,4,0)</f>
        <v>1150000</v>
      </c>
      <c r="W269" s="31">
        <f>VLOOKUP(A269,Hoja8!A:F,6,0)</f>
        <v>13800000</v>
      </c>
      <c r="AA269" s="30">
        <f t="shared" si="19"/>
        <v>45504</v>
      </c>
      <c r="AB269" s="31"/>
      <c r="AC269" s="31">
        <f t="shared" si="16"/>
        <v>41400000</v>
      </c>
      <c r="AD269" s="28" t="s">
        <v>4785</v>
      </c>
    </row>
    <row r="270" spans="1:30" s="28" customFormat="1" ht="43.5" x14ac:dyDescent="0.35">
      <c r="A270" s="20">
        <v>286</v>
      </c>
      <c r="B270" s="28">
        <v>2024</v>
      </c>
      <c r="C270" s="19" t="s">
        <v>876</v>
      </c>
      <c r="D270" s="19" t="s">
        <v>877</v>
      </c>
      <c r="E270" s="19">
        <v>52616058</v>
      </c>
      <c r="F270" s="19" t="s">
        <v>878</v>
      </c>
      <c r="G270" s="19" t="s">
        <v>338</v>
      </c>
      <c r="H270" s="19" t="s">
        <v>4269</v>
      </c>
      <c r="I270" s="27">
        <v>45324</v>
      </c>
      <c r="J270" s="27">
        <v>45327</v>
      </c>
      <c r="K270" s="27">
        <v>45416</v>
      </c>
      <c r="L270" s="29">
        <v>27053070</v>
      </c>
      <c r="M270" s="36">
        <v>0.95505616843536867</v>
      </c>
      <c r="N270" s="31">
        <v>25550122</v>
      </c>
      <c r="O270" s="31">
        <v>300589</v>
      </c>
      <c r="P270" s="31">
        <v>1202359</v>
      </c>
      <c r="Q270" s="31">
        <f>VLOOKUP(A270,Hoja8!A:B,2,0)</f>
        <v>52616058</v>
      </c>
      <c r="R270" s="31">
        <f t="shared" si="17"/>
        <v>0</v>
      </c>
      <c r="S270" s="31">
        <f>VLOOKUP(A270,Hoja8!A:C,3,0)</f>
        <v>27053070</v>
      </c>
      <c r="T270" s="31">
        <f t="shared" si="18"/>
        <v>0</v>
      </c>
      <c r="U270" s="31">
        <f>VLOOKUP(A270,Hoja8!A:E,5,0)</f>
        <v>26752481</v>
      </c>
      <c r="V270" s="31">
        <f>VLOOKUP(A270,Hoja8!A:D,4,0)</f>
        <v>300589</v>
      </c>
      <c r="W270" s="31">
        <f>VLOOKUP(A270,Hoja8!A:F,6,0)</f>
        <v>0</v>
      </c>
      <c r="AA270" s="30">
        <f t="shared" si="19"/>
        <v>45416</v>
      </c>
      <c r="AB270" s="31"/>
      <c r="AC270" s="31">
        <f t="shared" si="16"/>
        <v>27053070</v>
      </c>
      <c r="AD270" s="28" t="s">
        <v>4269</v>
      </c>
    </row>
    <row r="271" spans="1:30" s="28" customFormat="1" ht="43.5" x14ac:dyDescent="0.35">
      <c r="A271" s="20">
        <v>287</v>
      </c>
      <c r="B271" s="28">
        <v>2024</v>
      </c>
      <c r="C271" s="19" t="s">
        <v>879</v>
      </c>
      <c r="D271" s="19" t="s">
        <v>880</v>
      </c>
      <c r="E271" s="19">
        <v>79876828</v>
      </c>
      <c r="F271" s="19" t="s">
        <v>881</v>
      </c>
      <c r="G271" s="19" t="s">
        <v>338</v>
      </c>
      <c r="H271" s="19" t="s">
        <v>4269</v>
      </c>
      <c r="I271" s="27">
        <v>45324</v>
      </c>
      <c r="J271" s="27">
        <v>45327</v>
      </c>
      <c r="K271" s="27">
        <v>45416</v>
      </c>
      <c r="L271" s="29">
        <v>22819581</v>
      </c>
      <c r="M271" s="36">
        <v>0.95505616384201542</v>
      </c>
      <c r="N271" s="31">
        <v>21551827</v>
      </c>
      <c r="O271" s="31">
        <v>253550</v>
      </c>
      <c r="P271" s="31">
        <v>1014204</v>
      </c>
      <c r="Q271" s="31">
        <f>VLOOKUP(A271,Hoja8!A:B,2,0)</f>
        <v>79876828</v>
      </c>
      <c r="R271" s="31">
        <f t="shared" si="17"/>
        <v>0</v>
      </c>
      <c r="S271" s="31">
        <f>VLOOKUP(A271,Hoja8!A:C,3,0)</f>
        <v>22819581</v>
      </c>
      <c r="T271" s="31">
        <f t="shared" si="18"/>
        <v>0</v>
      </c>
      <c r="U271" s="31">
        <f>VLOOKUP(A271,Hoja8!A:E,5,0)</f>
        <v>22566031</v>
      </c>
      <c r="V271" s="31">
        <f>VLOOKUP(A271,Hoja8!A:D,4,0)</f>
        <v>253550</v>
      </c>
      <c r="W271" s="31">
        <f>VLOOKUP(A271,Hoja8!A:F,6,0)</f>
        <v>0</v>
      </c>
      <c r="AA271" s="30">
        <f t="shared" si="19"/>
        <v>45416</v>
      </c>
      <c r="AB271" s="31"/>
      <c r="AC271" s="31">
        <f t="shared" si="16"/>
        <v>22819581</v>
      </c>
      <c r="AD271" s="28" t="s">
        <v>4269</v>
      </c>
    </row>
    <row r="272" spans="1:30" s="28" customFormat="1" ht="29" x14ac:dyDescent="0.35">
      <c r="A272" s="20">
        <v>288</v>
      </c>
      <c r="B272" s="28">
        <v>2024</v>
      </c>
      <c r="C272" s="19" t="s">
        <v>882</v>
      </c>
      <c r="D272" s="19" t="s">
        <v>883</v>
      </c>
      <c r="E272" s="19">
        <v>1020752054</v>
      </c>
      <c r="F272" s="19" t="s">
        <v>884</v>
      </c>
      <c r="G272" s="19" t="s">
        <v>298</v>
      </c>
      <c r="H272" s="19" t="s">
        <v>299</v>
      </c>
      <c r="I272" s="27">
        <v>45324</v>
      </c>
      <c r="J272" s="27">
        <v>45328</v>
      </c>
      <c r="K272" s="27">
        <v>45504</v>
      </c>
      <c r="L272" s="29">
        <v>32500000</v>
      </c>
      <c r="M272" s="36">
        <v>0.48275862068965519</v>
      </c>
      <c r="N272" s="31">
        <v>14000000</v>
      </c>
      <c r="O272" s="31">
        <v>3500000</v>
      </c>
      <c r="P272" s="31">
        <v>15000000</v>
      </c>
      <c r="Q272" s="31">
        <f>VLOOKUP(A272,Hoja8!A:B,2,0)</f>
        <v>1020752054</v>
      </c>
      <c r="R272" s="31">
        <f t="shared" si="17"/>
        <v>0</v>
      </c>
      <c r="S272" s="31">
        <f>VLOOKUP(A272,Hoja8!A:C,3,0)</f>
        <v>32500000</v>
      </c>
      <c r="T272" s="31">
        <f t="shared" si="18"/>
        <v>0</v>
      </c>
      <c r="U272" s="31">
        <f>VLOOKUP(A272,Hoja8!A:E,5,0)</f>
        <v>19000000</v>
      </c>
      <c r="V272" s="31">
        <f>VLOOKUP(A272,Hoja8!A:D,4,0)</f>
        <v>3500000</v>
      </c>
      <c r="W272" s="31">
        <f>VLOOKUP(A272,Hoja8!A:F,6,0)</f>
        <v>10000000</v>
      </c>
      <c r="AA272" s="30">
        <f t="shared" si="19"/>
        <v>45504</v>
      </c>
      <c r="AB272" s="31"/>
      <c r="AC272" s="31">
        <f t="shared" si="16"/>
        <v>32500000</v>
      </c>
      <c r="AD272" s="28" t="s">
        <v>300</v>
      </c>
    </row>
    <row r="273" spans="1:30" s="28" customFormat="1" ht="43.5" x14ac:dyDescent="0.35">
      <c r="A273" s="20">
        <v>289</v>
      </c>
      <c r="B273" s="28">
        <v>2024</v>
      </c>
      <c r="C273" s="19" t="s">
        <v>885</v>
      </c>
      <c r="D273" s="19" t="s">
        <v>886</v>
      </c>
      <c r="E273" s="19">
        <v>20985927</v>
      </c>
      <c r="F273" s="19" t="s">
        <v>887</v>
      </c>
      <c r="G273" s="19" t="s">
        <v>298</v>
      </c>
      <c r="H273" s="19" t="s">
        <v>299</v>
      </c>
      <c r="I273" s="27">
        <v>45324</v>
      </c>
      <c r="J273" s="27">
        <v>45329</v>
      </c>
      <c r="K273" s="27">
        <v>45504</v>
      </c>
      <c r="L273" s="29">
        <v>68250000</v>
      </c>
      <c r="M273" s="36">
        <v>0.47976878612716761</v>
      </c>
      <c r="N273" s="31">
        <v>29050000</v>
      </c>
      <c r="O273" s="31">
        <v>7700000</v>
      </c>
      <c r="P273" s="31">
        <v>31500000</v>
      </c>
      <c r="Q273" s="31">
        <f>VLOOKUP(A273,Hoja8!A:B,2,0)</f>
        <v>20985927</v>
      </c>
      <c r="R273" s="31">
        <f t="shared" si="17"/>
        <v>0</v>
      </c>
      <c r="S273" s="31">
        <f>VLOOKUP(A273,Hoja8!A:C,3,0)</f>
        <v>68250000</v>
      </c>
      <c r="T273" s="31">
        <f t="shared" si="18"/>
        <v>0</v>
      </c>
      <c r="U273" s="31">
        <f>VLOOKUP(A273,Hoja8!A:E,5,0)</f>
        <v>39550000</v>
      </c>
      <c r="V273" s="31">
        <f>VLOOKUP(A273,Hoja8!A:D,4,0)</f>
        <v>7700000</v>
      </c>
      <c r="W273" s="31">
        <f>VLOOKUP(A273,Hoja8!A:F,6,0)</f>
        <v>21000000</v>
      </c>
      <c r="AA273" s="30">
        <f t="shared" si="19"/>
        <v>45504</v>
      </c>
      <c r="AB273" s="31"/>
      <c r="AC273" s="31">
        <f t="shared" si="16"/>
        <v>68250000</v>
      </c>
      <c r="AD273" s="28" t="s">
        <v>300</v>
      </c>
    </row>
    <row r="274" spans="1:30" s="28" customFormat="1" ht="43.5" x14ac:dyDescent="0.35">
      <c r="A274" s="20">
        <v>291</v>
      </c>
      <c r="B274" s="28">
        <v>2024</v>
      </c>
      <c r="C274" s="19" t="s">
        <v>888</v>
      </c>
      <c r="D274" s="19" t="s">
        <v>889</v>
      </c>
      <c r="E274" s="19">
        <v>80068330</v>
      </c>
      <c r="F274" s="19" t="s">
        <v>890</v>
      </c>
      <c r="G274" s="19" t="s">
        <v>338</v>
      </c>
      <c r="H274" s="19" t="s">
        <v>4269</v>
      </c>
      <c r="I274" s="27">
        <v>45324</v>
      </c>
      <c r="J274" s="27">
        <v>45327</v>
      </c>
      <c r="K274" s="27">
        <v>45416</v>
      </c>
      <c r="L274" s="29">
        <v>25646943</v>
      </c>
      <c r="M274" s="36">
        <v>0.95505618509156442</v>
      </c>
      <c r="N274" s="31">
        <v>24222113</v>
      </c>
      <c r="O274" s="31">
        <v>284966</v>
      </c>
      <c r="P274" s="31">
        <v>1139864</v>
      </c>
      <c r="Q274" s="31">
        <f>VLOOKUP(A274,Hoja8!A:B,2,0)</f>
        <v>80068330</v>
      </c>
      <c r="R274" s="31">
        <f t="shared" si="17"/>
        <v>0</v>
      </c>
      <c r="S274" s="31">
        <f>VLOOKUP(A274,Hoja8!A:C,3,0)</f>
        <v>25646943</v>
      </c>
      <c r="T274" s="31">
        <f t="shared" si="18"/>
        <v>0</v>
      </c>
      <c r="U274" s="31">
        <f>VLOOKUP(A274,Hoja8!A:E,5,0)</f>
        <v>25361977</v>
      </c>
      <c r="V274" s="31">
        <f>VLOOKUP(A274,Hoja8!A:D,4,0)</f>
        <v>284966</v>
      </c>
      <c r="W274" s="31">
        <f>VLOOKUP(A274,Hoja8!A:F,6,0)</f>
        <v>0</v>
      </c>
      <c r="AA274" s="30">
        <f t="shared" si="19"/>
        <v>45416</v>
      </c>
      <c r="AB274" s="31"/>
      <c r="AC274" s="31">
        <f t="shared" si="16"/>
        <v>25646943</v>
      </c>
      <c r="AD274" s="28" t="s">
        <v>4269</v>
      </c>
    </row>
    <row r="275" spans="1:30" s="28" customFormat="1" ht="29" x14ac:dyDescent="0.35">
      <c r="A275" s="20">
        <v>292</v>
      </c>
      <c r="B275" s="28">
        <v>2024</v>
      </c>
      <c r="C275" s="19" t="s">
        <v>891</v>
      </c>
      <c r="D275" s="19" t="s">
        <v>892</v>
      </c>
      <c r="E275" s="19">
        <v>1018486213</v>
      </c>
      <c r="F275" s="19" t="s">
        <v>893</v>
      </c>
      <c r="G275" s="19" t="s">
        <v>894</v>
      </c>
      <c r="H275" s="19" t="s">
        <v>895</v>
      </c>
      <c r="I275" s="27">
        <v>45324</v>
      </c>
      <c r="J275" s="27">
        <v>45329</v>
      </c>
      <c r="K275" s="27">
        <v>45504</v>
      </c>
      <c r="L275" s="29">
        <v>43260000</v>
      </c>
      <c r="M275" s="36">
        <v>0.47976879029792607</v>
      </c>
      <c r="N275" s="31">
        <v>19947667</v>
      </c>
      <c r="O275" s="31">
        <v>1682333</v>
      </c>
      <c r="P275" s="31">
        <v>21630000</v>
      </c>
      <c r="Q275" s="31">
        <f>VLOOKUP(A275,Hoja8!A:B,2,0)</f>
        <v>1018486213</v>
      </c>
      <c r="R275" s="31">
        <f t="shared" si="17"/>
        <v>0</v>
      </c>
      <c r="S275" s="31">
        <f>VLOOKUP(A275,Hoja8!A:C,3,0)</f>
        <v>43260000</v>
      </c>
      <c r="T275" s="31">
        <f t="shared" si="18"/>
        <v>0</v>
      </c>
      <c r="U275" s="31">
        <f>VLOOKUP(A275,Hoja8!A:E,5,0)</f>
        <v>27157667</v>
      </c>
      <c r="V275" s="31">
        <f>VLOOKUP(A275,Hoja8!A:D,4,0)</f>
        <v>1682333</v>
      </c>
      <c r="W275" s="31">
        <f>VLOOKUP(A275,Hoja8!A:F,6,0)</f>
        <v>14420000</v>
      </c>
      <c r="AA275" s="30">
        <f t="shared" si="19"/>
        <v>45504</v>
      </c>
      <c r="AB275" s="31"/>
      <c r="AC275" s="31">
        <f t="shared" si="16"/>
        <v>43260000</v>
      </c>
      <c r="AD275" s="28" t="s">
        <v>895</v>
      </c>
    </row>
    <row r="276" spans="1:30" s="28" customFormat="1" ht="43.5" x14ac:dyDescent="0.35">
      <c r="A276" s="20">
        <v>293</v>
      </c>
      <c r="B276" s="28">
        <v>2024</v>
      </c>
      <c r="C276" s="19" t="s">
        <v>896</v>
      </c>
      <c r="D276" s="19" t="s">
        <v>897</v>
      </c>
      <c r="E276" s="19">
        <v>1016019607</v>
      </c>
      <c r="F276" s="19" t="s">
        <v>898</v>
      </c>
      <c r="G276" s="19" t="s">
        <v>532</v>
      </c>
      <c r="H276" s="19" t="s">
        <v>533</v>
      </c>
      <c r="I276" s="27">
        <v>45324</v>
      </c>
      <c r="J276" s="27">
        <v>45327</v>
      </c>
      <c r="K276" s="27">
        <v>45504</v>
      </c>
      <c r="L276" s="29">
        <v>31827000</v>
      </c>
      <c r="M276" s="36">
        <v>0.48571429125444121</v>
      </c>
      <c r="N276" s="31">
        <v>15029417</v>
      </c>
      <c r="O276" s="31">
        <v>884083</v>
      </c>
      <c r="P276" s="31">
        <v>15913500</v>
      </c>
      <c r="Q276" s="31">
        <f>VLOOKUP(A276,Hoja8!A:B,2,0)</f>
        <v>1016019607</v>
      </c>
      <c r="R276" s="31">
        <f t="shared" si="17"/>
        <v>0</v>
      </c>
      <c r="S276" s="31">
        <f>VLOOKUP(A276,Hoja8!A:C,3,0)</f>
        <v>31827000</v>
      </c>
      <c r="T276" s="31">
        <f t="shared" si="18"/>
        <v>0</v>
      </c>
      <c r="U276" s="31">
        <f>VLOOKUP(A276,Hoja8!A:E,5,0)</f>
        <v>20333917</v>
      </c>
      <c r="V276" s="31">
        <f>VLOOKUP(A276,Hoja8!A:D,4,0)</f>
        <v>884083</v>
      </c>
      <c r="W276" s="31">
        <f>VLOOKUP(A276,Hoja8!A:F,6,0)</f>
        <v>10609000</v>
      </c>
      <c r="AA276" s="30">
        <f t="shared" si="19"/>
        <v>45504</v>
      </c>
      <c r="AB276" s="31"/>
      <c r="AC276" s="31">
        <f t="shared" si="16"/>
        <v>31827000</v>
      </c>
      <c r="AD276" s="28" t="s">
        <v>4760</v>
      </c>
    </row>
    <row r="277" spans="1:30" s="28" customFormat="1" ht="43.5" x14ac:dyDescent="0.35">
      <c r="A277" s="20">
        <v>294</v>
      </c>
      <c r="B277" s="28">
        <v>2024</v>
      </c>
      <c r="C277" s="19" t="s">
        <v>899</v>
      </c>
      <c r="D277" s="19" t="s">
        <v>900</v>
      </c>
      <c r="E277" s="19">
        <v>1024485427</v>
      </c>
      <c r="F277" s="19" t="s">
        <v>901</v>
      </c>
      <c r="G277" s="19" t="s">
        <v>532</v>
      </c>
      <c r="H277" s="19" t="s">
        <v>533</v>
      </c>
      <c r="I277" s="27">
        <v>45324</v>
      </c>
      <c r="J277" s="27">
        <v>45329</v>
      </c>
      <c r="K277" s="27">
        <v>45504</v>
      </c>
      <c r="L277" s="29">
        <v>31827000</v>
      </c>
      <c r="M277" s="36">
        <v>0.12777776730448989</v>
      </c>
      <c r="N277" s="31">
        <v>4066783</v>
      </c>
      <c r="O277" s="31">
        <v>0</v>
      </c>
      <c r="P277" s="31">
        <v>27760217</v>
      </c>
      <c r="Q277" s="31">
        <f>VLOOKUP(A277,Hoja8!A:B,2,0)</f>
        <v>1024485427</v>
      </c>
      <c r="R277" s="31">
        <f t="shared" si="17"/>
        <v>0</v>
      </c>
      <c r="S277" s="31">
        <f>VLOOKUP(A277,Hoja8!A:C,3,0)</f>
        <v>31827000</v>
      </c>
      <c r="T277" s="31">
        <f t="shared" si="18"/>
        <v>0</v>
      </c>
      <c r="U277" s="31">
        <f>VLOOKUP(A277,Hoja8!A:E,5,0)</f>
        <v>9371283</v>
      </c>
      <c r="V277" s="31">
        <f>VLOOKUP(A277,Hoja8!A:D,4,0)</f>
        <v>0</v>
      </c>
      <c r="W277" s="31">
        <f>VLOOKUP(A277,Hoja8!A:F,6,0)</f>
        <v>22455717</v>
      </c>
      <c r="AA277" s="30">
        <f t="shared" si="19"/>
        <v>45504</v>
      </c>
      <c r="AB277" s="31"/>
      <c r="AC277" s="31">
        <f t="shared" si="16"/>
        <v>31827000</v>
      </c>
      <c r="AD277" s="28" t="s">
        <v>534</v>
      </c>
    </row>
    <row r="278" spans="1:30" s="28" customFormat="1" ht="43.5" x14ac:dyDescent="0.35">
      <c r="A278" s="20">
        <v>295</v>
      </c>
      <c r="B278" s="28">
        <v>2024</v>
      </c>
      <c r="C278" s="19" t="s">
        <v>902</v>
      </c>
      <c r="D278" s="19" t="s">
        <v>903</v>
      </c>
      <c r="E278" s="19">
        <v>1030584942</v>
      </c>
      <c r="F278" s="19" t="s">
        <v>904</v>
      </c>
      <c r="G278" s="19" t="s">
        <v>532</v>
      </c>
      <c r="H278" s="19" t="s">
        <v>533</v>
      </c>
      <c r="I278" s="27">
        <v>45324</v>
      </c>
      <c r="J278" s="27">
        <v>45327</v>
      </c>
      <c r="K278" s="27">
        <v>45504</v>
      </c>
      <c r="L278" s="29">
        <v>31827000</v>
      </c>
      <c r="M278" s="36">
        <v>0.48571429125444121</v>
      </c>
      <c r="N278" s="31">
        <v>15029417</v>
      </c>
      <c r="O278" s="31">
        <v>884083</v>
      </c>
      <c r="P278" s="31">
        <v>15913500</v>
      </c>
      <c r="Q278" s="31">
        <f>VLOOKUP(A278,Hoja8!A:B,2,0)</f>
        <v>1030584942</v>
      </c>
      <c r="R278" s="31">
        <f t="shared" si="17"/>
        <v>0</v>
      </c>
      <c r="S278" s="31">
        <f>VLOOKUP(A278,Hoja8!A:C,3,0)</f>
        <v>31827000</v>
      </c>
      <c r="T278" s="31">
        <f t="shared" si="18"/>
        <v>0</v>
      </c>
      <c r="U278" s="31">
        <f>VLOOKUP(A278,Hoja8!A:E,5,0)</f>
        <v>20333917</v>
      </c>
      <c r="V278" s="31">
        <f>VLOOKUP(A278,Hoja8!A:D,4,0)</f>
        <v>884083</v>
      </c>
      <c r="W278" s="31">
        <f>VLOOKUP(A278,Hoja8!A:F,6,0)</f>
        <v>10609000</v>
      </c>
      <c r="AA278" s="30">
        <f t="shared" si="19"/>
        <v>45504</v>
      </c>
      <c r="AB278" s="31"/>
      <c r="AC278" s="31">
        <f t="shared" si="16"/>
        <v>31827000</v>
      </c>
      <c r="AD278" s="28" t="s">
        <v>4760</v>
      </c>
    </row>
    <row r="279" spans="1:30" s="28" customFormat="1" ht="43.5" x14ac:dyDescent="0.35">
      <c r="A279" s="20">
        <v>296</v>
      </c>
      <c r="B279" s="28">
        <v>2024</v>
      </c>
      <c r="C279" s="19" t="s">
        <v>905</v>
      </c>
      <c r="D279" s="19" t="s">
        <v>906</v>
      </c>
      <c r="E279" s="19">
        <v>1018409440</v>
      </c>
      <c r="F279" s="19" t="s">
        <v>907</v>
      </c>
      <c r="G279" s="19" t="s">
        <v>262</v>
      </c>
      <c r="H279" s="19" t="s">
        <v>4742</v>
      </c>
      <c r="I279" s="27">
        <v>45324</v>
      </c>
      <c r="J279" s="27">
        <v>45328</v>
      </c>
      <c r="K279" s="27">
        <v>45504</v>
      </c>
      <c r="L279" s="29">
        <v>55620000</v>
      </c>
      <c r="M279" s="36">
        <v>0.48275862068965519</v>
      </c>
      <c r="N279" s="31">
        <v>25956000</v>
      </c>
      <c r="O279" s="31">
        <v>1854000</v>
      </c>
      <c r="P279" s="31">
        <v>27810000</v>
      </c>
      <c r="Q279" s="31">
        <f>VLOOKUP(A279,Hoja8!A:B,2,0)</f>
        <v>1018409440</v>
      </c>
      <c r="R279" s="31">
        <f t="shared" si="17"/>
        <v>0</v>
      </c>
      <c r="S279" s="31">
        <f>VLOOKUP(A279,Hoja8!A:C,3,0)</f>
        <v>55620000</v>
      </c>
      <c r="T279" s="31">
        <f t="shared" si="18"/>
        <v>0</v>
      </c>
      <c r="U279" s="31">
        <f>VLOOKUP(A279,Hoja8!A:E,5,0)</f>
        <v>35226000</v>
      </c>
      <c r="V279" s="31">
        <f>VLOOKUP(A279,Hoja8!A:D,4,0)</f>
        <v>1854000</v>
      </c>
      <c r="W279" s="31">
        <f>VLOOKUP(A279,Hoja8!A:F,6,0)</f>
        <v>18540000</v>
      </c>
      <c r="AA279" s="30">
        <f t="shared" si="19"/>
        <v>45504</v>
      </c>
      <c r="AB279" s="31"/>
      <c r="AC279" s="31">
        <f t="shared" si="16"/>
        <v>55620000</v>
      </c>
      <c r="AD279" s="28" t="s">
        <v>4742</v>
      </c>
    </row>
    <row r="280" spans="1:30" s="28" customFormat="1" ht="43.5" x14ac:dyDescent="0.35">
      <c r="A280" s="20">
        <v>299</v>
      </c>
      <c r="B280" s="28">
        <v>2024</v>
      </c>
      <c r="C280" s="19" t="s">
        <v>908</v>
      </c>
      <c r="D280" s="19" t="s">
        <v>909</v>
      </c>
      <c r="E280" s="19">
        <v>40043143</v>
      </c>
      <c r="F280" s="19" t="s">
        <v>910</v>
      </c>
      <c r="G280" s="19" t="s">
        <v>262</v>
      </c>
      <c r="H280" s="19" t="s">
        <v>4742</v>
      </c>
      <c r="I280" s="27">
        <v>45324</v>
      </c>
      <c r="J280" s="27">
        <v>45327</v>
      </c>
      <c r="K280" s="27">
        <v>45504</v>
      </c>
      <c r="L280" s="29">
        <v>51888000</v>
      </c>
      <c r="M280" s="36">
        <v>0.48571428911249975</v>
      </c>
      <c r="N280" s="31">
        <v>24502667</v>
      </c>
      <c r="O280" s="31">
        <v>1441333</v>
      </c>
      <c r="P280" s="31">
        <v>25944000</v>
      </c>
      <c r="Q280" s="31">
        <f>VLOOKUP(A280,Hoja8!A:B,2,0)</f>
        <v>40043143</v>
      </c>
      <c r="R280" s="31">
        <f t="shared" si="17"/>
        <v>0</v>
      </c>
      <c r="S280" s="31">
        <f>VLOOKUP(A280,Hoja8!A:C,3,0)</f>
        <v>51888000</v>
      </c>
      <c r="T280" s="31">
        <f t="shared" si="18"/>
        <v>0</v>
      </c>
      <c r="U280" s="31">
        <f>VLOOKUP(A280,Hoja8!A:E,5,0)</f>
        <v>33150667</v>
      </c>
      <c r="V280" s="31">
        <f>VLOOKUP(A280,Hoja8!A:D,4,0)</f>
        <v>1441333</v>
      </c>
      <c r="W280" s="31">
        <f>VLOOKUP(A280,Hoja8!A:F,6,0)</f>
        <v>17296000</v>
      </c>
      <c r="AA280" s="30">
        <f t="shared" si="19"/>
        <v>45504</v>
      </c>
      <c r="AB280" s="31"/>
      <c r="AC280" s="31">
        <f t="shared" si="16"/>
        <v>51888000</v>
      </c>
      <c r="AD280" s="28" t="s">
        <v>4742</v>
      </c>
    </row>
    <row r="281" spans="1:30" s="28" customFormat="1" ht="43.5" x14ac:dyDescent="0.35">
      <c r="A281" s="20">
        <v>300</v>
      </c>
      <c r="B281" s="28">
        <v>2024</v>
      </c>
      <c r="C281" s="19" t="s">
        <v>911</v>
      </c>
      <c r="D281" s="19" t="s">
        <v>912</v>
      </c>
      <c r="E281" s="19">
        <v>1019031988</v>
      </c>
      <c r="F281" s="19" t="s">
        <v>913</v>
      </c>
      <c r="G281" s="19" t="s">
        <v>262</v>
      </c>
      <c r="H281" s="19" t="s">
        <v>4742</v>
      </c>
      <c r="I281" s="27">
        <v>45324</v>
      </c>
      <c r="J281" s="27">
        <v>45327</v>
      </c>
      <c r="K281" s="27">
        <v>45504</v>
      </c>
      <c r="L281" s="29">
        <v>51888000</v>
      </c>
      <c r="M281" s="36">
        <v>0.48571428911249975</v>
      </c>
      <c r="N281" s="31">
        <v>24502667</v>
      </c>
      <c r="O281" s="31">
        <v>1441333</v>
      </c>
      <c r="P281" s="31">
        <v>25944000</v>
      </c>
      <c r="Q281" s="31">
        <f>VLOOKUP(A281,Hoja8!A:B,2,0)</f>
        <v>1019031988</v>
      </c>
      <c r="R281" s="31">
        <f t="shared" si="17"/>
        <v>0</v>
      </c>
      <c r="S281" s="31">
        <f>VLOOKUP(A281,Hoja8!A:C,3,0)</f>
        <v>51888000</v>
      </c>
      <c r="T281" s="31">
        <f t="shared" si="18"/>
        <v>0</v>
      </c>
      <c r="U281" s="31">
        <f>VLOOKUP(A281,Hoja8!A:E,5,0)</f>
        <v>33150667</v>
      </c>
      <c r="V281" s="31">
        <f>VLOOKUP(A281,Hoja8!A:D,4,0)</f>
        <v>1441333</v>
      </c>
      <c r="W281" s="31">
        <f>VLOOKUP(A281,Hoja8!A:F,6,0)</f>
        <v>17296000</v>
      </c>
      <c r="AA281" s="30">
        <f t="shared" si="19"/>
        <v>45504</v>
      </c>
      <c r="AB281" s="31"/>
      <c r="AC281" s="31">
        <f t="shared" si="16"/>
        <v>51888000</v>
      </c>
      <c r="AD281" s="28" t="s">
        <v>4742</v>
      </c>
    </row>
    <row r="282" spans="1:30" s="28" customFormat="1" ht="29" x14ac:dyDescent="0.35">
      <c r="A282" s="20">
        <v>301</v>
      </c>
      <c r="B282" s="28">
        <v>2024</v>
      </c>
      <c r="C282" s="19" t="s">
        <v>914</v>
      </c>
      <c r="D282" s="19" t="s">
        <v>915</v>
      </c>
      <c r="E282" s="19">
        <v>34325312</v>
      </c>
      <c r="F282" s="19" t="s">
        <v>916</v>
      </c>
      <c r="G282" s="19" t="s">
        <v>154</v>
      </c>
      <c r="H282" s="19" t="s">
        <v>4747</v>
      </c>
      <c r="I282" s="27">
        <v>45324</v>
      </c>
      <c r="J282" s="27">
        <v>45329</v>
      </c>
      <c r="K282" s="27">
        <v>45504</v>
      </c>
      <c r="L282" s="29">
        <v>51558000</v>
      </c>
      <c r="M282" s="36">
        <v>0.47976878962666353</v>
      </c>
      <c r="N282" s="31">
        <v>23773967</v>
      </c>
      <c r="O282" s="31">
        <v>2005033</v>
      </c>
      <c r="P282" s="31">
        <v>25779000</v>
      </c>
      <c r="Q282" s="31">
        <f>VLOOKUP(A282,Hoja8!A:B,2,0)</f>
        <v>34325312</v>
      </c>
      <c r="R282" s="31">
        <f t="shared" si="17"/>
        <v>0</v>
      </c>
      <c r="S282" s="31">
        <f>VLOOKUP(A282,Hoja8!A:C,3,0)</f>
        <v>51558000</v>
      </c>
      <c r="T282" s="31">
        <f t="shared" si="18"/>
        <v>0</v>
      </c>
      <c r="U282" s="31">
        <f>VLOOKUP(A282,Hoja8!A:E,5,0)</f>
        <v>32366967</v>
      </c>
      <c r="V282" s="31">
        <f>VLOOKUP(A282,Hoja8!A:D,4,0)</f>
        <v>2005033</v>
      </c>
      <c r="W282" s="31">
        <f>VLOOKUP(A282,Hoja8!A:F,6,0)</f>
        <v>17186000</v>
      </c>
      <c r="AA282" s="30">
        <f t="shared" si="19"/>
        <v>45504</v>
      </c>
      <c r="AB282" s="31"/>
      <c r="AC282" s="31">
        <f t="shared" si="16"/>
        <v>51558000</v>
      </c>
      <c r="AD282" s="28" t="s">
        <v>4747</v>
      </c>
    </row>
    <row r="283" spans="1:30" s="28" customFormat="1" ht="43.5" x14ac:dyDescent="0.35">
      <c r="A283" s="20">
        <v>302</v>
      </c>
      <c r="B283" s="28">
        <v>2024</v>
      </c>
      <c r="C283" s="19" t="s">
        <v>917</v>
      </c>
      <c r="D283" s="19" t="s">
        <v>918</v>
      </c>
      <c r="E283" s="19">
        <v>1019051488</v>
      </c>
      <c r="F283" s="19" t="s">
        <v>919</v>
      </c>
      <c r="G283" s="19" t="s">
        <v>154</v>
      </c>
      <c r="H283" s="19" t="s">
        <v>4747</v>
      </c>
      <c r="I283" s="27">
        <v>45327</v>
      </c>
      <c r="J283" s="27">
        <v>45329</v>
      </c>
      <c r="K283" s="27">
        <v>45504</v>
      </c>
      <c r="L283" s="29">
        <v>40284000</v>
      </c>
      <c r="M283" s="36">
        <v>0.47976878612716761</v>
      </c>
      <c r="N283" s="31">
        <v>18575400</v>
      </c>
      <c r="O283" s="31">
        <v>1566600</v>
      </c>
      <c r="P283" s="31">
        <v>20142000</v>
      </c>
      <c r="Q283" s="31">
        <f>VLOOKUP(A283,Hoja8!A:B,2,0)</f>
        <v>1019051488</v>
      </c>
      <c r="R283" s="31">
        <f t="shared" si="17"/>
        <v>0</v>
      </c>
      <c r="S283" s="31">
        <f>VLOOKUP(A283,Hoja8!A:C,3,0)</f>
        <v>40284000</v>
      </c>
      <c r="T283" s="31">
        <f t="shared" si="18"/>
        <v>0</v>
      </c>
      <c r="U283" s="31">
        <f>VLOOKUP(A283,Hoja8!A:E,5,0)</f>
        <v>25289400</v>
      </c>
      <c r="V283" s="31">
        <f>VLOOKUP(A283,Hoja8!A:D,4,0)</f>
        <v>1566600</v>
      </c>
      <c r="W283" s="31">
        <f>VLOOKUP(A283,Hoja8!A:F,6,0)</f>
        <v>13428000</v>
      </c>
      <c r="AA283" s="30">
        <f t="shared" si="19"/>
        <v>45504</v>
      </c>
      <c r="AB283" s="31"/>
      <c r="AC283" s="31">
        <f t="shared" si="16"/>
        <v>40284000</v>
      </c>
      <c r="AD283" s="28" t="s">
        <v>4747</v>
      </c>
    </row>
    <row r="284" spans="1:30" s="28" customFormat="1" ht="43.5" x14ac:dyDescent="0.35">
      <c r="A284" s="20">
        <v>303</v>
      </c>
      <c r="B284" s="28">
        <v>2024</v>
      </c>
      <c r="C284" s="19" t="s">
        <v>920</v>
      </c>
      <c r="D284" s="19" t="s">
        <v>921</v>
      </c>
      <c r="E284" s="19">
        <v>80058658</v>
      </c>
      <c r="F284" s="19" t="s">
        <v>922</v>
      </c>
      <c r="G284" s="19" t="s">
        <v>154</v>
      </c>
      <c r="H284" s="19" t="s">
        <v>4747</v>
      </c>
      <c r="I284" s="27">
        <v>45327</v>
      </c>
      <c r="J284" s="27">
        <v>45328</v>
      </c>
      <c r="K284" s="27">
        <v>45504</v>
      </c>
      <c r="L284" s="29">
        <v>32592000</v>
      </c>
      <c r="M284" s="36">
        <v>0.48275862068965519</v>
      </c>
      <c r="N284" s="31">
        <v>15209600</v>
      </c>
      <c r="O284" s="31">
        <v>1086400</v>
      </c>
      <c r="P284" s="31">
        <v>16296000</v>
      </c>
      <c r="Q284" s="31">
        <f>VLOOKUP(A284,Hoja8!A:B,2,0)</f>
        <v>80058658</v>
      </c>
      <c r="R284" s="31">
        <f t="shared" si="17"/>
        <v>0</v>
      </c>
      <c r="S284" s="31">
        <f>VLOOKUP(A284,Hoja8!A:C,3,0)</f>
        <v>32592000</v>
      </c>
      <c r="T284" s="31">
        <f t="shared" si="18"/>
        <v>0</v>
      </c>
      <c r="U284" s="31">
        <f>VLOOKUP(A284,Hoja8!A:E,5,0)</f>
        <v>20641600</v>
      </c>
      <c r="V284" s="31">
        <f>VLOOKUP(A284,Hoja8!A:D,4,0)</f>
        <v>1086400</v>
      </c>
      <c r="W284" s="31">
        <f>VLOOKUP(A284,Hoja8!A:F,6,0)</f>
        <v>10864000</v>
      </c>
      <c r="AA284" s="30">
        <f t="shared" si="19"/>
        <v>45504</v>
      </c>
      <c r="AB284" s="31"/>
      <c r="AC284" s="31">
        <f t="shared" si="16"/>
        <v>32592000</v>
      </c>
      <c r="AD284" s="28" t="s">
        <v>4747</v>
      </c>
    </row>
    <row r="285" spans="1:30" s="28" customFormat="1" ht="43.5" x14ac:dyDescent="0.35">
      <c r="A285" s="20">
        <v>304</v>
      </c>
      <c r="B285" s="28">
        <v>2024</v>
      </c>
      <c r="C285" s="19" t="s">
        <v>923</v>
      </c>
      <c r="D285" s="19" t="s">
        <v>924</v>
      </c>
      <c r="E285" s="19">
        <v>52260654</v>
      </c>
      <c r="F285" s="19" t="s">
        <v>925</v>
      </c>
      <c r="G285" s="19" t="s">
        <v>298</v>
      </c>
      <c r="H285" s="19" t="s">
        <v>299</v>
      </c>
      <c r="I285" s="27">
        <v>45327</v>
      </c>
      <c r="J285" s="27">
        <v>45328</v>
      </c>
      <c r="K285" s="27">
        <v>45504</v>
      </c>
      <c r="L285" s="29">
        <v>15600000</v>
      </c>
      <c r="M285" s="36">
        <v>0.48275862068965519</v>
      </c>
      <c r="N285" s="31">
        <v>6720000</v>
      </c>
      <c r="O285" s="31">
        <v>1680000</v>
      </c>
      <c r="P285" s="31">
        <v>7200000</v>
      </c>
      <c r="Q285" s="31">
        <f>VLOOKUP(A285,Hoja8!A:B,2,0)</f>
        <v>52260654</v>
      </c>
      <c r="R285" s="31">
        <f t="shared" si="17"/>
        <v>0</v>
      </c>
      <c r="S285" s="31">
        <f>VLOOKUP(A285,Hoja8!A:C,3,0)</f>
        <v>15600000</v>
      </c>
      <c r="T285" s="31">
        <f t="shared" si="18"/>
        <v>0</v>
      </c>
      <c r="U285" s="31">
        <f>VLOOKUP(A285,Hoja8!A:E,5,0)</f>
        <v>9120000</v>
      </c>
      <c r="V285" s="31">
        <f>VLOOKUP(A285,Hoja8!A:D,4,0)</f>
        <v>1680000</v>
      </c>
      <c r="W285" s="31">
        <f>VLOOKUP(A285,Hoja8!A:F,6,0)</f>
        <v>4800000</v>
      </c>
      <c r="AA285" s="30">
        <f t="shared" si="19"/>
        <v>45504</v>
      </c>
      <c r="AB285" s="31"/>
      <c r="AC285" s="31">
        <f t="shared" si="16"/>
        <v>15600000</v>
      </c>
      <c r="AD285" s="28" t="s">
        <v>300</v>
      </c>
    </row>
    <row r="286" spans="1:30" s="28" customFormat="1" ht="43.5" x14ac:dyDescent="0.35">
      <c r="A286" s="20">
        <v>305</v>
      </c>
      <c r="B286" s="28">
        <v>2024</v>
      </c>
      <c r="C286" s="19" t="s">
        <v>926</v>
      </c>
      <c r="D286" s="19" t="s">
        <v>927</v>
      </c>
      <c r="E286" s="19">
        <v>30718747</v>
      </c>
      <c r="F286" s="19" t="s">
        <v>928</v>
      </c>
      <c r="G286" s="19" t="s">
        <v>304</v>
      </c>
      <c r="H286" s="19" t="s">
        <v>305</v>
      </c>
      <c r="I286" s="27">
        <v>45327</v>
      </c>
      <c r="J286" s="27">
        <v>45328</v>
      </c>
      <c r="K286" s="27">
        <v>45504</v>
      </c>
      <c r="L286" s="29">
        <v>41400000</v>
      </c>
      <c r="M286" s="36">
        <v>0.48275862068965519</v>
      </c>
      <c r="N286" s="31">
        <v>19320000</v>
      </c>
      <c r="O286" s="31">
        <v>1380000</v>
      </c>
      <c r="P286" s="31">
        <v>20700000</v>
      </c>
      <c r="Q286" s="31">
        <f>VLOOKUP(A286,Hoja8!A:B,2,0)</f>
        <v>30718747</v>
      </c>
      <c r="R286" s="31">
        <f t="shared" si="17"/>
        <v>0</v>
      </c>
      <c r="S286" s="31">
        <f>VLOOKUP(A286,Hoja8!A:C,3,0)</f>
        <v>41400000</v>
      </c>
      <c r="T286" s="31">
        <f t="shared" si="18"/>
        <v>0</v>
      </c>
      <c r="U286" s="31">
        <f>VLOOKUP(A286,Hoja8!A:E,5,0)</f>
        <v>26220000</v>
      </c>
      <c r="V286" s="31">
        <f>VLOOKUP(A286,Hoja8!A:D,4,0)</f>
        <v>1380000</v>
      </c>
      <c r="W286" s="31">
        <f>VLOOKUP(A286,Hoja8!A:F,6,0)</f>
        <v>13800000</v>
      </c>
      <c r="AA286" s="30">
        <f t="shared" si="19"/>
        <v>45504</v>
      </c>
      <c r="AB286" s="31"/>
      <c r="AC286" s="31">
        <f t="shared" si="16"/>
        <v>41400000</v>
      </c>
      <c r="AD286" s="28" t="s">
        <v>4785</v>
      </c>
    </row>
    <row r="287" spans="1:30" s="28" customFormat="1" ht="43.5" x14ac:dyDescent="0.35">
      <c r="A287" s="20">
        <v>306</v>
      </c>
      <c r="B287" s="28">
        <v>2024</v>
      </c>
      <c r="C287" s="19" t="s">
        <v>929</v>
      </c>
      <c r="D287" s="19" t="s">
        <v>930</v>
      </c>
      <c r="E287" s="19">
        <v>1032467630</v>
      </c>
      <c r="F287" s="19" t="s">
        <v>931</v>
      </c>
      <c r="G287" s="19" t="s">
        <v>854</v>
      </c>
      <c r="H287" s="19" t="s">
        <v>4785</v>
      </c>
      <c r="I287" s="27">
        <v>45327</v>
      </c>
      <c r="J287" s="27">
        <v>45328</v>
      </c>
      <c r="K287" s="27">
        <v>45504</v>
      </c>
      <c r="L287" s="29">
        <v>41400000</v>
      </c>
      <c r="M287" s="36">
        <v>0.48275862068965519</v>
      </c>
      <c r="N287" s="31">
        <v>19320000</v>
      </c>
      <c r="O287" s="31">
        <v>1380000</v>
      </c>
      <c r="P287" s="31">
        <v>20700000</v>
      </c>
      <c r="Q287" s="31">
        <f>VLOOKUP(A287,Hoja8!A:B,2,0)</f>
        <v>1032467630</v>
      </c>
      <c r="R287" s="31">
        <f t="shared" si="17"/>
        <v>0</v>
      </c>
      <c r="S287" s="31">
        <f>VLOOKUP(A287,Hoja8!A:C,3,0)</f>
        <v>41400000</v>
      </c>
      <c r="T287" s="31">
        <f t="shared" si="18"/>
        <v>0</v>
      </c>
      <c r="U287" s="31">
        <f>VLOOKUP(A287,Hoja8!A:E,5,0)</f>
        <v>26220000</v>
      </c>
      <c r="V287" s="31">
        <f>VLOOKUP(A287,Hoja8!A:D,4,0)</f>
        <v>1380000</v>
      </c>
      <c r="W287" s="31">
        <f>VLOOKUP(A287,Hoja8!A:F,6,0)</f>
        <v>13800000</v>
      </c>
      <c r="AA287" s="30">
        <f t="shared" si="19"/>
        <v>45504</v>
      </c>
      <c r="AB287" s="31"/>
      <c r="AC287" s="31">
        <f t="shared" si="16"/>
        <v>41400000</v>
      </c>
      <c r="AD287" s="28" t="s">
        <v>4785</v>
      </c>
    </row>
    <row r="288" spans="1:30" s="28" customFormat="1" ht="43.5" x14ac:dyDescent="0.35">
      <c r="A288" s="20">
        <v>307</v>
      </c>
      <c r="B288" s="28">
        <v>2024</v>
      </c>
      <c r="C288" s="19" t="s">
        <v>932</v>
      </c>
      <c r="D288" s="19" t="s">
        <v>933</v>
      </c>
      <c r="E288" s="19">
        <v>1010193782</v>
      </c>
      <c r="F288" s="19" t="s">
        <v>934</v>
      </c>
      <c r="G288" s="19" t="s">
        <v>154</v>
      </c>
      <c r="H288" s="19" t="s">
        <v>4747</v>
      </c>
      <c r="I288" s="27">
        <v>45327</v>
      </c>
      <c r="J288" s="27">
        <v>45329</v>
      </c>
      <c r="K288" s="27">
        <v>45504</v>
      </c>
      <c r="L288" s="29">
        <v>34482500</v>
      </c>
      <c r="M288" s="36">
        <v>0.47976879179562532</v>
      </c>
      <c r="N288" s="31">
        <v>14677167</v>
      </c>
      <c r="O288" s="31">
        <v>3890333</v>
      </c>
      <c r="P288" s="31">
        <v>15915000</v>
      </c>
      <c r="Q288" s="31">
        <f>VLOOKUP(A288,Hoja8!A:B,2,0)</f>
        <v>1010193782</v>
      </c>
      <c r="R288" s="31">
        <f t="shared" si="17"/>
        <v>0</v>
      </c>
      <c r="S288" s="31">
        <f>VLOOKUP(A288,Hoja8!A:C,3,0)</f>
        <v>34482500</v>
      </c>
      <c r="T288" s="31">
        <f t="shared" si="18"/>
        <v>0</v>
      </c>
      <c r="U288" s="31">
        <f>VLOOKUP(A288,Hoja8!A:E,5,0)</f>
        <v>19982167</v>
      </c>
      <c r="V288" s="31">
        <f>VLOOKUP(A288,Hoja8!A:D,4,0)</f>
        <v>3890333</v>
      </c>
      <c r="W288" s="31">
        <f>VLOOKUP(A288,Hoja8!A:F,6,0)</f>
        <v>10610000</v>
      </c>
      <c r="AA288" s="30">
        <f t="shared" si="19"/>
        <v>45504</v>
      </c>
      <c r="AB288" s="31"/>
      <c r="AC288" s="31">
        <f t="shared" si="16"/>
        <v>34482500</v>
      </c>
      <c r="AD288" s="28" t="s">
        <v>4747</v>
      </c>
    </row>
    <row r="289" spans="1:30" s="28" customFormat="1" ht="43.5" x14ac:dyDescent="0.35">
      <c r="A289" s="20">
        <v>308</v>
      </c>
      <c r="B289" s="28">
        <v>2024</v>
      </c>
      <c r="C289" s="19" t="s">
        <v>935</v>
      </c>
      <c r="D289" s="19" t="s">
        <v>936</v>
      </c>
      <c r="E289" s="19">
        <v>1032433060</v>
      </c>
      <c r="F289" s="19" t="s">
        <v>937</v>
      </c>
      <c r="G289" s="19" t="s">
        <v>262</v>
      </c>
      <c r="H289" s="19" t="s">
        <v>4742</v>
      </c>
      <c r="I289" s="27">
        <v>45327</v>
      </c>
      <c r="J289" s="27">
        <v>45328</v>
      </c>
      <c r="K289" s="27">
        <v>45504</v>
      </c>
      <c r="L289" s="29">
        <v>39108000</v>
      </c>
      <c r="M289" s="36">
        <v>0.48275862068965519</v>
      </c>
      <c r="N289" s="31">
        <v>18250400</v>
      </c>
      <c r="O289" s="31">
        <v>1303600</v>
      </c>
      <c r="P289" s="31">
        <v>19554000</v>
      </c>
      <c r="Q289" s="31">
        <f>VLOOKUP(A289,Hoja8!A:B,2,0)</f>
        <v>1032433060</v>
      </c>
      <c r="R289" s="31">
        <f t="shared" si="17"/>
        <v>0</v>
      </c>
      <c r="S289" s="31">
        <f>VLOOKUP(A289,Hoja8!A:C,3,0)</f>
        <v>39108000</v>
      </c>
      <c r="T289" s="31">
        <f t="shared" si="18"/>
        <v>0</v>
      </c>
      <c r="U289" s="31">
        <f>VLOOKUP(A289,Hoja8!A:E,5,0)</f>
        <v>24768400</v>
      </c>
      <c r="V289" s="31">
        <f>VLOOKUP(A289,Hoja8!A:D,4,0)</f>
        <v>1303600</v>
      </c>
      <c r="W289" s="31">
        <f>VLOOKUP(A289,Hoja8!A:F,6,0)</f>
        <v>13036000</v>
      </c>
      <c r="AA289" s="30">
        <f t="shared" si="19"/>
        <v>45504</v>
      </c>
      <c r="AB289" s="31"/>
      <c r="AC289" s="31">
        <f t="shared" si="16"/>
        <v>39108000</v>
      </c>
      <c r="AD289" s="28" t="s">
        <v>4742</v>
      </c>
    </row>
    <row r="290" spans="1:30" s="28" customFormat="1" ht="43.5" x14ac:dyDescent="0.35">
      <c r="A290" s="20">
        <v>309</v>
      </c>
      <c r="B290" s="28">
        <v>2024</v>
      </c>
      <c r="C290" s="19" t="s">
        <v>938</v>
      </c>
      <c r="D290" s="19" t="s">
        <v>939</v>
      </c>
      <c r="E290" s="19">
        <v>1018463736</v>
      </c>
      <c r="F290" s="19" t="s">
        <v>940</v>
      </c>
      <c r="G290" s="19" t="s">
        <v>262</v>
      </c>
      <c r="H290" s="19" t="s">
        <v>4742</v>
      </c>
      <c r="I290" s="27">
        <v>45327</v>
      </c>
      <c r="J290" s="27">
        <v>45328</v>
      </c>
      <c r="K290" s="27">
        <v>45504</v>
      </c>
      <c r="L290" s="29">
        <v>26100000</v>
      </c>
      <c r="M290" s="36">
        <v>0.48275862068965519</v>
      </c>
      <c r="N290" s="31">
        <v>12180000</v>
      </c>
      <c r="O290" s="31">
        <v>870000</v>
      </c>
      <c r="P290" s="31">
        <v>13050000</v>
      </c>
      <c r="Q290" s="31">
        <f>VLOOKUP(A290,Hoja8!A:B,2,0)</f>
        <v>1018463736</v>
      </c>
      <c r="R290" s="31">
        <f t="shared" si="17"/>
        <v>0</v>
      </c>
      <c r="S290" s="31">
        <f>VLOOKUP(A290,Hoja8!A:C,3,0)</f>
        <v>26100000</v>
      </c>
      <c r="T290" s="31">
        <f t="shared" si="18"/>
        <v>0</v>
      </c>
      <c r="U290" s="31">
        <f>VLOOKUP(A290,Hoja8!A:E,5,0)</f>
        <v>16530000</v>
      </c>
      <c r="V290" s="31">
        <f>VLOOKUP(A290,Hoja8!A:D,4,0)</f>
        <v>870000</v>
      </c>
      <c r="W290" s="31">
        <f>VLOOKUP(A290,Hoja8!A:F,6,0)</f>
        <v>8700000</v>
      </c>
      <c r="AA290" s="30">
        <f t="shared" si="19"/>
        <v>45504</v>
      </c>
      <c r="AB290" s="31"/>
      <c r="AC290" s="31">
        <f t="shared" si="16"/>
        <v>26100000</v>
      </c>
      <c r="AD290" s="28" t="s">
        <v>4742</v>
      </c>
    </row>
    <row r="291" spans="1:30" s="28" customFormat="1" ht="43.5" x14ac:dyDescent="0.35">
      <c r="A291" s="20">
        <v>310</v>
      </c>
      <c r="B291" s="28">
        <v>2024</v>
      </c>
      <c r="C291" s="19" t="s">
        <v>941</v>
      </c>
      <c r="D291" s="19" t="s">
        <v>942</v>
      </c>
      <c r="E291" s="19">
        <v>1010207715</v>
      </c>
      <c r="F291" s="19" t="s">
        <v>943</v>
      </c>
      <c r="G291" s="19" t="s">
        <v>298</v>
      </c>
      <c r="H291" s="19" t="s">
        <v>299</v>
      </c>
      <c r="I291" s="27">
        <v>45327</v>
      </c>
      <c r="J291" s="27">
        <v>45328</v>
      </c>
      <c r="K291" s="27">
        <v>45504</v>
      </c>
      <c r="L291" s="29">
        <v>26000000</v>
      </c>
      <c r="M291" s="36">
        <v>0.48275862068965519</v>
      </c>
      <c r="N291" s="31">
        <v>11200000</v>
      </c>
      <c r="O291" s="31">
        <v>2800000</v>
      </c>
      <c r="P291" s="31">
        <v>12000000</v>
      </c>
      <c r="Q291" s="31">
        <f>VLOOKUP(A291,Hoja8!A:B,2,0)</f>
        <v>1010207715</v>
      </c>
      <c r="R291" s="31">
        <f t="shared" si="17"/>
        <v>0</v>
      </c>
      <c r="S291" s="31">
        <f>VLOOKUP(A291,Hoja8!A:C,3,0)</f>
        <v>26000000</v>
      </c>
      <c r="T291" s="31">
        <f t="shared" si="18"/>
        <v>0</v>
      </c>
      <c r="U291" s="31">
        <f>VLOOKUP(A291,Hoja8!A:E,5,0)</f>
        <v>15200000</v>
      </c>
      <c r="V291" s="31">
        <f>VLOOKUP(A291,Hoja8!A:D,4,0)</f>
        <v>2800000</v>
      </c>
      <c r="W291" s="31">
        <f>VLOOKUP(A291,Hoja8!A:F,6,0)</f>
        <v>8000000</v>
      </c>
      <c r="AA291" s="30">
        <f t="shared" si="19"/>
        <v>45504</v>
      </c>
      <c r="AB291" s="31"/>
      <c r="AC291" s="31">
        <f t="shared" si="16"/>
        <v>26000000</v>
      </c>
      <c r="AD291" s="28" t="s">
        <v>300</v>
      </c>
    </row>
    <row r="292" spans="1:30" s="28" customFormat="1" ht="43.5" x14ac:dyDescent="0.35">
      <c r="A292" s="20">
        <v>311</v>
      </c>
      <c r="B292" s="28">
        <v>2024</v>
      </c>
      <c r="C292" s="19" t="s">
        <v>944</v>
      </c>
      <c r="D292" s="19" t="s">
        <v>945</v>
      </c>
      <c r="E292" s="19">
        <v>79545331</v>
      </c>
      <c r="F292" s="19" t="s">
        <v>946</v>
      </c>
      <c r="G292" s="19" t="s">
        <v>298</v>
      </c>
      <c r="H292" s="19" t="s">
        <v>299</v>
      </c>
      <c r="I292" s="27">
        <v>45327</v>
      </c>
      <c r="J292" s="27">
        <v>45329</v>
      </c>
      <c r="K292" s="27">
        <v>45504</v>
      </c>
      <c r="L292" s="29">
        <v>61750000</v>
      </c>
      <c r="M292" s="36">
        <v>0.47976878296178144</v>
      </c>
      <c r="N292" s="31">
        <v>26283333</v>
      </c>
      <c r="O292" s="31">
        <v>6966667</v>
      </c>
      <c r="P292" s="31">
        <v>28500000</v>
      </c>
      <c r="Q292" s="31">
        <f>VLOOKUP(A292,Hoja8!A:B,2,0)</f>
        <v>79545331</v>
      </c>
      <c r="R292" s="31">
        <f t="shared" si="17"/>
        <v>0</v>
      </c>
      <c r="S292" s="31">
        <f>VLOOKUP(A292,Hoja8!A:C,3,0)</f>
        <v>61750000</v>
      </c>
      <c r="T292" s="31">
        <f t="shared" si="18"/>
        <v>0</v>
      </c>
      <c r="U292" s="31">
        <f>VLOOKUP(A292,Hoja8!A:E,5,0)</f>
        <v>35783333</v>
      </c>
      <c r="V292" s="31">
        <f>VLOOKUP(A292,Hoja8!A:D,4,0)</f>
        <v>6966667</v>
      </c>
      <c r="W292" s="31">
        <f>VLOOKUP(A292,Hoja8!A:F,6,0)</f>
        <v>19000000</v>
      </c>
      <c r="AA292" s="30">
        <f t="shared" si="19"/>
        <v>45504</v>
      </c>
      <c r="AB292" s="31"/>
      <c r="AC292" s="31">
        <f t="shared" si="16"/>
        <v>61750000</v>
      </c>
      <c r="AD292" s="28" t="s">
        <v>300</v>
      </c>
    </row>
    <row r="293" spans="1:30" s="28" customFormat="1" ht="43.5" x14ac:dyDescent="0.35">
      <c r="A293" s="20">
        <v>312</v>
      </c>
      <c r="B293" s="28">
        <v>2024</v>
      </c>
      <c r="C293" s="19" t="s">
        <v>947</v>
      </c>
      <c r="D293" s="19" t="s">
        <v>948</v>
      </c>
      <c r="E293" s="19">
        <v>1014208258</v>
      </c>
      <c r="F293" s="19" t="s">
        <v>949</v>
      </c>
      <c r="G293" s="19" t="s">
        <v>532</v>
      </c>
      <c r="H293" s="19" t="s">
        <v>533</v>
      </c>
      <c r="I293" s="27">
        <v>45327</v>
      </c>
      <c r="J293" s="27">
        <v>45329</v>
      </c>
      <c r="K293" s="27">
        <v>45412</v>
      </c>
      <c r="L293" s="29">
        <v>22278900</v>
      </c>
      <c r="M293" s="36">
        <v>1</v>
      </c>
      <c r="N293" s="31">
        <v>20546097</v>
      </c>
      <c r="O293" s="31">
        <v>1732803</v>
      </c>
      <c r="P293" s="31">
        <v>0</v>
      </c>
      <c r="Q293" s="31">
        <f>VLOOKUP(A293,Hoja8!A:B,2,0)</f>
        <v>1014208258</v>
      </c>
      <c r="R293" s="31">
        <f t="shared" si="17"/>
        <v>0</v>
      </c>
      <c r="S293" s="31">
        <f>VLOOKUP(A293,Hoja8!A:C,3,0)</f>
        <v>22278900</v>
      </c>
      <c r="T293" s="31">
        <f t="shared" si="18"/>
        <v>0</v>
      </c>
      <c r="U293" s="31">
        <f>VLOOKUP(A293,Hoja8!A:E,5,0)</f>
        <v>20546097</v>
      </c>
      <c r="V293" s="31">
        <f>VLOOKUP(A293,Hoja8!A:D,4,0)</f>
        <v>1732803</v>
      </c>
      <c r="W293" s="31">
        <f>VLOOKUP(A293,Hoja8!A:F,6,0)</f>
        <v>0</v>
      </c>
      <c r="AA293" s="30">
        <f t="shared" si="19"/>
        <v>45412</v>
      </c>
      <c r="AB293" s="31"/>
      <c r="AC293" s="31">
        <f t="shared" si="16"/>
        <v>22278900</v>
      </c>
      <c r="AD293" s="28" t="s">
        <v>4760</v>
      </c>
    </row>
    <row r="294" spans="1:30" s="28" customFormat="1" ht="43.5" x14ac:dyDescent="0.35">
      <c r="A294" s="20">
        <v>313</v>
      </c>
      <c r="B294" s="28">
        <v>2024</v>
      </c>
      <c r="C294" s="19" t="s">
        <v>950</v>
      </c>
      <c r="D294" s="19" t="s">
        <v>951</v>
      </c>
      <c r="E294" s="19">
        <v>52916511</v>
      </c>
      <c r="F294" s="19" t="s">
        <v>952</v>
      </c>
      <c r="G294" s="19" t="s">
        <v>532</v>
      </c>
      <c r="H294" s="19" t="s">
        <v>533</v>
      </c>
      <c r="I294" s="27">
        <v>45327</v>
      </c>
      <c r="J294" s="27">
        <v>45330</v>
      </c>
      <c r="K294" s="27">
        <v>45504</v>
      </c>
      <c r="L294" s="29">
        <v>31827000</v>
      </c>
      <c r="M294" s="36">
        <v>0.47674419178161376</v>
      </c>
      <c r="N294" s="31">
        <v>14498967</v>
      </c>
      <c r="O294" s="31">
        <v>1414533</v>
      </c>
      <c r="P294" s="31">
        <v>15913500</v>
      </c>
      <c r="Q294" s="31">
        <f>VLOOKUP(A294,Hoja8!A:B,2,0)</f>
        <v>52916511</v>
      </c>
      <c r="R294" s="31">
        <f t="shared" si="17"/>
        <v>0</v>
      </c>
      <c r="S294" s="31">
        <f>VLOOKUP(A294,Hoja8!A:C,3,0)</f>
        <v>31827000</v>
      </c>
      <c r="T294" s="31">
        <f t="shared" si="18"/>
        <v>0</v>
      </c>
      <c r="U294" s="31">
        <f>VLOOKUP(A294,Hoja8!A:E,5,0)</f>
        <v>19803467</v>
      </c>
      <c r="V294" s="31">
        <f>VLOOKUP(A294,Hoja8!A:D,4,0)</f>
        <v>1414533</v>
      </c>
      <c r="W294" s="31">
        <f>VLOOKUP(A294,Hoja8!A:F,6,0)</f>
        <v>10609000</v>
      </c>
      <c r="AA294" s="30">
        <f t="shared" si="19"/>
        <v>45504</v>
      </c>
      <c r="AB294" s="31"/>
      <c r="AC294" s="31">
        <f t="shared" si="16"/>
        <v>31827000</v>
      </c>
      <c r="AD294" s="28" t="s">
        <v>4760</v>
      </c>
    </row>
    <row r="295" spans="1:30" s="28" customFormat="1" ht="43.5" x14ac:dyDescent="0.35">
      <c r="A295" s="20">
        <v>315</v>
      </c>
      <c r="B295" s="28">
        <v>2024</v>
      </c>
      <c r="C295" s="19" t="s">
        <v>953</v>
      </c>
      <c r="D295" s="19" t="s">
        <v>954</v>
      </c>
      <c r="E295" s="19">
        <v>1030531481</v>
      </c>
      <c r="F295" s="19" t="s">
        <v>955</v>
      </c>
      <c r="G295" s="19" t="s">
        <v>532</v>
      </c>
      <c r="H295" s="19" t="s">
        <v>533</v>
      </c>
      <c r="I295" s="27">
        <v>45327</v>
      </c>
      <c r="J295" s="27">
        <v>45331</v>
      </c>
      <c r="K295" s="27">
        <v>45504</v>
      </c>
      <c r="L295" s="29">
        <v>44556000</v>
      </c>
      <c r="M295" s="36">
        <v>0.47368421052631576</v>
      </c>
      <c r="N295" s="31">
        <v>20050200</v>
      </c>
      <c r="O295" s="31">
        <v>2227800</v>
      </c>
      <c r="P295" s="31">
        <v>22278000</v>
      </c>
      <c r="Q295" s="31">
        <f>VLOOKUP(A295,Hoja8!A:B,2,0)</f>
        <v>1030531481</v>
      </c>
      <c r="R295" s="31">
        <f t="shared" si="17"/>
        <v>0</v>
      </c>
      <c r="S295" s="31">
        <f>VLOOKUP(A295,Hoja8!A:C,3,0)</f>
        <v>44556000</v>
      </c>
      <c r="T295" s="31">
        <f t="shared" si="18"/>
        <v>0</v>
      </c>
      <c r="U295" s="31">
        <f>VLOOKUP(A295,Hoja8!A:E,5,0)</f>
        <v>27476200</v>
      </c>
      <c r="V295" s="31">
        <f>VLOOKUP(A295,Hoja8!A:D,4,0)</f>
        <v>2227800</v>
      </c>
      <c r="W295" s="31">
        <f>VLOOKUP(A295,Hoja8!A:F,6,0)</f>
        <v>14852000</v>
      </c>
      <c r="AA295" s="30">
        <f t="shared" si="19"/>
        <v>45504</v>
      </c>
      <c r="AB295" s="31"/>
      <c r="AC295" s="31">
        <f t="shared" si="16"/>
        <v>44556000</v>
      </c>
      <c r="AD295" s="28" t="s">
        <v>4760</v>
      </c>
    </row>
    <row r="296" spans="1:30" s="28" customFormat="1" ht="29" x14ac:dyDescent="0.35">
      <c r="A296" s="20">
        <v>317</v>
      </c>
      <c r="B296" s="28">
        <v>2024</v>
      </c>
      <c r="C296" s="19" t="s">
        <v>956</v>
      </c>
      <c r="D296" s="19" t="s">
        <v>957</v>
      </c>
      <c r="E296" s="19">
        <v>1012329031</v>
      </c>
      <c r="F296" s="19" t="s">
        <v>958</v>
      </c>
      <c r="G296" s="19" t="s">
        <v>532</v>
      </c>
      <c r="H296" s="19" t="s">
        <v>533</v>
      </c>
      <c r="I296" s="27">
        <v>45327</v>
      </c>
      <c r="J296" s="27">
        <v>45329</v>
      </c>
      <c r="K296" s="27">
        <v>45504</v>
      </c>
      <c r="L296" s="29">
        <v>31827000</v>
      </c>
      <c r="M296" s="36">
        <v>0.4797687804581755</v>
      </c>
      <c r="N296" s="31">
        <v>14675783</v>
      </c>
      <c r="O296" s="31">
        <v>1237717</v>
      </c>
      <c r="P296" s="31">
        <v>15913500</v>
      </c>
      <c r="Q296" s="31">
        <f>VLOOKUP(A296,Hoja8!A:B,2,0)</f>
        <v>1012329031</v>
      </c>
      <c r="R296" s="31">
        <f t="shared" si="17"/>
        <v>0</v>
      </c>
      <c r="S296" s="31">
        <f>VLOOKUP(A296,Hoja8!A:C,3,0)</f>
        <v>31827000</v>
      </c>
      <c r="T296" s="31">
        <f t="shared" si="18"/>
        <v>0</v>
      </c>
      <c r="U296" s="31">
        <f>VLOOKUP(A296,Hoja8!A:E,5,0)</f>
        <v>19980283</v>
      </c>
      <c r="V296" s="31">
        <f>VLOOKUP(A296,Hoja8!A:D,4,0)</f>
        <v>1237717</v>
      </c>
      <c r="W296" s="31">
        <f>VLOOKUP(A296,Hoja8!A:F,6,0)</f>
        <v>10609000</v>
      </c>
      <c r="AA296" s="30">
        <f t="shared" si="19"/>
        <v>45504</v>
      </c>
      <c r="AB296" s="31"/>
      <c r="AC296" s="31">
        <f t="shared" si="16"/>
        <v>31827000</v>
      </c>
      <c r="AD296" s="28" t="s">
        <v>4760</v>
      </c>
    </row>
    <row r="297" spans="1:30" s="28" customFormat="1" ht="43.5" x14ac:dyDescent="0.35">
      <c r="A297" s="20">
        <v>319</v>
      </c>
      <c r="B297" s="28">
        <v>2024</v>
      </c>
      <c r="C297" s="19" t="s">
        <v>959</v>
      </c>
      <c r="D297" s="19" t="s">
        <v>960</v>
      </c>
      <c r="E297" s="19">
        <v>1144065948</v>
      </c>
      <c r="F297" s="19" t="s">
        <v>961</v>
      </c>
      <c r="G297" s="19" t="s">
        <v>154</v>
      </c>
      <c r="H297" s="19" t="s">
        <v>32</v>
      </c>
      <c r="I297" s="27">
        <v>45327</v>
      </c>
      <c r="J297" s="27">
        <v>45328</v>
      </c>
      <c r="K297" s="27">
        <v>45504</v>
      </c>
      <c r="L297" s="29">
        <v>39108000</v>
      </c>
      <c r="M297" s="36">
        <v>0.48275862068965519</v>
      </c>
      <c r="N297" s="31">
        <v>18250400</v>
      </c>
      <c r="O297" s="31">
        <v>1303600</v>
      </c>
      <c r="P297" s="31">
        <v>19554000</v>
      </c>
      <c r="Q297" s="31">
        <f>VLOOKUP(A297,Hoja8!A:B,2,0)</f>
        <v>1144065948</v>
      </c>
      <c r="R297" s="31">
        <f t="shared" si="17"/>
        <v>0</v>
      </c>
      <c r="S297" s="31">
        <f>VLOOKUP(A297,Hoja8!A:C,3,0)</f>
        <v>39108000</v>
      </c>
      <c r="T297" s="31">
        <f t="shared" si="18"/>
        <v>0</v>
      </c>
      <c r="U297" s="31">
        <f>VLOOKUP(A297,Hoja8!A:E,5,0)</f>
        <v>24768400</v>
      </c>
      <c r="V297" s="31">
        <f>VLOOKUP(A297,Hoja8!A:D,4,0)</f>
        <v>1303600</v>
      </c>
      <c r="W297" s="31">
        <f>VLOOKUP(A297,Hoja8!A:F,6,0)</f>
        <v>13036000</v>
      </c>
      <c r="AA297" s="30">
        <f t="shared" si="19"/>
        <v>45504</v>
      </c>
      <c r="AB297" s="31"/>
      <c r="AC297" s="31">
        <f t="shared" si="16"/>
        <v>39108000</v>
      </c>
      <c r="AD297" s="28" t="s">
        <v>32</v>
      </c>
    </row>
    <row r="298" spans="1:30" s="28" customFormat="1" ht="43.5" x14ac:dyDescent="0.35">
      <c r="A298" s="20">
        <v>320</v>
      </c>
      <c r="B298" s="28">
        <v>2024</v>
      </c>
      <c r="C298" s="19" t="s">
        <v>962</v>
      </c>
      <c r="D298" s="19" t="s">
        <v>963</v>
      </c>
      <c r="E298" s="19">
        <v>52833019</v>
      </c>
      <c r="F298" s="19" t="s">
        <v>964</v>
      </c>
      <c r="G298" s="19" t="s">
        <v>154</v>
      </c>
      <c r="H298" s="19" t="s">
        <v>32</v>
      </c>
      <c r="I298" s="27">
        <v>45327</v>
      </c>
      <c r="J298" s="27">
        <v>45328</v>
      </c>
      <c r="K298" s="27">
        <v>45504</v>
      </c>
      <c r="L298" s="29">
        <v>39108000</v>
      </c>
      <c r="M298" s="36">
        <v>0.48275862068965519</v>
      </c>
      <c r="N298" s="31">
        <v>18250400</v>
      </c>
      <c r="O298" s="31">
        <v>1303600</v>
      </c>
      <c r="P298" s="31">
        <v>19554000</v>
      </c>
      <c r="Q298" s="31">
        <f>VLOOKUP(A298,Hoja8!A:B,2,0)</f>
        <v>52833019</v>
      </c>
      <c r="R298" s="31">
        <f t="shared" si="17"/>
        <v>0</v>
      </c>
      <c r="S298" s="31">
        <f>VLOOKUP(A298,Hoja8!A:C,3,0)</f>
        <v>39108000</v>
      </c>
      <c r="T298" s="31">
        <f t="shared" si="18"/>
        <v>0</v>
      </c>
      <c r="U298" s="31">
        <f>VLOOKUP(A298,Hoja8!A:E,5,0)</f>
        <v>24768400</v>
      </c>
      <c r="V298" s="31">
        <f>VLOOKUP(A298,Hoja8!A:D,4,0)</f>
        <v>1303600</v>
      </c>
      <c r="W298" s="31">
        <f>VLOOKUP(A298,Hoja8!A:F,6,0)</f>
        <v>13036000</v>
      </c>
      <c r="AA298" s="30">
        <f t="shared" si="19"/>
        <v>45504</v>
      </c>
      <c r="AB298" s="31"/>
      <c r="AC298" s="31">
        <f t="shared" si="16"/>
        <v>39108000</v>
      </c>
      <c r="AD298" s="28" t="s">
        <v>32</v>
      </c>
    </row>
    <row r="299" spans="1:30" s="28" customFormat="1" ht="43.5" x14ac:dyDescent="0.35">
      <c r="A299" s="20">
        <v>321</v>
      </c>
      <c r="B299" s="28">
        <v>2024</v>
      </c>
      <c r="C299" s="19" t="s">
        <v>965</v>
      </c>
      <c r="D299" s="19" t="s">
        <v>966</v>
      </c>
      <c r="E299" s="19">
        <v>1023906784</v>
      </c>
      <c r="F299" s="19" t="s">
        <v>967</v>
      </c>
      <c r="G299" s="19" t="s">
        <v>854</v>
      </c>
      <c r="H299" s="19" t="s">
        <v>4785</v>
      </c>
      <c r="I299" s="27">
        <v>45327</v>
      </c>
      <c r="J299" s="27">
        <v>45328</v>
      </c>
      <c r="K299" s="27">
        <v>45504</v>
      </c>
      <c r="L299" s="29">
        <v>45600000</v>
      </c>
      <c r="M299" s="36">
        <v>0.48275862068965519</v>
      </c>
      <c r="N299" s="31">
        <v>21280000</v>
      </c>
      <c r="O299" s="31">
        <v>1520000</v>
      </c>
      <c r="P299" s="31">
        <v>22800000</v>
      </c>
      <c r="Q299" s="31">
        <f>VLOOKUP(A299,Hoja8!A:B,2,0)</f>
        <v>1023906784</v>
      </c>
      <c r="R299" s="31">
        <f t="shared" si="17"/>
        <v>0</v>
      </c>
      <c r="S299" s="31">
        <f>VLOOKUP(A299,Hoja8!A:C,3,0)</f>
        <v>45600000</v>
      </c>
      <c r="T299" s="31">
        <f t="shared" si="18"/>
        <v>0</v>
      </c>
      <c r="U299" s="31">
        <f>VLOOKUP(A299,Hoja8!A:E,5,0)</f>
        <v>28880000</v>
      </c>
      <c r="V299" s="31">
        <f>VLOOKUP(A299,Hoja8!A:D,4,0)</f>
        <v>1520000</v>
      </c>
      <c r="W299" s="31">
        <f>VLOOKUP(A299,Hoja8!A:F,6,0)</f>
        <v>15200000</v>
      </c>
      <c r="AA299" s="30">
        <f t="shared" si="19"/>
        <v>45504</v>
      </c>
      <c r="AB299" s="31"/>
      <c r="AC299" s="31">
        <f t="shared" si="16"/>
        <v>45600000</v>
      </c>
      <c r="AD299" s="28" t="s">
        <v>4785</v>
      </c>
    </row>
    <row r="300" spans="1:30" s="28" customFormat="1" ht="43.5" x14ac:dyDescent="0.35">
      <c r="A300" s="20">
        <v>322</v>
      </c>
      <c r="B300" s="28">
        <v>2024</v>
      </c>
      <c r="C300" s="19" t="s">
        <v>968</v>
      </c>
      <c r="D300" s="19" t="s">
        <v>969</v>
      </c>
      <c r="E300" s="19">
        <v>1023910625</v>
      </c>
      <c r="F300" s="19" t="s">
        <v>970</v>
      </c>
      <c r="G300" s="19" t="s">
        <v>338</v>
      </c>
      <c r="H300" s="19" t="s">
        <v>4269</v>
      </c>
      <c r="I300" s="27">
        <v>45327</v>
      </c>
      <c r="J300" s="27">
        <v>45329</v>
      </c>
      <c r="K300" s="27">
        <v>45418</v>
      </c>
      <c r="L300" s="29">
        <v>12870258</v>
      </c>
      <c r="M300" s="36">
        <v>0.93258428467096799</v>
      </c>
      <c r="N300" s="31">
        <v>11869238</v>
      </c>
      <c r="O300" s="31">
        <v>143003</v>
      </c>
      <c r="P300" s="31">
        <v>858017</v>
      </c>
      <c r="Q300" s="31">
        <f>VLOOKUP(A300,Hoja8!A:B,2,0)</f>
        <v>1023910625</v>
      </c>
      <c r="R300" s="31">
        <f t="shared" si="17"/>
        <v>0</v>
      </c>
      <c r="S300" s="31">
        <f>VLOOKUP(A300,Hoja8!A:C,3,0)</f>
        <v>12870258</v>
      </c>
      <c r="T300" s="31">
        <f t="shared" si="18"/>
        <v>0</v>
      </c>
      <c r="U300" s="31">
        <f>VLOOKUP(A300,Hoja8!A:E,5,0)</f>
        <v>12727255</v>
      </c>
      <c r="V300" s="31">
        <f>VLOOKUP(A300,Hoja8!A:D,4,0)</f>
        <v>143003</v>
      </c>
      <c r="W300" s="31">
        <f>VLOOKUP(A300,Hoja8!A:F,6,0)</f>
        <v>0</v>
      </c>
      <c r="AA300" s="30">
        <f t="shared" si="19"/>
        <v>45418</v>
      </c>
      <c r="AB300" s="31"/>
      <c r="AC300" s="31">
        <f t="shared" si="16"/>
        <v>12870258</v>
      </c>
      <c r="AD300" s="28" t="s">
        <v>4269</v>
      </c>
    </row>
    <row r="301" spans="1:30" s="28" customFormat="1" ht="43.5" x14ac:dyDescent="0.35">
      <c r="A301" s="20">
        <v>324</v>
      </c>
      <c r="B301" s="28">
        <v>2024</v>
      </c>
      <c r="C301" s="19" t="s">
        <v>971</v>
      </c>
      <c r="D301" s="19" t="s">
        <v>972</v>
      </c>
      <c r="E301" s="19">
        <v>1030549613</v>
      </c>
      <c r="F301" s="19" t="s">
        <v>973</v>
      </c>
      <c r="G301" s="19" t="s">
        <v>154</v>
      </c>
      <c r="H301" s="19" t="s">
        <v>4747</v>
      </c>
      <c r="I301" s="27">
        <v>45327</v>
      </c>
      <c r="J301" s="27">
        <v>45329</v>
      </c>
      <c r="K301" s="27">
        <v>45504</v>
      </c>
      <c r="L301" s="29">
        <v>34482500</v>
      </c>
      <c r="M301" s="36">
        <v>0.47976879179562532</v>
      </c>
      <c r="N301" s="31">
        <v>14677167</v>
      </c>
      <c r="O301" s="31">
        <v>3890333</v>
      </c>
      <c r="P301" s="31">
        <v>15915000</v>
      </c>
      <c r="Q301" s="31">
        <f>VLOOKUP(A301,Hoja8!A:B,2,0)</f>
        <v>1030549613</v>
      </c>
      <c r="R301" s="31">
        <f t="shared" si="17"/>
        <v>0</v>
      </c>
      <c r="S301" s="31">
        <f>VLOOKUP(A301,Hoja8!A:C,3,0)</f>
        <v>34482500</v>
      </c>
      <c r="T301" s="31">
        <f t="shared" si="18"/>
        <v>0</v>
      </c>
      <c r="U301" s="31">
        <f>VLOOKUP(A301,Hoja8!A:E,5,0)</f>
        <v>19982167</v>
      </c>
      <c r="V301" s="31">
        <f>VLOOKUP(A301,Hoja8!A:D,4,0)</f>
        <v>3890333</v>
      </c>
      <c r="W301" s="31">
        <f>VLOOKUP(A301,Hoja8!A:F,6,0)</f>
        <v>10610000</v>
      </c>
      <c r="AA301" s="30">
        <f t="shared" si="19"/>
        <v>45504</v>
      </c>
      <c r="AB301" s="31"/>
      <c r="AC301" s="31">
        <f t="shared" si="16"/>
        <v>34482500</v>
      </c>
      <c r="AD301" s="28" t="s">
        <v>4747</v>
      </c>
    </row>
    <row r="302" spans="1:30" s="28" customFormat="1" ht="29" x14ac:dyDescent="0.35">
      <c r="A302" s="20">
        <v>325</v>
      </c>
      <c r="B302" s="28">
        <v>2024</v>
      </c>
      <c r="C302" s="19" t="s">
        <v>974</v>
      </c>
      <c r="D302" s="19" t="s">
        <v>975</v>
      </c>
      <c r="E302" s="19">
        <v>1032433447</v>
      </c>
      <c r="F302" s="19" t="s">
        <v>976</v>
      </c>
      <c r="G302" s="19" t="s">
        <v>764</v>
      </c>
      <c r="H302" s="19" t="s">
        <v>765</v>
      </c>
      <c r="I302" s="27">
        <v>45327</v>
      </c>
      <c r="J302" s="27">
        <v>45330</v>
      </c>
      <c r="K302" s="27">
        <v>45504</v>
      </c>
      <c r="L302" s="29">
        <v>51000000</v>
      </c>
      <c r="M302" s="36">
        <v>0.47674418246747047</v>
      </c>
      <c r="N302" s="31">
        <v>23233333</v>
      </c>
      <c r="O302" s="31">
        <v>2266667</v>
      </c>
      <c r="P302" s="31">
        <v>25500000</v>
      </c>
      <c r="Q302" s="31">
        <f>VLOOKUP(A302,Hoja8!A:B,2,0)</f>
        <v>1032433447</v>
      </c>
      <c r="R302" s="31">
        <f t="shared" si="17"/>
        <v>0</v>
      </c>
      <c r="S302" s="31">
        <f>VLOOKUP(A302,Hoja8!A:C,3,0)</f>
        <v>51000000</v>
      </c>
      <c r="T302" s="31">
        <f t="shared" si="18"/>
        <v>0</v>
      </c>
      <c r="U302" s="31">
        <f>VLOOKUP(A302,Hoja8!A:E,5,0)</f>
        <v>31733333</v>
      </c>
      <c r="V302" s="31">
        <f>VLOOKUP(A302,Hoja8!A:D,4,0)</f>
        <v>2266667</v>
      </c>
      <c r="W302" s="31">
        <f>VLOOKUP(A302,Hoja8!A:F,6,0)</f>
        <v>17000000</v>
      </c>
      <c r="AA302" s="30">
        <f t="shared" si="19"/>
        <v>45504</v>
      </c>
      <c r="AB302" s="31"/>
      <c r="AC302" s="31">
        <f t="shared" si="16"/>
        <v>51000000</v>
      </c>
      <c r="AD302" s="28" t="s">
        <v>765</v>
      </c>
    </row>
    <row r="303" spans="1:30" s="28" customFormat="1" ht="29" x14ac:dyDescent="0.35">
      <c r="A303" s="20">
        <v>326</v>
      </c>
      <c r="B303" s="28">
        <v>2024</v>
      </c>
      <c r="C303" s="19" t="s">
        <v>977</v>
      </c>
      <c r="D303" s="19" t="s">
        <v>978</v>
      </c>
      <c r="E303" s="19">
        <v>51980077</v>
      </c>
      <c r="F303" s="19" t="s">
        <v>979</v>
      </c>
      <c r="G303" s="19" t="s">
        <v>154</v>
      </c>
      <c r="H303" s="19" t="s">
        <v>32</v>
      </c>
      <c r="I303" s="27">
        <v>45327</v>
      </c>
      <c r="J303" s="27">
        <v>45331</v>
      </c>
      <c r="K303" s="27">
        <v>45504</v>
      </c>
      <c r="L303" s="29">
        <v>39108000</v>
      </c>
      <c r="M303" s="36">
        <v>0.47368421052631576</v>
      </c>
      <c r="N303" s="31">
        <v>17598600</v>
      </c>
      <c r="O303" s="31">
        <v>1955400</v>
      </c>
      <c r="P303" s="31">
        <v>19554000</v>
      </c>
      <c r="Q303" s="31">
        <f>VLOOKUP(A303,Hoja8!A:B,2,0)</f>
        <v>51980077</v>
      </c>
      <c r="R303" s="31">
        <f t="shared" si="17"/>
        <v>0</v>
      </c>
      <c r="S303" s="31">
        <f>VLOOKUP(A303,Hoja8!A:C,3,0)</f>
        <v>39108000</v>
      </c>
      <c r="T303" s="31">
        <f t="shared" si="18"/>
        <v>0</v>
      </c>
      <c r="U303" s="31">
        <f>VLOOKUP(A303,Hoja8!A:E,5,0)</f>
        <v>24116600</v>
      </c>
      <c r="V303" s="31">
        <f>VLOOKUP(A303,Hoja8!A:D,4,0)</f>
        <v>1955400</v>
      </c>
      <c r="W303" s="31">
        <f>VLOOKUP(A303,Hoja8!A:F,6,0)</f>
        <v>13036000</v>
      </c>
      <c r="AA303" s="30">
        <f t="shared" si="19"/>
        <v>45504</v>
      </c>
      <c r="AB303" s="31"/>
      <c r="AC303" s="31">
        <f t="shared" si="16"/>
        <v>39108000</v>
      </c>
      <c r="AD303" s="28" t="s">
        <v>32</v>
      </c>
    </row>
    <row r="304" spans="1:30" s="28" customFormat="1" ht="29" x14ac:dyDescent="0.35">
      <c r="A304" s="20">
        <v>327</v>
      </c>
      <c r="B304" s="28">
        <v>2024</v>
      </c>
      <c r="C304" s="19" t="s">
        <v>980</v>
      </c>
      <c r="D304" s="19" t="s">
        <v>981</v>
      </c>
      <c r="E304" s="19">
        <v>1075251482</v>
      </c>
      <c r="F304" s="19" t="s">
        <v>982</v>
      </c>
      <c r="G304" s="19" t="s">
        <v>154</v>
      </c>
      <c r="H304" s="19" t="s">
        <v>32</v>
      </c>
      <c r="I304" s="27">
        <v>45327</v>
      </c>
      <c r="J304" s="27">
        <v>45331</v>
      </c>
      <c r="K304" s="27">
        <v>45504</v>
      </c>
      <c r="L304" s="29">
        <v>39108000</v>
      </c>
      <c r="M304" s="36">
        <v>0.47368421052631576</v>
      </c>
      <c r="N304" s="31">
        <v>17598600</v>
      </c>
      <c r="O304" s="31">
        <v>1955400</v>
      </c>
      <c r="P304" s="31">
        <v>19554000</v>
      </c>
      <c r="Q304" s="31">
        <f>VLOOKUP(A304,Hoja8!A:B,2,0)</f>
        <v>1075251482</v>
      </c>
      <c r="R304" s="31">
        <f t="shared" si="17"/>
        <v>0</v>
      </c>
      <c r="S304" s="31">
        <f>VLOOKUP(A304,Hoja8!A:C,3,0)</f>
        <v>39108000</v>
      </c>
      <c r="T304" s="31">
        <f t="shared" si="18"/>
        <v>0</v>
      </c>
      <c r="U304" s="31">
        <f>VLOOKUP(A304,Hoja8!A:E,5,0)</f>
        <v>24116600</v>
      </c>
      <c r="V304" s="31">
        <f>VLOOKUP(A304,Hoja8!A:D,4,0)</f>
        <v>1955400</v>
      </c>
      <c r="W304" s="31">
        <f>VLOOKUP(A304,Hoja8!A:F,6,0)</f>
        <v>13036000</v>
      </c>
      <c r="AA304" s="30">
        <f t="shared" si="19"/>
        <v>45504</v>
      </c>
      <c r="AB304" s="31"/>
      <c r="AC304" s="31">
        <f t="shared" si="16"/>
        <v>39108000</v>
      </c>
      <c r="AD304" s="28" t="s">
        <v>32</v>
      </c>
    </row>
    <row r="305" spans="1:30" s="28" customFormat="1" ht="43.5" x14ac:dyDescent="0.35">
      <c r="A305" s="20">
        <v>329</v>
      </c>
      <c r="B305" s="28">
        <v>2024</v>
      </c>
      <c r="C305" s="19" t="s">
        <v>983</v>
      </c>
      <c r="D305" s="19" t="s">
        <v>984</v>
      </c>
      <c r="E305" s="19">
        <v>53039141</v>
      </c>
      <c r="F305" s="19" t="s">
        <v>985</v>
      </c>
      <c r="G305" s="19" t="s">
        <v>262</v>
      </c>
      <c r="H305" s="19" t="s">
        <v>4742</v>
      </c>
      <c r="I305" s="27">
        <v>45327</v>
      </c>
      <c r="J305" s="27">
        <v>45328</v>
      </c>
      <c r="K305" s="27">
        <v>45504</v>
      </c>
      <c r="L305" s="29">
        <v>40194333</v>
      </c>
      <c r="M305" s="36">
        <v>0.48275862068965519</v>
      </c>
      <c r="N305" s="31">
        <v>18250400</v>
      </c>
      <c r="O305" s="31">
        <v>2389933</v>
      </c>
      <c r="P305" s="31">
        <v>19554000</v>
      </c>
      <c r="Q305" s="31">
        <f>VLOOKUP(A305,Hoja8!A:B,2,0)</f>
        <v>53039141</v>
      </c>
      <c r="R305" s="31">
        <f t="shared" si="17"/>
        <v>0</v>
      </c>
      <c r="S305" s="31">
        <f>VLOOKUP(A305,Hoja8!A:C,3,0)</f>
        <v>40194333</v>
      </c>
      <c r="T305" s="31">
        <f t="shared" si="18"/>
        <v>0</v>
      </c>
      <c r="U305" s="31">
        <f>VLOOKUP(A305,Hoja8!A:E,5,0)</f>
        <v>24768400</v>
      </c>
      <c r="V305" s="31">
        <f>VLOOKUP(A305,Hoja8!A:D,4,0)</f>
        <v>2389933</v>
      </c>
      <c r="W305" s="31">
        <f>VLOOKUP(A305,Hoja8!A:F,6,0)</f>
        <v>13036000</v>
      </c>
      <c r="AA305" s="30">
        <f t="shared" si="19"/>
        <v>45504</v>
      </c>
      <c r="AB305" s="31"/>
      <c r="AC305" s="31">
        <f t="shared" si="16"/>
        <v>40194333</v>
      </c>
      <c r="AD305" s="28" t="s">
        <v>4742</v>
      </c>
    </row>
    <row r="306" spans="1:30" s="28" customFormat="1" ht="43.5" x14ac:dyDescent="0.35">
      <c r="A306" s="20">
        <v>330</v>
      </c>
      <c r="B306" s="28">
        <v>2024</v>
      </c>
      <c r="C306" s="19" t="s">
        <v>986</v>
      </c>
      <c r="D306" s="19" t="s">
        <v>987</v>
      </c>
      <c r="E306" s="19">
        <v>1010203548</v>
      </c>
      <c r="F306" s="19" t="s">
        <v>988</v>
      </c>
      <c r="G306" s="19" t="s">
        <v>262</v>
      </c>
      <c r="H306" s="19" t="s">
        <v>4742</v>
      </c>
      <c r="I306" s="27">
        <v>45327</v>
      </c>
      <c r="J306" s="27">
        <v>45328</v>
      </c>
      <c r="K306" s="27">
        <v>45504</v>
      </c>
      <c r="L306" s="29">
        <v>26100000</v>
      </c>
      <c r="M306" s="36">
        <v>0.48275862068965519</v>
      </c>
      <c r="N306" s="31">
        <v>12180000</v>
      </c>
      <c r="O306" s="31">
        <v>870000</v>
      </c>
      <c r="P306" s="31">
        <v>13050000</v>
      </c>
      <c r="Q306" s="31">
        <f>VLOOKUP(A306,Hoja8!A:B,2,0)</f>
        <v>1010203548</v>
      </c>
      <c r="R306" s="31">
        <f t="shared" si="17"/>
        <v>0</v>
      </c>
      <c r="S306" s="31">
        <f>VLOOKUP(A306,Hoja8!A:C,3,0)</f>
        <v>26100000</v>
      </c>
      <c r="T306" s="31">
        <f t="shared" si="18"/>
        <v>0</v>
      </c>
      <c r="U306" s="31">
        <f>VLOOKUP(A306,Hoja8!A:E,5,0)</f>
        <v>16530000</v>
      </c>
      <c r="V306" s="31">
        <f>VLOOKUP(A306,Hoja8!A:D,4,0)</f>
        <v>870000</v>
      </c>
      <c r="W306" s="31">
        <f>VLOOKUP(A306,Hoja8!A:F,6,0)</f>
        <v>8700000</v>
      </c>
      <c r="AA306" s="30">
        <f t="shared" si="19"/>
        <v>45504</v>
      </c>
      <c r="AB306" s="31"/>
      <c r="AC306" s="31">
        <f t="shared" si="16"/>
        <v>26100000</v>
      </c>
      <c r="AD306" s="28" t="s">
        <v>4742</v>
      </c>
    </row>
    <row r="307" spans="1:30" s="28" customFormat="1" ht="29" x14ac:dyDescent="0.35">
      <c r="A307" s="20">
        <v>331</v>
      </c>
      <c r="B307" s="28">
        <v>2024</v>
      </c>
      <c r="C307" s="19" t="s">
        <v>989</v>
      </c>
      <c r="D307" s="19" t="s">
        <v>990</v>
      </c>
      <c r="E307" s="19">
        <v>53074795</v>
      </c>
      <c r="F307" s="19" t="s">
        <v>991</v>
      </c>
      <c r="G307" s="19" t="s">
        <v>298</v>
      </c>
      <c r="H307" s="19" t="s">
        <v>299</v>
      </c>
      <c r="I307" s="27">
        <v>45327</v>
      </c>
      <c r="J307" s="27">
        <v>45330</v>
      </c>
      <c r="K307" s="27">
        <v>45504</v>
      </c>
      <c r="L307" s="29">
        <v>32500000</v>
      </c>
      <c r="M307" s="36">
        <v>0.47674419213088148</v>
      </c>
      <c r="N307" s="31">
        <v>13666667</v>
      </c>
      <c r="O307" s="31">
        <v>3833333</v>
      </c>
      <c r="P307" s="31">
        <v>15000000</v>
      </c>
      <c r="Q307" s="31">
        <f>VLOOKUP(A307,Hoja8!A:B,2,0)</f>
        <v>53074795</v>
      </c>
      <c r="R307" s="31">
        <f t="shared" si="17"/>
        <v>0</v>
      </c>
      <c r="S307" s="31">
        <f>VLOOKUP(A307,Hoja8!A:C,3,0)</f>
        <v>32500000</v>
      </c>
      <c r="T307" s="31">
        <f t="shared" si="18"/>
        <v>0</v>
      </c>
      <c r="U307" s="31">
        <f>VLOOKUP(A307,Hoja8!A:E,5,0)</f>
        <v>18666667</v>
      </c>
      <c r="V307" s="31">
        <f>VLOOKUP(A307,Hoja8!A:D,4,0)</f>
        <v>3833333</v>
      </c>
      <c r="W307" s="31">
        <f>VLOOKUP(A307,Hoja8!A:F,6,0)</f>
        <v>10000000</v>
      </c>
      <c r="AA307" s="30">
        <f t="shared" si="19"/>
        <v>45504</v>
      </c>
      <c r="AB307" s="31"/>
      <c r="AC307" s="31">
        <f t="shared" si="16"/>
        <v>32500000</v>
      </c>
      <c r="AD307" s="28" t="s">
        <v>300</v>
      </c>
    </row>
    <row r="308" spans="1:30" s="28" customFormat="1" ht="43.5" x14ac:dyDescent="0.35">
      <c r="A308" s="20">
        <v>333</v>
      </c>
      <c r="B308" s="28">
        <v>2024</v>
      </c>
      <c r="C308" s="19" t="s">
        <v>992</v>
      </c>
      <c r="D308" s="19" t="s">
        <v>993</v>
      </c>
      <c r="E308" s="19">
        <v>52327639</v>
      </c>
      <c r="F308" s="19" t="s">
        <v>994</v>
      </c>
      <c r="G308" s="19" t="s">
        <v>5432</v>
      </c>
      <c r="H308" s="19" t="s">
        <v>820</v>
      </c>
      <c r="I308" s="27">
        <v>45327</v>
      </c>
      <c r="J308" s="27">
        <v>45328</v>
      </c>
      <c r="K308" s="27">
        <v>45504</v>
      </c>
      <c r="L308" s="29">
        <v>57000000</v>
      </c>
      <c r="M308" s="36">
        <v>0.48275862068965519</v>
      </c>
      <c r="N308" s="31">
        <v>26600000</v>
      </c>
      <c r="O308" s="31">
        <v>1900000</v>
      </c>
      <c r="P308" s="31">
        <v>28500000</v>
      </c>
      <c r="Q308" s="31">
        <f>VLOOKUP(A308,Hoja8!A:B,2,0)</f>
        <v>52327639</v>
      </c>
      <c r="R308" s="31">
        <f t="shared" si="17"/>
        <v>0</v>
      </c>
      <c r="S308" s="31">
        <f>VLOOKUP(A308,Hoja8!A:C,3,0)</f>
        <v>57000000</v>
      </c>
      <c r="T308" s="31">
        <f t="shared" si="18"/>
        <v>0</v>
      </c>
      <c r="U308" s="31">
        <f>VLOOKUP(A308,Hoja8!A:E,5,0)</f>
        <v>36100000</v>
      </c>
      <c r="V308" s="31">
        <f>VLOOKUP(A308,Hoja8!A:D,4,0)</f>
        <v>1900000</v>
      </c>
      <c r="W308" s="31">
        <f>VLOOKUP(A308,Hoja8!A:F,6,0)</f>
        <v>19000000</v>
      </c>
      <c r="AA308" s="30">
        <f t="shared" si="19"/>
        <v>45504</v>
      </c>
      <c r="AB308" s="31"/>
      <c r="AC308" s="31">
        <f t="shared" si="16"/>
        <v>57000000</v>
      </c>
      <c r="AD308" s="28" t="s">
        <v>820</v>
      </c>
    </row>
    <row r="309" spans="1:30" s="28" customFormat="1" ht="43.5" x14ac:dyDescent="0.35">
      <c r="A309" s="20">
        <v>334</v>
      </c>
      <c r="B309" s="28">
        <v>2024</v>
      </c>
      <c r="C309" s="19" t="s">
        <v>995</v>
      </c>
      <c r="D309" s="19" t="s">
        <v>996</v>
      </c>
      <c r="E309" s="19">
        <v>51914293</v>
      </c>
      <c r="F309" s="19" t="s">
        <v>997</v>
      </c>
      <c r="G309" s="19" t="s">
        <v>5432</v>
      </c>
      <c r="H309" s="19" t="s">
        <v>820</v>
      </c>
      <c r="I309" s="27">
        <v>45327</v>
      </c>
      <c r="J309" s="27">
        <v>45328</v>
      </c>
      <c r="K309" s="27">
        <v>45504</v>
      </c>
      <c r="L309" s="29">
        <v>33000000</v>
      </c>
      <c r="M309" s="36">
        <v>0.48275862068965519</v>
      </c>
      <c r="N309" s="31">
        <v>15400000</v>
      </c>
      <c r="O309" s="31">
        <v>1100000</v>
      </c>
      <c r="P309" s="31">
        <v>16500000</v>
      </c>
      <c r="Q309" s="31">
        <f>VLOOKUP(A309,Hoja8!A:B,2,0)</f>
        <v>51914293</v>
      </c>
      <c r="R309" s="31">
        <f t="shared" si="17"/>
        <v>0</v>
      </c>
      <c r="S309" s="31">
        <f>VLOOKUP(A309,Hoja8!A:C,3,0)</f>
        <v>33000000</v>
      </c>
      <c r="T309" s="31">
        <f t="shared" si="18"/>
        <v>0</v>
      </c>
      <c r="U309" s="31">
        <f>VLOOKUP(A309,Hoja8!A:E,5,0)</f>
        <v>20900000</v>
      </c>
      <c r="V309" s="31">
        <f>VLOOKUP(A309,Hoja8!A:D,4,0)</f>
        <v>1100000</v>
      </c>
      <c r="W309" s="31">
        <f>VLOOKUP(A309,Hoja8!A:F,6,0)</f>
        <v>11000000</v>
      </c>
      <c r="AA309" s="30">
        <f t="shared" si="19"/>
        <v>45504</v>
      </c>
      <c r="AB309" s="31"/>
      <c r="AC309" s="31">
        <f t="shared" si="16"/>
        <v>33000000</v>
      </c>
      <c r="AD309" s="28" t="s">
        <v>820</v>
      </c>
    </row>
    <row r="310" spans="1:30" s="28" customFormat="1" ht="43.5" x14ac:dyDescent="0.35">
      <c r="A310" s="20">
        <v>335</v>
      </c>
      <c r="B310" s="28">
        <v>2024</v>
      </c>
      <c r="C310" s="19" t="s">
        <v>998</v>
      </c>
      <c r="D310" s="19" t="s">
        <v>999</v>
      </c>
      <c r="E310" s="19">
        <v>1023938563</v>
      </c>
      <c r="F310" s="19" t="s">
        <v>1000</v>
      </c>
      <c r="G310" s="19" t="s">
        <v>154</v>
      </c>
      <c r="H310" s="19" t="s">
        <v>32</v>
      </c>
      <c r="I310" s="27">
        <v>45327</v>
      </c>
      <c r="J310" s="27">
        <v>45328</v>
      </c>
      <c r="K310" s="27">
        <v>45504</v>
      </c>
      <c r="L310" s="29">
        <v>40410000</v>
      </c>
      <c r="M310" s="36">
        <v>0.48275862068965519</v>
      </c>
      <c r="N310" s="31">
        <v>18858000</v>
      </c>
      <c r="O310" s="31">
        <v>1347000</v>
      </c>
      <c r="P310" s="31">
        <v>20205000</v>
      </c>
      <c r="Q310" s="31">
        <f>VLOOKUP(A310,Hoja8!A:B,2,0)</f>
        <v>1023938563</v>
      </c>
      <c r="R310" s="31">
        <f t="shared" si="17"/>
        <v>0</v>
      </c>
      <c r="S310" s="31">
        <f>VLOOKUP(A310,Hoja8!A:C,3,0)</f>
        <v>40410000</v>
      </c>
      <c r="T310" s="31">
        <f t="shared" si="18"/>
        <v>0</v>
      </c>
      <c r="U310" s="31">
        <f>VLOOKUP(A310,Hoja8!A:E,5,0)</f>
        <v>25593000</v>
      </c>
      <c r="V310" s="31">
        <f>VLOOKUP(A310,Hoja8!A:D,4,0)</f>
        <v>1347000</v>
      </c>
      <c r="W310" s="31">
        <f>VLOOKUP(A310,Hoja8!A:F,6,0)</f>
        <v>13470000</v>
      </c>
      <c r="AA310" s="30">
        <f t="shared" si="19"/>
        <v>45504</v>
      </c>
      <c r="AB310" s="31"/>
      <c r="AC310" s="31">
        <f t="shared" ref="AC310:AC373" si="20">+AB310+L310</f>
        <v>40410000</v>
      </c>
      <c r="AD310" s="28" t="s">
        <v>32</v>
      </c>
    </row>
    <row r="311" spans="1:30" s="28" customFormat="1" ht="29" x14ac:dyDescent="0.35">
      <c r="A311" s="20">
        <v>336</v>
      </c>
      <c r="B311" s="28">
        <v>2024</v>
      </c>
      <c r="C311" s="19" t="s">
        <v>1001</v>
      </c>
      <c r="D311" s="19" t="s">
        <v>1002</v>
      </c>
      <c r="E311" s="19">
        <v>1019068108</v>
      </c>
      <c r="F311" s="19" t="s">
        <v>1003</v>
      </c>
      <c r="G311" s="19" t="s">
        <v>784</v>
      </c>
      <c r="H311" s="19" t="s">
        <v>4760</v>
      </c>
      <c r="I311" s="27">
        <v>45327</v>
      </c>
      <c r="J311" s="27">
        <v>45330</v>
      </c>
      <c r="K311" s="27">
        <v>45504</v>
      </c>
      <c r="L311" s="29">
        <v>48000000</v>
      </c>
      <c r="M311" s="36">
        <v>0.47674418984924283</v>
      </c>
      <c r="N311" s="31">
        <v>21866667</v>
      </c>
      <c r="O311" s="31">
        <v>2133333</v>
      </c>
      <c r="P311" s="31">
        <v>24000000</v>
      </c>
      <c r="Q311" s="31">
        <f>VLOOKUP(A311,Hoja8!A:B,2,0)</f>
        <v>1019068108</v>
      </c>
      <c r="R311" s="31">
        <f t="shared" si="17"/>
        <v>0</v>
      </c>
      <c r="S311" s="31">
        <f>VLOOKUP(A311,Hoja8!A:C,3,0)</f>
        <v>48000000</v>
      </c>
      <c r="T311" s="31">
        <f t="shared" si="18"/>
        <v>0</v>
      </c>
      <c r="U311" s="31">
        <f>VLOOKUP(A311,Hoja8!A:E,5,0)</f>
        <v>29866667</v>
      </c>
      <c r="V311" s="31">
        <f>VLOOKUP(A311,Hoja8!A:D,4,0)</f>
        <v>2133333</v>
      </c>
      <c r="W311" s="31">
        <f>VLOOKUP(A311,Hoja8!A:F,6,0)</f>
        <v>16000000</v>
      </c>
      <c r="AA311" s="30">
        <f t="shared" si="19"/>
        <v>45504</v>
      </c>
      <c r="AB311" s="31"/>
      <c r="AC311" s="31">
        <f t="shared" si="20"/>
        <v>48000000</v>
      </c>
      <c r="AD311" s="28" t="s">
        <v>4760</v>
      </c>
    </row>
    <row r="312" spans="1:30" s="28" customFormat="1" ht="43.5" x14ac:dyDescent="0.35">
      <c r="A312" s="20">
        <v>337</v>
      </c>
      <c r="B312" s="28">
        <v>2024</v>
      </c>
      <c r="C312" s="19" t="s">
        <v>1004</v>
      </c>
      <c r="D312" s="19" t="s">
        <v>1005</v>
      </c>
      <c r="E312" s="19">
        <v>63477423</v>
      </c>
      <c r="F312" s="19" t="s">
        <v>1006</v>
      </c>
      <c r="G312" s="19" t="s">
        <v>262</v>
      </c>
      <c r="H312" s="19" t="s">
        <v>4742</v>
      </c>
      <c r="I312" s="27">
        <v>45328</v>
      </c>
      <c r="J312" s="27">
        <v>45329</v>
      </c>
      <c r="K312" s="27">
        <v>45504</v>
      </c>
      <c r="L312" s="29">
        <v>50388000</v>
      </c>
      <c r="M312" s="36">
        <v>0.47976878970792119</v>
      </c>
      <c r="N312" s="31">
        <v>23234467</v>
      </c>
      <c r="O312" s="31">
        <v>1959533</v>
      </c>
      <c r="P312" s="31">
        <v>25194000</v>
      </c>
      <c r="Q312" s="31">
        <f>VLOOKUP(A312,Hoja8!A:B,2,0)</f>
        <v>63477423</v>
      </c>
      <c r="R312" s="31">
        <f t="shared" si="17"/>
        <v>0</v>
      </c>
      <c r="S312" s="31">
        <f>VLOOKUP(A312,Hoja8!A:C,3,0)</f>
        <v>50388000</v>
      </c>
      <c r="T312" s="31">
        <f t="shared" si="18"/>
        <v>0</v>
      </c>
      <c r="U312" s="31">
        <f>VLOOKUP(A312,Hoja8!A:E,5,0)</f>
        <v>31632467</v>
      </c>
      <c r="V312" s="31">
        <f>VLOOKUP(A312,Hoja8!A:D,4,0)</f>
        <v>1959533</v>
      </c>
      <c r="W312" s="31">
        <f>VLOOKUP(A312,Hoja8!A:F,6,0)</f>
        <v>16796000</v>
      </c>
      <c r="AA312" s="30">
        <f t="shared" si="19"/>
        <v>45504</v>
      </c>
      <c r="AB312" s="31"/>
      <c r="AC312" s="31">
        <f t="shared" si="20"/>
        <v>50388000</v>
      </c>
      <c r="AD312" s="28" t="s">
        <v>5415</v>
      </c>
    </row>
    <row r="313" spans="1:30" s="28" customFormat="1" ht="43.5" x14ac:dyDescent="0.35">
      <c r="A313" s="20">
        <v>338</v>
      </c>
      <c r="B313" s="28">
        <v>2024</v>
      </c>
      <c r="C313" s="19" t="s">
        <v>1007</v>
      </c>
      <c r="D313" s="19" t="s">
        <v>1008</v>
      </c>
      <c r="E313" s="19">
        <v>1010217694</v>
      </c>
      <c r="F313" s="19" t="s">
        <v>1009</v>
      </c>
      <c r="G313" s="19" t="s">
        <v>154</v>
      </c>
      <c r="H313" s="19" t="s">
        <v>4747</v>
      </c>
      <c r="I313" s="27">
        <v>45328</v>
      </c>
      <c r="J313" s="27">
        <v>45331</v>
      </c>
      <c r="K313" s="27">
        <v>45504</v>
      </c>
      <c r="L313" s="29">
        <v>35308000</v>
      </c>
      <c r="M313" s="36">
        <v>0.47368421052631576</v>
      </c>
      <c r="N313" s="31">
        <v>14666400</v>
      </c>
      <c r="O313" s="31">
        <v>4345600</v>
      </c>
      <c r="P313" s="31">
        <v>16296000</v>
      </c>
      <c r="Q313" s="31">
        <f>VLOOKUP(A313,Hoja8!A:B,2,0)</f>
        <v>1010217694</v>
      </c>
      <c r="R313" s="31">
        <f t="shared" si="17"/>
        <v>0</v>
      </c>
      <c r="S313" s="31">
        <f>VLOOKUP(A313,Hoja8!A:C,3,0)</f>
        <v>35308000</v>
      </c>
      <c r="T313" s="31">
        <f t="shared" si="18"/>
        <v>0</v>
      </c>
      <c r="U313" s="31">
        <f>VLOOKUP(A313,Hoja8!A:E,5,0)</f>
        <v>20098400</v>
      </c>
      <c r="V313" s="31">
        <f>VLOOKUP(A313,Hoja8!A:D,4,0)</f>
        <v>4345600</v>
      </c>
      <c r="W313" s="31">
        <f>VLOOKUP(A313,Hoja8!A:F,6,0)</f>
        <v>10864000</v>
      </c>
      <c r="AA313" s="30">
        <f t="shared" si="19"/>
        <v>45504</v>
      </c>
      <c r="AB313" s="31"/>
      <c r="AC313" s="31">
        <f t="shared" si="20"/>
        <v>35308000</v>
      </c>
      <c r="AD313" s="28" t="s">
        <v>4747</v>
      </c>
    </row>
    <row r="314" spans="1:30" s="28" customFormat="1" ht="43.5" x14ac:dyDescent="0.35">
      <c r="A314" s="20">
        <v>339</v>
      </c>
      <c r="B314" s="28">
        <v>2024</v>
      </c>
      <c r="C314" s="19" t="s">
        <v>1010</v>
      </c>
      <c r="D314" s="19" t="s">
        <v>1011</v>
      </c>
      <c r="E314" s="19">
        <v>1030601495</v>
      </c>
      <c r="F314" s="19" t="s">
        <v>1012</v>
      </c>
      <c r="G314" s="19" t="s">
        <v>154</v>
      </c>
      <c r="H314" s="19" t="s">
        <v>4747</v>
      </c>
      <c r="I314" s="27">
        <v>45328</v>
      </c>
      <c r="J314" s="27">
        <v>45331</v>
      </c>
      <c r="K314" s="27">
        <v>45504</v>
      </c>
      <c r="L314" s="29">
        <v>34482500</v>
      </c>
      <c r="M314" s="36">
        <v>0.47368421052631576</v>
      </c>
      <c r="N314" s="31">
        <v>14323500</v>
      </c>
      <c r="O314" s="31">
        <v>4244000</v>
      </c>
      <c r="P314" s="31">
        <v>15915000</v>
      </c>
      <c r="Q314" s="31">
        <f>VLOOKUP(A314,Hoja8!A:B,2,0)</f>
        <v>1030601495</v>
      </c>
      <c r="R314" s="31">
        <f t="shared" si="17"/>
        <v>0</v>
      </c>
      <c r="S314" s="31">
        <f>VLOOKUP(A314,Hoja8!A:C,3,0)</f>
        <v>34482500</v>
      </c>
      <c r="T314" s="31">
        <f t="shared" si="18"/>
        <v>0</v>
      </c>
      <c r="U314" s="31">
        <f>VLOOKUP(A314,Hoja8!A:E,5,0)</f>
        <v>19628500</v>
      </c>
      <c r="V314" s="31">
        <f>VLOOKUP(A314,Hoja8!A:D,4,0)</f>
        <v>4244000</v>
      </c>
      <c r="W314" s="31">
        <f>VLOOKUP(A314,Hoja8!A:F,6,0)</f>
        <v>10610000</v>
      </c>
      <c r="AA314" s="30">
        <f t="shared" si="19"/>
        <v>45504</v>
      </c>
      <c r="AB314" s="31"/>
      <c r="AC314" s="31">
        <f t="shared" si="20"/>
        <v>34482500</v>
      </c>
      <c r="AD314" s="28" t="s">
        <v>4747</v>
      </c>
    </row>
    <row r="315" spans="1:30" s="28" customFormat="1" ht="43.5" x14ac:dyDescent="0.35">
      <c r="A315" s="20">
        <v>340</v>
      </c>
      <c r="B315" s="28">
        <v>2024</v>
      </c>
      <c r="C315" s="19" t="s">
        <v>1013</v>
      </c>
      <c r="D315" s="19" t="s">
        <v>1014</v>
      </c>
      <c r="E315" s="19">
        <v>1113308508</v>
      </c>
      <c r="F315" s="19" t="s">
        <v>1015</v>
      </c>
      <c r="G315" s="19" t="s">
        <v>154</v>
      </c>
      <c r="H315" s="19" t="s">
        <v>4747</v>
      </c>
      <c r="I315" s="27">
        <v>45328</v>
      </c>
      <c r="J315" s="27">
        <v>45331</v>
      </c>
      <c r="K315" s="27">
        <v>45504</v>
      </c>
      <c r="L315" s="29">
        <v>34482500</v>
      </c>
      <c r="M315" s="36">
        <v>0.47368421052631576</v>
      </c>
      <c r="N315" s="31">
        <v>14323500</v>
      </c>
      <c r="O315" s="31">
        <v>4244000</v>
      </c>
      <c r="P315" s="31">
        <v>15915000</v>
      </c>
      <c r="Q315" s="31">
        <f>VLOOKUP(A315,Hoja8!A:B,2,0)</f>
        <v>1113308508</v>
      </c>
      <c r="R315" s="31">
        <f t="shared" si="17"/>
        <v>0</v>
      </c>
      <c r="S315" s="31">
        <f>VLOOKUP(A315,Hoja8!A:C,3,0)</f>
        <v>34482500</v>
      </c>
      <c r="T315" s="31">
        <f t="shared" si="18"/>
        <v>0</v>
      </c>
      <c r="U315" s="31">
        <f>VLOOKUP(A315,Hoja8!A:E,5,0)</f>
        <v>19628500</v>
      </c>
      <c r="V315" s="31">
        <f>VLOOKUP(A315,Hoja8!A:D,4,0)</f>
        <v>4244000</v>
      </c>
      <c r="W315" s="31">
        <f>VLOOKUP(A315,Hoja8!A:F,6,0)</f>
        <v>10610000</v>
      </c>
      <c r="AA315" s="30">
        <f t="shared" si="19"/>
        <v>45504</v>
      </c>
      <c r="AB315" s="31"/>
      <c r="AC315" s="31">
        <f t="shared" si="20"/>
        <v>34482500</v>
      </c>
      <c r="AD315" s="28" t="s">
        <v>4747</v>
      </c>
    </row>
    <row r="316" spans="1:30" s="28" customFormat="1" ht="43.5" x14ac:dyDescent="0.35">
      <c r="A316" s="20">
        <v>341</v>
      </c>
      <c r="B316" s="28">
        <v>2024</v>
      </c>
      <c r="C316" s="19" t="s">
        <v>1016</v>
      </c>
      <c r="D316" s="19" t="s">
        <v>1017</v>
      </c>
      <c r="E316" s="19">
        <v>367422</v>
      </c>
      <c r="F316" s="19" t="s">
        <v>1018</v>
      </c>
      <c r="G316" s="19" t="s">
        <v>854</v>
      </c>
      <c r="H316" s="19" t="s">
        <v>4785</v>
      </c>
      <c r="I316" s="27">
        <v>45328</v>
      </c>
      <c r="J316" s="27">
        <v>45329</v>
      </c>
      <c r="K316" s="27">
        <v>45504</v>
      </c>
      <c r="L316" s="29">
        <v>35220000</v>
      </c>
      <c r="M316" s="36">
        <v>0.47976878100431097</v>
      </c>
      <c r="N316" s="31">
        <v>16240333</v>
      </c>
      <c r="O316" s="31">
        <v>1369667</v>
      </c>
      <c r="P316" s="31">
        <v>17610000</v>
      </c>
      <c r="Q316" s="31">
        <f>VLOOKUP(A316,Hoja8!A:B,2,0)</f>
        <v>367422</v>
      </c>
      <c r="R316" s="31">
        <f t="shared" si="17"/>
        <v>0</v>
      </c>
      <c r="S316" s="31">
        <f>VLOOKUP(A316,Hoja8!A:C,3,0)</f>
        <v>35220000</v>
      </c>
      <c r="T316" s="31">
        <f t="shared" si="18"/>
        <v>0</v>
      </c>
      <c r="U316" s="31">
        <f>VLOOKUP(A316,Hoja8!A:E,5,0)</f>
        <v>22110333</v>
      </c>
      <c r="V316" s="31">
        <f>VLOOKUP(A316,Hoja8!A:D,4,0)</f>
        <v>1369667</v>
      </c>
      <c r="W316" s="31">
        <f>VLOOKUP(A316,Hoja8!A:F,6,0)</f>
        <v>11740000</v>
      </c>
      <c r="AA316" s="30">
        <f t="shared" si="19"/>
        <v>45504</v>
      </c>
      <c r="AB316" s="31"/>
      <c r="AC316" s="31">
        <f t="shared" si="20"/>
        <v>35220000</v>
      </c>
      <c r="AD316" s="28" t="s">
        <v>4785</v>
      </c>
    </row>
    <row r="317" spans="1:30" s="28" customFormat="1" ht="43.5" x14ac:dyDescent="0.35">
      <c r="A317" s="20">
        <v>342</v>
      </c>
      <c r="B317" s="28">
        <v>2024</v>
      </c>
      <c r="C317" s="19" t="s">
        <v>1019</v>
      </c>
      <c r="D317" s="19" t="s">
        <v>1020</v>
      </c>
      <c r="E317" s="19">
        <v>52192639</v>
      </c>
      <c r="F317" s="19" t="s">
        <v>1021</v>
      </c>
      <c r="G317" s="19" t="s">
        <v>475</v>
      </c>
      <c r="H317" s="19" t="s">
        <v>4768</v>
      </c>
      <c r="I317" s="27">
        <v>45328</v>
      </c>
      <c r="J317" s="27">
        <v>45330</v>
      </c>
      <c r="K317" s="27">
        <v>45495</v>
      </c>
      <c r="L317" s="29">
        <v>47998000</v>
      </c>
      <c r="M317" s="36">
        <v>0.5</v>
      </c>
      <c r="N317" s="31">
        <v>23853551</v>
      </c>
      <c r="O317" s="31">
        <v>290898</v>
      </c>
      <c r="P317" s="31">
        <v>23853551</v>
      </c>
      <c r="Q317" s="31">
        <f>VLOOKUP(A317,Hoja8!A:B,2,0)</f>
        <v>52192639</v>
      </c>
      <c r="R317" s="31">
        <f t="shared" si="17"/>
        <v>0</v>
      </c>
      <c r="S317" s="31">
        <f>VLOOKUP(A317,Hoja8!A:C,3,0)</f>
        <v>47998000</v>
      </c>
      <c r="T317" s="31">
        <f t="shared" si="18"/>
        <v>0</v>
      </c>
      <c r="U317" s="31">
        <f>VLOOKUP(A317,Hoja8!A:E,5,0)</f>
        <v>32580460</v>
      </c>
      <c r="V317" s="31">
        <f>VLOOKUP(A317,Hoja8!A:D,4,0)</f>
        <v>290898</v>
      </c>
      <c r="W317" s="31">
        <f>VLOOKUP(A317,Hoja8!A:F,6,0)</f>
        <v>15126642</v>
      </c>
      <c r="AA317" s="30">
        <f t="shared" si="19"/>
        <v>45495</v>
      </c>
      <c r="AB317" s="31"/>
      <c r="AC317" s="31">
        <f t="shared" si="20"/>
        <v>47998000</v>
      </c>
      <c r="AD317" s="28" t="s">
        <v>4768</v>
      </c>
    </row>
    <row r="318" spans="1:30" s="28" customFormat="1" ht="29" x14ac:dyDescent="0.35">
      <c r="A318" s="20">
        <v>343</v>
      </c>
      <c r="B318" s="28">
        <v>2024</v>
      </c>
      <c r="C318" s="19" t="s">
        <v>1022</v>
      </c>
      <c r="D318" s="19" t="s">
        <v>1023</v>
      </c>
      <c r="E318" s="19">
        <v>1020806705</v>
      </c>
      <c r="F318" s="19" t="s">
        <v>1024</v>
      </c>
      <c r="G318" s="19" t="s">
        <v>475</v>
      </c>
      <c r="H318" s="19" t="s">
        <v>4768</v>
      </c>
      <c r="I318" s="27">
        <v>45328</v>
      </c>
      <c r="J318" s="27">
        <v>45330</v>
      </c>
      <c r="K318" s="27">
        <v>45495</v>
      </c>
      <c r="L318" s="29">
        <v>38500000</v>
      </c>
      <c r="M318" s="36">
        <v>0.5</v>
      </c>
      <c r="N318" s="31">
        <v>19133333</v>
      </c>
      <c r="O318" s="31">
        <v>233334</v>
      </c>
      <c r="P318" s="31">
        <v>19133333</v>
      </c>
      <c r="Q318" s="31">
        <f>VLOOKUP(A318,Hoja8!A:B,2,0)</f>
        <v>1020806705</v>
      </c>
      <c r="R318" s="31">
        <f t="shared" si="17"/>
        <v>0</v>
      </c>
      <c r="S318" s="31">
        <f>VLOOKUP(A318,Hoja8!A:C,3,0)</f>
        <v>38500000</v>
      </c>
      <c r="T318" s="31">
        <f t="shared" si="18"/>
        <v>0</v>
      </c>
      <c r="U318" s="31">
        <f>VLOOKUP(A318,Hoja8!A:E,5,0)</f>
        <v>26133333</v>
      </c>
      <c r="V318" s="31">
        <f>VLOOKUP(A318,Hoja8!A:D,4,0)</f>
        <v>233334</v>
      </c>
      <c r="W318" s="31">
        <f>VLOOKUP(A318,Hoja8!A:F,6,0)</f>
        <v>12133333</v>
      </c>
      <c r="AA318" s="30">
        <f t="shared" si="19"/>
        <v>45495</v>
      </c>
      <c r="AB318" s="31"/>
      <c r="AC318" s="31">
        <f t="shared" si="20"/>
        <v>38500000</v>
      </c>
      <c r="AD318" s="28" t="s">
        <v>4768</v>
      </c>
    </row>
    <row r="319" spans="1:30" s="28" customFormat="1" ht="43.5" x14ac:dyDescent="0.35">
      <c r="A319" s="20">
        <v>345</v>
      </c>
      <c r="B319" s="28">
        <v>2024</v>
      </c>
      <c r="C319" s="19" t="s">
        <v>1025</v>
      </c>
      <c r="D319" s="19" t="s">
        <v>1026</v>
      </c>
      <c r="E319" s="19">
        <v>1024548568</v>
      </c>
      <c r="F319" s="19" t="s">
        <v>1027</v>
      </c>
      <c r="G319" s="19" t="s">
        <v>532</v>
      </c>
      <c r="H319" s="19" t="s">
        <v>533</v>
      </c>
      <c r="I319" s="27">
        <v>45328</v>
      </c>
      <c r="J319" s="27">
        <v>45331</v>
      </c>
      <c r="K319" s="27">
        <v>45504</v>
      </c>
      <c r="L319" s="29">
        <v>8400000</v>
      </c>
      <c r="M319" s="36">
        <v>0.47368421052631576</v>
      </c>
      <c r="N319" s="31">
        <v>3780000</v>
      </c>
      <c r="O319" s="31">
        <v>420000</v>
      </c>
      <c r="P319" s="31">
        <v>4200000</v>
      </c>
      <c r="Q319" s="31">
        <f>VLOOKUP(A319,Hoja8!A:B,2,0)</f>
        <v>1024548568</v>
      </c>
      <c r="R319" s="31">
        <f t="shared" si="17"/>
        <v>0</v>
      </c>
      <c r="S319" s="31">
        <f>VLOOKUP(A319,Hoja8!A:C,3,0)</f>
        <v>8400000</v>
      </c>
      <c r="T319" s="31">
        <f t="shared" si="18"/>
        <v>0</v>
      </c>
      <c r="U319" s="31">
        <f>VLOOKUP(A319,Hoja8!A:E,5,0)</f>
        <v>5180000</v>
      </c>
      <c r="V319" s="31">
        <f>VLOOKUP(A319,Hoja8!A:D,4,0)</f>
        <v>420000</v>
      </c>
      <c r="W319" s="31">
        <f>VLOOKUP(A319,Hoja8!A:F,6,0)</f>
        <v>2800000</v>
      </c>
      <c r="AA319" s="30">
        <f t="shared" si="19"/>
        <v>45504</v>
      </c>
      <c r="AB319" s="31"/>
      <c r="AC319" s="31">
        <f t="shared" si="20"/>
        <v>8400000</v>
      </c>
      <c r="AD319" s="28" t="s">
        <v>4760</v>
      </c>
    </row>
    <row r="320" spans="1:30" s="28" customFormat="1" ht="29" x14ac:dyDescent="0.35">
      <c r="A320" s="20">
        <v>346</v>
      </c>
      <c r="B320" s="28">
        <v>2024</v>
      </c>
      <c r="C320" s="19" t="s">
        <v>1028</v>
      </c>
      <c r="D320" s="19" t="s">
        <v>1029</v>
      </c>
      <c r="E320" s="19">
        <v>1032457464</v>
      </c>
      <c r="F320" s="19" t="s">
        <v>1030</v>
      </c>
      <c r="G320" s="19" t="s">
        <v>154</v>
      </c>
      <c r="H320" s="19" t="s">
        <v>32</v>
      </c>
      <c r="I320" s="27">
        <v>45328</v>
      </c>
      <c r="J320" s="27">
        <v>45335</v>
      </c>
      <c r="K320" s="27">
        <v>45504</v>
      </c>
      <c r="L320" s="29">
        <v>39108000</v>
      </c>
      <c r="M320" s="36">
        <v>0.46107783936035113</v>
      </c>
      <c r="N320" s="31">
        <v>16729533</v>
      </c>
      <c r="O320" s="31">
        <v>2824467</v>
      </c>
      <c r="P320" s="31">
        <v>19554000</v>
      </c>
      <c r="Q320" s="31">
        <f>VLOOKUP(A320,Hoja8!A:B,2,0)</f>
        <v>1032457464</v>
      </c>
      <c r="R320" s="31">
        <f t="shared" si="17"/>
        <v>0</v>
      </c>
      <c r="S320" s="31">
        <f>VLOOKUP(A320,Hoja8!A:C,3,0)</f>
        <v>39108000</v>
      </c>
      <c r="T320" s="31">
        <f t="shared" si="18"/>
        <v>0</v>
      </c>
      <c r="U320" s="31">
        <f>VLOOKUP(A320,Hoja8!A:E,5,0)</f>
        <v>23247533</v>
      </c>
      <c r="V320" s="31">
        <f>VLOOKUP(A320,Hoja8!A:D,4,0)</f>
        <v>2824467</v>
      </c>
      <c r="W320" s="31">
        <f>VLOOKUP(A320,Hoja8!A:F,6,0)</f>
        <v>13036000</v>
      </c>
      <c r="AA320" s="30">
        <f t="shared" si="19"/>
        <v>45504</v>
      </c>
      <c r="AB320" s="31"/>
      <c r="AC320" s="31">
        <f t="shared" si="20"/>
        <v>39108000</v>
      </c>
      <c r="AD320" s="28" t="s">
        <v>32</v>
      </c>
    </row>
    <row r="321" spans="1:30" s="28" customFormat="1" ht="43.5" x14ac:dyDescent="0.35">
      <c r="A321" s="20">
        <v>347</v>
      </c>
      <c r="B321" s="28">
        <v>2024</v>
      </c>
      <c r="C321" s="19" t="s">
        <v>1031</v>
      </c>
      <c r="D321" s="19" t="s">
        <v>1032</v>
      </c>
      <c r="E321" s="19">
        <v>1013610476</v>
      </c>
      <c r="F321" s="19" t="s">
        <v>1033</v>
      </c>
      <c r="G321" s="19" t="s">
        <v>154</v>
      </c>
      <c r="H321" s="19" t="s">
        <v>32</v>
      </c>
      <c r="I321" s="27">
        <v>45328</v>
      </c>
      <c r="J321" s="27">
        <v>45331</v>
      </c>
      <c r="K321" s="27">
        <v>45504</v>
      </c>
      <c r="L321" s="29">
        <v>39108000</v>
      </c>
      <c r="M321" s="36">
        <v>0.47368421052631576</v>
      </c>
      <c r="N321" s="31">
        <v>17598600</v>
      </c>
      <c r="O321" s="31">
        <v>1955400</v>
      </c>
      <c r="P321" s="31">
        <v>19554000</v>
      </c>
      <c r="Q321" s="31">
        <f>VLOOKUP(A321,Hoja8!A:B,2,0)</f>
        <v>1013610476</v>
      </c>
      <c r="R321" s="31">
        <f t="shared" si="17"/>
        <v>0</v>
      </c>
      <c r="S321" s="31">
        <f>VLOOKUP(A321,Hoja8!A:C,3,0)</f>
        <v>39108000</v>
      </c>
      <c r="T321" s="31">
        <f t="shared" si="18"/>
        <v>0</v>
      </c>
      <c r="U321" s="31">
        <f>VLOOKUP(A321,Hoja8!A:E,5,0)</f>
        <v>24116600</v>
      </c>
      <c r="V321" s="31">
        <f>VLOOKUP(A321,Hoja8!A:D,4,0)</f>
        <v>1955400</v>
      </c>
      <c r="W321" s="31">
        <f>VLOOKUP(A321,Hoja8!A:F,6,0)</f>
        <v>13036000</v>
      </c>
      <c r="AA321" s="30">
        <f t="shared" si="19"/>
        <v>45504</v>
      </c>
      <c r="AB321" s="31"/>
      <c r="AC321" s="31">
        <f t="shared" si="20"/>
        <v>39108000</v>
      </c>
      <c r="AD321" s="28" t="s">
        <v>32</v>
      </c>
    </row>
    <row r="322" spans="1:30" s="28" customFormat="1" ht="29" x14ac:dyDescent="0.35">
      <c r="A322" s="20">
        <v>348</v>
      </c>
      <c r="B322" s="28">
        <v>2024</v>
      </c>
      <c r="C322" s="19" t="s">
        <v>1034</v>
      </c>
      <c r="D322" s="19" t="s">
        <v>1035</v>
      </c>
      <c r="E322" s="19">
        <v>52083575</v>
      </c>
      <c r="F322" s="19" t="s">
        <v>1036</v>
      </c>
      <c r="G322" s="19" t="s">
        <v>154</v>
      </c>
      <c r="H322" s="19" t="s">
        <v>32</v>
      </c>
      <c r="I322" s="27">
        <v>45328</v>
      </c>
      <c r="J322" s="27">
        <v>45331</v>
      </c>
      <c r="K322" s="27">
        <v>45504</v>
      </c>
      <c r="L322" s="29">
        <v>39108000</v>
      </c>
      <c r="M322" s="36">
        <v>0.47368421052631576</v>
      </c>
      <c r="N322" s="31">
        <v>17598600</v>
      </c>
      <c r="O322" s="31">
        <v>1955400</v>
      </c>
      <c r="P322" s="31">
        <v>19554000</v>
      </c>
      <c r="Q322" s="31">
        <f>VLOOKUP(A322,Hoja8!A:B,2,0)</f>
        <v>52083575</v>
      </c>
      <c r="R322" s="31">
        <f t="shared" si="17"/>
        <v>0</v>
      </c>
      <c r="S322" s="31">
        <f>VLOOKUP(A322,Hoja8!A:C,3,0)</f>
        <v>39108000</v>
      </c>
      <c r="T322" s="31">
        <f t="shared" si="18"/>
        <v>0</v>
      </c>
      <c r="U322" s="31">
        <f>VLOOKUP(A322,Hoja8!A:E,5,0)</f>
        <v>24116600</v>
      </c>
      <c r="V322" s="31">
        <f>VLOOKUP(A322,Hoja8!A:D,4,0)</f>
        <v>1955400</v>
      </c>
      <c r="W322" s="31">
        <f>VLOOKUP(A322,Hoja8!A:F,6,0)</f>
        <v>13036000</v>
      </c>
      <c r="AA322" s="30">
        <f t="shared" si="19"/>
        <v>45504</v>
      </c>
      <c r="AB322" s="31"/>
      <c r="AC322" s="31">
        <f t="shared" si="20"/>
        <v>39108000</v>
      </c>
      <c r="AD322" s="28" t="s">
        <v>32</v>
      </c>
    </row>
    <row r="323" spans="1:30" s="28" customFormat="1" ht="43.5" x14ac:dyDescent="0.35">
      <c r="A323" s="20">
        <v>349</v>
      </c>
      <c r="B323" s="28">
        <v>2024</v>
      </c>
      <c r="C323" s="19" t="s">
        <v>1037</v>
      </c>
      <c r="D323" s="19" t="s">
        <v>1038</v>
      </c>
      <c r="E323" s="19">
        <v>1032358765</v>
      </c>
      <c r="F323" s="19" t="s">
        <v>1039</v>
      </c>
      <c r="G323" s="19" t="s">
        <v>298</v>
      </c>
      <c r="H323" s="19" t="s">
        <v>299</v>
      </c>
      <c r="I323" s="27">
        <v>45328</v>
      </c>
      <c r="J323" s="27">
        <v>45330</v>
      </c>
      <c r="K323" s="27">
        <v>45504</v>
      </c>
      <c r="L323" s="29">
        <v>32500000</v>
      </c>
      <c r="M323" s="36">
        <v>0.47674419213088148</v>
      </c>
      <c r="N323" s="31">
        <v>13666667</v>
      </c>
      <c r="O323" s="31">
        <v>3833333</v>
      </c>
      <c r="P323" s="31">
        <v>15000000</v>
      </c>
      <c r="Q323" s="31">
        <f>VLOOKUP(A323,Hoja8!A:B,2,0)</f>
        <v>1032358765</v>
      </c>
      <c r="R323" s="31">
        <f t="shared" si="17"/>
        <v>0</v>
      </c>
      <c r="S323" s="31">
        <f>VLOOKUP(A323,Hoja8!A:C,3,0)</f>
        <v>32500000</v>
      </c>
      <c r="T323" s="31">
        <f t="shared" si="18"/>
        <v>0</v>
      </c>
      <c r="U323" s="31">
        <f>VLOOKUP(A323,Hoja8!A:E,5,0)</f>
        <v>18666667</v>
      </c>
      <c r="V323" s="31">
        <f>VLOOKUP(A323,Hoja8!A:D,4,0)</f>
        <v>3833333</v>
      </c>
      <c r="W323" s="31">
        <f>VLOOKUP(A323,Hoja8!A:F,6,0)</f>
        <v>10000000</v>
      </c>
      <c r="AA323" s="30">
        <f t="shared" si="19"/>
        <v>45504</v>
      </c>
      <c r="AB323" s="31"/>
      <c r="AC323" s="31">
        <f t="shared" si="20"/>
        <v>32500000</v>
      </c>
      <c r="AD323" s="28" t="s">
        <v>300</v>
      </c>
    </row>
    <row r="324" spans="1:30" s="28" customFormat="1" ht="43.5" x14ac:dyDescent="0.35">
      <c r="A324" s="20">
        <v>350</v>
      </c>
      <c r="B324" s="28">
        <v>2024</v>
      </c>
      <c r="C324" s="19" t="s">
        <v>1040</v>
      </c>
      <c r="D324" s="19" t="s">
        <v>1041</v>
      </c>
      <c r="E324" s="19">
        <v>79965555</v>
      </c>
      <c r="F324" s="19" t="s">
        <v>1042</v>
      </c>
      <c r="G324" s="19" t="s">
        <v>338</v>
      </c>
      <c r="H324" s="19" t="s">
        <v>4269</v>
      </c>
      <c r="I324" s="27">
        <v>45328</v>
      </c>
      <c r="J324" s="27">
        <v>45329</v>
      </c>
      <c r="K324" s="27">
        <v>45418</v>
      </c>
      <c r="L324" s="29">
        <v>11095044</v>
      </c>
      <c r="M324" s="36">
        <v>0.93258423484423569</v>
      </c>
      <c r="N324" s="31">
        <v>10232096</v>
      </c>
      <c r="O324" s="31">
        <v>123278</v>
      </c>
      <c r="P324" s="31">
        <v>739670</v>
      </c>
      <c r="Q324" s="31">
        <f>VLOOKUP(A324,Hoja8!A:B,2,0)</f>
        <v>79965555</v>
      </c>
      <c r="R324" s="31">
        <f t="shared" si="17"/>
        <v>0</v>
      </c>
      <c r="S324" s="31">
        <f>VLOOKUP(A324,Hoja8!A:C,3,0)</f>
        <v>11095044</v>
      </c>
      <c r="T324" s="31">
        <f t="shared" si="18"/>
        <v>0</v>
      </c>
      <c r="U324" s="31">
        <f>VLOOKUP(A324,Hoja8!A:E,5,0)</f>
        <v>10971766</v>
      </c>
      <c r="V324" s="31">
        <f>VLOOKUP(A324,Hoja8!A:D,4,0)</f>
        <v>123278</v>
      </c>
      <c r="W324" s="31">
        <f>VLOOKUP(A324,Hoja8!A:F,6,0)</f>
        <v>0</v>
      </c>
      <c r="AA324" s="30">
        <f t="shared" si="19"/>
        <v>45418</v>
      </c>
      <c r="AB324" s="31"/>
      <c r="AC324" s="31">
        <f t="shared" si="20"/>
        <v>11095044</v>
      </c>
      <c r="AD324" s="28" t="s">
        <v>4269</v>
      </c>
    </row>
    <row r="325" spans="1:30" s="28" customFormat="1" ht="43.5" x14ac:dyDescent="0.35">
      <c r="A325" s="20">
        <v>351</v>
      </c>
      <c r="B325" s="28">
        <v>2024</v>
      </c>
      <c r="C325" s="19" t="s">
        <v>1043</v>
      </c>
      <c r="D325" s="19" t="s">
        <v>1044</v>
      </c>
      <c r="E325" s="19">
        <v>1030633303</v>
      </c>
      <c r="F325" s="19" t="s">
        <v>1045</v>
      </c>
      <c r="G325" s="19" t="s">
        <v>532</v>
      </c>
      <c r="H325" s="19" t="s">
        <v>533</v>
      </c>
      <c r="I325" s="27">
        <v>45328</v>
      </c>
      <c r="J325" s="27">
        <v>45331</v>
      </c>
      <c r="K325" s="27">
        <v>45504</v>
      </c>
      <c r="L325" s="29">
        <v>31827000</v>
      </c>
      <c r="M325" s="36">
        <v>0.47368421052631576</v>
      </c>
      <c r="N325" s="31">
        <v>14322150</v>
      </c>
      <c r="O325" s="31">
        <v>1591350</v>
      </c>
      <c r="P325" s="31">
        <v>15913500</v>
      </c>
      <c r="Q325" s="31">
        <f>VLOOKUP(A325,Hoja8!A:B,2,0)</f>
        <v>1030633303</v>
      </c>
      <c r="R325" s="31">
        <f t="shared" si="17"/>
        <v>0</v>
      </c>
      <c r="S325" s="31">
        <f>VLOOKUP(A325,Hoja8!A:C,3,0)</f>
        <v>31827000</v>
      </c>
      <c r="T325" s="31">
        <f t="shared" si="18"/>
        <v>0</v>
      </c>
      <c r="U325" s="31">
        <f>VLOOKUP(A325,Hoja8!A:E,5,0)</f>
        <v>19626650</v>
      </c>
      <c r="V325" s="31">
        <f>VLOOKUP(A325,Hoja8!A:D,4,0)</f>
        <v>1591350</v>
      </c>
      <c r="W325" s="31">
        <f>VLOOKUP(A325,Hoja8!A:F,6,0)</f>
        <v>10609000</v>
      </c>
      <c r="AA325" s="30">
        <f t="shared" si="19"/>
        <v>45504</v>
      </c>
      <c r="AB325" s="31"/>
      <c r="AC325" s="31">
        <f t="shared" si="20"/>
        <v>31827000</v>
      </c>
      <c r="AD325" s="28" t="s">
        <v>4760</v>
      </c>
    </row>
    <row r="326" spans="1:30" s="28" customFormat="1" ht="43.5" x14ac:dyDescent="0.35">
      <c r="A326" s="20">
        <v>352</v>
      </c>
      <c r="B326" s="28">
        <v>2024</v>
      </c>
      <c r="C326" s="19" t="s">
        <v>1046</v>
      </c>
      <c r="D326" s="19" t="s">
        <v>1047</v>
      </c>
      <c r="E326" s="19">
        <v>1014274837</v>
      </c>
      <c r="F326" s="19" t="s">
        <v>1048</v>
      </c>
      <c r="G326" s="19" t="s">
        <v>784</v>
      </c>
      <c r="H326" s="19" t="s">
        <v>4760</v>
      </c>
      <c r="I326" s="27">
        <v>45328</v>
      </c>
      <c r="J326" s="27">
        <v>45330</v>
      </c>
      <c r="K326" s="27">
        <v>45504</v>
      </c>
      <c r="L326" s="29">
        <v>49440000</v>
      </c>
      <c r="M326" s="36">
        <v>0.47674418973848365</v>
      </c>
      <c r="N326" s="31">
        <v>22522667</v>
      </c>
      <c r="O326" s="31">
        <v>2197333</v>
      </c>
      <c r="P326" s="31">
        <v>24720000</v>
      </c>
      <c r="Q326" s="31">
        <f>VLOOKUP(A326,Hoja8!A:B,2,0)</f>
        <v>1014274837</v>
      </c>
      <c r="R326" s="31">
        <f t="shared" si="17"/>
        <v>0</v>
      </c>
      <c r="S326" s="31">
        <f>VLOOKUP(A326,Hoja8!A:C,3,0)</f>
        <v>49440000</v>
      </c>
      <c r="T326" s="31">
        <f t="shared" si="18"/>
        <v>0</v>
      </c>
      <c r="U326" s="31">
        <f>VLOOKUP(A326,Hoja8!A:E,5,0)</f>
        <v>30762667</v>
      </c>
      <c r="V326" s="31">
        <f>VLOOKUP(A326,Hoja8!A:D,4,0)</f>
        <v>2197333</v>
      </c>
      <c r="W326" s="31">
        <f>VLOOKUP(A326,Hoja8!A:F,6,0)</f>
        <v>16480000</v>
      </c>
      <c r="AA326" s="30">
        <f t="shared" si="19"/>
        <v>45504</v>
      </c>
      <c r="AB326" s="31"/>
      <c r="AC326" s="31">
        <f t="shared" si="20"/>
        <v>49440000</v>
      </c>
      <c r="AD326" s="28" t="s">
        <v>4760</v>
      </c>
    </row>
    <row r="327" spans="1:30" s="28" customFormat="1" ht="43.5" x14ac:dyDescent="0.35">
      <c r="A327" s="20">
        <v>353</v>
      </c>
      <c r="B327" s="28">
        <v>2024</v>
      </c>
      <c r="C327" s="19" t="s">
        <v>1049</v>
      </c>
      <c r="D327" s="19" t="s">
        <v>1050</v>
      </c>
      <c r="E327" s="19">
        <v>30399541</v>
      </c>
      <c r="F327" s="19" t="s">
        <v>1051</v>
      </c>
      <c r="G327" s="19" t="s">
        <v>532</v>
      </c>
      <c r="H327" s="19" t="s">
        <v>533</v>
      </c>
      <c r="I327" s="27">
        <v>45328</v>
      </c>
      <c r="J327" s="27">
        <v>45331</v>
      </c>
      <c r="K327" s="27">
        <v>45504</v>
      </c>
      <c r="L327" s="29">
        <v>31827000</v>
      </c>
      <c r="M327" s="36">
        <v>0.47368421052631576</v>
      </c>
      <c r="N327" s="31">
        <v>14322150</v>
      </c>
      <c r="O327" s="31">
        <v>1591350</v>
      </c>
      <c r="P327" s="31">
        <v>15913500</v>
      </c>
      <c r="Q327" s="31">
        <f>VLOOKUP(A327,Hoja8!A:B,2,0)</f>
        <v>30399541</v>
      </c>
      <c r="R327" s="31">
        <f t="shared" si="17"/>
        <v>0</v>
      </c>
      <c r="S327" s="31">
        <f>VLOOKUP(A327,Hoja8!A:C,3,0)</f>
        <v>31827000</v>
      </c>
      <c r="T327" s="31">
        <f t="shared" si="18"/>
        <v>0</v>
      </c>
      <c r="U327" s="31">
        <f>VLOOKUP(A327,Hoja8!A:E,5,0)</f>
        <v>19626650</v>
      </c>
      <c r="V327" s="31">
        <f>VLOOKUP(A327,Hoja8!A:D,4,0)</f>
        <v>1591350</v>
      </c>
      <c r="W327" s="31">
        <f>VLOOKUP(A327,Hoja8!A:F,6,0)</f>
        <v>10609000</v>
      </c>
      <c r="AA327" s="30">
        <f t="shared" si="19"/>
        <v>45504</v>
      </c>
      <c r="AB327" s="31"/>
      <c r="AC327" s="31">
        <f t="shared" si="20"/>
        <v>31827000</v>
      </c>
      <c r="AD327" s="28" t="s">
        <v>4760</v>
      </c>
    </row>
    <row r="328" spans="1:30" s="28" customFormat="1" ht="43.5" x14ac:dyDescent="0.35">
      <c r="A328" s="20">
        <v>354</v>
      </c>
      <c r="B328" s="28">
        <v>2024</v>
      </c>
      <c r="C328" s="19" t="s">
        <v>1052</v>
      </c>
      <c r="D328" s="19" t="s">
        <v>1053</v>
      </c>
      <c r="E328" s="19">
        <v>1016045970</v>
      </c>
      <c r="F328" s="19" t="s">
        <v>1054</v>
      </c>
      <c r="G328" s="19" t="s">
        <v>154</v>
      </c>
      <c r="H328" s="19" t="s">
        <v>32</v>
      </c>
      <c r="I328" s="27">
        <v>45328</v>
      </c>
      <c r="J328" s="27">
        <v>45329</v>
      </c>
      <c r="K328" s="27">
        <v>45504</v>
      </c>
      <c r="L328" s="29">
        <v>39108000</v>
      </c>
      <c r="M328" s="36">
        <v>0.47976878151360997</v>
      </c>
      <c r="N328" s="31">
        <v>18033133</v>
      </c>
      <c r="O328" s="31">
        <v>1520867</v>
      </c>
      <c r="P328" s="31">
        <v>19554000</v>
      </c>
      <c r="Q328" s="31">
        <f>VLOOKUP(A328,Hoja8!A:B,2,0)</f>
        <v>1016045970</v>
      </c>
      <c r="R328" s="31">
        <f t="shared" ref="R328:R391" si="21">+E328-Q328</f>
        <v>0</v>
      </c>
      <c r="S328" s="31">
        <f>VLOOKUP(A328,Hoja8!A:C,3,0)</f>
        <v>39108000</v>
      </c>
      <c r="T328" s="31">
        <f t="shared" ref="T328:T391" si="22">+L328-S328</f>
        <v>0</v>
      </c>
      <c r="U328" s="31">
        <f>VLOOKUP(A328,Hoja8!A:E,5,0)</f>
        <v>24551133</v>
      </c>
      <c r="V328" s="31">
        <f>VLOOKUP(A328,Hoja8!A:D,4,0)</f>
        <v>1520867</v>
      </c>
      <c r="W328" s="31">
        <f>VLOOKUP(A328,Hoja8!A:F,6,0)</f>
        <v>13036000</v>
      </c>
      <c r="AA328" s="30">
        <f t="shared" ref="AA328:AA391" si="23">+Z328+K328</f>
        <v>45504</v>
      </c>
      <c r="AB328" s="31"/>
      <c r="AC328" s="31">
        <f t="shared" si="20"/>
        <v>39108000</v>
      </c>
      <c r="AD328" s="28" t="s">
        <v>32</v>
      </c>
    </row>
    <row r="329" spans="1:30" s="28" customFormat="1" ht="43.5" x14ac:dyDescent="0.35">
      <c r="A329" s="20">
        <v>355</v>
      </c>
      <c r="B329" s="28">
        <v>2024</v>
      </c>
      <c r="C329" s="19" t="s">
        <v>1055</v>
      </c>
      <c r="D329" s="19" t="s">
        <v>1056</v>
      </c>
      <c r="E329" s="19">
        <v>1016097081</v>
      </c>
      <c r="F329" s="19" t="s">
        <v>1057</v>
      </c>
      <c r="G329" s="19" t="s">
        <v>154</v>
      </c>
      <c r="H329" s="19" t="s">
        <v>32</v>
      </c>
      <c r="I329" s="27">
        <v>45328</v>
      </c>
      <c r="J329" s="27">
        <v>45331</v>
      </c>
      <c r="K329" s="27">
        <v>45504</v>
      </c>
      <c r="L329" s="29">
        <v>39108000</v>
      </c>
      <c r="M329" s="36">
        <v>0.47368421052631576</v>
      </c>
      <c r="N329" s="31">
        <v>17598600</v>
      </c>
      <c r="O329" s="31">
        <v>1955400</v>
      </c>
      <c r="P329" s="31">
        <v>19554000</v>
      </c>
      <c r="Q329" s="31">
        <f>VLOOKUP(A329,Hoja8!A:B,2,0)</f>
        <v>1016097081</v>
      </c>
      <c r="R329" s="31">
        <f t="shared" si="21"/>
        <v>0</v>
      </c>
      <c r="S329" s="31">
        <f>VLOOKUP(A329,Hoja8!A:C,3,0)</f>
        <v>39108000</v>
      </c>
      <c r="T329" s="31">
        <f t="shared" si="22"/>
        <v>0</v>
      </c>
      <c r="U329" s="31">
        <f>VLOOKUP(A329,Hoja8!A:E,5,0)</f>
        <v>24116600</v>
      </c>
      <c r="V329" s="31">
        <f>VLOOKUP(A329,Hoja8!A:D,4,0)</f>
        <v>1955400</v>
      </c>
      <c r="W329" s="31">
        <f>VLOOKUP(A329,Hoja8!A:F,6,0)</f>
        <v>13036000</v>
      </c>
      <c r="AA329" s="30">
        <f t="shared" si="23"/>
        <v>45504</v>
      </c>
      <c r="AB329" s="31"/>
      <c r="AC329" s="31">
        <f t="shared" si="20"/>
        <v>39108000</v>
      </c>
      <c r="AD329" s="28" t="s">
        <v>32</v>
      </c>
    </row>
    <row r="330" spans="1:30" s="28" customFormat="1" ht="43.5" x14ac:dyDescent="0.35">
      <c r="A330" s="20">
        <v>356</v>
      </c>
      <c r="B330" s="28">
        <v>2024</v>
      </c>
      <c r="C330" s="19" t="s">
        <v>1058</v>
      </c>
      <c r="D330" s="19" t="s">
        <v>1059</v>
      </c>
      <c r="E330" s="19">
        <v>52910729</v>
      </c>
      <c r="F330" s="19" t="s">
        <v>1060</v>
      </c>
      <c r="G330" s="19" t="s">
        <v>154</v>
      </c>
      <c r="H330" s="19" t="s">
        <v>32</v>
      </c>
      <c r="I330" s="27">
        <v>45328</v>
      </c>
      <c r="J330" s="27">
        <v>45331</v>
      </c>
      <c r="K330" s="27">
        <v>45504</v>
      </c>
      <c r="L330" s="29">
        <v>39108000</v>
      </c>
      <c r="M330" s="36">
        <v>0.47368421052631576</v>
      </c>
      <c r="N330" s="31">
        <v>17598600</v>
      </c>
      <c r="O330" s="31">
        <v>1955400</v>
      </c>
      <c r="P330" s="31">
        <v>19554000</v>
      </c>
      <c r="Q330" s="31">
        <f>VLOOKUP(A330,Hoja8!A:B,2,0)</f>
        <v>52910729</v>
      </c>
      <c r="R330" s="31">
        <f t="shared" si="21"/>
        <v>0</v>
      </c>
      <c r="S330" s="31">
        <f>VLOOKUP(A330,Hoja8!A:C,3,0)</f>
        <v>39108000</v>
      </c>
      <c r="T330" s="31">
        <f t="shared" si="22"/>
        <v>0</v>
      </c>
      <c r="U330" s="31">
        <f>VLOOKUP(A330,Hoja8!A:E,5,0)</f>
        <v>21074867</v>
      </c>
      <c r="V330" s="31">
        <f>VLOOKUP(A330,Hoja8!A:D,4,0)</f>
        <v>1955400</v>
      </c>
      <c r="W330" s="31">
        <f>VLOOKUP(A330,Hoja8!A:F,6,0)</f>
        <v>16077733</v>
      </c>
      <c r="AA330" s="30">
        <f t="shared" si="23"/>
        <v>45504</v>
      </c>
      <c r="AB330" s="31"/>
      <c r="AC330" s="31">
        <f t="shared" si="20"/>
        <v>39108000</v>
      </c>
      <c r="AD330" s="28" t="s">
        <v>32</v>
      </c>
    </row>
    <row r="331" spans="1:30" s="28" customFormat="1" ht="43.5" x14ac:dyDescent="0.35">
      <c r="A331" s="20">
        <v>357</v>
      </c>
      <c r="B331" s="28">
        <v>2024</v>
      </c>
      <c r="C331" s="19" t="s">
        <v>1061</v>
      </c>
      <c r="D331" s="19" t="s">
        <v>1062</v>
      </c>
      <c r="E331" s="19">
        <v>24606392</v>
      </c>
      <c r="F331" s="19" t="s">
        <v>1063</v>
      </c>
      <c r="G331" s="19" t="s">
        <v>764</v>
      </c>
      <c r="H331" s="19" t="s">
        <v>765</v>
      </c>
      <c r="I331" s="27">
        <v>45328</v>
      </c>
      <c r="J331" s="27">
        <v>45334</v>
      </c>
      <c r="K331" s="27">
        <v>45504</v>
      </c>
      <c r="L331" s="29">
        <v>48384000</v>
      </c>
      <c r="M331" s="36">
        <v>0.4642857142857143</v>
      </c>
      <c r="N331" s="31">
        <v>20966400</v>
      </c>
      <c r="O331" s="31">
        <v>3225600</v>
      </c>
      <c r="P331" s="31">
        <v>24192000</v>
      </c>
      <c r="Q331" s="31">
        <f>VLOOKUP(A331,Hoja8!A:B,2,0)</f>
        <v>24606392</v>
      </c>
      <c r="R331" s="31">
        <f t="shared" si="21"/>
        <v>0</v>
      </c>
      <c r="S331" s="31">
        <f>VLOOKUP(A331,Hoja8!A:C,3,0)</f>
        <v>48384000</v>
      </c>
      <c r="T331" s="31">
        <f t="shared" si="22"/>
        <v>0</v>
      </c>
      <c r="U331" s="31">
        <f>VLOOKUP(A331,Hoja8!A:E,5,0)</f>
        <v>29030400</v>
      </c>
      <c r="V331" s="31">
        <f>VLOOKUP(A331,Hoja8!A:D,4,0)</f>
        <v>3225600</v>
      </c>
      <c r="W331" s="31">
        <f>VLOOKUP(A331,Hoja8!A:F,6,0)</f>
        <v>16128000</v>
      </c>
      <c r="AA331" s="30">
        <f t="shared" si="23"/>
        <v>45504</v>
      </c>
      <c r="AB331" s="31"/>
      <c r="AC331" s="31">
        <f t="shared" si="20"/>
        <v>48384000</v>
      </c>
      <c r="AD331" s="28" t="s">
        <v>765</v>
      </c>
    </row>
    <row r="332" spans="1:30" s="28" customFormat="1" ht="29" x14ac:dyDescent="0.35">
      <c r="A332" s="20">
        <v>359</v>
      </c>
      <c r="B332" s="28">
        <v>2024</v>
      </c>
      <c r="C332" s="19" t="s">
        <v>1064</v>
      </c>
      <c r="D332" s="19" t="s">
        <v>1065</v>
      </c>
      <c r="E332" s="19">
        <v>1032474240</v>
      </c>
      <c r="F332" s="19" t="s">
        <v>1066</v>
      </c>
      <c r="G332" s="19" t="s">
        <v>532</v>
      </c>
      <c r="H332" s="19" t="s">
        <v>533</v>
      </c>
      <c r="I332" s="27">
        <v>45328</v>
      </c>
      <c r="J332" s="27">
        <v>45335</v>
      </c>
      <c r="K332" s="27">
        <v>45504</v>
      </c>
      <c r="L332" s="29">
        <v>31827000</v>
      </c>
      <c r="M332" s="36">
        <v>0.4610778382277147</v>
      </c>
      <c r="N332" s="31">
        <v>13614883</v>
      </c>
      <c r="O332" s="31">
        <v>2298617</v>
      </c>
      <c r="P332" s="31">
        <v>15913500</v>
      </c>
      <c r="Q332" s="31">
        <f>VLOOKUP(A332,Hoja8!A:B,2,0)</f>
        <v>1032474240</v>
      </c>
      <c r="R332" s="31">
        <f t="shared" si="21"/>
        <v>0</v>
      </c>
      <c r="S332" s="31">
        <f>VLOOKUP(A332,Hoja8!A:C,3,0)</f>
        <v>31827000</v>
      </c>
      <c r="T332" s="31">
        <f t="shared" si="22"/>
        <v>0</v>
      </c>
      <c r="U332" s="31">
        <f>VLOOKUP(A332,Hoja8!A:E,5,0)</f>
        <v>18919383</v>
      </c>
      <c r="V332" s="31">
        <f>VLOOKUP(A332,Hoja8!A:D,4,0)</f>
        <v>2298617</v>
      </c>
      <c r="W332" s="31">
        <f>VLOOKUP(A332,Hoja8!A:F,6,0)</f>
        <v>10609000</v>
      </c>
      <c r="AA332" s="30">
        <f t="shared" si="23"/>
        <v>45504</v>
      </c>
      <c r="AB332" s="31"/>
      <c r="AC332" s="31">
        <f t="shared" si="20"/>
        <v>31827000</v>
      </c>
      <c r="AD332" s="28" t="s">
        <v>534</v>
      </c>
    </row>
    <row r="333" spans="1:30" s="28" customFormat="1" ht="29" x14ac:dyDescent="0.35">
      <c r="A333" s="20">
        <v>360</v>
      </c>
      <c r="B333" s="28">
        <v>2024</v>
      </c>
      <c r="C333" s="19" t="s">
        <v>1067</v>
      </c>
      <c r="D333" s="19" t="s">
        <v>1068</v>
      </c>
      <c r="E333" s="19">
        <v>53077411</v>
      </c>
      <c r="F333" s="19" t="s">
        <v>1069</v>
      </c>
      <c r="G333" s="19" t="s">
        <v>154</v>
      </c>
      <c r="H333" s="19" t="s">
        <v>4747</v>
      </c>
      <c r="I333" s="27">
        <v>45328</v>
      </c>
      <c r="J333" s="27">
        <v>45330</v>
      </c>
      <c r="K333" s="27">
        <v>45504</v>
      </c>
      <c r="L333" s="29">
        <v>55855253</v>
      </c>
      <c r="M333" s="36">
        <v>0.47674418250620559</v>
      </c>
      <c r="N333" s="31">
        <v>23487533</v>
      </c>
      <c r="O333" s="31">
        <v>6588720</v>
      </c>
      <c r="P333" s="31">
        <v>25779000</v>
      </c>
      <c r="Q333" s="31">
        <f>VLOOKUP(A333,Hoja8!A:B,2,0)</f>
        <v>53077411</v>
      </c>
      <c r="R333" s="31">
        <f t="shared" si="21"/>
        <v>0</v>
      </c>
      <c r="S333" s="31">
        <f>VLOOKUP(A333,Hoja8!A:C,3,0)</f>
        <v>55855253</v>
      </c>
      <c r="T333" s="31">
        <f t="shared" si="22"/>
        <v>0</v>
      </c>
      <c r="U333" s="31">
        <f>VLOOKUP(A333,Hoja8!A:E,5,0)</f>
        <v>32080533</v>
      </c>
      <c r="V333" s="31">
        <f>VLOOKUP(A333,Hoja8!A:D,4,0)</f>
        <v>6588720</v>
      </c>
      <c r="W333" s="31">
        <f>VLOOKUP(A333,Hoja8!A:F,6,0)</f>
        <v>17186000</v>
      </c>
      <c r="AA333" s="30">
        <f t="shared" si="23"/>
        <v>45504</v>
      </c>
      <c r="AB333" s="31"/>
      <c r="AC333" s="31">
        <f t="shared" si="20"/>
        <v>55855253</v>
      </c>
      <c r="AD333" s="28" t="s">
        <v>4747</v>
      </c>
    </row>
    <row r="334" spans="1:30" s="28" customFormat="1" ht="43.5" x14ac:dyDescent="0.35">
      <c r="A334" s="20">
        <v>362</v>
      </c>
      <c r="B334" s="28">
        <v>2024</v>
      </c>
      <c r="C334" s="19" t="s">
        <v>1070</v>
      </c>
      <c r="D334" s="19" t="s">
        <v>1071</v>
      </c>
      <c r="E334" s="19">
        <v>1013600620</v>
      </c>
      <c r="F334" s="19" t="s">
        <v>1072</v>
      </c>
      <c r="G334" s="19" t="s">
        <v>532</v>
      </c>
      <c r="H334" s="19" t="s">
        <v>533</v>
      </c>
      <c r="I334" s="27">
        <v>45328</v>
      </c>
      <c r="J334" s="27">
        <v>45329</v>
      </c>
      <c r="K334" s="27">
        <v>45504</v>
      </c>
      <c r="L334" s="29">
        <v>31827000</v>
      </c>
      <c r="M334" s="36">
        <v>0.4797687804581755</v>
      </c>
      <c r="N334" s="31">
        <v>14675783</v>
      </c>
      <c r="O334" s="31">
        <v>1237717</v>
      </c>
      <c r="P334" s="31">
        <v>15913500</v>
      </c>
      <c r="Q334" s="31">
        <f>VLOOKUP(A334,Hoja8!A:B,2,0)</f>
        <v>1013600620</v>
      </c>
      <c r="R334" s="31">
        <f t="shared" si="21"/>
        <v>0</v>
      </c>
      <c r="S334" s="31">
        <f>VLOOKUP(A334,Hoja8!A:C,3,0)</f>
        <v>31827000</v>
      </c>
      <c r="T334" s="31">
        <f t="shared" si="22"/>
        <v>0</v>
      </c>
      <c r="U334" s="31">
        <f>VLOOKUP(A334,Hoja8!A:E,5,0)</f>
        <v>19980283</v>
      </c>
      <c r="V334" s="31">
        <f>VLOOKUP(A334,Hoja8!A:D,4,0)</f>
        <v>1237717</v>
      </c>
      <c r="W334" s="31">
        <f>VLOOKUP(A334,Hoja8!A:F,6,0)</f>
        <v>10609000</v>
      </c>
      <c r="AA334" s="30">
        <f t="shared" si="23"/>
        <v>45504</v>
      </c>
      <c r="AB334" s="31"/>
      <c r="AC334" s="31">
        <f t="shared" si="20"/>
        <v>31827000</v>
      </c>
      <c r="AD334" s="28" t="s">
        <v>534</v>
      </c>
    </row>
    <row r="335" spans="1:30" s="28" customFormat="1" ht="43.5" x14ac:dyDescent="0.35">
      <c r="A335" s="20">
        <v>363</v>
      </c>
      <c r="B335" s="28">
        <v>2024</v>
      </c>
      <c r="C335" s="19" t="s">
        <v>1073</v>
      </c>
      <c r="D335" s="19" t="s">
        <v>1074</v>
      </c>
      <c r="E335" s="19">
        <v>1091676518</v>
      </c>
      <c r="F335" s="19" t="s">
        <v>1075</v>
      </c>
      <c r="G335" s="19" t="s">
        <v>262</v>
      </c>
      <c r="H335" s="19" t="s">
        <v>4742</v>
      </c>
      <c r="I335" s="27">
        <v>45329</v>
      </c>
      <c r="J335" s="27">
        <v>45329</v>
      </c>
      <c r="K335" s="27">
        <v>45504</v>
      </c>
      <c r="L335" s="29">
        <v>34422500</v>
      </c>
      <c r="M335" s="36">
        <v>0.47976878612716761</v>
      </c>
      <c r="N335" s="31">
        <v>16326100</v>
      </c>
      <c r="O335" s="31">
        <v>393400</v>
      </c>
      <c r="P335" s="31">
        <v>17703000</v>
      </c>
      <c r="Q335" s="31">
        <f>VLOOKUP(A335,Hoja8!A:B,2,0)</f>
        <v>1091676518</v>
      </c>
      <c r="R335" s="31">
        <f t="shared" si="21"/>
        <v>0</v>
      </c>
      <c r="S335" s="31">
        <f>VLOOKUP(A335,Hoja8!A:C,3,0)</f>
        <v>34422500</v>
      </c>
      <c r="T335" s="31">
        <f t="shared" si="22"/>
        <v>0</v>
      </c>
      <c r="U335" s="31">
        <f>VLOOKUP(A335,Hoja8!A:E,5,0)</f>
        <v>22227100</v>
      </c>
      <c r="V335" s="31">
        <f>VLOOKUP(A335,Hoja8!A:D,4,0)</f>
        <v>393400</v>
      </c>
      <c r="W335" s="31">
        <f>VLOOKUP(A335,Hoja8!A:F,6,0)</f>
        <v>11802000</v>
      </c>
      <c r="AA335" s="30">
        <f t="shared" si="23"/>
        <v>45504</v>
      </c>
      <c r="AB335" s="31"/>
      <c r="AC335" s="31">
        <f t="shared" si="20"/>
        <v>34422500</v>
      </c>
      <c r="AD335" s="28" t="s">
        <v>4742</v>
      </c>
    </row>
    <row r="336" spans="1:30" s="28" customFormat="1" ht="43.5" x14ac:dyDescent="0.35">
      <c r="A336" s="20">
        <v>365</v>
      </c>
      <c r="B336" s="28">
        <v>2024</v>
      </c>
      <c r="C336" s="19" t="s">
        <v>1076</v>
      </c>
      <c r="D336" s="19" t="s">
        <v>1077</v>
      </c>
      <c r="E336" s="19">
        <v>1087408305</v>
      </c>
      <c r="F336" s="19" t="s">
        <v>1078</v>
      </c>
      <c r="G336" s="19" t="s">
        <v>532</v>
      </c>
      <c r="H336" s="19" t="s">
        <v>533</v>
      </c>
      <c r="I336" s="27">
        <v>45329</v>
      </c>
      <c r="J336" s="27">
        <v>45331</v>
      </c>
      <c r="K336" s="27">
        <v>45504</v>
      </c>
      <c r="L336" s="29">
        <v>31827000</v>
      </c>
      <c r="M336" s="36">
        <v>0.47368421052631576</v>
      </c>
      <c r="N336" s="31">
        <v>14322150</v>
      </c>
      <c r="O336" s="31">
        <v>1591350</v>
      </c>
      <c r="P336" s="31">
        <v>15913500</v>
      </c>
      <c r="Q336" s="31">
        <f>VLOOKUP(A336,Hoja8!A:B,2,0)</f>
        <v>1087408305</v>
      </c>
      <c r="R336" s="31">
        <f t="shared" si="21"/>
        <v>0</v>
      </c>
      <c r="S336" s="31">
        <f>VLOOKUP(A336,Hoja8!A:C,3,0)</f>
        <v>31827000</v>
      </c>
      <c r="T336" s="31">
        <f t="shared" si="22"/>
        <v>0</v>
      </c>
      <c r="U336" s="31">
        <f>VLOOKUP(A336,Hoja8!A:E,5,0)</f>
        <v>14322150</v>
      </c>
      <c r="V336" s="31">
        <f>VLOOKUP(A336,Hoja8!A:D,4,0)</f>
        <v>1591350</v>
      </c>
      <c r="W336" s="31">
        <f>VLOOKUP(A336,Hoja8!A:F,6,0)</f>
        <v>15913500</v>
      </c>
      <c r="AA336" s="30">
        <f t="shared" si="23"/>
        <v>45504</v>
      </c>
      <c r="AB336" s="31"/>
      <c r="AC336" s="31">
        <f t="shared" si="20"/>
        <v>31827000</v>
      </c>
      <c r="AD336" s="28" t="s">
        <v>4760</v>
      </c>
    </row>
    <row r="337" spans="1:30" s="28" customFormat="1" ht="43.5" x14ac:dyDescent="0.35">
      <c r="A337" s="20">
        <v>366</v>
      </c>
      <c r="B337" s="28">
        <v>2024</v>
      </c>
      <c r="C337" s="19" t="s">
        <v>1079</v>
      </c>
      <c r="D337" s="19" t="s">
        <v>1080</v>
      </c>
      <c r="E337" s="19">
        <v>1014284290</v>
      </c>
      <c r="F337" s="19" t="s">
        <v>1081</v>
      </c>
      <c r="G337" s="19" t="s">
        <v>5433</v>
      </c>
      <c r="H337" s="19" t="s">
        <v>1083</v>
      </c>
      <c r="I337" s="27">
        <v>45329</v>
      </c>
      <c r="J337" s="27">
        <v>45331</v>
      </c>
      <c r="K337" s="27">
        <v>45481</v>
      </c>
      <c r="L337" s="29">
        <v>35000000</v>
      </c>
      <c r="M337" s="36">
        <v>0.54362415586170509</v>
      </c>
      <c r="N337" s="31">
        <v>18900000</v>
      </c>
      <c r="O337" s="31">
        <v>233333</v>
      </c>
      <c r="P337" s="31">
        <v>15866667</v>
      </c>
      <c r="Q337" s="31">
        <f>VLOOKUP(A337,Hoja8!A:B,2,0)</f>
        <v>1014284290</v>
      </c>
      <c r="R337" s="31">
        <f t="shared" si="21"/>
        <v>0</v>
      </c>
      <c r="S337" s="31">
        <f>VLOOKUP(A337,Hoja8!A:C,3,0)</f>
        <v>35000000</v>
      </c>
      <c r="T337" s="31">
        <f t="shared" si="22"/>
        <v>0</v>
      </c>
      <c r="U337" s="31">
        <f>VLOOKUP(A337,Hoja8!A:E,5,0)</f>
        <v>25900000</v>
      </c>
      <c r="V337" s="31">
        <f>VLOOKUP(A337,Hoja8!A:D,4,0)</f>
        <v>233333</v>
      </c>
      <c r="W337" s="31">
        <f>VLOOKUP(A337,Hoja8!A:F,6,0)</f>
        <v>8866667</v>
      </c>
      <c r="AA337" s="30">
        <f t="shared" si="23"/>
        <v>45481</v>
      </c>
      <c r="AB337" s="31"/>
      <c r="AC337" s="31">
        <f t="shared" si="20"/>
        <v>35000000</v>
      </c>
      <c r="AD337" s="28" t="s">
        <v>1083</v>
      </c>
    </row>
    <row r="338" spans="1:30" s="28" customFormat="1" ht="43.5" x14ac:dyDescent="0.35">
      <c r="A338" s="20">
        <v>367</v>
      </c>
      <c r="B338" s="28">
        <v>2024</v>
      </c>
      <c r="C338" s="19" t="s">
        <v>1084</v>
      </c>
      <c r="D338" s="19" t="s">
        <v>1085</v>
      </c>
      <c r="E338" s="19">
        <v>52778841</v>
      </c>
      <c r="F338" s="19" t="s">
        <v>1086</v>
      </c>
      <c r="G338" s="19" t="s">
        <v>5432</v>
      </c>
      <c r="H338" s="19" t="s">
        <v>820</v>
      </c>
      <c r="I338" s="27">
        <v>45329</v>
      </c>
      <c r="J338" s="27">
        <v>45330</v>
      </c>
      <c r="K338" s="27">
        <v>45504</v>
      </c>
      <c r="L338" s="29">
        <v>57000000</v>
      </c>
      <c r="M338" s="36">
        <v>0.47674418924881157</v>
      </c>
      <c r="N338" s="31">
        <v>25966667</v>
      </c>
      <c r="O338" s="31">
        <v>2533333</v>
      </c>
      <c r="P338" s="31">
        <v>28500000</v>
      </c>
      <c r="Q338" s="31">
        <f>VLOOKUP(A338,Hoja8!A:B,2,0)</f>
        <v>52778841</v>
      </c>
      <c r="R338" s="31">
        <f t="shared" si="21"/>
        <v>0</v>
      </c>
      <c r="S338" s="31">
        <f>VLOOKUP(A338,Hoja8!A:C,3,0)</f>
        <v>57000000</v>
      </c>
      <c r="T338" s="31">
        <f t="shared" si="22"/>
        <v>0</v>
      </c>
      <c r="U338" s="31">
        <f>VLOOKUP(A338,Hoja8!A:E,5,0)</f>
        <v>35466667</v>
      </c>
      <c r="V338" s="31">
        <f>VLOOKUP(A338,Hoja8!A:D,4,0)</f>
        <v>2533333</v>
      </c>
      <c r="W338" s="31">
        <f>VLOOKUP(A338,Hoja8!A:F,6,0)</f>
        <v>19000000</v>
      </c>
      <c r="AA338" s="30">
        <f t="shared" si="23"/>
        <v>45504</v>
      </c>
      <c r="AB338" s="31"/>
      <c r="AC338" s="31">
        <f t="shared" si="20"/>
        <v>57000000</v>
      </c>
      <c r="AD338" s="28" t="s">
        <v>820</v>
      </c>
    </row>
    <row r="339" spans="1:30" s="28" customFormat="1" ht="43.5" x14ac:dyDescent="0.35">
      <c r="A339" s="20">
        <v>368</v>
      </c>
      <c r="B339" s="28">
        <v>2024</v>
      </c>
      <c r="C339" s="19" t="s">
        <v>1087</v>
      </c>
      <c r="D339" s="19" t="s">
        <v>1088</v>
      </c>
      <c r="E339" s="19">
        <v>1005734739</v>
      </c>
      <c r="F339" s="19" t="s">
        <v>1089</v>
      </c>
      <c r="G339" s="19" t="s">
        <v>154</v>
      </c>
      <c r="H339" s="19" t="s">
        <v>4747</v>
      </c>
      <c r="I339" s="27">
        <v>45329</v>
      </c>
      <c r="J339" s="27">
        <v>45334</v>
      </c>
      <c r="K339" s="27">
        <v>45504</v>
      </c>
      <c r="L339" s="29">
        <v>34482500</v>
      </c>
      <c r="M339" s="36">
        <v>0.4642857142857143</v>
      </c>
      <c r="N339" s="31">
        <v>13793000</v>
      </c>
      <c r="O339" s="31">
        <v>4774500</v>
      </c>
      <c r="P339" s="31">
        <v>15915000</v>
      </c>
      <c r="Q339" s="31">
        <f>VLOOKUP(A339,Hoja8!A:B,2,0)</f>
        <v>1005734739</v>
      </c>
      <c r="R339" s="31">
        <f t="shared" si="21"/>
        <v>0</v>
      </c>
      <c r="S339" s="31">
        <f>VLOOKUP(A339,Hoja8!A:C,3,0)</f>
        <v>34482500</v>
      </c>
      <c r="T339" s="31">
        <f t="shared" si="22"/>
        <v>0</v>
      </c>
      <c r="U339" s="31">
        <f>VLOOKUP(A339,Hoja8!A:E,5,0)</f>
        <v>19098000</v>
      </c>
      <c r="V339" s="31">
        <f>VLOOKUP(A339,Hoja8!A:D,4,0)</f>
        <v>4774500</v>
      </c>
      <c r="W339" s="31">
        <f>VLOOKUP(A339,Hoja8!A:F,6,0)</f>
        <v>10610000</v>
      </c>
      <c r="AA339" s="30">
        <f t="shared" si="23"/>
        <v>45504</v>
      </c>
      <c r="AB339" s="31"/>
      <c r="AC339" s="31">
        <f t="shared" si="20"/>
        <v>34482500</v>
      </c>
      <c r="AD339" s="28" t="s">
        <v>4747</v>
      </c>
    </row>
    <row r="340" spans="1:30" s="28" customFormat="1" ht="43.5" x14ac:dyDescent="0.35">
      <c r="A340" s="20">
        <v>371</v>
      </c>
      <c r="B340" s="28">
        <v>2024</v>
      </c>
      <c r="C340" s="19" t="s">
        <v>1090</v>
      </c>
      <c r="D340" s="19" t="s">
        <v>1091</v>
      </c>
      <c r="E340" s="19">
        <v>19370586</v>
      </c>
      <c r="F340" s="19" t="s">
        <v>1092</v>
      </c>
      <c r="G340" s="19" t="s">
        <v>298</v>
      </c>
      <c r="H340" s="19" t="s">
        <v>299</v>
      </c>
      <c r="I340" s="27">
        <v>45329</v>
      </c>
      <c r="J340" s="27">
        <v>45329</v>
      </c>
      <c r="K340" s="27">
        <v>45686</v>
      </c>
      <c r="L340" s="29">
        <v>116925006</v>
      </c>
      <c r="M340" s="36">
        <v>0.33994336506598083</v>
      </c>
      <c r="N340" s="31">
        <v>39747880</v>
      </c>
      <c r="O340" s="31">
        <v>0</v>
      </c>
      <c r="P340" s="31">
        <v>77177126</v>
      </c>
      <c r="Q340" s="31">
        <f>VLOOKUP(A340,Hoja8!A:B,2,0)</f>
        <v>19370586</v>
      </c>
      <c r="R340" s="31">
        <f t="shared" si="21"/>
        <v>0</v>
      </c>
      <c r="S340" s="31">
        <f>VLOOKUP(A340,Hoja8!A:C,3,0)</f>
        <v>116925006</v>
      </c>
      <c r="T340" s="31">
        <f t="shared" si="22"/>
        <v>0</v>
      </c>
      <c r="U340" s="31">
        <f>VLOOKUP(A340,Hoja8!A:E,5,0)</f>
        <v>49684850</v>
      </c>
      <c r="V340" s="31">
        <f>VLOOKUP(A340,Hoja8!A:D,4,0)</f>
        <v>0</v>
      </c>
      <c r="W340" s="31">
        <f>VLOOKUP(A340,Hoja8!A:F,6,0)</f>
        <v>67240156</v>
      </c>
      <c r="AA340" s="30">
        <f t="shared" si="23"/>
        <v>45686</v>
      </c>
      <c r="AB340" s="31"/>
      <c r="AC340" s="31">
        <f t="shared" si="20"/>
        <v>116925006</v>
      </c>
      <c r="AD340" s="28" t="s">
        <v>5434</v>
      </c>
    </row>
    <row r="341" spans="1:30" s="28" customFormat="1" ht="43.5" x14ac:dyDescent="0.35">
      <c r="A341" s="20">
        <v>372</v>
      </c>
      <c r="B341" s="28">
        <v>2024</v>
      </c>
      <c r="C341" s="19" t="s">
        <v>1093</v>
      </c>
      <c r="D341" s="19" t="s">
        <v>1094</v>
      </c>
      <c r="E341" s="19">
        <v>80732015</v>
      </c>
      <c r="F341" s="19" t="s">
        <v>1095</v>
      </c>
      <c r="G341" s="19" t="s">
        <v>338</v>
      </c>
      <c r="H341" s="19" t="s">
        <v>4269</v>
      </c>
      <c r="I341" s="27">
        <v>45329</v>
      </c>
      <c r="J341" s="27">
        <v>45330</v>
      </c>
      <c r="K341" s="27">
        <v>45419</v>
      </c>
      <c r="L341" s="29">
        <v>11095044</v>
      </c>
      <c r="M341" s="36">
        <v>0.92134830436595161</v>
      </c>
      <c r="N341" s="31">
        <v>10108818</v>
      </c>
      <c r="O341" s="31">
        <v>123278</v>
      </c>
      <c r="P341" s="31">
        <v>862948</v>
      </c>
      <c r="Q341" s="31">
        <f>VLOOKUP(A341,Hoja8!A:B,2,0)</f>
        <v>80732015</v>
      </c>
      <c r="R341" s="31">
        <f t="shared" si="21"/>
        <v>0</v>
      </c>
      <c r="S341" s="31">
        <f>VLOOKUP(A341,Hoja8!A:C,3,0)</f>
        <v>11095044</v>
      </c>
      <c r="T341" s="31">
        <f t="shared" si="22"/>
        <v>0</v>
      </c>
      <c r="U341" s="31">
        <f>VLOOKUP(A341,Hoja8!A:E,5,0)</f>
        <v>10971766</v>
      </c>
      <c r="V341" s="31">
        <f>VLOOKUP(A341,Hoja8!A:D,4,0)</f>
        <v>123278</v>
      </c>
      <c r="W341" s="31">
        <f>VLOOKUP(A341,Hoja8!A:F,6,0)</f>
        <v>0</v>
      </c>
      <c r="AA341" s="30">
        <f t="shared" si="23"/>
        <v>45419</v>
      </c>
      <c r="AB341" s="31"/>
      <c r="AC341" s="31">
        <f t="shared" si="20"/>
        <v>11095044</v>
      </c>
      <c r="AD341" s="28" t="s">
        <v>4269</v>
      </c>
    </row>
    <row r="342" spans="1:30" s="28" customFormat="1" ht="29" x14ac:dyDescent="0.35">
      <c r="A342" s="20">
        <v>374</v>
      </c>
      <c r="B342" s="28">
        <v>2024</v>
      </c>
      <c r="C342" s="19" t="s">
        <v>1096</v>
      </c>
      <c r="D342" s="19" t="s">
        <v>1097</v>
      </c>
      <c r="E342" s="19">
        <v>52103500</v>
      </c>
      <c r="F342" s="19" t="s">
        <v>1098</v>
      </c>
      <c r="G342" s="19" t="s">
        <v>532</v>
      </c>
      <c r="H342" s="19" t="s">
        <v>533</v>
      </c>
      <c r="I342" s="27">
        <v>45329</v>
      </c>
      <c r="J342" s="27">
        <v>45331</v>
      </c>
      <c r="K342" s="27">
        <v>45504</v>
      </c>
      <c r="L342" s="29">
        <v>31827000</v>
      </c>
      <c r="M342" s="36">
        <v>0.47368421052631576</v>
      </c>
      <c r="N342" s="31">
        <v>14322150</v>
      </c>
      <c r="O342" s="31">
        <v>1591350</v>
      </c>
      <c r="P342" s="31">
        <v>15913500</v>
      </c>
      <c r="Q342" s="31">
        <f>VLOOKUP(A342,Hoja8!A:B,2,0)</f>
        <v>52103500</v>
      </c>
      <c r="R342" s="31">
        <f t="shared" si="21"/>
        <v>0</v>
      </c>
      <c r="S342" s="31">
        <f>VLOOKUP(A342,Hoja8!A:C,3,0)</f>
        <v>31827000</v>
      </c>
      <c r="T342" s="31">
        <f t="shared" si="22"/>
        <v>0</v>
      </c>
      <c r="U342" s="31">
        <f>VLOOKUP(A342,Hoja8!A:E,5,0)</f>
        <v>19626650</v>
      </c>
      <c r="V342" s="31">
        <f>VLOOKUP(A342,Hoja8!A:D,4,0)</f>
        <v>1591350</v>
      </c>
      <c r="W342" s="31">
        <f>VLOOKUP(A342,Hoja8!A:F,6,0)</f>
        <v>10609000</v>
      </c>
      <c r="AA342" s="30">
        <f t="shared" si="23"/>
        <v>45504</v>
      </c>
      <c r="AB342" s="31"/>
      <c r="AC342" s="31">
        <f t="shared" si="20"/>
        <v>31827000</v>
      </c>
      <c r="AD342" s="28" t="s">
        <v>4760</v>
      </c>
    </row>
    <row r="343" spans="1:30" s="28" customFormat="1" ht="43.5" x14ac:dyDescent="0.35">
      <c r="A343" s="20">
        <v>375</v>
      </c>
      <c r="B343" s="28">
        <v>2024</v>
      </c>
      <c r="C343" s="19" t="s">
        <v>1099</v>
      </c>
      <c r="D343" s="19" t="s">
        <v>1100</v>
      </c>
      <c r="E343" s="19">
        <v>53051848</v>
      </c>
      <c r="F343" s="19" t="s">
        <v>1101</v>
      </c>
      <c r="G343" s="19" t="s">
        <v>532</v>
      </c>
      <c r="H343" s="19" t="s">
        <v>533</v>
      </c>
      <c r="I343" s="27">
        <v>45329</v>
      </c>
      <c r="J343" s="27">
        <v>45334</v>
      </c>
      <c r="K343" s="27">
        <v>45504</v>
      </c>
      <c r="L343" s="29">
        <v>31827000</v>
      </c>
      <c r="M343" s="36">
        <v>0.4642857142857143</v>
      </c>
      <c r="N343" s="31">
        <v>13791700</v>
      </c>
      <c r="O343" s="31">
        <v>2121800</v>
      </c>
      <c r="P343" s="31">
        <v>15913500</v>
      </c>
      <c r="Q343" s="31">
        <f>VLOOKUP(A343,Hoja8!A:B,2,0)</f>
        <v>53051848</v>
      </c>
      <c r="R343" s="31">
        <f t="shared" si="21"/>
        <v>0</v>
      </c>
      <c r="S343" s="31">
        <f>VLOOKUP(A343,Hoja8!A:C,3,0)</f>
        <v>31827000</v>
      </c>
      <c r="T343" s="31">
        <f t="shared" si="22"/>
        <v>0</v>
      </c>
      <c r="U343" s="31">
        <f>VLOOKUP(A343,Hoja8!A:E,5,0)</f>
        <v>19096200</v>
      </c>
      <c r="V343" s="31">
        <f>VLOOKUP(A343,Hoja8!A:D,4,0)</f>
        <v>2121800</v>
      </c>
      <c r="W343" s="31">
        <f>VLOOKUP(A343,Hoja8!A:F,6,0)</f>
        <v>10609000</v>
      </c>
      <c r="AA343" s="30">
        <f t="shared" si="23"/>
        <v>45504</v>
      </c>
      <c r="AB343" s="31"/>
      <c r="AC343" s="31">
        <f t="shared" si="20"/>
        <v>31827000</v>
      </c>
      <c r="AD343" s="28" t="s">
        <v>4760</v>
      </c>
    </row>
    <row r="344" spans="1:30" s="28" customFormat="1" ht="43.5" x14ac:dyDescent="0.35">
      <c r="A344" s="20">
        <v>376</v>
      </c>
      <c r="B344" s="28">
        <v>2024</v>
      </c>
      <c r="C344" s="19" t="s">
        <v>1102</v>
      </c>
      <c r="D344" s="19" t="s">
        <v>1103</v>
      </c>
      <c r="E344" s="19">
        <v>1057590689</v>
      </c>
      <c r="F344" s="19" t="s">
        <v>1104</v>
      </c>
      <c r="G344" s="19" t="s">
        <v>784</v>
      </c>
      <c r="H344" s="19" t="s">
        <v>4760</v>
      </c>
      <c r="I344" s="27">
        <v>45329</v>
      </c>
      <c r="J344" s="27">
        <v>45331</v>
      </c>
      <c r="K344" s="27">
        <v>45504</v>
      </c>
      <c r="L344" s="29">
        <v>63000000</v>
      </c>
      <c r="M344" s="36">
        <v>0.47368421052631576</v>
      </c>
      <c r="N344" s="31">
        <v>28350000</v>
      </c>
      <c r="O344" s="31">
        <v>3150000</v>
      </c>
      <c r="P344" s="31">
        <v>31500000</v>
      </c>
      <c r="Q344" s="31">
        <f>VLOOKUP(A344,Hoja8!A:B,2,0)</f>
        <v>1057590689</v>
      </c>
      <c r="R344" s="31">
        <f t="shared" si="21"/>
        <v>0</v>
      </c>
      <c r="S344" s="31">
        <f>VLOOKUP(A344,Hoja8!A:C,3,0)</f>
        <v>63000000</v>
      </c>
      <c r="T344" s="31">
        <f t="shared" si="22"/>
        <v>0</v>
      </c>
      <c r="U344" s="31">
        <f>VLOOKUP(A344,Hoja8!A:E,5,0)</f>
        <v>28350000</v>
      </c>
      <c r="V344" s="31">
        <f>VLOOKUP(A344,Hoja8!A:D,4,0)</f>
        <v>3150000</v>
      </c>
      <c r="W344" s="31">
        <f>VLOOKUP(A344,Hoja8!A:F,6,0)</f>
        <v>31500000</v>
      </c>
      <c r="AA344" s="30">
        <f t="shared" si="23"/>
        <v>45504</v>
      </c>
      <c r="AB344" s="31"/>
      <c r="AC344" s="31">
        <f t="shared" si="20"/>
        <v>63000000</v>
      </c>
      <c r="AD344" s="28" t="s">
        <v>534</v>
      </c>
    </row>
    <row r="345" spans="1:30" s="28" customFormat="1" ht="43.5" x14ac:dyDescent="0.35">
      <c r="A345" s="20">
        <v>378</v>
      </c>
      <c r="B345" s="28">
        <v>2024</v>
      </c>
      <c r="C345" s="19" t="s">
        <v>1105</v>
      </c>
      <c r="D345" s="19" t="s">
        <v>1106</v>
      </c>
      <c r="E345" s="19">
        <v>830110297</v>
      </c>
      <c r="F345" s="19" t="s">
        <v>1107</v>
      </c>
      <c r="G345" s="19" t="s">
        <v>298</v>
      </c>
      <c r="H345" s="19" t="s">
        <v>299</v>
      </c>
      <c r="I345" s="27">
        <v>45329</v>
      </c>
      <c r="J345" s="27">
        <v>45331</v>
      </c>
      <c r="K345" s="27">
        <v>45696</v>
      </c>
      <c r="L345" s="29">
        <v>60000000</v>
      </c>
      <c r="M345" s="36">
        <v>0.33333333333333331</v>
      </c>
      <c r="N345" s="31">
        <v>20000000</v>
      </c>
      <c r="O345" s="31">
        <v>0</v>
      </c>
      <c r="P345" s="31">
        <v>40000000</v>
      </c>
      <c r="Q345" s="31">
        <f>VLOOKUP(A345,Hoja8!A:B,2,0)</f>
        <v>830110297</v>
      </c>
      <c r="R345" s="31">
        <f t="shared" si="21"/>
        <v>0</v>
      </c>
      <c r="S345" s="31">
        <f>VLOOKUP(A345,Hoja8!A:C,3,0)</f>
        <v>60000000</v>
      </c>
      <c r="T345" s="31">
        <f t="shared" si="22"/>
        <v>0</v>
      </c>
      <c r="U345" s="31">
        <f>VLOOKUP(A345,Hoja8!A:E,5,0)</f>
        <v>25000000</v>
      </c>
      <c r="V345" s="31">
        <f>VLOOKUP(A345,Hoja8!A:D,4,0)</f>
        <v>0</v>
      </c>
      <c r="W345" s="31">
        <f>VLOOKUP(A345,Hoja8!A:F,6,0)</f>
        <v>35000000</v>
      </c>
      <c r="AA345" s="30">
        <f t="shared" si="23"/>
        <v>45696</v>
      </c>
      <c r="AB345" s="31"/>
      <c r="AC345" s="31">
        <f t="shared" si="20"/>
        <v>60000000</v>
      </c>
      <c r="AD345" s="28" t="s">
        <v>5434</v>
      </c>
    </row>
    <row r="346" spans="1:30" s="28" customFormat="1" ht="29" x14ac:dyDescent="0.35">
      <c r="A346" s="20">
        <v>379</v>
      </c>
      <c r="B346" s="28">
        <v>2024</v>
      </c>
      <c r="C346" s="19" t="s">
        <v>1108</v>
      </c>
      <c r="D346" s="19" t="s">
        <v>1109</v>
      </c>
      <c r="E346" s="19">
        <v>79658635</v>
      </c>
      <c r="F346" s="19" t="s">
        <v>1110</v>
      </c>
      <c r="G346" s="19" t="s">
        <v>298</v>
      </c>
      <c r="H346" s="19" t="s">
        <v>299</v>
      </c>
      <c r="I346" s="27">
        <v>45329</v>
      </c>
      <c r="J346" s="27">
        <v>45331</v>
      </c>
      <c r="K346" s="27">
        <v>45504</v>
      </c>
      <c r="L346" s="29">
        <v>22750000</v>
      </c>
      <c r="M346" s="36">
        <v>0.47368421052631576</v>
      </c>
      <c r="N346" s="31">
        <v>9450000</v>
      </c>
      <c r="O346" s="31">
        <v>2800000</v>
      </c>
      <c r="P346" s="31">
        <v>10500000</v>
      </c>
      <c r="Q346" s="31">
        <f>VLOOKUP(A346,Hoja8!A:B,2,0)</f>
        <v>79658635</v>
      </c>
      <c r="R346" s="31">
        <f t="shared" si="21"/>
        <v>0</v>
      </c>
      <c r="S346" s="31">
        <f>VLOOKUP(A346,Hoja8!A:C,3,0)</f>
        <v>22750000</v>
      </c>
      <c r="T346" s="31">
        <f t="shared" si="22"/>
        <v>0</v>
      </c>
      <c r="U346" s="31">
        <f>VLOOKUP(A346,Hoja8!A:E,5,0)</f>
        <v>12950000</v>
      </c>
      <c r="V346" s="31">
        <f>VLOOKUP(A346,Hoja8!A:D,4,0)</f>
        <v>2800000</v>
      </c>
      <c r="W346" s="31">
        <f>VLOOKUP(A346,Hoja8!A:F,6,0)</f>
        <v>7000000</v>
      </c>
      <c r="AA346" s="30">
        <f t="shared" si="23"/>
        <v>45504</v>
      </c>
      <c r="AB346" s="31"/>
      <c r="AC346" s="31">
        <f t="shared" si="20"/>
        <v>22750000</v>
      </c>
      <c r="AD346" s="28" t="s">
        <v>300</v>
      </c>
    </row>
    <row r="347" spans="1:30" s="28" customFormat="1" ht="29" x14ac:dyDescent="0.35">
      <c r="A347" s="20">
        <v>380</v>
      </c>
      <c r="B347" s="28">
        <v>2024</v>
      </c>
      <c r="C347" s="19" t="s">
        <v>1111</v>
      </c>
      <c r="D347" s="19" t="s">
        <v>1112</v>
      </c>
      <c r="E347" s="19">
        <v>57461844</v>
      </c>
      <c r="F347" s="19" t="s">
        <v>1113</v>
      </c>
      <c r="G347" s="19" t="s">
        <v>784</v>
      </c>
      <c r="H347" s="19" t="s">
        <v>4760</v>
      </c>
      <c r="I347" s="27">
        <v>45329</v>
      </c>
      <c r="J347" s="27">
        <v>45331</v>
      </c>
      <c r="K347" s="27">
        <v>45504</v>
      </c>
      <c r="L347" s="29">
        <v>63000000</v>
      </c>
      <c r="M347" s="36">
        <v>0.47368421052631576</v>
      </c>
      <c r="N347" s="31">
        <v>28350000</v>
      </c>
      <c r="O347" s="31">
        <v>3150000</v>
      </c>
      <c r="P347" s="31">
        <v>31500000</v>
      </c>
      <c r="Q347" s="31">
        <f>VLOOKUP(A347,Hoja8!A:B,2,0)</f>
        <v>57461844</v>
      </c>
      <c r="R347" s="31">
        <f t="shared" si="21"/>
        <v>0</v>
      </c>
      <c r="S347" s="31">
        <f>VLOOKUP(A347,Hoja8!A:C,3,0)</f>
        <v>63000000</v>
      </c>
      <c r="T347" s="31">
        <f t="shared" si="22"/>
        <v>0</v>
      </c>
      <c r="U347" s="31">
        <f>VLOOKUP(A347,Hoja8!A:E,5,0)</f>
        <v>38850000</v>
      </c>
      <c r="V347" s="31">
        <f>VLOOKUP(A347,Hoja8!A:D,4,0)</f>
        <v>3150000</v>
      </c>
      <c r="W347" s="31">
        <f>VLOOKUP(A347,Hoja8!A:F,6,0)</f>
        <v>21000000</v>
      </c>
      <c r="AA347" s="30">
        <f t="shared" si="23"/>
        <v>45504</v>
      </c>
      <c r="AB347" s="31"/>
      <c r="AC347" s="31">
        <f t="shared" si="20"/>
        <v>63000000</v>
      </c>
      <c r="AD347" s="28" t="s">
        <v>4760</v>
      </c>
    </row>
    <row r="348" spans="1:30" s="28" customFormat="1" ht="29" x14ac:dyDescent="0.35">
      <c r="A348" s="20">
        <v>381</v>
      </c>
      <c r="B348" s="28">
        <v>2024</v>
      </c>
      <c r="C348" s="19" t="s">
        <v>1114</v>
      </c>
      <c r="D348" s="19" t="s">
        <v>1115</v>
      </c>
      <c r="E348" s="19">
        <v>53905017</v>
      </c>
      <c r="F348" s="19" t="s">
        <v>1116</v>
      </c>
      <c r="G348" s="19" t="s">
        <v>532</v>
      </c>
      <c r="H348" s="19" t="s">
        <v>533</v>
      </c>
      <c r="I348" s="27">
        <v>45329</v>
      </c>
      <c r="J348" s="27">
        <v>45336</v>
      </c>
      <c r="K348" s="27">
        <v>45504</v>
      </c>
      <c r="L348" s="29">
        <v>31827000</v>
      </c>
      <c r="M348" s="36">
        <v>0.45783133145838517</v>
      </c>
      <c r="N348" s="31">
        <v>13438067</v>
      </c>
      <c r="O348" s="31">
        <v>2475433</v>
      </c>
      <c r="P348" s="31">
        <v>15913500</v>
      </c>
      <c r="Q348" s="31">
        <f>VLOOKUP(A348,Hoja8!A:B,2,0)</f>
        <v>53905017</v>
      </c>
      <c r="R348" s="31">
        <f t="shared" si="21"/>
        <v>0</v>
      </c>
      <c r="S348" s="31">
        <f>VLOOKUP(A348,Hoja8!A:C,3,0)</f>
        <v>31827000</v>
      </c>
      <c r="T348" s="31">
        <f t="shared" si="22"/>
        <v>0</v>
      </c>
      <c r="U348" s="31">
        <f>VLOOKUP(A348,Hoja8!A:E,5,0)</f>
        <v>18742567</v>
      </c>
      <c r="V348" s="31">
        <f>VLOOKUP(A348,Hoja8!A:D,4,0)</f>
        <v>2475433</v>
      </c>
      <c r="W348" s="31">
        <f>VLOOKUP(A348,Hoja8!A:F,6,0)</f>
        <v>10609000</v>
      </c>
      <c r="AA348" s="30">
        <f t="shared" si="23"/>
        <v>45504</v>
      </c>
      <c r="AB348" s="31"/>
      <c r="AC348" s="31">
        <f t="shared" si="20"/>
        <v>31827000</v>
      </c>
      <c r="AD348" s="28" t="s">
        <v>4760</v>
      </c>
    </row>
    <row r="349" spans="1:30" s="28" customFormat="1" ht="43.5" x14ac:dyDescent="0.35">
      <c r="A349" s="20">
        <v>382</v>
      </c>
      <c r="B349" s="28">
        <v>2024</v>
      </c>
      <c r="C349" s="19" t="s">
        <v>1117</v>
      </c>
      <c r="D349" s="19" t="s">
        <v>1118</v>
      </c>
      <c r="E349" s="19">
        <v>1123732305</v>
      </c>
      <c r="F349" s="19" t="s">
        <v>1119</v>
      </c>
      <c r="G349" s="19" t="s">
        <v>154</v>
      </c>
      <c r="H349" s="19" t="s">
        <v>32</v>
      </c>
      <c r="I349" s="27">
        <v>45329</v>
      </c>
      <c r="J349" s="27">
        <v>45335</v>
      </c>
      <c r="K349" s="27">
        <v>45504</v>
      </c>
      <c r="L349" s="29">
        <v>39108000</v>
      </c>
      <c r="M349" s="36">
        <v>0.46107783936035113</v>
      </c>
      <c r="N349" s="31">
        <v>16729533</v>
      </c>
      <c r="O349" s="31">
        <v>2824467</v>
      </c>
      <c r="P349" s="31">
        <v>19554000</v>
      </c>
      <c r="Q349" s="31">
        <f>VLOOKUP(A349,Hoja8!A:B,2,0)</f>
        <v>1123732305</v>
      </c>
      <c r="R349" s="31">
        <f t="shared" si="21"/>
        <v>0</v>
      </c>
      <c r="S349" s="31">
        <f>VLOOKUP(A349,Hoja8!A:C,3,0)</f>
        <v>39108000</v>
      </c>
      <c r="T349" s="31">
        <f t="shared" si="22"/>
        <v>0</v>
      </c>
      <c r="U349" s="31">
        <f>VLOOKUP(A349,Hoja8!A:E,5,0)</f>
        <v>23247533</v>
      </c>
      <c r="V349" s="31">
        <f>VLOOKUP(A349,Hoja8!A:D,4,0)</f>
        <v>2824467</v>
      </c>
      <c r="W349" s="31">
        <f>VLOOKUP(A349,Hoja8!A:F,6,0)</f>
        <v>13036000</v>
      </c>
      <c r="AA349" s="30">
        <f t="shared" si="23"/>
        <v>45504</v>
      </c>
      <c r="AB349" s="31"/>
      <c r="AC349" s="31">
        <f t="shared" si="20"/>
        <v>39108000</v>
      </c>
      <c r="AD349" s="28" t="s">
        <v>32</v>
      </c>
    </row>
    <row r="350" spans="1:30" s="28" customFormat="1" ht="43.5" x14ac:dyDescent="0.35">
      <c r="A350" s="20">
        <v>383</v>
      </c>
      <c r="B350" s="28">
        <v>2024</v>
      </c>
      <c r="C350" s="19" t="s">
        <v>1120</v>
      </c>
      <c r="D350" s="19" t="s">
        <v>1121</v>
      </c>
      <c r="E350" s="19">
        <v>28697041</v>
      </c>
      <c r="F350" s="19" t="s">
        <v>1122</v>
      </c>
      <c r="G350" s="19" t="s">
        <v>154</v>
      </c>
      <c r="H350" s="19" t="s">
        <v>32</v>
      </c>
      <c r="I350" s="27">
        <v>45329</v>
      </c>
      <c r="J350" s="27">
        <v>45335</v>
      </c>
      <c r="K350" s="27">
        <v>45504</v>
      </c>
      <c r="L350" s="29">
        <v>39108000</v>
      </c>
      <c r="M350" s="36">
        <v>0.46107783936035113</v>
      </c>
      <c r="N350" s="31">
        <v>16729533</v>
      </c>
      <c r="O350" s="31">
        <v>2824467</v>
      </c>
      <c r="P350" s="31">
        <v>19554000</v>
      </c>
      <c r="Q350" s="31">
        <f>VLOOKUP(A350,Hoja8!A:B,2,0)</f>
        <v>28697041</v>
      </c>
      <c r="R350" s="31">
        <f t="shared" si="21"/>
        <v>0</v>
      </c>
      <c r="S350" s="31">
        <f>VLOOKUP(A350,Hoja8!A:C,3,0)</f>
        <v>39108000</v>
      </c>
      <c r="T350" s="31">
        <f t="shared" si="22"/>
        <v>0</v>
      </c>
      <c r="U350" s="31">
        <f>VLOOKUP(A350,Hoja8!A:E,5,0)</f>
        <v>23247533</v>
      </c>
      <c r="V350" s="31">
        <f>VLOOKUP(A350,Hoja8!A:D,4,0)</f>
        <v>2824467</v>
      </c>
      <c r="W350" s="31">
        <f>VLOOKUP(A350,Hoja8!A:F,6,0)</f>
        <v>13036000</v>
      </c>
      <c r="AA350" s="30">
        <f t="shared" si="23"/>
        <v>45504</v>
      </c>
      <c r="AB350" s="31"/>
      <c r="AC350" s="31">
        <f t="shared" si="20"/>
        <v>39108000</v>
      </c>
      <c r="AD350" s="28" t="s">
        <v>32</v>
      </c>
    </row>
    <row r="351" spans="1:30" s="28" customFormat="1" ht="43.5" x14ac:dyDescent="0.35">
      <c r="A351" s="20">
        <v>384</v>
      </c>
      <c r="B351" s="28">
        <v>2024</v>
      </c>
      <c r="C351" s="19" t="s">
        <v>1123</v>
      </c>
      <c r="D351" s="19" t="s">
        <v>1124</v>
      </c>
      <c r="E351" s="19">
        <v>41777111</v>
      </c>
      <c r="F351" s="19" t="s">
        <v>1125</v>
      </c>
      <c r="G351" s="19" t="s">
        <v>764</v>
      </c>
      <c r="H351" s="19" t="s">
        <v>765</v>
      </c>
      <c r="I351" s="27">
        <v>45329</v>
      </c>
      <c r="J351" s="27">
        <v>45331</v>
      </c>
      <c r="K351" s="27">
        <v>45504</v>
      </c>
      <c r="L351" s="29">
        <v>39108000</v>
      </c>
      <c r="M351" s="36">
        <v>0.47368421052631576</v>
      </c>
      <c r="N351" s="31">
        <v>17598600</v>
      </c>
      <c r="O351" s="31">
        <v>1955400</v>
      </c>
      <c r="P351" s="31">
        <v>19554000</v>
      </c>
      <c r="Q351" s="31">
        <f>VLOOKUP(A351,Hoja8!A:B,2,0)</f>
        <v>41777111</v>
      </c>
      <c r="R351" s="31">
        <f t="shared" si="21"/>
        <v>0</v>
      </c>
      <c r="S351" s="31">
        <f>VLOOKUP(A351,Hoja8!A:C,3,0)</f>
        <v>39108000</v>
      </c>
      <c r="T351" s="31">
        <f t="shared" si="22"/>
        <v>0</v>
      </c>
      <c r="U351" s="31">
        <f>VLOOKUP(A351,Hoja8!A:E,5,0)</f>
        <v>24116600</v>
      </c>
      <c r="V351" s="31">
        <f>VLOOKUP(A351,Hoja8!A:D,4,0)</f>
        <v>1955400</v>
      </c>
      <c r="W351" s="31">
        <f>VLOOKUP(A351,Hoja8!A:F,6,0)</f>
        <v>13036000</v>
      </c>
      <c r="AA351" s="30">
        <f t="shared" si="23"/>
        <v>45504</v>
      </c>
      <c r="AB351" s="31"/>
      <c r="AC351" s="31">
        <f t="shared" si="20"/>
        <v>39108000</v>
      </c>
      <c r="AD351" s="28" t="s">
        <v>765</v>
      </c>
    </row>
    <row r="352" spans="1:30" s="28" customFormat="1" ht="43.5" x14ac:dyDescent="0.35">
      <c r="A352" s="20">
        <v>385</v>
      </c>
      <c r="B352" s="28">
        <v>2024</v>
      </c>
      <c r="C352" s="19" t="s">
        <v>1126</v>
      </c>
      <c r="D352" s="19" t="s">
        <v>1127</v>
      </c>
      <c r="E352" s="19">
        <v>1010195006</v>
      </c>
      <c r="F352" s="19" t="s">
        <v>1128</v>
      </c>
      <c r="G352" s="19" t="s">
        <v>764</v>
      </c>
      <c r="H352" s="19" t="s">
        <v>765</v>
      </c>
      <c r="I352" s="27">
        <v>45329</v>
      </c>
      <c r="J352" s="27">
        <v>45331</v>
      </c>
      <c r="K352" s="27">
        <v>45504</v>
      </c>
      <c r="L352" s="29">
        <v>22278000</v>
      </c>
      <c r="M352" s="36">
        <v>0.47368421052631576</v>
      </c>
      <c r="N352" s="31">
        <v>10025100</v>
      </c>
      <c r="O352" s="31">
        <v>1113900</v>
      </c>
      <c r="P352" s="31">
        <v>11139000</v>
      </c>
      <c r="Q352" s="31">
        <f>VLOOKUP(A352,Hoja8!A:B,2,0)</f>
        <v>1010195006</v>
      </c>
      <c r="R352" s="31">
        <f t="shared" si="21"/>
        <v>0</v>
      </c>
      <c r="S352" s="31">
        <f>VLOOKUP(A352,Hoja8!A:C,3,0)</f>
        <v>22278000</v>
      </c>
      <c r="T352" s="31">
        <f t="shared" si="22"/>
        <v>0</v>
      </c>
      <c r="U352" s="31">
        <f>VLOOKUP(A352,Hoja8!A:E,5,0)</f>
        <v>13738100</v>
      </c>
      <c r="V352" s="31">
        <f>VLOOKUP(A352,Hoja8!A:D,4,0)</f>
        <v>1113900</v>
      </c>
      <c r="W352" s="31">
        <f>VLOOKUP(A352,Hoja8!A:F,6,0)</f>
        <v>7426000</v>
      </c>
      <c r="AA352" s="30">
        <f t="shared" si="23"/>
        <v>45504</v>
      </c>
      <c r="AB352" s="31"/>
      <c r="AC352" s="31">
        <f t="shared" si="20"/>
        <v>22278000</v>
      </c>
      <c r="AD352" s="28" t="s">
        <v>765</v>
      </c>
    </row>
    <row r="353" spans="1:30" s="28" customFormat="1" ht="43.5" x14ac:dyDescent="0.35">
      <c r="A353" s="20">
        <v>387</v>
      </c>
      <c r="B353" s="28">
        <v>2024</v>
      </c>
      <c r="C353" s="19" t="s">
        <v>1129</v>
      </c>
      <c r="D353" s="19" t="s">
        <v>1130</v>
      </c>
      <c r="E353" s="19">
        <v>53069762</v>
      </c>
      <c r="F353" s="19" t="s">
        <v>1131</v>
      </c>
      <c r="G353" s="19" t="s">
        <v>262</v>
      </c>
      <c r="H353" s="19" t="s">
        <v>4742</v>
      </c>
      <c r="I353" s="27">
        <v>45329</v>
      </c>
      <c r="J353" s="27">
        <v>45331</v>
      </c>
      <c r="K353" s="27">
        <v>45504</v>
      </c>
      <c r="L353" s="29">
        <v>42431667</v>
      </c>
      <c r="M353" s="36">
        <v>0.47368421052631576</v>
      </c>
      <c r="N353" s="31">
        <v>19639800</v>
      </c>
      <c r="O353" s="31">
        <v>969867</v>
      </c>
      <c r="P353" s="31">
        <v>21822000</v>
      </c>
      <c r="Q353" s="31">
        <f>VLOOKUP(A353,Hoja8!A:B,2,0)</f>
        <v>53069762</v>
      </c>
      <c r="R353" s="31">
        <f t="shared" si="21"/>
        <v>0</v>
      </c>
      <c r="S353" s="31">
        <f>VLOOKUP(A353,Hoja8!A:C,3,0)</f>
        <v>42431667</v>
      </c>
      <c r="T353" s="31">
        <f t="shared" si="22"/>
        <v>0</v>
      </c>
      <c r="U353" s="31">
        <f>VLOOKUP(A353,Hoja8!A:E,5,0)</f>
        <v>26913800</v>
      </c>
      <c r="V353" s="31">
        <f>VLOOKUP(A353,Hoja8!A:D,4,0)</f>
        <v>969867</v>
      </c>
      <c r="W353" s="31">
        <f>VLOOKUP(A353,Hoja8!A:F,6,0)</f>
        <v>14548000</v>
      </c>
      <c r="AA353" s="30">
        <f t="shared" si="23"/>
        <v>45504</v>
      </c>
      <c r="AB353" s="31"/>
      <c r="AC353" s="31">
        <f t="shared" si="20"/>
        <v>42431667</v>
      </c>
      <c r="AD353" s="28" t="s">
        <v>4742</v>
      </c>
    </row>
    <row r="354" spans="1:30" s="28" customFormat="1" ht="43.5" x14ac:dyDescent="0.35">
      <c r="A354" s="20">
        <v>388</v>
      </c>
      <c r="B354" s="28">
        <v>2024</v>
      </c>
      <c r="C354" s="19" t="s">
        <v>1132</v>
      </c>
      <c r="D354" s="19" t="s">
        <v>1133</v>
      </c>
      <c r="E354" s="19">
        <v>1020778139</v>
      </c>
      <c r="F354" s="19" t="s">
        <v>1134</v>
      </c>
      <c r="G354" s="19" t="s">
        <v>262</v>
      </c>
      <c r="H354" s="19" t="s">
        <v>4742</v>
      </c>
      <c r="I354" s="27">
        <v>45329</v>
      </c>
      <c r="J354" s="27">
        <v>45330</v>
      </c>
      <c r="K354" s="27">
        <v>45504</v>
      </c>
      <c r="L354" s="29">
        <v>34422500</v>
      </c>
      <c r="M354" s="36">
        <v>0.47674418604651164</v>
      </c>
      <c r="N354" s="31">
        <v>16129400</v>
      </c>
      <c r="O354" s="31">
        <v>590100</v>
      </c>
      <c r="P354" s="31">
        <v>17703000</v>
      </c>
      <c r="Q354" s="31">
        <f>VLOOKUP(A354,Hoja8!A:B,2,0)</f>
        <v>1020778139</v>
      </c>
      <c r="R354" s="31">
        <f t="shared" si="21"/>
        <v>0</v>
      </c>
      <c r="S354" s="31">
        <f>VLOOKUP(A354,Hoja8!A:C,3,0)</f>
        <v>34422500</v>
      </c>
      <c r="T354" s="31">
        <f t="shared" si="22"/>
        <v>0</v>
      </c>
      <c r="U354" s="31">
        <f>VLOOKUP(A354,Hoja8!A:E,5,0)</f>
        <v>22030400</v>
      </c>
      <c r="V354" s="31">
        <f>VLOOKUP(A354,Hoja8!A:D,4,0)</f>
        <v>590100</v>
      </c>
      <c r="W354" s="31">
        <f>VLOOKUP(A354,Hoja8!A:F,6,0)</f>
        <v>11802000</v>
      </c>
      <c r="AA354" s="30">
        <f t="shared" si="23"/>
        <v>45504</v>
      </c>
      <c r="AB354" s="31"/>
      <c r="AC354" s="31">
        <f t="shared" si="20"/>
        <v>34422500</v>
      </c>
      <c r="AD354" s="28" t="s">
        <v>4742</v>
      </c>
    </row>
    <row r="355" spans="1:30" s="28" customFormat="1" ht="43.5" x14ac:dyDescent="0.35">
      <c r="A355" s="20">
        <v>390</v>
      </c>
      <c r="B355" s="28">
        <v>2024</v>
      </c>
      <c r="C355" s="19" t="s">
        <v>1135</v>
      </c>
      <c r="D355" s="19" t="s">
        <v>1136</v>
      </c>
      <c r="E355" s="19">
        <v>46359585</v>
      </c>
      <c r="F355" s="19" t="s">
        <v>1137</v>
      </c>
      <c r="G355" s="19" t="s">
        <v>475</v>
      </c>
      <c r="H355" s="19" t="s">
        <v>4768</v>
      </c>
      <c r="I355" s="27">
        <v>45329</v>
      </c>
      <c r="J355" s="27">
        <v>45330</v>
      </c>
      <c r="K355" s="27">
        <v>45504</v>
      </c>
      <c r="L355" s="29">
        <v>31827000</v>
      </c>
      <c r="M355" s="36">
        <v>0.47674419178161376</v>
      </c>
      <c r="N355" s="31">
        <v>14498967</v>
      </c>
      <c r="O355" s="31">
        <v>1414533</v>
      </c>
      <c r="P355" s="31">
        <v>15913500</v>
      </c>
      <c r="Q355" s="31">
        <f>VLOOKUP(A355,Hoja8!A:B,2,0)</f>
        <v>46359585</v>
      </c>
      <c r="R355" s="31">
        <f t="shared" si="21"/>
        <v>0</v>
      </c>
      <c r="S355" s="31">
        <f>VLOOKUP(A355,Hoja8!A:C,3,0)</f>
        <v>31827000</v>
      </c>
      <c r="T355" s="31">
        <f t="shared" si="22"/>
        <v>0</v>
      </c>
      <c r="U355" s="31">
        <f>VLOOKUP(A355,Hoja8!A:E,5,0)</f>
        <v>19803467</v>
      </c>
      <c r="V355" s="31">
        <f>VLOOKUP(A355,Hoja8!A:D,4,0)</f>
        <v>1414533</v>
      </c>
      <c r="W355" s="31">
        <f>VLOOKUP(A355,Hoja8!A:F,6,0)</f>
        <v>10609000</v>
      </c>
      <c r="AA355" s="30">
        <f t="shared" si="23"/>
        <v>45504</v>
      </c>
      <c r="AB355" s="31"/>
      <c r="AC355" s="31">
        <f t="shared" si="20"/>
        <v>31827000</v>
      </c>
      <c r="AD355" s="28" t="s">
        <v>4768</v>
      </c>
    </row>
    <row r="356" spans="1:30" s="28" customFormat="1" ht="29" x14ac:dyDescent="0.35">
      <c r="A356" s="20">
        <v>391</v>
      </c>
      <c r="B356" s="28">
        <v>2024</v>
      </c>
      <c r="C356" s="19" t="s">
        <v>1138</v>
      </c>
      <c r="D356" s="19" t="s">
        <v>1139</v>
      </c>
      <c r="E356" s="19">
        <v>1019092681</v>
      </c>
      <c r="F356" s="19" t="s">
        <v>1140</v>
      </c>
      <c r="G356" s="19" t="s">
        <v>154</v>
      </c>
      <c r="H356" s="19" t="s">
        <v>32</v>
      </c>
      <c r="I356" s="27">
        <v>45329</v>
      </c>
      <c r="J356" s="27">
        <v>45335</v>
      </c>
      <c r="K356" s="27">
        <v>45504</v>
      </c>
      <c r="L356" s="29">
        <v>39108000</v>
      </c>
      <c r="M356" s="36">
        <v>0.46107783936035113</v>
      </c>
      <c r="N356" s="31">
        <v>16729533</v>
      </c>
      <c r="O356" s="31">
        <v>2824467</v>
      </c>
      <c r="P356" s="31">
        <v>19554000</v>
      </c>
      <c r="Q356" s="31">
        <f>VLOOKUP(A356,Hoja8!A:B,2,0)</f>
        <v>1019092681</v>
      </c>
      <c r="R356" s="31">
        <f t="shared" si="21"/>
        <v>0</v>
      </c>
      <c r="S356" s="31">
        <f>VLOOKUP(A356,Hoja8!A:C,3,0)</f>
        <v>39108000</v>
      </c>
      <c r="T356" s="31">
        <f t="shared" si="22"/>
        <v>0</v>
      </c>
      <c r="U356" s="31">
        <f>VLOOKUP(A356,Hoja8!A:E,5,0)</f>
        <v>23247533</v>
      </c>
      <c r="V356" s="31">
        <f>VLOOKUP(A356,Hoja8!A:D,4,0)</f>
        <v>2824467</v>
      </c>
      <c r="W356" s="31">
        <f>VLOOKUP(A356,Hoja8!A:F,6,0)</f>
        <v>13036000</v>
      </c>
      <c r="AA356" s="30">
        <f t="shared" si="23"/>
        <v>45504</v>
      </c>
      <c r="AB356" s="31"/>
      <c r="AC356" s="31">
        <f t="shared" si="20"/>
        <v>39108000</v>
      </c>
      <c r="AD356" s="28" t="s">
        <v>32</v>
      </c>
    </row>
    <row r="357" spans="1:30" s="28" customFormat="1" ht="29" x14ac:dyDescent="0.35">
      <c r="A357" s="20">
        <v>392</v>
      </c>
      <c r="B357" s="28">
        <v>2024</v>
      </c>
      <c r="C357" s="19" t="s">
        <v>1141</v>
      </c>
      <c r="D357" s="19" t="s">
        <v>1142</v>
      </c>
      <c r="E357" s="19">
        <v>1094248993</v>
      </c>
      <c r="F357" s="19" t="s">
        <v>1143</v>
      </c>
      <c r="G357" s="19" t="s">
        <v>154</v>
      </c>
      <c r="H357" s="19" t="s">
        <v>32</v>
      </c>
      <c r="I357" s="27">
        <v>45329</v>
      </c>
      <c r="J357" s="27">
        <v>45335</v>
      </c>
      <c r="K357" s="27">
        <v>45504</v>
      </c>
      <c r="L357" s="29">
        <v>39108000</v>
      </c>
      <c r="M357" s="36">
        <v>0.46107783936035113</v>
      </c>
      <c r="N357" s="31">
        <v>16729533</v>
      </c>
      <c r="O357" s="31">
        <v>2824467</v>
      </c>
      <c r="P357" s="31">
        <v>19554000</v>
      </c>
      <c r="Q357" s="31">
        <f>VLOOKUP(A357,Hoja8!A:B,2,0)</f>
        <v>1094248993</v>
      </c>
      <c r="R357" s="31">
        <f t="shared" si="21"/>
        <v>0</v>
      </c>
      <c r="S357" s="31">
        <f>VLOOKUP(A357,Hoja8!A:C,3,0)</f>
        <v>39108000</v>
      </c>
      <c r="T357" s="31">
        <f t="shared" si="22"/>
        <v>0</v>
      </c>
      <c r="U357" s="31">
        <f>VLOOKUP(A357,Hoja8!A:E,5,0)</f>
        <v>23247533</v>
      </c>
      <c r="V357" s="31">
        <f>VLOOKUP(A357,Hoja8!A:D,4,0)</f>
        <v>2824467</v>
      </c>
      <c r="W357" s="31">
        <f>VLOOKUP(A357,Hoja8!A:F,6,0)</f>
        <v>13036000</v>
      </c>
      <c r="AA357" s="30">
        <f t="shared" si="23"/>
        <v>45504</v>
      </c>
      <c r="AB357" s="31"/>
      <c r="AC357" s="31">
        <f t="shared" si="20"/>
        <v>39108000</v>
      </c>
      <c r="AD357" s="28" t="s">
        <v>32</v>
      </c>
    </row>
    <row r="358" spans="1:30" s="28" customFormat="1" ht="42" customHeight="1" x14ac:dyDescent="0.35">
      <c r="A358" s="20">
        <v>393</v>
      </c>
      <c r="B358" s="28">
        <v>2024</v>
      </c>
      <c r="C358" s="19" t="s">
        <v>1144</v>
      </c>
      <c r="D358" s="19" t="s">
        <v>1145</v>
      </c>
      <c r="E358" s="19">
        <v>1014214394</v>
      </c>
      <c r="F358" s="41" t="s">
        <v>1146</v>
      </c>
      <c r="G358" s="19" t="s">
        <v>154</v>
      </c>
      <c r="H358" s="19" t="s">
        <v>32</v>
      </c>
      <c r="I358" s="27">
        <v>45329</v>
      </c>
      <c r="J358" s="27">
        <v>45335</v>
      </c>
      <c r="K358" s="27">
        <v>45504</v>
      </c>
      <c r="L358" s="29">
        <v>39108000</v>
      </c>
      <c r="M358" s="36">
        <v>0.46107783936035113</v>
      </c>
      <c r="N358" s="31">
        <v>16729533</v>
      </c>
      <c r="O358" s="31">
        <v>2824467</v>
      </c>
      <c r="P358" s="31">
        <v>19554000</v>
      </c>
      <c r="Q358" s="31">
        <f>VLOOKUP(A358,Hoja8!A:B,2,0)</f>
        <v>1014214394</v>
      </c>
      <c r="R358" s="31">
        <f t="shared" si="21"/>
        <v>0</v>
      </c>
      <c r="S358" s="31">
        <f>VLOOKUP(A358,Hoja8!A:C,3,0)</f>
        <v>39108000</v>
      </c>
      <c r="T358" s="31">
        <f t="shared" si="22"/>
        <v>0</v>
      </c>
      <c r="U358" s="31">
        <f>VLOOKUP(A358,Hoja8!A:E,5,0)</f>
        <v>23247533</v>
      </c>
      <c r="V358" s="31">
        <f>VLOOKUP(A358,Hoja8!A:D,4,0)</f>
        <v>2824467</v>
      </c>
      <c r="W358" s="31">
        <f>VLOOKUP(A358,Hoja8!A:F,6,0)</f>
        <v>13036000</v>
      </c>
      <c r="AA358" s="30">
        <f t="shared" si="23"/>
        <v>45504</v>
      </c>
      <c r="AB358" s="31"/>
      <c r="AC358" s="31">
        <f t="shared" si="20"/>
        <v>39108000</v>
      </c>
      <c r="AD358" s="28" t="s">
        <v>32</v>
      </c>
    </row>
    <row r="359" spans="1:30" s="28" customFormat="1" ht="29" x14ac:dyDescent="0.35">
      <c r="A359" s="20">
        <v>394</v>
      </c>
      <c r="B359" s="28">
        <v>2024</v>
      </c>
      <c r="C359" s="19" t="s">
        <v>1147</v>
      </c>
      <c r="D359" s="19" t="s">
        <v>1148</v>
      </c>
      <c r="E359" s="19">
        <v>52953267</v>
      </c>
      <c r="F359" s="19" t="s">
        <v>1149</v>
      </c>
      <c r="G359" s="19" t="s">
        <v>154</v>
      </c>
      <c r="H359" s="19" t="s">
        <v>32</v>
      </c>
      <c r="I359" s="27">
        <v>45329</v>
      </c>
      <c r="J359" s="27">
        <v>45334</v>
      </c>
      <c r="K359" s="27">
        <v>45504</v>
      </c>
      <c r="L359" s="29">
        <v>39108000</v>
      </c>
      <c r="M359" s="36">
        <v>0.4642857142857143</v>
      </c>
      <c r="N359" s="31">
        <v>16946800</v>
      </c>
      <c r="O359" s="31">
        <v>2607200</v>
      </c>
      <c r="P359" s="31">
        <v>19554000</v>
      </c>
      <c r="Q359" s="31">
        <f>VLOOKUP(A359,Hoja8!A:B,2,0)</f>
        <v>52953267</v>
      </c>
      <c r="R359" s="31">
        <f t="shared" si="21"/>
        <v>0</v>
      </c>
      <c r="S359" s="31">
        <f>VLOOKUP(A359,Hoja8!A:C,3,0)</f>
        <v>39108000</v>
      </c>
      <c r="T359" s="31">
        <f t="shared" si="22"/>
        <v>0</v>
      </c>
      <c r="U359" s="31">
        <f>VLOOKUP(A359,Hoja8!A:E,5,0)</f>
        <v>23464800</v>
      </c>
      <c r="V359" s="31">
        <f>VLOOKUP(A359,Hoja8!A:D,4,0)</f>
        <v>2607200</v>
      </c>
      <c r="W359" s="31">
        <f>VLOOKUP(A359,Hoja8!A:F,6,0)</f>
        <v>13036000</v>
      </c>
      <c r="AA359" s="30">
        <f t="shared" si="23"/>
        <v>45504</v>
      </c>
      <c r="AB359" s="31"/>
      <c r="AC359" s="31">
        <f t="shared" si="20"/>
        <v>39108000</v>
      </c>
      <c r="AD359" s="28" t="s">
        <v>32</v>
      </c>
    </row>
    <row r="360" spans="1:30" s="28" customFormat="1" ht="29" x14ac:dyDescent="0.35">
      <c r="A360" s="20">
        <v>395</v>
      </c>
      <c r="B360" s="28">
        <v>2024</v>
      </c>
      <c r="C360" s="19" t="s">
        <v>1150</v>
      </c>
      <c r="D360" s="19" t="s">
        <v>1151</v>
      </c>
      <c r="E360" s="19">
        <v>53082377</v>
      </c>
      <c r="F360" s="19" t="s">
        <v>1152</v>
      </c>
      <c r="G360" s="19" t="s">
        <v>764</v>
      </c>
      <c r="H360" s="19" t="s">
        <v>765</v>
      </c>
      <c r="I360" s="27">
        <v>45329</v>
      </c>
      <c r="J360" s="27">
        <v>45337</v>
      </c>
      <c r="K360" s="27">
        <v>45504</v>
      </c>
      <c r="L360" s="29">
        <v>22278000</v>
      </c>
      <c r="M360" s="36">
        <v>0.45454545454545453</v>
      </c>
      <c r="N360" s="31">
        <v>9282500</v>
      </c>
      <c r="O360" s="31">
        <v>1856500</v>
      </c>
      <c r="P360" s="31">
        <v>11139000</v>
      </c>
      <c r="Q360" s="31">
        <f>VLOOKUP(A360,Hoja8!A:B,2,0)</f>
        <v>53082377</v>
      </c>
      <c r="R360" s="31">
        <f t="shared" si="21"/>
        <v>0</v>
      </c>
      <c r="S360" s="31">
        <f>VLOOKUP(A360,Hoja8!A:C,3,0)</f>
        <v>22278000</v>
      </c>
      <c r="T360" s="31">
        <f t="shared" si="22"/>
        <v>0</v>
      </c>
      <c r="U360" s="31">
        <f>VLOOKUP(A360,Hoja8!A:E,5,0)</f>
        <v>12995500</v>
      </c>
      <c r="V360" s="31">
        <f>VLOOKUP(A360,Hoja8!A:D,4,0)</f>
        <v>1856500</v>
      </c>
      <c r="W360" s="31">
        <f>VLOOKUP(A360,Hoja8!A:F,6,0)</f>
        <v>7426000</v>
      </c>
      <c r="AA360" s="30">
        <f t="shared" si="23"/>
        <v>45504</v>
      </c>
      <c r="AB360" s="31"/>
      <c r="AC360" s="31">
        <f t="shared" si="20"/>
        <v>22278000</v>
      </c>
      <c r="AD360" s="28" t="s">
        <v>765</v>
      </c>
    </row>
    <row r="361" spans="1:30" s="28" customFormat="1" ht="29" x14ac:dyDescent="0.35">
      <c r="A361" s="20">
        <v>396</v>
      </c>
      <c r="B361" s="28">
        <v>2024</v>
      </c>
      <c r="C361" s="19" t="s">
        <v>1153</v>
      </c>
      <c r="D361" s="19" t="s">
        <v>1154</v>
      </c>
      <c r="E361" s="19">
        <v>80249948</v>
      </c>
      <c r="F361" s="19" t="s">
        <v>1155</v>
      </c>
      <c r="G361" s="19" t="s">
        <v>764</v>
      </c>
      <c r="H361" s="19" t="s">
        <v>765</v>
      </c>
      <c r="I361" s="27">
        <v>45329</v>
      </c>
      <c r="J361" s="27">
        <v>45334</v>
      </c>
      <c r="K361" s="27">
        <v>45504</v>
      </c>
      <c r="L361" s="29">
        <v>44328000</v>
      </c>
      <c r="M361" s="36">
        <v>0.4642857142857143</v>
      </c>
      <c r="N361" s="31">
        <v>19208800</v>
      </c>
      <c r="O361" s="31">
        <v>2955200</v>
      </c>
      <c r="P361" s="31">
        <v>22164000</v>
      </c>
      <c r="Q361" s="31">
        <f>VLOOKUP(A361,Hoja8!A:B,2,0)</f>
        <v>80249948</v>
      </c>
      <c r="R361" s="31">
        <f t="shared" si="21"/>
        <v>0</v>
      </c>
      <c r="S361" s="31">
        <f>VLOOKUP(A361,Hoja8!A:C,3,0)</f>
        <v>44328000</v>
      </c>
      <c r="T361" s="31">
        <f t="shared" si="22"/>
        <v>0</v>
      </c>
      <c r="U361" s="31">
        <f>VLOOKUP(A361,Hoja8!A:E,5,0)</f>
        <v>26596800</v>
      </c>
      <c r="V361" s="31">
        <f>VLOOKUP(A361,Hoja8!A:D,4,0)</f>
        <v>2955200</v>
      </c>
      <c r="W361" s="31">
        <f>VLOOKUP(A361,Hoja8!A:F,6,0)</f>
        <v>14776000</v>
      </c>
      <c r="AA361" s="30">
        <f t="shared" si="23"/>
        <v>45504</v>
      </c>
      <c r="AB361" s="31"/>
      <c r="AC361" s="31">
        <f t="shared" si="20"/>
        <v>44328000</v>
      </c>
      <c r="AD361" s="28" t="s">
        <v>765</v>
      </c>
    </row>
    <row r="362" spans="1:30" s="28" customFormat="1" ht="43.5" x14ac:dyDescent="0.35">
      <c r="A362" s="20">
        <v>397</v>
      </c>
      <c r="B362" s="28">
        <v>2024</v>
      </c>
      <c r="C362" s="19" t="s">
        <v>1156</v>
      </c>
      <c r="D362" s="19" t="s">
        <v>1157</v>
      </c>
      <c r="E362" s="19">
        <v>1020822286</v>
      </c>
      <c r="F362" s="19" t="s">
        <v>1158</v>
      </c>
      <c r="G362" s="19" t="s">
        <v>154</v>
      </c>
      <c r="H362" s="19" t="s">
        <v>4747</v>
      </c>
      <c r="I362" s="27">
        <v>45329</v>
      </c>
      <c r="J362" s="27">
        <v>45334</v>
      </c>
      <c r="K362" s="27">
        <v>45504</v>
      </c>
      <c r="L362" s="29">
        <v>40284000</v>
      </c>
      <c r="M362" s="36">
        <v>0.4642857142857143</v>
      </c>
      <c r="N362" s="31">
        <v>17456400</v>
      </c>
      <c r="O362" s="31">
        <v>2685600</v>
      </c>
      <c r="P362" s="31">
        <v>20142000</v>
      </c>
      <c r="Q362" s="31">
        <f>VLOOKUP(A362,Hoja8!A:B,2,0)</f>
        <v>1020822286</v>
      </c>
      <c r="R362" s="31">
        <f t="shared" si="21"/>
        <v>0</v>
      </c>
      <c r="S362" s="31">
        <f>VLOOKUP(A362,Hoja8!A:C,3,0)</f>
        <v>40284000</v>
      </c>
      <c r="T362" s="31">
        <f t="shared" si="22"/>
        <v>0</v>
      </c>
      <c r="U362" s="31">
        <f>VLOOKUP(A362,Hoja8!A:E,5,0)</f>
        <v>24170400</v>
      </c>
      <c r="V362" s="31">
        <f>VLOOKUP(A362,Hoja8!A:D,4,0)</f>
        <v>2685600</v>
      </c>
      <c r="W362" s="31">
        <f>VLOOKUP(A362,Hoja8!A:F,6,0)</f>
        <v>13428000</v>
      </c>
      <c r="AA362" s="30">
        <f t="shared" si="23"/>
        <v>45504</v>
      </c>
      <c r="AB362" s="31"/>
      <c r="AC362" s="31">
        <f t="shared" si="20"/>
        <v>40284000</v>
      </c>
      <c r="AD362" s="28" t="s">
        <v>4747</v>
      </c>
    </row>
    <row r="363" spans="1:30" s="28" customFormat="1" ht="43.5" x14ac:dyDescent="0.35">
      <c r="A363" s="20">
        <v>398</v>
      </c>
      <c r="B363" s="28">
        <v>2024</v>
      </c>
      <c r="C363" s="19" t="s">
        <v>1159</v>
      </c>
      <c r="D363" s="19" t="s">
        <v>1160</v>
      </c>
      <c r="E363" s="19">
        <v>1073173677</v>
      </c>
      <c r="F363" s="19" t="s">
        <v>1161</v>
      </c>
      <c r="G363" s="19" t="s">
        <v>262</v>
      </c>
      <c r="H363" s="19" t="s">
        <v>4742</v>
      </c>
      <c r="I363" s="27">
        <v>45329</v>
      </c>
      <c r="J363" s="27">
        <v>45331</v>
      </c>
      <c r="K363" s="27">
        <v>45504</v>
      </c>
      <c r="L363" s="29">
        <v>34422500</v>
      </c>
      <c r="M363" s="36">
        <v>0.47368421052631576</v>
      </c>
      <c r="N363" s="31">
        <v>15932700</v>
      </c>
      <c r="O363" s="31">
        <v>786800</v>
      </c>
      <c r="P363" s="31">
        <v>17703000</v>
      </c>
      <c r="Q363" s="31">
        <f>VLOOKUP(A363,Hoja8!A:B,2,0)</f>
        <v>1073173677</v>
      </c>
      <c r="R363" s="31">
        <f t="shared" si="21"/>
        <v>0</v>
      </c>
      <c r="S363" s="31">
        <f>VLOOKUP(A363,Hoja8!A:C,3,0)</f>
        <v>34422500</v>
      </c>
      <c r="T363" s="31">
        <f t="shared" si="22"/>
        <v>0</v>
      </c>
      <c r="U363" s="31">
        <f>VLOOKUP(A363,Hoja8!A:E,5,0)</f>
        <v>21833700</v>
      </c>
      <c r="V363" s="31">
        <f>VLOOKUP(A363,Hoja8!A:D,4,0)</f>
        <v>786800</v>
      </c>
      <c r="W363" s="31">
        <f>VLOOKUP(A363,Hoja8!A:F,6,0)</f>
        <v>11802000</v>
      </c>
      <c r="AA363" s="30">
        <f t="shared" si="23"/>
        <v>45504</v>
      </c>
      <c r="AB363" s="31"/>
      <c r="AC363" s="31">
        <f t="shared" si="20"/>
        <v>34422500</v>
      </c>
      <c r="AD363" s="28" t="s">
        <v>4742</v>
      </c>
    </row>
    <row r="364" spans="1:30" s="28" customFormat="1" ht="43.5" x14ac:dyDescent="0.35">
      <c r="A364" s="20">
        <v>399</v>
      </c>
      <c r="B364" s="28">
        <v>2024</v>
      </c>
      <c r="C364" s="19" t="s">
        <v>1162</v>
      </c>
      <c r="D364" s="19" t="s">
        <v>1163</v>
      </c>
      <c r="E364" s="19">
        <v>1019059223</v>
      </c>
      <c r="F364" s="19" t="s">
        <v>1164</v>
      </c>
      <c r="G364" s="19" t="s">
        <v>154</v>
      </c>
      <c r="H364" s="19" t="s">
        <v>4747</v>
      </c>
      <c r="I364" s="27">
        <v>45329</v>
      </c>
      <c r="J364" s="27">
        <v>45331</v>
      </c>
      <c r="K364" s="27">
        <v>45504</v>
      </c>
      <c r="L364" s="29">
        <v>35308000</v>
      </c>
      <c r="M364" s="36">
        <v>0.47368421052631576</v>
      </c>
      <c r="N364" s="31">
        <v>14666400</v>
      </c>
      <c r="O364" s="31">
        <v>4345600</v>
      </c>
      <c r="P364" s="31">
        <v>16296000</v>
      </c>
      <c r="Q364" s="31">
        <f>VLOOKUP(A364,Hoja8!A:B,2,0)</f>
        <v>1019059223</v>
      </c>
      <c r="R364" s="31">
        <f t="shared" si="21"/>
        <v>0</v>
      </c>
      <c r="S364" s="31">
        <f>VLOOKUP(A364,Hoja8!A:C,3,0)</f>
        <v>35308000</v>
      </c>
      <c r="T364" s="31">
        <f t="shared" si="22"/>
        <v>0</v>
      </c>
      <c r="U364" s="31">
        <f>VLOOKUP(A364,Hoja8!A:E,5,0)</f>
        <v>20098400</v>
      </c>
      <c r="V364" s="31">
        <f>VLOOKUP(A364,Hoja8!A:D,4,0)</f>
        <v>4345600</v>
      </c>
      <c r="W364" s="31">
        <f>VLOOKUP(A364,Hoja8!A:F,6,0)</f>
        <v>10864000</v>
      </c>
      <c r="AA364" s="30">
        <f t="shared" si="23"/>
        <v>45504</v>
      </c>
      <c r="AB364" s="31"/>
      <c r="AC364" s="31">
        <f t="shared" si="20"/>
        <v>35308000</v>
      </c>
      <c r="AD364" s="28" t="s">
        <v>4747</v>
      </c>
    </row>
    <row r="365" spans="1:30" s="28" customFormat="1" ht="29" x14ac:dyDescent="0.35">
      <c r="A365" s="20">
        <v>400</v>
      </c>
      <c r="B365" s="28">
        <v>2024</v>
      </c>
      <c r="C365" s="19" t="s">
        <v>1165</v>
      </c>
      <c r="D365" s="19" t="s">
        <v>1166</v>
      </c>
      <c r="E365" s="19">
        <v>52424392</v>
      </c>
      <c r="F365" s="19" t="s">
        <v>1167</v>
      </c>
      <c r="G365" s="19" t="s">
        <v>154</v>
      </c>
      <c r="H365" s="19" t="s">
        <v>4747</v>
      </c>
      <c r="I365" s="27">
        <v>45329</v>
      </c>
      <c r="J365" s="27">
        <v>45331</v>
      </c>
      <c r="K365" s="27">
        <v>45504</v>
      </c>
      <c r="L365" s="29">
        <v>35308000</v>
      </c>
      <c r="M365" s="36">
        <v>0.47368421052631576</v>
      </c>
      <c r="N365" s="31">
        <v>14666400</v>
      </c>
      <c r="O365" s="31">
        <v>4345600</v>
      </c>
      <c r="P365" s="31">
        <v>16296000</v>
      </c>
      <c r="Q365" s="31">
        <f>VLOOKUP(A365,Hoja8!A:B,2,0)</f>
        <v>52424392</v>
      </c>
      <c r="R365" s="31">
        <f t="shared" si="21"/>
        <v>0</v>
      </c>
      <c r="S365" s="31">
        <f>VLOOKUP(A365,Hoja8!A:C,3,0)</f>
        <v>35308000</v>
      </c>
      <c r="T365" s="31">
        <f t="shared" si="22"/>
        <v>0</v>
      </c>
      <c r="U365" s="31">
        <f>VLOOKUP(A365,Hoja8!A:E,5,0)</f>
        <v>20098400</v>
      </c>
      <c r="V365" s="31">
        <f>VLOOKUP(A365,Hoja8!A:D,4,0)</f>
        <v>4345600</v>
      </c>
      <c r="W365" s="31">
        <f>VLOOKUP(A365,Hoja8!A:F,6,0)</f>
        <v>10864000</v>
      </c>
      <c r="AA365" s="30">
        <f t="shared" si="23"/>
        <v>45504</v>
      </c>
      <c r="AB365" s="31"/>
      <c r="AC365" s="31">
        <f t="shared" si="20"/>
        <v>35308000</v>
      </c>
      <c r="AD365" s="28" t="s">
        <v>4747</v>
      </c>
    </row>
    <row r="366" spans="1:30" s="28" customFormat="1" ht="43.5" x14ac:dyDescent="0.35">
      <c r="A366" s="20">
        <v>401</v>
      </c>
      <c r="B366" s="28">
        <v>2024</v>
      </c>
      <c r="C366" s="19" t="s">
        <v>1168</v>
      </c>
      <c r="D366" s="19" t="s">
        <v>1169</v>
      </c>
      <c r="E366" s="19">
        <v>1030565075</v>
      </c>
      <c r="F366" s="19" t="s">
        <v>1170</v>
      </c>
      <c r="G366" s="19" t="s">
        <v>262</v>
      </c>
      <c r="H366" s="19" t="s">
        <v>4742</v>
      </c>
      <c r="I366" s="27">
        <v>45329</v>
      </c>
      <c r="J366" s="27">
        <v>45330</v>
      </c>
      <c r="K366" s="27">
        <v>45504</v>
      </c>
      <c r="L366" s="29">
        <v>57924000</v>
      </c>
      <c r="M366" s="36">
        <v>0.32558139534883723</v>
      </c>
      <c r="N366" s="31">
        <v>18020800</v>
      </c>
      <c r="O366" s="31">
        <v>2574400</v>
      </c>
      <c r="P366" s="31">
        <v>37328800</v>
      </c>
      <c r="Q366" s="31">
        <f>VLOOKUP(A366,Hoja8!A:B,2,0)</f>
        <v>1030565075</v>
      </c>
      <c r="R366" s="31">
        <f t="shared" si="21"/>
        <v>0</v>
      </c>
      <c r="S366" s="31">
        <f>VLOOKUP(A366,Hoja8!A:C,3,0)</f>
        <v>57924000</v>
      </c>
      <c r="T366" s="31">
        <f t="shared" si="22"/>
        <v>0</v>
      </c>
      <c r="U366" s="31">
        <f>VLOOKUP(A366,Hoja8!A:E,5,0)</f>
        <v>26387600</v>
      </c>
      <c r="V366" s="31">
        <f>VLOOKUP(A366,Hoja8!A:D,4,0)</f>
        <v>2574400</v>
      </c>
      <c r="W366" s="31">
        <f>VLOOKUP(A366,Hoja8!A:F,6,0)</f>
        <v>28962000</v>
      </c>
      <c r="AA366" s="30">
        <f t="shared" si="23"/>
        <v>45504</v>
      </c>
      <c r="AB366" s="31"/>
      <c r="AC366" s="31">
        <f t="shared" si="20"/>
        <v>57924000</v>
      </c>
      <c r="AD366" s="28" t="s">
        <v>4742</v>
      </c>
    </row>
    <row r="367" spans="1:30" s="28" customFormat="1" ht="43.5" x14ac:dyDescent="0.35">
      <c r="A367" s="20">
        <v>402</v>
      </c>
      <c r="B367" s="28">
        <v>2024</v>
      </c>
      <c r="C367" s="19" t="s">
        <v>1171</v>
      </c>
      <c r="D367" s="19" t="s">
        <v>1172</v>
      </c>
      <c r="E367" s="19">
        <v>1117492089</v>
      </c>
      <c r="F367" s="19" t="s">
        <v>1173</v>
      </c>
      <c r="G367" s="19" t="s">
        <v>894</v>
      </c>
      <c r="H367" s="19" t="s">
        <v>895</v>
      </c>
      <c r="I367" s="27">
        <v>45329</v>
      </c>
      <c r="J367" s="27">
        <v>45331</v>
      </c>
      <c r="K367" s="27">
        <v>45504</v>
      </c>
      <c r="L367" s="29">
        <v>35009700</v>
      </c>
      <c r="M367" s="36">
        <v>0.47368421052631576</v>
      </c>
      <c r="N367" s="31">
        <v>15754365</v>
      </c>
      <c r="O367" s="31">
        <v>1750485</v>
      </c>
      <c r="P367" s="31">
        <v>17504850</v>
      </c>
      <c r="Q367" s="31">
        <f>VLOOKUP(A367,Hoja8!A:B,2,0)</f>
        <v>1117492089</v>
      </c>
      <c r="R367" s="31">
        <f t="shared" si="21"/>
        <v>0</v>
      </c>
      <c r="S367" s="31">
        <f>VLOOKUP(A367,Hoja8!A:C,3,0)</f>
        <v>35009700</v>
      </c>
      <c r="T367" s="31">
        <f t="shared" si="22"/>
        <v>0</v>
      </c>
      <c r="U367" s="31">
        <f>VLOOKUP(A367,Hoja8!A:E,5,0)</f>
        <v>21589315</v>
      </c>
      <c r="V367" s="31">
        <f>VLOOKUP(A367,Hoja8!A:D,4,0)</f>
        <v>1750485</v>
      </c>
      <c r="W367" s="31">
        <f>VLOOKUP(A367,Hoja8!A:F,6,0)</f>
        <v>11669900</v>
      </c>
      <c r="AA367" s="30">
        <f t="shared" si="23"/>
        <v>45504</v>
      </c>
      <c r="AB367" s="31"/>
      <c r="AC367" s="31">
        <f t="shared" si="20"/>
        <v>35009700</v>
      </c>
      <c r="AD367" s="28" t="s">
        <v>895</v>
      </c>
    </row>
    <row r="368" spans="1:30" s="28" customFormat="1" ht="43.5" x14ac:dyDescent="0.35">
      <c r="A368" s="20">
        <v>403</v>
      </c>
      <c r="B368" s="28">
        <v>2024</v>
      </c>
      <c r="C368" s="19" t="s">
        <v>1174</v>
      </c>
      <c r="D368" s="19" t="s">
        <v>1175</v>
      </c>
      <c r="E368" s="19">
        <v>51991290</v>
      </c>
      <c r="F368" s="19" t="s">
        <v>1176</v>
      </c>
      <c r="G368" s="19" t="s">
        <v>262</v>
      </c>
      <c r="H368" s="19" t="s">
        <v>4742</v>
      </c>
      <c r="I368" s="27">
        <v>45329</v>
      </c>
      <c r="J368" s="27">
        <v>45331</v>
      </c>
      <c r="K368" s="27">
        <v>45504</v>
      </c>
      <c r="L368" s="29">
        <v>50346000</v>
      </c>
      <c r="M368" s="36">
        <v>0.47368421052631576</v>
      </c>
      <c r="N368" s="31">
        <v>22655700</v>
      </c>
      <c r="O368" s="31">
        <v>2517300</v>
      </c>
      <c r="P368" s="31">
        <v>25173000</v>
      </c>
      <c r="Q368" s="31">
        <f>VLOOKUP(A368,Hoja8!A:B,2,0)</f>
        <v>51991290</v>
      </c>
      <c r="R368" s="31">
        <f t="shared" si="21"/>
        <v>0</v>
      </c>
      <c r="S368" s="31">
        <f>VLOOKUP(A368,Hoja8!A:C,3,0)</f>
        <v>50346000</v>
      </c>
      <c r="T368" s="31">
        <f t="shared" si="22"/>
        <v>0</v>
      </c>
      <c r="U368" s="31">
        <f>VLOOKUP(A368,Hoja8!A:E,5,0)</f>
        <v>31046700</v>
      </c>
      <c r="V368" s="31">
        <f>VLOOKUP(A368,Hoja8!A:D,4,0)</f>
        <v>2517300</v>
      </c>
      <c r="W368" s="31">
        <f>VLOOKUP(A368,Hoja8!A:F,6,0)</f>
        <v>16782000</v>
      </c>
      <c r="AA368" s="30">
        <f t="shared" si="23"/>
        <v>45504</v>
      </c>
      <c r="AB368" s="31"/>
      <c r="AC368" s="31">
        <f t="shared" si="20"/>
        <v>50346000</v>
      </c>
      <c r="AD368" s="28" t="s">
        <v>4742</v>
      </c>
    </row>
    <row r="369" spans="1:30" s="28" customFormat="1" ht="84.75" customHeight="1" x14ac:dyDescent="0.35">
      <c r="A369" s="20">
        <v>404</v>
      </c>
      <c r="B369" s="28">
        <v>2024</v>
      </c>
      <c r="C369" s="19" t="s">
        <v>1177</v>
      </c>
      <c r="D369" s="19" t="s">
        <v>1178</v>
      </c>
      <c r="E369" s="19">
        <v>59311442</v>
      </c>
      <c r="F369" s="19" t="s">
        <v>1179</v>
      </c>
      <c r="G369" s="19" t="s">
        <v>463</v>
      </c>
      <c r="H369" s="19" t="s">
        <v>1180</v>
      </c>
      <c r="I369" s="27">
        <v>45330</v>
      </c>
      <c r="J369" s="27">
        <v>45334</v>
      </c>
      <c r="K369" s="27">
        <v>45504</v>
      </c>
      <c r="L369" s="29">
        <v>40110000</v>
      </c>
      <c r="M369" s="36">
        <v>0.4642857142857143</v>
      </c>
      <c r="N369" s="31">
        <v>17381000</v>
      </c>
      <c r="O369" s="31">
        <v>2674000</v>
      </c>
      <c r="P369" s="31">
        <v>20055000</v>
      </c>
      <c r="Q369" s="31">
        <f>VLOOKUP(A369,Hoja8!A:B,2,0)</f>
        <v>59311442</v>
      </c>
      <c r="R369" s="31">
        <f t="shared" si="21"/>
        <v>0</v>
      </c>
      <c r="S369" s="31">
        <f>VLOOKUP(A369,Hoja8!A:C,3,0)</f>
        <v>40110000</v>
      </c>
      <c r="T369" s="31">
        <f t="shared" si="22"/>
        <v>0</v>
      </c>
      <c r="U369" s="31">
        <f>VLOOKUP(A369,Hoja8!A:E,5,0)</f>
        <v>24066000</v>
      </c>
      <c r="V369" s="31">
        <f>VLOOKUP(A369,Hoja8!A:D,4,0)</f>
        <v>2674000</v>
      </c>
      <c r="W369" s="31">
        <f>VLOOKUP(A369,Hoja8!A:F,6,0)</f>
        <v>13370000</v>
      </c>
      <c r="AA369" s="30">
        <f t="shared" si="23"/>
        <v>45504</v>
      </c>
      <c r="AB369" s="31"/>
      <c r="AC369" s="31">
        <f t="shared" si="20"/>
        <v>40110000</v>
      </c>
      <c r="AD369" s="28" t="s">
        <v>1180</v>
      </c>
    </row>
    <row r="370" spans="1:30" s="28" customFormat="1" ht="43.5" x14ac:dyDescent="0.35">
      <c r="A370" s="20">
        <v>405</v>
      </c>
      <c r="B370" s="28">
        <v>2024</v>
      </c>
      <c r="C370" s="19" t="s">
        <v>1181</v>
      </c>
      <c r="D370" s="19" t="s">
        <v>1182</v>
      </c>
      <c r="E370" s="19">
        <v>52867036</v>
      </c>
      <c r="F370" s="19" t="s">
        <v>1183</v>
      </c>
      <c r="G370" s="19" t="s">
        <v>463</v>
      </c>
      <c r="H370" s="19" t="s">
        <v>1180</v>
      </c>
      <c r="I370" s="27">
        <v>45330</v>
      </c>
      <c r="J370" s="27">
        <v>45334</v>
      </c>
      <c r="K370" s="27">
        <v>45504</v>
      </c>
      <c r="L370" s="29">
        <v>40110000</v>
      </c>
      <c r="M370" s="36">
        <v>0.4642857142857143</v>
      </c>
      <c r="N370" s="31">
        <v>17381000</v>
      </c>
      <c r="O370" s="31">
        <v>2674000</v>
      </c>
      <c r="P370" s="31">
        <v>20055000</v>
      </c>
      <c r="Q370" s="31">
        <f>VLOOKUP(A370,Hoja8!A:B,2,0)</f>
        <v>52867036</v>
      </c>
      <c r="R370" s="31">
        <f t="shared" si="21"/>
        <v>0</v>
      </c>
      <c r="S370" s="31">
        <f>VLOOKUP(A370,Hoja8!A:C,3,0)</f>
        <v>40110000</v>
      </c>
      <c r="T370" s="31">
        <f t="shared" si="22"/>
        <v>0</v>
      </c>
      <c r="U370" s="31">
        <f>VLOOKUP(A370,Hoja8!A:E,5,0)</f>
        <v>24066000</v>
      </c>
      <c r="V370" s="31">
        <f>VLOOKUP(A370,Hoja8!A:D,4,0)</f>
        <v>2674000</v>
      </c>
      <c r="W370" s="31">
        <f>VLOOKUP(A370,Hoja8!A:F,6,0)</f>
        <v>13370000</v>
      </c>
      <c r="AA370" s="30">
        <f t="shared" si="23"/>
        <v>45504</v>
      </c>
      <c r="AB370" s="31"/>
      <c r="AC370" s="31">
        <f t="shared" si="20"/>
        <v>40110000</v>
      </c>
      <c r="AD370" s="28" t="s">
        <v>1180</v>
      </c>
    </row>
    <row r="371" spans="1:30" s="28" customFormat="1" ht="43.5" x14ac:dyDescent="0.35">
      <c r="A371" s="20">
        <v>407</v>
      </c>
      <c r="B371" s="28">
        <v>2024</v>
      </c>
      <c r="C371" s="19" t="s">
        <v>1184</v>
      </c>
      <c r="D371" s="19" t="s">
        <v>1185</v>
      </c>
      <c r="E371" s="19">
        <v>1026286906</v>
      </c>
      <c r="F371" s="19" t="s">
        <v>1186</v>
      </c>
      <c r="G371" s="19" t="s">
        <v>532</v>
      </c>
      <c r="H371" s="19" t="s">
        <v>533</v>
      </c>
      <c r="I371" s="27">
        <v>45330</v>
      </c>
      <c r="J371" s="27">
        <v>45334</v>
      </c>
      <c r="K371" s="27">
        <v>45504</v>
      </c>
      <c r="L371" s="29">
        <v>31827000</v>
      </c>
      <c r="M371" s="36">
        <v>0.4642857142857143</v>
      </c>
      <c r="N371" s="31">
        <v>13791700</v>
      </c>
      <c r="O371" s="31">
        <v>2121800</v>
      </c>
      <c r="P371" s="31">
        <v>15913500</v>
      </c>
      <c r="Q371" s="31">
        <f>VLOOKUP(A371,Hoja8!A:B,2,0)</f>
        <v>1026286906</v>
      </c>
      <c r="R371" s="31">
        <f t="shared" si="21"/>
        <v>0</v>
      </c>
      <c r="S371" s="31">
        <f>VLOOKUP(A371,Hoja8!A:C,3,0)</f>
        <v>31827000</v>
      </c>
      <c r="T371" s="31">
        <f t="shared" si="22"/>
        <v>0</v>
      </c>
      <c r="U371" s="31">
        <f>VLOOKUP(A371,Hoja8!A:E,5,0)</f>
        <v>19096200</v>
      </c>
      <c r="V371" s="31">
        <f>VLOOKUP(A371,Hoja8!A:D,4,0)</f>
        <v>2121800</v>
      </c>
      <c r="W371" s="31">
        <f>VLOOKUP(A371,Hoja8!A:F,6,0)</f>
        <v>10609000</v>
      </c>
      <c r="AA371" s="30">
        <f t="shared" si="23"/>
        <v>45504</v>
      </c>
      <c r="AB371" s="31"/>
      <c r="AC371" s="31">
        <f t="shared" si="20"/>
        <v>31827000</v>
      </c>
      <c r="AD371" s="28" t="s">
        <v>4760</v>
      </c>
    </row>
    <row r="372" spans="1:30" s="28" customFormat="1" ht="43.5" x14ac:dyDescent="0.35">
      <c r="A372" s="20">
        <v>408</v>
      </c>
      <c r="B372" s="28">
        <v>2024</v>
      </c>
      <c r="C372" s="19" t="s">
        <v>1187</v>
      </c>
      <c r="D372" s="19" t="s">
        <v>1188</v>
      </c>
      <c r="E372" s="19">
        <v>1098777417</v>
      </c>
      <c r="F372" s="19" t="s">
        <v>1189</v>
      </c>
      <c r="G372" s="19" t="s">
        <v>154</v>
      </c>
      <c r="H372" s="19" t="s">
        <v>4747</v>
      </c>
      <c r="I372" s="27">
        <v>45330</v>
      </c>
      <c r="J372" s="27">
        <v>45335</v>
      </c>
      <c r="K372" s="27">
        <v>45504</v>
      </c>
      <c r="L372" s="29">
        <v>32592000</v>
      </c>
      <c r="M372" s="36">
        <v>0.46107783837051053</v>
      </c>
      <c r="N372" s="31">
        <v>13942133</v>
      </c>
      <c r="O372" s="31">
        <v>2353867</v>
      </c>
      <c r="P372" s="31">
        <v>16296000</v>
      </c>
      <c r="Q372" s="31">
        <f>VLOOKUP(A372,Hoja8!A:B,2,0)</f>
        <v>1098777417</v>
      </c>
      <c r="R372" s="31">
        <f t="shared" si="21"/>
        <v>0</v>
      </c>
      <c r="S372" s="31">
        <f>VLOOKUP(A372,Hoja8!A:C,3,0)</f>
        <v>32592000</v>
      </c>
      <c r="T372" s="31">
        <f t="shared" si="22"/>
        <v>0</v>
      </c>
      <c r="U372" s="31">
        <f>VLOOKUP(A372,Hoja8!A:E,5,0)</f>
        <v>19374133</v>
      </c>
      <c r="V372" s="31">
        <f>VLOOKUP(A372,Hoja8!A:D,4,0)</f>
        <v>2353867</v>
      </c>
      <c r="W372" s="31">
        <f>VLOOKUP(A372,Hoja8!A:F,6,0)</f>
        <v>10864000</v>
      </c>
      <c r="AA372" s="30">
        <f t="shared" si="23"/>
        <v>45504</v>
      </c>
      <c r="AB372" s="31"/>
      <c r="AC372" s="31">
        <f t="shared" si="20"/>
        <v>32592000</v>
      </c>
      <c r="AD372" s="28" t="s">
        <v>4747</v>
      </c>
    </row>
    <row r="373" spans="1:30" s="28" customFormat="1" ht="43.5" x14ac:dyDescent="0.35">
      <c r="A373" s="20">
        <v>409</v>
      </c>
      <c r="B373" s="28">
        <v>2024</v>
      </c>
      <c r="C373" s="19" t="s">
        <v>1190</v>
      </c>
      <c r="D373" s="19" t="s">
        <v>1191</v>
      </c>
      <c r="E373" s="19">
        <v>1023921975</v>
      </c>
      <c r="F373" s="19" t="s">
        <v>1192</v>
      </c>
      <c r="G373" s="19" t="s">
        <v>154</v>
      </c>
      <c r="H373" s="19" t="s">
        <v>4747</v>
      </c>
      <c r="I373" s="27">
        <v>45330</v>
      </c>
      <c r="J373" s="27">
        <v>45331</v>
      </c>
      <c r="K373" s="27">
        <v>45504</v>
      </c>
      <c r="L373" s="29">
        <v>40284000</v>
      </c>
      <c r="M373" s="36">
        <v>0.47368421052631576</v>
      </c>
      <c r="N373" s="31">
        <v>18127800</v>
      </c>
      <c r="O373" s="31">
        <v>2014200</v>
      </c>
      <c r="P373" s="31">
        <v>20142000</v>
      </c>
      <c r="Q373" s="31">
        <f>VLOOKUP(A373,Hoja8!A:B,2,0)</f>
        <v>1023921975</v>
      </c>
      <c r="R373" s="31">
        <f t="shared" si="21"/>
        <v>0</v>
      </c>
      <c r="S373" s="31">
        <f>VLOOKUP(A373,Hoja8!A:C,3,0)</f>
        <v>40284000</v>
      </c>
      <c r="T373" s="31">
        <f t="shared" si="22"/>
        <v>0</v>
      </c>
      <c r="U373" s="31">
        <f>VLOOKUP(A373,Hoja8!A:E,5,0)</f>
        <v>24841800</v>
      </c>
      <c r="V373" s="31">
        <f>VLOOKUP(A373,Hoja8!A:D,4,0)</f>
        <v>2014200</v>
      </c>
      <c r="W373" s="31">
        <f>VLOOKUP(A373,Hoja8!A:F,6,0)</f>
        <v>13428000</v>
      </c>
      <c r="AA373" s="30">
        <f t="shared" si="23"/>
        <v>45504</v>
      </c>
      <c r="AB373" s="31"/>
      <c r="AC373" s="31">
        <f t="shared" si="20"/>
        <v>40284000</v>
      </c>
      <c r="AD373" s="28" t="s">
        <v>4747</v>
      </c>
    </row>
    <row r="374" spans="1:30" s="28" customFormat="1" ht="43.5" x14ac:dyDescent="0.35">
      <c r="A374" s="20">
        <v>410</v>
      </c>
      <c r="B374" s="28">
        <v>2024</v>
      </c>
      <c r="C374" s="19" t="s">
        <v>1193</v>
      </c>
      <c r="D374" s="19" t="s">
        <v>1194</v>
      </c>
      <c r="E374" s="19">
        <v>1018439974</v>
      </c>
      <c r="F374" s="19" t="s">
        <v>1195</v>
      </c>
      <c r="G374" s="19" t="s">
        <v>298</v>
      </c>
      <c r="H374" s="19" t="s">
        <v>299</v>
      </c>
      <c r="I374" s="27">
        <v>45330</v>
      </c>
      <c r="J374" s="27">
        <v>45334</v>
      </c>
      <c r="K374" s="27">
        <v>45504</v>
      </c>
      <c r="L374" s="29">
        <v>61750000</v>
      </c>
      <c r="M374" s="36">
        <v>0.4642857142857143</v>
      </c>
      <c r="N374" s="31">
        <v>24700000</v>
      </c>
      <c r="O374" s="31">
        <v>8550000</v>
      </c>
      <c r="P374" s="31">
        <v>28500000</v>
      </c>
      <c r="Q374" s="31">
        <f>VLOOKUP(A374,Hoja8!A:B,2,0)</f>
        <v>1018439974</v>
      </c>
      <c r="R374" s="31">
        <f t="shared" si="21"/>
        <v>0</v>
      </c>
      <c r="S374" s="31">
        <f>VLOOKUP(A374,Hoja8!A:C,3,0)</f>
        <v>61750000</v>
      </c>
      <c r="T374" s="31">
        <f t="shared" si="22"/>
        <v>0</v>
      </c>
      <c r="U374" s="31">
        <f>VLOOKUP(A374,Hoja8!A:E,5,0)</f>
        <v>34200000</v>
      </c>
      <c r="V374" s="31">
        <f>VLOOKUP(A374,Hoja8!A:D,4,0)</f>
        <v>8550000</v>
      </c>
      <c r="W374" s="31">
        <f>VLOOKUP(A374,Hoja8!A:F,6,0)</f>
        <v>19000000</v>
      </c>
      <c r="AA374" s="30">
        <f t="shared" si="23"/>
        <v>45504</v>
      </c>
      <c r="AB374" s="31"/>
      <c r="AC374" s="31">
        <f t="shared" ref="AC374:AC437" si="24">+AB374+L374</f>
        <v>61750000</v>
      </c>
      <c r="AD374" s="28" t="s">
        <v>300</v>
      </c>
    </row>
    <row r="375" spans="1:30" s="28" customFormat="1" ht="43.5" x14ac:dyDescent="0.35">
      <c r="A375" s="20">
        <v>411</v>
      </c>
      <c r="B375" s="28">
        <v>2024</v>
      </c>
      <c r="C375" s="20" t="s">
        <v>1196</v>
      </c>
      <c r="D375" s="20" t="s">
        <v>1197</v>
      </c>
      <c r="E375" s="20">
        <v>41957780</v>
      </c>
      <c r="F375" s="48" t="s">
        <v>1198</v>
      </c>
      <c r="G375" s="20" t="s">
        <v>154</v>
      </c>
      <c r="H375" s="20" t="s">
        <v>32</v>
      </c>
      <c r="I375" s="49">
        <v>45330</v>
      </c>
      <c r="J375" s="49">
        <v>45334</v>
      </c>
      <c r="K375" s="49">
        <v>45504</v>
      </c>
      <c r="L375" s="50">
        <v>40800000</v>
      </c>
      <c r="M375" s="36">
        <v>0.50980392156862742</v>
      </c>
      <c r="N375" s="31">
        <v>17680000</v>
      </c>
      <c r="O375" s="31">
        <v>6120000</v>
      </c>
      <c r="P375" s="31">
        <v>20400000</v>
      </c>
      <c r="Q375" s="31">
        <f>VLOOKUP(A375,Hoja8!A:B,2,0)</f>
        <v>41957780</v>
      </c>
      <c r="R375" s="31">
        <f t="shared" si="21"/>
        <v>0</v>
      </c>
      <c r="S375" s="31">
        <v>40800000</v>
      </c>
      <c r="T375" s="31">
        <f t="shared" si="22"/>
        <v>0</v>
      </c>
      <c r="U375" s="31">
        <f>VLOOKUP(A375,Hoja8!A:E,5,0)</f>
        <v>24480000</v>
      </c>
      <c r="V375" s="31">
        <f>VLOOKUP(A375,Hoja8!A:D,4,0)</f>
        <v>6120000</v>
      </c>
      <c r="W375" s="31">
        <f>VLOOKUP(A375,Hoja8!A:F,6,0)</f>
        <v>13600000</v>
      </c>
      <c r="AA375" s="30">
        <f t="shared" si="23"/>
        <v>45504</v>
      </c>
      <c r="AB375" s="31"/>
      <c r="AC375" s="31">
        <f t="shared" si="24"/>
        <v>40800000</v>
      </c>
      <c r="AD375" s="28" t="s">
        <v>32</v>
      </c>
    </row>
    <row r="376" spans="1:30" s="28" customFormat="1" ht="43.5" x14ac:dyDescent="0.35">
      <c r="A376" s="20">
        <v>412</v>
      </c>
      <c r="B376" s="28">
        <v>2024</v>
      </c>
      <c r="C376" s="19" t="s">
        <v>1199</v>
      </c>
      <c r="D376" s="19" t="s">
        <v>1200</v>
      </c>
      <c r="E376" s="19">
        <v>1010179608</v>
      </c>
      <c r="F376" s="19" t="s">
        <v>1201</v>
      </c>
      <c r="G376" s="19" t="s">
        <v>154</v>
      </c>
      <c r="H376" s="19" t="s">
        <v>32</v>
      </c>
      <c r="I376" s="27">
        <v>45330</v>
      </c>
      <c r="J376" s="27">
        <v>45334</v>
      </c>
      <c r="K376" s="27">
        <v>45504</v>
      </c>
      <c r="L376" s="29">
        <v>39108000</v>
      </c>
      <c r="M376" s="36">
        <v>0.4642857142857143</v>
      </c>
      <c r="N376" s="31">
        <v>16946800</v>
      </c>
      <c r="O376" s="31">
        <v>2607200</v>
      </c>
      <c r="P376" s="31">
        <v>19554000</v>
      </c>
      <c r="Q376" s="31">
        <f>VLOOKUP(A376,Hoja8!A:B,2,0)</f>
        <v>1010179608</v>
      </c>
      <c r="R376" s="31">
        <f t="shared" si="21"/>
        <v>0</v>
      </c>
      <c r="S376" s="31">
        <f>VLOOKUP(A376,Hoja8!A:C,3,0)</f>
        <v>39108000</v>
      </c>
      <c r="T376" s="31">
        <f t="shared" si="22"/>
        <v>0</v>
      </c>
      <c r="U376" s="31">
        <f>VLOOKUP(A376,Hoja8!A:E,5,0)</f>
        <v>23464800</v>
      </c>
      <c r="V376" s="31">
        <f>VLOOKUP(A376,Hoja8!A:D,4,0)</f>
        <v>2607200</v>
      </c>
      <c r="W376" s="31">
        <f>VLOOKUP(A376,Hoja8!A:F,6,0)</f>
        <v>13036000</v>
      </c>
      <c r="AA376" s="30">
        <f t="shared" si="23"/>
        <v>45504</v>
      </c>
      <c r="AB376" s="31"/>
      <c r="AC376" s="31">
        <f t="shared" si="24"/>
        <v>39108000</v>
      </c>
      <c r="AD376" s="28" t="s">
        <v>32</v>
      </c>
    </row>
    <row r="377" spans="1:30" s="28" customFormat="1" ht="43.5" x14ac:dyDescent="0.35">
      <c r="A377" s="20">
        <v>413</v>
      </c>
      <c r="B377" s="28">
        <v>2024</v>
      </c>
      <c r="C377" s="19" t="s">
        <v>1202</v>
      </c>
      <c r="D377" s="19" t="s">
        <v>1203</v>
      </c>
      <c r="E377" s="19">
        <v>1033707435</v>
      </c>
      <c r="F377" s="19" t="s">
        <v>1204</v>
      </c>
      <c r="G377" s="19" t="s">
        <v>154</v>
      </c>
      <c r="H377" s="19" t="s">
        <v>32</v>
      </c>
      <c r="I377" s="27">
        <v>45330</v>
      </c>
      <c r="J377" s="27">
        <v>45334</v>
      </c>
      <c r="K377" s="27">
        <v>45504</v>
      </c>
      <c r="L377" s="29">
        <v>39108000</v>
      </c>
      <c r="M377" s="36">
        <v>0.4642857142857143</v>
      </c>
      <c r="N377" s="31">
        <v>16946800</v>
      </c>
      <c r="O377" s="31">
        <v>2607200</v>
      </c>
      <c r="P377" s="31">
        <v>19554000</v>
      </c>
      <c r="Q377" s="31">
        <f>VLOOKUP(A377,Hoja8!A:B,2,0)</f>
        <v>1033707435</v>
      </c>
      <c r="R377" s="31">
        <f t="shared" si="21"/>
        <v>0</v>
      </c>
      <c r="S377" s="31">
        <f>VLOOKUP(A377,Hoja8!A:C,3,0)</f>
        <v>39108000</v>
      </c>
      <c r="T377" s="31">
        <f t="shared" si="22"/>
        <v>0</v>
      </c>
      <c r="U377" s="31">
        <f>VLOOKUP(A377,Hoja8!A:E,5,0)</f>
        <v>23464800</v>
      </c>
      <c r="V377" s="31">
        <f>VLOOKUP(A377,Hoja8!A:D,4,0)</f>
        <v>2607200</v>
      </c>
      <c r="W377" s="31">
        <f>VLOOKUP(A377,Hoja8!A:F,6,0)</f>
        <v>13036000</v>
      </c>
      <c r="AA377" s="30">
        <f t="shared" si="23"/>
        <v>45504</v>
      </c>
      <c r="AB377" s="31"/>
      <c r="AC377" s="31">
        <f t="shared" si="24"/>
        <v>39108000</v>
      </c>
      <c r="AD377" s="28" t="s">
        <v>32</v>
      </c>
    </row>
    <row r="378" spans="1:30" s="28" customFormat="1" ht="43.5" x14ac:dyDescent="0.35">
      <c r="A378" s="20">
        <v>414</v>
      </c>
      <c r="B378" s="28">
        <v>2024</v>
      </c>
      <c r="C378" s="19" t="s">
        <v>1205</v>
      </c>
      <c r="D378" s="19" t="s">
        <v>1206</v>
      </c>
      <c r="E378" s="19">
        <v>1022363074</v>
      </c>
      <c r="F378" s="19" t="s">
        <v>1207</v>
      </c>
      <c r="G378" s="19" t="s">
        <v>262</v>
      </c>
      <c r="H378" s="19" t="s">
        <v>4742</v>
      </c>
      <c r="I378" s="27">
        <v>45330</v>
      </c>
      <c r="J378" s="27">
        <v>45334</v>
      </c>
      <c r="K378" s="27">
        <v>45504</v>
      </c>
      <c r="L378" s="29">
        <v>36252000</v>
      </c>
      <c r="M378" s="36">
        <v>0.4642857142857143</v>
      </c>
      <c r="N378" s="31">
        <v>15709200</v>
      </c>
      <c r="O378" s="31">
        <v>2416800</v>
      </c>
      <c r="P378" s="31">
        <v>18126000</v>
      </c>
      <c r="Q378" s="31">
        <f>VLOOKUP(A378,Hoja8!A:B,2,0)</f>
        <v>1022363074</v>
      </c>
      <c r="R378" s="31">
        <f t="shared" si="21"/>
        <v>0</v>
      </c>
      <c r="S378" s="31">
        <f>VLOOKUP(A378,Hoja8!A:C,3,0)</f>
        <v>36252000</v>
      </c>
      <c r="T378" s="31">
        <f t="shared" si="22"/>
        <v>0</v>
      </c>
      <c r="U378" s="31">
        <f>VLOOKUP(A378,Hoja8!A:E,5,0)</f>
        <v>21751200</v>
      </c>
      <c r="V378" s="31">
        <f>VLOOKUP(A378,Hoja8!A:D,4,0)</f>
        <v>2416800</v>
      </c>
      <c r="W378" s="31">
        <f>VLOOKUP(A378,Hoja8!A:F,6,0)</f>
        <v>12084000</v>
      </c>
      <c r="AA378" s="30">
        <f t="shared" si="23"/>
        <v>45504</v>
      </c>
      <c r="AB378" s="31"/>
      <c r="AC378" s="31">
        <f t="shared" si="24"/>
        <v>36252000</v>
      </c>
      <c r="AD378" s="28" t="s">
        <v>4742</v>
      </c>
    </row>
    <row r="379" spans="1:30" s="28" customFormat="1" ht="29" x14ac:dyDescent="0.35">
      <c r="A379" s="20">
        <v>415</v>
      </c>
      <c r="B379" s="28">
        <v>2024</v>
      </c>
      <c r="C379" s="19" t="s">
        <v>1208</v>
      </c>
      <c r="D379" s="19" t="s">
        <v>1209</v>
      </c>
      <c r="E379" s="19">
        <v>1024478859</v>
      </c>
      <c r="F379" s="19" t="s">
        <v>1210</v>
      </c>
      <c r="G379" s="19" t="s">
        <v>532</v>
      </c>
      <c r="H379" s="19" t="s">
        <v>533</v>
      </c>
      <c r="I379" s="27">
        <v>45330</v>
      </c>
      <c r="J379" s="27">
        <v>45335</v>
      </c>
      <c r="K379" s="27">
        <v>45504</v>
      </c>
      <c r="L379" s="29">
        <v>31827000</v>
      </c>
      <c r="M379" s="36">
        <v>0.28143711763695289</v>
      </c>
      <c r="N379" s="31">
        <v>8310383</v>
      </c>
      <c r="O379" s="31">
        <v>2298617</v>
      </c>
      <c r="P379" s="31">
        <v>21218000</v>
      </c>
      <c r="Q379" s="31">
        <f>VLOOKUP(A379,Hoja8!A:B,2,0)</f>
        <v>1024478859</v>
      </c>
      <c r="R379" s="31">
        <f t="shared" si="21"/>
        <v>0</v>
      </c>
      <c r="S379" s="31">
        <f>VLOOKUP(A379,Hoja8!A:C,3,0)</f>
        <v>31827000</v>
      </c>
      <c r="T379" s="31">
        <f t="shared" si="22"/>
        <v>0</v>
      </c>
      <c r="U379" s="31">
        <f>VLOOKUP(A379,Hoja8!A:E,5,0)</f>
        <v>13614883</v>
      </c>
      <c r="V379" s="31">
        <f>VLOOKUP(A379,Hoja8!A:D,4,0)</f>
        <v>2298617</v>
      </c>
      <c r="W379" s="31">
        <f>VLOOKUP(A379,Hoja8!A:F,6,0)</f>
        <v>15913500</v>
      </c>
      <c r="AA379" s="30">
        <f t="shared" si="23"/>
        <v>45504</v>
      </c>
      <c r="AB379" s="31"/>
      <c r="AC379" s="31">
        <f t="shared" si="24"/>
        <v>31827000</v>
      </c>
      <c r="AD379" s="28" t="s">
        <v>4760</v>
      </c>
    </row>
    <row r="380" spans="1:30" s="28" customFormat="1" ht="43.5" x14ac:dyDescent="0.35">
      <c r="A380" s="20">
        <v>416</v>
      </c>
      <c r="B380" s="28">
        <v>2024</v>
      </c>
      <c r="C380" s="19" t="s">
        <v>1211</v>
      </c>
      <c r="D380" s="19" t="s">
        <v>1212</v>
      </c>
      <c r="E380" s="19">
        <v>1026273272</v>
      </c>
      <c r="F380" s="19" t="s">
        <v>1213</v>
      </c>
      <c r="G380" s="19" t="s">
        <v>154</v>
      </c>
      <c r="H380" s="19" t="s">
        <v>32</v>
      </c>
      <c r="I380" s="27">
        <v>45330</v>
      </c>
      <c r="J380" s="27">
        <v>45334</v>
      </c>
      <c r="K380" s="27">
        <v>45504</v>
      </c>
      <c r="L380" s="29">
        <v>39108000</v>
      </c>
      <c r="M380" s="36">
        <v>0.4642857142857143</v>
      </c>
      <c r="N380" s="31">
        <v>16946800</v>
      </c>
      <c r="O380" s="31">
        <v>2607200</v>
      </c>
      <c r="P380" s="31">
        <v>19554000</v>
      </c>
      <c r="Q380" s="31">
        <f>VLOOKUP(A380,Hoja8!A:B,2,0)</f>
        <v>1026273272</v>
      </c>
      <c r="R380" s="31">
        <f t="shared" si="21"/>
        <v>0</v>
      </c>
      <c r="S380" s="31">
        <f>VLOOKUP(A380,Hoja8!A:C,3,0)</f>
        <v>39108000</v>
      </c>
      <c r="T380" s="31">
        <f t="shared" si="22"/>
        <v>0</v>
      </c>
      <c r="U380" s="31">
        <f>VLOOKUP(A380,Hoja8!A:E,5,0)</f>
        <v>23464800</v>
      </c>
      <c r="V380" s="31">
        <f>VLOOKUP(A380,Hoja8!A:D,4,0)</f>
        <v>2607200</v>
      </c>
      <c r="W380" s="31">
        <f>VLOOKUP(A380,Hoja8!A:F,6,0)</f>
        <v>13036000</v>
      </c>
      <c r="AA380" s="30">
        <f t="shared" si="23"/>
        <v>45504</v>
      </c>
      <c r="AB380" s="31"/>
      <c r="AC380" s="31">
        <f t="shared" si="24"/>
        <v>39108000</v>
      </c>
      <c r="AD380" s="28" t="s">
        <v>32</v>
      </c>
    </row>
    <row r="381" spans="1:30" s="28" customFormat="1" ht="43.5" x14ac:dyDescent="0.35">
      <c r="A381" s="20">
        <v>417</v>
      </c>
      <c r="B381" s="28">
        <v>2024</v>
      </c>
      <c r="C381" s="19" t="s">
        <v>1214</v>
      </c>
      <c r="D381" s="19" t="s">
        <v>1215</v>
      </c>
      <c r="E381" s="19">
        <v>1020715966</v>
      </c>
      <c r="F381" s="19" t="s">
        <v>1216</v>
      </c>
      <c r="G381" s="19" t="s">
        <v>444</v>
      </c>
      <c r="H381" s="19" t="s">
        <v>305</v>
      </c>
      <c r="I381" s="27">
        <v>45330</v>
      </c>
      <c r="J381" s="27">
        <v>45331</v>
      </c>
      <c r="K381" s="27">
        <v>45504</v>
      </c>
      <c r="L381" s="29">
        <v>35220000</v>
      </c>
      <c r="M381" s="36">
        <v>0.47368421052631576</v>
      </c>
      <c r="N381" s="31">
        <v>15849000</v>
      </c>
      <c r="O381" s="31">
        <v>1761000</v>
      </c>
      <c r="P381" s="31">
        <v>17610000</v>
      </c>
      <c r="Q381" s="31">
        <f>VLOOKUP(A381,Hoja8!A:B,2,0)</f>
        <v>1020715966</v>
      </c>
      <c r="R381" s="31">
        <f t="shared" si="21"/>
        <v>0</v>
      </c>
      <c r="S381" s="31">
        <f>VLOOKUP(A381,Hoja8!A:C,3,0)</f>
        <v>35220000</v>
      </c>
      <c r="T381" s="31">
        <f t="shared" si="22"/>
        <v>0</v>
      </c>
      <c r="U381" s="31">
        <f>VLOOKUP(A381,Hoja8!A:E,5,0)</f>
        <v>21719000</v>
      </c>
      <c r="V381" s="31">
        <f>VLOOKUP(A381,Hoja8!A:D,4,0)</f>
        <v>1761000</v>
      </c>
      <c r="W381" s="31">
        <f>VLOOKUP(A381,Hoja8!A:F,6,0)</f>
        <v>11740000</v>
      </c>
      <c r="AA381" s="30">
        <f t="shared" si="23"/>
        <v>45504</v>
      </c>
      <c r="AB381" s="31"/>
      <c r="AC381" s="31">
        <f t="shared" si="24"/>
        <v>35220000</v>
      </c>
      <c r="AD381" s="28" t="s">
        <v>4785</v>
      </c>
    </row>
    <row r="382" spans="1:30" s="28" customFormat="1" ht="43.5" x14ac:dyDescent="0.35">
      <c r="A382" s="20">
        <v>418</v>
      </c>
      <c r="B382" s="28">
        <v>2024</v>
      </c>
      <c r="C382" s="19" t="s">
        <v>1217</v>
      </c>
      <c r="D382" s="19" t="s">
        <v>1218</v>
      </c>
      <c r="E382" s="19">
        <v>1020738110</v>
      </c>
      <c r="F382" s="19" t="s">
        <v>1219</v>
      </c>
      <c r="G382" s="19" t="s">
        <v>444</v>
      </c>
      <c r="H382" s="19" t="s">
        <v>305</v>
      </c>
      <c r="I382" s="27">
        <v>45330</v>
      </c>
      <c r="J382" s="27">
        <v>45331</v>
      </c>
      <c r="K382" s="27">
        <v>45504</v>
      </c>
      <c r="L382" s="29">
        <v>35220000</v>
      </c>
      <c r="M382" s="36">
        <v>0.47368421052631576</v>
      </c>
      <c r="N382" s="31">
        <v>15849000</v>
      </c>
      <c r="O382" s="31">
        <v>1761000</v>
      </c>
      <c r="P382" s="31">
        <v>17610000</v>
      </c>
      <c r="Q382" s="31">
        <f>VLOOKUP(A382,Hoja8!A:B,2,0)</f>
        <v>1020738110</v>
      </c>
      <c r="R382" s="31">
        <f t="shared" si="21"/>
        <v>0</v>
      </c>
      <c r="S382" s="31">
        <f>VLOOKUP(A382,Hoja8!A:C,3,0)</f>
        <v>35220000</v>
      </c>
      <c r="T382" s="31">
        <f t="shared" si="22"/>
        <v>0</v>
      </c>
      <c r="U382" s="31">
        <f>VLOOKUP(A382,Hoja8!A:E,5,0)</f>
        <v>21719000</v>
      </c>
      <c r="V382" s="31">
        <f>VLOOKUP(A382,Hoja8!A:D,4,0)</f>
        <v>1761000</v>
      </c>
      <c r="W382" s="31">
        <f>VLOOKUP(A382,Hoja8!A:F,6,0)</f>
        <v>11740000</v>
      </c>
      <c r="AA382" s="30">
        <f t="shared" si="23"/>
        <v>45504</v>
      </c>
      <c r="AB382" s="31"/>
      <c r="AC382" s="31">
        <f t="shared" si="24"/>
        <v>35220000</v>
      </c>
      <c r="AD382" s="28" t="s">
        <v>4785</v>
      </c>
    </row>
    <row r="383" spans="1:30" s="28" customFormat="1" ht="43.5" x14ac:dyDescent="0.35">
      <c r="A383" s="20">
        <v>419</v>
      </c>
      <c r="B383" s="28">
        <v>2024</v>
      </c>
      <c r="C383" s="19" t="s">
        <v>1220</v>
      </c>
      <c r="D383" s="19" t="s">
        <v>1221</v>
      </c>
      <c r="E383" s="19">
        <v>52455371</v>
      </c>
      <c r="F383" s="19" t="s">
        <v>1222</v>
      </c>
      <c r="G383" s="19" t="s">
        <v>304</v>
      </c>
      <c r="H383" s="19" t="s">
        <v>305</v>
      </c>
      <c r="I383" s="27">
        <v>45330</v>
      </c>
      <c r="J383" s="27">
        <v>45331</v>
      </c>
      <c r="K383" s="27">
        <v>45504</v>
      </c>
      <c r="L383" s="29">
        <v>41400000</v>
      </c>
      <c r="M383" s="36">
        <v>0.47368421052631576</v>
      </c>
      <c r="N383" s="31">
        <v>18630000</v>
      </c>
      <c r="O383" s="31">
        <v>2070000</v>
      </c>
      <c r="P383" s="31">
        <v>20700000</v>
      </c>
      <c r="Q383" s="31">
        <f>VLOOKUP(A383,Hoja8!A:B,2,0)</f>
        <v>52455371</v>
      </c>
      <c r="R383" s="31">
        <f t="shared" si="21"/>
        <v>0</v>
      </c>
      <c r="S383" s="31">
        <f>VLOOKUP(A383,Hoja8!A:C,3,0)</f>
        <v>41400000</v>
      </c>
      <c r="T383" s="31">
        <f t="shared" si="22"/>
        <v>0</v>
      </c>
      <c r="U383" s="31">
        <f>VLOOKUP(A383,Hoja8!A:E,5,0)</f>
        <v>25530000</v>
      </c>
      <c r="V383" s="31">
        <f>VLOOKUP(A383,Hoja8!A:D,4,0)</f>
        <v>2070000</v>
      </c>
      <c r="W383" s="31">
        <f>VLOOKUP(A383,Hoja8!A:F,6,0)</f>
        <v>13800000</v>
      </c>
      <c r="AA383" s="30">
        <f t="shared" si="23"/>
        <v>45504</v>
      </c>
      <c r="AB383" s="31"/>
      <c r="AC383" s="31">
        <f t="shared" si="24"/>
        <v>41400000</v>
      </c>
      <c r="AD383" s="28" t="s">
        <v>4785</v>
      </c>
    </row>
    <row r="384" spans="1:30" s="28" customFormat="1" ht="43.5" x14ac:dyDescent="0.35">
      <c r="A384" s="20">
        <v>420</v>
      </c>
      <c r="B384" s="28">
        <v>2024</v>
      </c>
      <c r="C384" s="19" t="s">
        <v>1223</v>
      </c>
      <c r="D384" s="19" t="s">
        <v>1224</v>
      </c>
      <c r="E384" s="19">
        <v>1012337203</v>
      </c>
      <c r="F384" s="19" t="s">
        <v>1225</v>
      </c>
      <c r="G384" s="19" t="s">
        <v>475</v>
      </c>
      <c r="H384" s="19" t="s">
        <v>4768</v>
      </c>
      <c r="I384" s="27">
        <v>45330</v>
      </c>
      <c r="J384" s="27">
        <v>45331</v>
      </c>
      <c r="K384" s="27">
        <v>45497</v>
      </c>
      <c r="L384" s="29">
        <v>31827000</v>
      </c>
      <c r="M384" s="36">
        <v>0.49090909090909091</v>
      </c>
      <c r="N384" s="31">
        <v>14322150</v>
      </c>
      <c r="O384" s="31">
        <v>2652250</v>
      </c>
      <c r="P384" s="31">
        <v>14852600</v>
      </c>
      <c r="Q384" s="31">
        <f>VLOOKUP(A384,Hoja8!A:B,2,0)</f>
        <v>1012337203</v>
      </c>
      <c r="R384" s="31">
        <f t="shared" si="21"/>
        <v>0</v>
      </c>
      <c r="S384" s="31">
        <f>VLOOKUP(A384,Hoja8!A:C,3,0)</f>
        <v>31827000</v>
      </c>
      <c r="T384" s="31">
        <f t="shared" si="22"/>
        <v>0</v>
      </c>
      <c r="U384" s="31">
        <f>VLOOKUP(A384,Hoja8!A:E,5,0)</f>
        <v>19626650</v>
      </c>
      <c r="V384" s="31">
        <f>VLOOKUP(A384,Hoja8!A:D,4,0)</f>
        <v>2652250</v>
      </c>
      <c r="W384" s="31">
        <f>VLOOKUP(A384,Hoja8!A:F,6,0)</f>
        <v>9548100</v>
      </c>
      <c r="AA384" s="30">
        <f t="shared" si="23"/>
        <v>45497</v>
      </c>
      <c r="AB384" s="31"/>
      <c r="AC384" s="31">
        <f t="shared" si="24"/>
        <v>31827000</v>
      </c>
      <c r="AD384" s="28" t="s">
        <v>4768</v>
      </c>
    </row>
    <row r="385" spans="1:30" s="28" customFormat="1" ht="43.5" x14ac:dyDescent="0.35">
      <c r="A385" s="20">
        <v>422</v>
      </c>
      <c r="B385" s="28">
        <v>2024</v>
      </c>
      <c r="C385" s="19" t="s">
        <v>1226</v>
      </c>
      <c r="D385" s="19" t="s">
        <v>1227</v>
      </c>
      <c r="E385" s="19">
        <v>53123323</v>
      </c>
      <c r="F385" s="19" t="s">
        <v>1228</v>
      </c>
      <c r="G385" s="19" t="s">
        <v>154</v>
      </c>
      <c r="H385" s="19" t="s">
        <v>4747</v>
      </c>
      <c r="I385" s="27">
        <v>45330</v>
      </c>
      <c r="J385" s="27">
        <v>45335</v>
      </c>
      <c r="K385" s="27">
        <v>45504</v>
      </c>
      <c r="L385" s="29">
        <v>44742000</v>
      </c>
      <c r="M385" s="36">
        <v>0.46107783998379404</v>
      </c>
      <c r="N385" s="31">
        <v>19139633</v>
      </c>
      <c r="O385" s="31">
        <v>3231367</v>
      </c>
      <c r="P385" s="31">
        <v>22371000</v>
      </c>
      <c r="Q385" s="31">
        <f>VLOOKUP(A385,Hoja8!A:B,2,0)</f>
        <v>53123323</v>
      </c>
      <c r="R385" s="31">
        <f t="shared" si="21"/>
        <v>0</v>
      </c>
      <c r="S385" s="31">
        <f>VLOOKUP(A385,Hoja8!A:C,3,0)</f>
        <v>44742000</v>
      </c>
      <c r="T385" s="31">
        <f t="shared" si="22"/>
        <v>0</v>
      </c>
      <c r="U385" s="31">
        <f>VLOOKUP(A385,Hoja8!A:E,5,0)</f>
        <v>26596633</v>
      </c>
      <c r="V385" s="31">
        <f>VLOOKUP(A385,Hoja8!A:D,4,0)</f>
        <v>3231367</v>
      </c>
      <c r="W385" s="31">
        <f>VLOOKUP(A385,Hoja8!A:F,6,0)</f>
        <v>14914000</v>
      </c>
      <c r="AA385" s="30">
        <f t="shared" si="23"/>
        <v>45504</v>
      </c>
      <c r="AB385" s="31"/>
      <c r="AC385" s="31">
        <f t="shared" si="24"/>
        <v>44742000</v>
      </c>
      <c r="AD385" s="28" t="s">
        <v>4747</v>
      </c>
    </row>
    <row r="386" spans="1:30" s="28" customFormat="1" ht="43.5" x14ac:dyDescent="0.35">
      <c r="A386" s="20">
        <v>423</v>
      </c>
      <c r="B386" s="28">
        <v>2024</v>
      </c>
      <c r="C386" s="19" t="s">
        <v>1229</v>
      </c>
      <c r="D386" s="19" t="s">
        <v>1230</v>
      </c>
      <c r="E386" s="19">
        <v>52255339</v>
      </c>
      <c r="F386" s="19" t="s">
        <v>1231</v>
      </c>
      <c r="G386" s="19" t="s">
        <v>5432</v>
      </c>
      <c r="H386" s="19" t="s">
        <v>820</v>
      </c>
      <c r="I386" s="27">
        <v>45330</v>
      </c>
      <c r="J386" s="27">
        <v>45331</v>
      </c>
      <c r="K386" s="27">
        <v>45504</v>
      </c>
      <c r="L386" s="29">
        <v>49590000</v>
      </c>
      <c r="M386" s="36">
        <v>0.47368421052631576</v>
      </c>
      <c r="N386" s="31">
        <v>22315500</v>
      </c>
      <c r="O386" s="31">
        <v>2479500</v>
      </c>
      <c r="P386" s="31">
        <v>24795000</v>
      </c>
      <c r="Q386" s="31">
        <f>VLOOKUP(A386,Hoja8!A:B,2,0)</f>
        <v>52255339</v>
      </c>
      <c r="R386" s="31">
        <f t="shared" si="21"/>
        <v>0</v>
      </c>
      <c r="S386" s="31">
        <f>VLOOKUP(A386,Hoja8!A:C,3,0)</f>
        <v>49590000</v>
      </c>
      <c r="T386" s="31">
        <f t="shared" si="22"/>
        <v>0</v>
      </c>
      <c r="U386" s="31">
        <f>VLOOKUP(A386,Hoja8!A:E,5,0)</f>
        <v>30580500</v>
      </c>
      <c r="V386" s="31">
        <f>VLOOKUP(A386,Hoja8!A:D,4,0)</f>
        <v>2479500</v>
      </c>
      <c r="W386" s="31">
        <f>VLOOKUP(A386,Hoja8!A:F,6,0)</f>
        <v>16530000</v>
      </c>
      <c r="AA386" s="30">
        <f t="shared" si="23"/>
        <v>45504</v>
      </c>
      <c r="AB386" s="31"/>
      <c r="AC386" s="31">
        <f t="shared" si="24"/>
        <v>49590000</v>
      </c>
      <c r="AD386" s="28" t="s">
        <v>820</v>
      </c>
    </row>
    <row r="387" spans="1:30" s="28" customFormat="1" ht="29" x14ac:dyDescent="0.35">
      <c r="A387" s="20">
        <v>424</v>
      </c>
      <c r="B387" s="28">
        <v>2024</v>
      </c>
      <c r="C387" s="19" t="s">
        <v>1232</v>
      </c>
      <c r="D387" s="19" t="s">
        <v>1233</v>
      </c>
      <c r="E387" s="19">
        <v>51657607</v>
      </c>
      <c r="F387" s="19" t="s">
        <v>1234</v>
      </c>
      <c r="G387" s="19" t="s">
        <v>154</v>
      </c>
      <c r="H387" s="19" t="s">
        <v>32</v>
      </c>
      <c r="I387" s="27">
        <v>45330</v>
      </c>
      <c r="J387" s="27">
        <v>45334</v>
      </c>
      <c r="K387" s="27">
        <v>45504</v>
      </c>
      <c r="L387" s="29">
        <v>39108000</v>
      </c>
      <c r="M387" s="36">
        <v>0.4642857142857143</v>
      </c>
      <c r="N387" s="31">
        <v>16946800</v>
      </c>
      <c r="O387" s="31">
        <v>2607200</v>
      </c>
      <c r="P387" s="31">
        <v>19554000</v>
      </c>
      <c r="Q387" s="31">
        <f>VLOOKUP(A387,Hoja8!A:B,2,0)</f>
        <v>51657607</v>
      </c>
      <c r="R387" s="31">
        <f t="shared" si="21"/>
        <v>0</v>
      </c>
      <c r="S387" s="31">
        <f>VLOOKUP(A387,Hoja8!A:C,3,0)</f>
        <v>39108000</v>
      </c>
      <c r="T387" s="31">
        <f t="shared" si="22"/>
        <v>0</v>
      </c>
      <c r="U387" s="31">
        <f>VLOOKUP(A387,Hoja8!A:E,5,0)</f>
        <v>23464800</v>
      </c>
      <c r="V387" s="31">
        <f>VLOOKUP(A387,Hoja8!A:D,4,0)</f>
        <v>2607200</v>
      </c>
      <c r="W387" s="31">
        <f>VLOOKUP(A387,Hoja8!A:F,6,0)</f>
        <v>13036000</v>
      </c>
      <c r="AA387" s="30">
        <f t="shared" si="23"/>
        <v>45504</v>
      </c>
      <c r="AB387" s="31"/>
      <c r="AC387" s="31">
        <f t="shared" si="24"/>
        <v>39108000</v>
      </c>
      <c r="AD387" s="28" t="s">
        <v>32</v>
      </c>
    </row>
    <row r="388" spans="1:30" s="28" customFormat="1" ht="29" x14ac:dyDescent="0.35">
      <c r="A388" s="20">
        <v>425</v>
      </c>
      <c r="B388" s="28">
        <v>2024</v>
      </c>
      <c r="C388" s="19" t="s">
        <v>1235</v>
      </c>
      <c r="D388" s="19" t="s">
        <v>1236</v>
      </c>
      <c r="E388" s="19">
        <v>52431075</v>
      </c>
      <c r="F388" s="19" t="s">
        <v>1237</v>
      </c>
      <c r="G388" s="19" t="s">
        <v>154</v>
      </c>
      <c r="H388" s="19" t="s">
        <v>32</v>
      </c>
      <c r="I388" s="27">
        <v>45330</v>
      </c>
      <c r="J388" s="27">
        <v>45334</v>
      </c>
      <c r="K388" s="27">
        <v>45504</v>
      </c>
      <c r="L388" s="29">
        <v>39108000</v>
      </c>
      <c r="M388" s="36">
        <v>0.4642857142857143</v>
      </c>
      <c r="N388" s="31">
        <v>16946800</v>
      </c>
      <c r="O388" s="31">
        <v>2607200</v>
      </c>
      <c r="P388" s="31">
        <v>19554000</v>
      </c>
      <c r="Q388" s="31">
        <f>VLOOKUP(A388,Hoja8!A:B,2,0)</f>
        <v>52431075</v>
      </c>
      <c r="R388" s="31">
        <f t="shared" si="21"/>
        <v>0</v>
      </c>
      <c r="S388" s="31">
        <f>VLOOKUP(A388,Hoja8!A:C,3,0)</f>
        <v>39108000</v>
      </c>
      <c r="T388" s="31">
        <f t="shared" si="22"/>
        <v>0</v>
      </c>
      <c r="U388" s="31">
        <f>VLOOKUP(A388,Hoja8!A:E,5,0)</f>
        <v>23464800</v>
      </c>
      <c r="V388" s="31">
        <f>VLOOKUP(A388,Hoja8!A:D,4,0)</f>
        <v>2607200</v>
      </c>
      <c r="W388" s="31">
        <f>VLOOKUP(A388,Hoja8!A:F,6,0)</f>
        <v>13036000</v>
      </c>
      <c r="AA388" s="30">
        <f t="shared" si="23"/>
        <v>45504</v>
      </c>
      <c r="AB388" s="31"/>
      <c r="AC388" s="31">
        <f t="shared" si="24"/>
        <v>39108000</v>
      </c>
      <c r="AD388" s="28" t="s">
        <v>32</v>
      </c>
    </row>
    <row r="389" spans="1:30" s="28" customFormat="1" ht="29" x14ac:dyDescent="0.35">
      <c r="A389" s="20">
        <v>426</v>
      </c>
      <c r="B389" s="28">
        <v>2024</v>
      </c>
      <c r="C389" s="19" t="s">
        <v>1238</v>
      </c>
      <c r="D389" s="19" t="s">
        <v>1239</v>
      </c>
      <c r="E389" s="19">
        <v>53003480</v>
      </c>
      <c r="F389" s="19" t="s">
        <v>1240</v>
      </c>
      <c r="G389" s="19" t="s">
        <v>154</v>
      </c>
      <c r="H389" s="19" t="s">
        <v>32</v>
      </c>
      <c r="I389" s="27">
        <v>45330</v>
      </c>
      <c r="J389" s="27">
        <v>45337</v>
      </c>
      <c r="K389" s="27">
        <v>45504</v>
      </c>
      <c r="L389" s="29">
        <v>43800000</v>
      </c>
      <c r="M389" s="36">
        <v>0.45454545454545453</v>
      </c>
      <c r="N389" s="31">
        <v>18250000</v>
      </c>
      <c r="O389" s="31">
        <v>3650000</v>
      </c>
      <c r="P389" s="31">
        <v>21900000</v>
      </c>
      <c r="Q389" s="31">
        <f>VLOOKUP(A389,Hoja8!A:B,2,0)</f>
        <v>53003480</v>
      </c>
      <c r="R389" s="31">
        <f t="shared" si="21"/>
        <v>0</v>
      </c>
      <c r="S389" s="31">
        <f>VLOOKUP(A389,Hoja8!A:C,3,0)</f>
        <v>43800000</v>
      </c>
      <c r="T389" s="31">
        <f t="shared" si="22"/>
        <v>0</v>
      </c>
      <c r="U389" s="31">
        <f>VLOOKUP(A389,Hoja8!A:E,5,0)</f>
        <v>25550000</v>
      </c>
      <c r="V389" s="31">
        <f>VLOOKUP(A389,Hoja8!A:D,4,0)</f>
        <v>3650000</v>
      </c>
      <c r="W389" s="31">
        <f>VLOOKUP(A389,Hoja8!A:F,6,0)</f>
        <v>14600000</v>
      </c>
      <c r="AA389" s="30">
        <f t="shared" si="23"/>
        <v>45504</v>
      </c>
      <c r="AB389" s="31"/>
      <c r="AC389" s="31">
        <f t="shared" si="24"/>
        <v>43800000</v>
      </c>
      <c r="AD389" s="28" t="s">
        <v>32</v>
      </c>
    </row>
    <row r="390" spans="1:30" s="28" customFormat="1" ht="29" x14ac:dyDescent="0.35">
      <c r="A390" s="20">
        <v>427</v>
      </c>
      <c r="B390" s="28">
        <v>2024</v>
      </c>
      <c r="C390" s="19" t="s">
        <v>1241</v>
      </c>
      <c r="D390" s="19" t="s">
        <v>1242</v>
      </c>
      <c r="E390" s="19">
        <v>1030538526</v>
      </c>
      <c r="F390" s="19" t="s">
        <v>1243</v>
      </c>
      <c r="G390" s="19" t="s">
        <v>154</v>
      </c>
      <c r="H390" s="19" t="s">
        <v>32</v>
      </c>
      <c r="I390" s="27">
        <v>45330</v>
      </c>
      <c r="J390" s="27">
        <v>45335</v>
      </c>
      <c r="K390" s="27">
        <v>45504</v>
      </c>
      <c r="L390" s="29">
        <v>50388000</v>
      </c>
      <c r="M390" s="36">
        <v>0.46107784815405262</v>
      </c>
      <c r="N390" s="31">
        <v>21554867</v>
      </c>
      <c r="O390" s="31">
        <v>3639133</v>
      </c>
      <c r="P390" s="31">
        <v>25194000</v>
      </c>
      <c r="Q390" s="31">
        <f>VLOOKUP(A390,Hoja8!A:B,2,0)</f>
        <v>1030538526</v>
      </c>
      <c r="R390" s="31">
        <f t="shared" si="21"/>
        <v>0</v>
      </c>
      <c r="S390" s="31">
        <f>VLOOKUP(A390,Hoja8!A:C,3,0)</f>
        <v>50388000</v>
      </c>
      <c r="T390" s="31">
        <f t="shared" si="22"/>
        <v>0</v>
      </c>
      <c r="U390" s="31">
        <f>VLOOKUP(A390,Hoja8!A:E,5,0)</f>
        <v>29952867</v>
      </c>
      <c r="V390" s="31">
        <f>VLOOKUP(A390,Hoja8!A:D,4,0)</f>
        <v>3639133</v>
      </c>
      <c r="W390" s="31">
        <f>VLOOKUP(A390,Hoja8!A:F,6,0)</f>
        <v>16796000</v>
      </c>
      <c r="AA390" s="30">
        <f t="shared" si="23"/>
        <v>45504</v>
      </c>
      <c r="AB390" s="31"/>
      <c r="AC390" s="31">
        <f t="shared" si="24"/>
        <v>50388000</v>
      </c>
      <c r="AD390" s="28" t="s">
        <v>32</v>
      </c>
    </row>
    <row r="391" spans="1:30" s="28" customFormat="1" ht="43.5" x14ac:dyDescent="0.35">
      <c r="A391" s="20">
        <v>428</v>
      </c>
      <c r="B391" s="28">
        <v>2024</v>
      </c>
      <c r="C391" s="19" t="s">
        <v>1244</v>
      </c>
      <c r="D391" s="19" t="s">
        <v>1245</v>
      </c>
      <c r="E391" s="19">
        <v>52748620</v>
      </c>
      <c r="F391" s="19" t="s">
        <v>1246</v>
      </c>
      <c r="G391" s="19" t="s">
        <v>154</v>
      </c>
      <c r="H391" s="19" t="s">
        <v>32</v>
      </c>
      <c r="I391" s="27">
        <v>45330</v>
      </c>
      <c r="J391" s="27">
        <v>45335</v>
      </c>
      <c r="K391" s="27">
        <v>45504</v>
      </c>
      <c r="L391" s="29">
        <v>39108000</v>
      </c>
      <c r="M391" s="36">
        <v>0.46107783936035113</v>
      </c>
      <c r="N391" s="31">
        <v>16729533</v>
      </c>
      <c r="O391" s="31">
        <v>2824467</v>
      </c>
      <c r="P391" s="31">
        <v>19554000</v>
      </c>
      <c r="Q391" s="31">
        <f>VLOOKUP(A391,Hoja8!A:B,2,0)</f>
        <v>52748620</v>
      </c>
      <c r="R391" s="31">
        <f t="shared" si="21"/>
        <v>0</v>
      </c>
      <c r="S391" s="31">
        <f>VLOOKUP(A391,Hoja8!A:C,3,0)</f>
        <v>39108000</v>
      </c>
      <c r="T391" s="31">
        <f t="shared" si="22"/>
        <v>0</v>
      </c>
      <c r="U391" s="31">
        <f>VLOOKUP(A391,Hoja8!A:E,5,0)</f>
        <v>23247533</v>
      </c>
      <c r="V391" s="31">
        <f>VLOOKUP(A391,Hoja8!A:D,4,0)</f>
        <v>2824467</v>
      </c>
      <c r="W391" s="31">
        <f>VLOOKUP(A391,Hoja8!A:F,6,0)</f>
        <v>13036000</v>
      </c>
      <c r="AA391" s="30">
        <f t="shared" si="23"/>
        <v>45504</v>
      </c>
      <c r="AB391" s="31"/>
      <c r="AC391" s="31">
        <f t="shared" si="24"/>
        <v>39108000</v>
      </c>
      <c r="AD391" s="28" t="s">
        <v>32</v>
      </c>
    </row>
    <row r="392" spans="1:30" s="28" customFormat="1" ht="29" x14ac:dyDescent="0.35">
      <c r="A392" s="20">
        <v>429</v>
      </c>
      <c r="B392" s="28">
        <v>2024</v>
      </c>
      <c r="C392" s="19" t="s">
        <v>1247</v>
      </c>
      <c r="D392" s="19" t="s">
        <v>1248</v>
      </c>
      <c r="E392" s="19">
        <v>53125389</v>
      </c>
      <c r="F392" s="19" t="s">
        <v>1249</v>
      </c>
      <c r="G392" s="19" t="s">
        <v>154</v>
      </c>
      <c r="H392" s="19" t="s">
        <v>32</v>
      </c>
      <c r="I392" s="27">
        <v>45330</v>
      </c>
      <c r="J392" s="27">
        <v>45335</v>
      </c>
      <c r="K392" s="27">
        <v>45504</v>
      </c>
      <c r="L392" s="29">
        <v>50388000</v>
      </c>
      <c r="M392" s="36">
        <v>0.46107784815405262</v>
      </c>
      <c r="N392" s="31">
        <v>21554867</v>
      </c>
      <c r="O392" s="31">
        <v>3639133</v>
      </c>
      <c r="P392" s="31">
        <v>25194000</v>
      </c>
      <c r="Q392" s="31">
        <f>VLOOKUP(A392,Hoja8!A:B,2,0)</f>
        <v>53125389</v>
      </c>
      <c r="R392" s="31">
        <f t="shared" ref="R392:R455" si="25">+E392-Q392</f>
        <v>0</v>
      </c>
      <c r="S392" s="31">
        <f>VLOOKUP(A392,Hoja8!A:C,3,0)</f>
        <v>50388000</v>
      </c>
      <c r="T392" s="31">
        <f t="shared" ref="T392:T455" si="26">+L392-S392</f>
        <v>0</v>
      </c>
      <c r="U392" s="31">
        <f>VLOOKUP(A392,Hoja8!A:E,5,0)</f>
        <v>29952867</v>
      </c>
      <c r="V392" s="31">
        <f>VLOOKUP(A392,Hoja8!A:D,4,0)</f>
        <v>3639133</v>
      </c>
      <c r="W392" s="31">
        <f>VLOOKUP(A392,Hoja8!A:F,6,0)</f>
        <v>16796000</v>
      </c>
      <c r="AA392" s="30">
        <f t="shared" ref="AA392:AA455" si="27">+Z392+K392</f>
        <v>45504</v>
      </c>
      <c r="AB392" s="31"/>
      <c r="AC392" s="31">
        <f t="shared" si="24"/>
        <v>50388000</v>
      </c>
      <c r="AD392" s="28" t="s">
        <v>32</v>
      </c>
    </row>
    <row r="393" spans="1:30" s="28" customFormat="1" ht="29" x14ac:dyDescent="0.35">
      <c r="A393" s="20">
        <v>430</v>
      </c>
      <c r="B393" s="28">
        <v>2024</v>
      </c>
      <c r="C393" s="19" t="s">
        <v>1250</v>
      </c>
      <c r="D393" s="19" t="s">
        <v>1251</v>
      </c>
      <c r="E393" s="19">
        <v>1010162537</v>
      </c>
      <c r="F393" s="19" t="s">
        <v>1252</v>
      </c>
      <c r="G393" s="19" t="s">
        <v>532</v>
      </c>
      <c r="H393" s="19" t="s">
        <v>533</v>
      </c>
      <c r="I393" s="27">
        <v>45331</v>
      </c>
      <c r="J393" s="27">
        <v>45335</v>
      </c>
      <c r="K393" s="27">
        <v>45504</v>
      </c>
      <c r="L393" s="29">
        <v>31827000</v>
      </c>
      <c r="M393" s="36">
        <v>0.4610778382277147</v>
      </c>
      <c r="N393" s="31">
        <v>13614883</v>
      </c>
      <c r="O393" s="31">
        <v>2298617</v>
      </c>
      <c r="P393" s="31">
        <v>15913500</v>
      </c>
      <c r="Q393" s="31">
        <f>VLOOKUP(A393,Hoja8!A:B,2,0)</f>
        <v>1010162537</v>
      </c>
      <c r="R393" s="31">
        <f t="shared" si="25"/>
        <v>0</v>
      </c>
      <c r="S393" s="31">
        <f>VLOOKUP(A393,Hoja8!A:C,3,0)</f>
        <v>31827000</v>
      </c>
      <c r="T393" s="31">
        <f t="shared" si="26"/>
        <v>0</v>
      </c>
      <c r="U393" s="31">
        <f>VLOOKUP(A393,Hoja8!A:E,5,0)</f>
        <v>18919383</v>
      </c>
      <c r="V393" s="31">
        <f>VLOOKUP(A393,Hoja8!A:D,4,0)</f>
        <v>2298617</v>
      </c>
      <c r="W393" s="31">
        <f>VLOOKUP(A393,Hoja8!A:F,6,0)</f>
        <v>10609000</v>
      </c>
      <c r="AA393" s="30">
        <f t="shared" si="27"/>
        <v>45504</v>
      </c>
      <c r="AB393" s="31"/>
      <c r="AC393" s="31">
        <f t="shared" si="24"/>
        <v>31827000</v>
      </c>
      <c r="AD393" s="28" t="s">
        <v>534</v>
      </c>
    </row>
    <row r="394" spans="1:30" s="28" customFormat="1" ht="43.5" x14ac:dyDescent="0.35">
      <c r="A394" s="20">
        <v>431</v>
      </c>
      <c r="B394" s="28">
        <v>2024</v>
      </c>
      <c r="C394" s="19" t="s">
        <v>1253</v>
      </c>
      <c r="D394" s="19" t="s">
        <v>1254</v>
      </c>
      <c r="E394" s="19">
        <v>79870964</v>
      </c>
      <c r="F394" s="19" t="s">
        <v>1255</v>
      </c>
      <c r="G394" s="19" t="s">
        <v>338</v>
      </c>
      <c r="H394" s="19" t="s">
        <v>4269</v>
      </c>
      <c r="I394" s="27">
        <v>45330</v>
      </c>
      <c r="J394" s="27">
        <v>45334</v>
      </c>
      <c r="K394" s="27">
        <v>45423</v>
      </c>
      <c r="L394" s="29">
        <v>11095044</v>
      </c>
      <c r="M394" s="36">
        <v>0.87640449130978548</v>
      </c>
      <c r="N394" s="31">
        <v>9615705</v>
      </c>
      <c r="O394" s="31">
        <v>123278</v>
      </c>
      <c r="P394" s="31">
        <v>1356061</v>
      </c>
      <c r="Q394" s="31">
        <f>VLOOKUP(A394,Hoja8!A:B,2,0)</f>
        <v>79870964</v>
      </c>
      <c r="R394" s="31">
        <f t="shared" si="25"/>
        <v>0</v>
      </c>
      <c r="S394" s="31">
        <f>VLOOKUP(A394,Hoja8!A:C,3,0)</f>
        <v>11095044</v>
      </c>
      <c r="T394" s="31">
        <f t="shared" si="26"/>
        <v>0</v>
      </c>
      <c r="U394" s="31">
        <f>VLOOKUP(A394,Hoja8!A:E,5,0)</f>
        <v>10971766</v>
      </c>
      <c r="V394" s="31">
        <f>VLOOKUP(A394,Hoja8!A:D,4,0)</f>
        <v>123278</v>
      </c>
      <c r="W394" s="31">
        <f>VLOOKUP(A394,Hoja8!A:F,6,0)</f>
        <v>0</v>
      </c>
      <c r="AA394" s="30">
        <f t="shared" si="27"/>
        <v>45423</v>
      </c>
      <c r="AB394" s="31"/>
      <c r="AC394" s="31">
        <f t="shared" si="24"/>
        <v>11095044</v>
      </c>
      <c r="AD394" s="28" t="s">
        <v>4269</v>
      </c>
    </row>
    <row r="395" spans="1:30" s="28" customFormat="1" ht="43.5" x14ac:dyDescent="0.35">
      <c r="A395" s="20">
        <v>432</v>
      </c>
      <c r="B395" s="28">
        <v>2024</v>
      </c>
      <c r="C395" s="19" t="s">
        <v>1256</v>
      </c>
      <c r="D395" s="19" t="s">
        <v>1257</v>
      </c>
      <c r="E395" s="19">
        <v>52992974</v>
      </c>
      <c r="F395" s="19" t="s">
        <v>1258</v>
      </c>
      <c r="G395" s="19" t="s">
        <v>475</v>
      </c>
      <c r="H395" s="19" t="s">
        <v>4768</v>
      </c>
      <c r="I395" s="27">
        <v>45330</v>
      </c>
      <c r="J395" s="27">
        <v>45331</v>
      </c>
      <c r="K395" s="27">
        <v>45497</v>
      </c>
      <c r="L395" s="29">
        <v>31827000</v>
      </c>
      <c r="M395" s="36">
        <v>0.49090909090909091</v>
      </c>
      <c r="N395" s="31">
        <v>14322150</v>
      </c>
      <c r="O395" s="31">
        <v>2652250</v>
      </c>
      <c r="P395" s="31">
        <v>14852600</v>
      </c>
      <c r="Q395" s="31">
        <f>VLOOKUP(A395,Hoja8!A:B,2,0)</f>
        <v>52992974</v>
      </c>
      <c r="R395" s="31">
        <f t="shared" si="25"/>
        <v>0</v>
      </c>
      <c r="S395" s="31">
        <f>VLOOKUP(A395,Hoja8!A:C,3,0)</f>
        <v>31827000</v>
      </c>
      <c r="T395" s="31">
        <f t="shared" si="26"/>
        <v>0</v>
      </c>
      <c r="U395" s="31">
        <f>VLOOKUP(A395,Hoja8!A:E,5,0)</f>
        <v>19626650</v>
      </c>
      <c r="V395" s="31">
        <f>VLOOKUP(A395,Hoja8!A:D,4,0)</f>
        <v>2652250</v>
      </c>
      <c r="W395" s="31">
        <f>VLOOKUP(A395,Hoja8!A:F,6,0)</f>
        <v>9548100</v>
      </c>
      <c r="AA395" s="30">
        <f t="shared" si="27"/>
        <v>45497</v>
      </c>
      <c r="AB395" s="31"/>
      <c r="AC395" s="31">
        <f t="shared" si="24"/>
        <v>31827000</v>
      </c>
      <c r="AD395" s="28" t="s">
        <v>4768</v>
      </c>
    </row>
    <row r="396" spans="1:30" s="28" customFormat="1" ht="43.5" x14ac:dyDescent="0.35">
      <c r="A396" s="20">
        <v>433</v>
      </c>
      <c r="B396" s="28">
        <v>2024</v>
      </c>
      <c r="C396" s="19" t="s">
        <v>1259</v>
      </c>
      <c r="D396" s="19" t="s">
        <v>1260</v>
      </c>
      <c r="E396" s="19">
        <v>52964013</v>
      </c>
      <c r="F396" s="19" t="s">
        <v>1261</v>
      </c>
      <c r="G396" s="19" t="s">
        <v>262</v>
      </c>
      <c r="H396" s="19" t="s">
        <v>4742</v>
      </c>
      <c r="I396" s="27">
        <v>45330</v>
      </c>
      <c r="J396" s="27">
        <v>45331</v>
      </c>
      <c r="K396" s="27">
        <v>45504</v>
      </c>
      <c r="L396" s="29">
        <v>36252000</v>
      </c>
      <c r="M396" s="36">
        <v>0.47368421052631576</v>
      </c>
      <c r="N396" s="31">
        <v>16313400</v>
      </c>
      <c r="O396" s="31">
        <v>1812600</v>
      </c>
      <c r="P396" s="31">
        <v>18126000</v>
      </c>
      <c r="Q396" s="31">
        <f>VLOOKUP(A396,Hoja8!A:B,2,0)</f>
        <v>52964013</v>
      </c>
      <c r="R396" s="31">
        <f t="shared" si="25"/>
        <v>0</v>
      </c>
      <c r="S396" s="31">
        <f>VLOOKUP(A396,Hoja8!A:C,3,0)</f>
        <v>36252000</v>
      </c>
      <c r="T396" s="31">
        <f t="shared" si="26"/>
        <v>0</v>
      </c>
      <c r="U396" s="31">
        <f>VLOOKUP(A396,Hoja8!A:E,5,0)</f>
        <v>22355400</v>
      </c>
      <c r="V396" s="31">
        <f>VLOOKUP(A396,Hoja8!A:D,4,0)</f>
        <v>1812600</v>
      </c>
      <c r="W396" s="31">
        <f>VLOOKUP(A396,Hoja8!A:F,6,0)</f>
        <v>12084000</v>
      </c>
      <c r="AA396" s="30">
        <f t="shared" si="27"/>
        <v>45504</v>
      </c>
      <c r="AB396" s="31"/>
      <c r="AC396" s="31">
        <f t="shared" si="24"/>
        <v>36252000</v>
      </c>
      <c r="AD396" s="28" t="s">
        <v>4742</v>
      </c>
    </row>
    <row r="397" spans="1:30" s="28" customFormat="1" ht="43.5" x14ac:dyDescent="0.35">
      <c r="A397" s="20">
        <v>434</v>
      </c>
      <c r="B397" s="28">
        <v>2024</v>
      </c>
      <c r="C397" s="19" t="s">
        <v>1262</v>
      </c>
      <c r="D397" s="19" t="s">
        <v>1263</v>
      </c>
      <c r="E397" s="19">
        <v>52971034</v>
      </c>
      <c r="F397" s="19" t="s">
        <v>1264</v>
      </c>
      <c r="G397" s="19" t="s">
        <v>262</v>
      </c>
      <c r="H397" s="19" t="s">
        <v>4742</v>
      </c>
      <c r="I397" s="27">
        <v>45330</v>
      </c>
      <c r="J397" s="27">
        <v>45331</v>
      </c>
      <c r="K397" s="27">
        <v>45504</v>
      </c>
      <c r="L397" s="29">
        <v>56856000</v>
      </c>
      <c r="M397" s="36">
        <v>0.47368421052631576</v>
      </c>
      <c r="N397" s="31">
        <v>25585200</v>
      </c>
      <c r="O397" s="31">
        <v>2842800</v>
      </c>
      <c r="P397" s="31">
        <v>28428000</v>
      </c>
      <c r="Q397" s="31">
        <f>VLOOKUP(A397,Hoja8!A:B,2,0)</f>
        <v>52971034</v>
      </c>
      <c r="R397" s="31">
        <f t="shared" si="25"/>
        <v>0</v>
      </c>
      <c r="S397" s="31">
        <f>VLOOKUP(A397,Hoja8!A:C,3,0)</f>
        <v>56856000</v>
      </c>
      <c r="T397" s="31">
        <f t="shared" si="26"/>
        <v>0</v>
      </c>
      <c r="U397" s="31">
        <f>VLOOKUP(A397,Hoja8!A:E,5,0)</f>
        <v>35061200</v>
      </c>
      <c r="V397" s="31">
        <f>VLOOKUP(A397,Hoja8!A:D,4,0)</f>
        <v>2842800</v>
      </c>
      <c r="W397" s="31">
        <f>VLOOKUP(A397,Hoja8!A:F,6,0)</f>
        <v>18952000</v>
      </c>
      <c r="AA397" s="30">
        <f t="shared" si="27"/>
        <v>45504</v>
      </c>
      <c r="AB397" s="31"/>
      <c r="AC397" s="31">
        <f t="shared" si="24"/>
        <v>56856000</v>
      </c>
      <c r="AD397" s="28" t="s">
        <v>4742</v>
      </c>
    </row>
    <row r="398" spans="1:30" s="28" customFormat="1" ht="43.5" x14ac:dyDescent="0.35">
      <c r="A398" s="20">
        <v>435</v>
      </c>
      <c r="B398" s="28">
        <v>2024</v>
      </c>
      <c r="C398" s="19" t="s">
        <v>1265</v>
      </c>
      <c r="D398" s="19" t="s">
        <v>1266</v>
      </c>
      <c r="E398" s="19">
        <v>1016080002</v>
      </c>
      <c r="F398" s="19" t="s">
        <v>1267</v>
      </c>
      <c r="G398" s="19" t="s">
        <v>532</v>
      </c>
      <c r="H398" s="19" t="s">
        <v>533</v>
      </c>
      <c r="I398" s="27">
        <v>45330</v>
      </c>
      <c r="J398" s="27">
        <v>45338</v>
      </c>
      <c r="K398" s="27">
        <v>45504</v>
      </c>
      <c r="L398" s="29">
        <v>31827000</v>
      </c>
      <c r="M398" s="36">
        <v>0.45121950588685061</v>
      </c>
      <c r="N398" s="31">
        <v>13084433</v>
      </c>
      <c r="O398" s="31">
        <v>2829067</v>
      </c>
      <c r="P398" s="31">
        <v>15913500</v>
      </c>
      <c r="Q398" s="31">
        <f>VLOOKUP(A398,Hoja8!A:B,2,0)</f>
        <v>1016080002</v>
      </c>
      <c r="R398" s="31">
        <f t="shared" si="25"/>
        <v>0</v>
      </c>
      <c r="S398" s="31">
        <f>VLOOKUP(A398,Hoja8!A:C,3,0)</f>
        <v>31827000</v>
      </c>
      <c r="T398" s="31">
        <f t="shared" si="26"/>
        <v>0</v>
      </c>
      <c r="U398" s="31">
        <f>VLOOKUP(A398,Hoja8!A:E,5,0)</f>
        <v>18388933</v>
      </c>
      <c r="V398" s="31">
        <f>VLOOKUP(A398,Hoja8!A:D,4,0)</f>
        <v>2829067</v>
      </c>
      <c r="W398" s="31">
        <f>VLOOKUP(A398,Hoja8!A:F,6,0)</f>
        <v>10609000</v>
      </c>
      <c r="AA398" s="30">
        <f t="shared" si="27"/>
        <v>45504</v>
      </c>
      <c r="AB398" s="31"/>
      <c r="AC398" s="31">
        <f t="shared" si="24"/>
        <v>31827000</v>
      </c>
      <c r="AD398" s="28" t="s">
        <v>4760</v>
      </c>
    </row>
    <row r="399" spans="1:30" s="28" customFormat="1" ht="43.5" x14ac:dyDescent="0.35">
      <c r="A399" s="20">
        <v>436</v>
      </c>
      <c r="B399" s="28">
        <v>2024</v>
      </c>
      <c r="C399" s="19" t="s">
        <v>1268</v>
      </c>
      <c r="D399" s="19" t="s">
        <v>1269</v>
      </c>
      <c r="E399" s="19">
        <v>1018424395</v>
      </c>
      <c r="F399" s="19" t="s">
        <v>1270</v>
      </c>
      <c r="G399" s="19" t="s">
        <v>262</v>
      </c>
      <c r="H399" s="19" t="s">
        <v>4742</v>
      </c>
      <c r="I399" s="27">
        <v>45330</v>
      </c>
      <c r="J399" s="27">
        <v>45331</v>
      </c>
      <c r="K399" s="27">
        <v>45504</v>
      </c>
      <c r="L399" s="29">
        <v>36252000</v>
      </c>
      <c r="M399" s="36">
        <v>0.47368421052631576</v>
      </c>
      <c r="N399" s="31">
        <v>16313400</v>
      </c>
      <c r="O399" s="31">
        <v>1812600</v>
      </c>
      <c r="P399" s="31">
        <v>18126000</v>
      </c>
      <c r="Q399" s="31">
        <f>VLOOKUP(A399,Hoja8!A:B,2,0)</f>
        <v>1018424395</v>
      </c>
      <c r="R399" s="31">
        <f t="shared" si="25"/>
        <v>0</v>
      </c>
      <c r="S399" s="31">
        <f>VLOOKUP(A399,Hoja8!A:C,3,0)</f>
        <v>36252000</v>
      </c>
      <c r="T399" s="31">
        <f t="shared" si="26"/>
        <v>0</v>
      </c>
      <c r="U399" s="31">
        <f>VLOOKUP(A399,Hoja8!A:E,5,0)</f>
        <v>22355400</v>
      </c>
      <c r="V399" s="31">
        <f>VLOOKUP(A399,Hoja8!A:D,4,0)</f>
        <v>1812600</v>
      </c>
      <c r="W399" s="31">
        <f>VLOOKUP(A399,Hoja8!A:F,6,0)</f>
        <v>12084000</v>
      </c>
      <c r="AA399" s="30">
        <f t="shared" si="27"/>
        <v>45504</v>
      </c>
      <c r="AB399" s="31"/>
      <c r="AC399" s="31">
        <f t="shared" si="24"/>
        <v>36252000</v>
      </c>
      <c r="AD399" s="28" t="s">
        <v>4742</v>
      </c>
    </row>
    <row r="400" spans="1:30" s="28" customFormat="1" ht="29" x14ac:dyDescent="0.35">
      <c r="A400" s="20">
        <v>437</v>
      </c>
      <c r="B400" s="28">
        <v>2024</v>
      </c>
      <c r="C400" s="19" t="s">
        <v>1271</v>
      </c>
      <c r="D400" s="19" t="s">
        <v>1272</v>
      </c>
      <c r="E400" s="19">
        <v>80178714</v>
      </c>
      <c r="F400" s="19" t="s">
        <v>1273</v>
      </c>
      <c r="G400" s="19" t="s">
        <v>154</v>
      </c>
      <c r="H400" s="19" t="s">
        <v>4747</v>
      </c>
      <c r="I400" s="27">
        <v>45330</v>
      </c>
      <c r="J400" s="27">
        <v>45335</v>
      </c>
      <c r="K400" s="27">
        <v>45504</v>
      </c>
      <c r="L400" s="29">
        <v>19098000</v>
      </c>
      <c r="M400" s="36">
        <v>0.46107784431137727</v>
      </c>
      <c r="N400" s="31">
        <v>8169700</v>
      </c>
      <c r="O400" s="31">
        <v>1379300</v>
      </c>
      <c r="P400" s="31">
        <v>9549000</v>
      </c>
      <c r="Q400" s="31">
        <f>VLOOKUP(A400,Hoja8!A:B,2,0)</f>
        <v>80178714</v>
      </c>
      <c r="R400" s="31">
        <f t="shared" si="25"/>
        <v>0</v>
      </c>
      <c r="S400" s="31">
        <f>VLOOKUP(A400,Hoja8!A:C,3,0)</f>
        <v>19098000</v>
      </c>
      <c r="T400" s="31">
        <f t="shared" si="26"/>
        <v>0</v>
      </c>
      <c r="U400" s="31">
        <f>VLOOKUP(A400,Hoja8!A:E,5,0)</f>
        <v>11352700</v>
      </c>
      <c r="V400" s="31">
        <f>VLOOKUP(A400,Hoja8!A:D,4,0)</f>
        <v>1379300</v>
      </c>
      <c r="W400" s="31">
        <f>VLOOKUP(A400,Hoja8!A:F,6,0)</f>
        <v>6366000</v>
      </c>
      <c r="AA400" s="30">
        <f t="shared" si="27"/>
        <v>45504</v>
      </c>
      <c r="AB400" s="31"/>
      <c r="AC400" s="31">
        <f t="shared" si="24"/>
        <v>19098000</v>
      </c>
      <c r="AD400" s="28" t="s">
        <v>4747</v>
      </c>
    </row>
    <row r="401" spans="1:30" s="28" customFormat="1" ht="43.5" x14ac:dyDescent="0.35">
      <c r="A401" s="20">
        <v>438</v>
      </c>
      <c r="B401" s="28">
        <v>2024</v>
      </c>
      <c r="C401" s="19" t="s">
        <v>1274</v>
      </c>
      <c r="D401" s="19" t="s">
        <v>1275</v>
      </c>
      <c r="E401" s="19">
        <v>1018445826</v>
      </c>
      <c r="F401" s="19" t="s">
        <v>1276</v>
      </c>
      <c r="G401" s="19" t="s">
        <v>262</v>
      </c>
      <c r="H401" s="19" t="s">
        <v>4742</v>
      </c>
      <c r="I401" s="27">
        <v>45330</v>
      </c>
      <c r="J401" s="27">
        <v>45331</v>
      </c>
      <c r="K401" s="27">
        <v>45504</v>
      </c>
      <c r="L401" s="29">
        <v>36252000</v>
      </c>
      <c r="M401" s="36">
        <v>0.47368421052631576</v>
      </c>
      <c r="N401" s="31">
        <v>16313400</v>
      </c>
      <c r="O401" s="31">
        <v>1812600</v>
      </c>
      <c r="P401" s="31">
        <v>18126000</v>
      </c>
      <c r="Q401" s="31">
        <f>VLOOKUP(A401,Hoja8!A:B,2,0)</f>
        <v>1018445826</v>
      </c>
      <c r="R401" s="31">
        <f t="shared" si="25"/>
        <v>0</v>
      </c>
      <c r="S401" s="31">
        <f>VLOOKUP(A401,Hoja8!A:C,3,0)</f>
        <v>36252000</v>
      </c>
      <c r="T401" s="31">
        <f t="shared" si="26"/>
        <v>0</v>
      </c>
      <c r="U401" s="31">
        <f>VLOOKUP(A401,Hoja8!A:E,5,0)</f>
        <v>22355400</v>
      </c>
      <c r="V401" s="31">
        <f>VLOOKUP(A401,Hoja8!A:D,4,0)</f>
        <v>1812600</v>
      </c>
      <c r="W401" s="31">
        <f>VLOOKUP(A401,Hoja8!A:F,6,0)</f>
        <v>12084000</v>
      </c>
      <c r="AA401" s="30">
        <f t="shared" si="27"/>
        <v>45504</v>
      </c>
      <c r="AB401" s="31"/>
      <c r="AC401" s="31">
        <f t="shared" si="24"/>
        <v>36252000</v>
      </c>
      <c r="AD401" s="28" t="s">
        <v>4742</v>
      </c>
    </row>
    <row r="402" spans="1:30" s="28" customFormat="1" ht="43.5" x14ac:dyDescent="0.35">
      <c r="A402" s="20">
        <v>439</v>
      </c>
      <c r="B402" s="28">
        <v>2024</v>
      </c>
      <c r="C402" s="19" t="s">
        <v>1277</v>
      </c>
      <c r="D402" s="19" t="s">
        <v>1278</v>
      </c>
      <c r="E402" s="19">
        <v>1022394060</v>
      </c>
      <c r="F402" s="19" t="s">
        <v>1279</v>
      </c>
      <c r="G402" s="19" t="s">
        <v>475</v>
      </c>
      <c r="H402" s="19" t="s">
        <v>4768</v>
      </c>
      <c r="I402" s="27">
        <v>45331</v>
      </c>
      <c r="J402" s="27">
        <v>45335</v>
      </c>
      <c r="K402" s="27">
        <v>45501</v>
      </c>
      <c r="L402" s="29">
        <v>26811000</v>
      </c>
      <c r="M402" s="36">
        <v>0.46666666418012487</v>
      </c>
      <c r="N402" s="31">
        <v>12511799</v>
      </c>
      <c r="O402" s="31">
        <v>2</v>
      </c>
      <c r="P402" s="31">
        <v>14299199</v>
      </c>
      <c r="Q402" s="31">
        <f>VLOOKUP(A402,Hoja8!A:B,2,0)</f>
        <v>1022394060</v>
      </c>
      <c r="R402" s="31">
        <f t="shared" si="25"/>
        <v>0</v>
      </c>
      <c r="S402" s="31">
        <f>VLOOKUP(A402,Hoja8!A:C,3,0)</f>
        <v>26811000</v>
      </c>
      <c r="T402" s="31">
        <f t="shared" si="26"/>
        <v>0</v>
      </c>
      <c r="U402" s="31">
        <f>VLOOKUP(A402,Hoja8!A:E,5,0)</f>
        <v>17386526</v>
      </c>
      <c r="V402" s="31">
        <f>VLOOKUP(A402,Hoja8!A:D,4,0)</f>
        <v>2</v>
      </c>
      <c r="W402" s="31">
        <f>VLOOKUP(A402,Hoja8!A:F,6,0)</f>
        <v>9424472</v>
      </c>
      <c r="AA402" s="30">
        <f t="shared" si="27"/>
        <v>45501</v>
      </c>
      <c r="AB402" s="31"/>
      <c r="AC402" s="31">
        <f t="shared" si="24"/>
        <v>26811000</v>
      </c>
      <c r="AD402" s="28" t="s">
        <v>4768</v>
      </c>
    </row>
    <row r="403" spans="1:30" s="28" customFormat="1" ht="43.5" x14ac:dyDescent="0.35">
      <c r="A403" s="20">
        <v>440</v>
      </c>
      <c r="B403" s="28">
        <v>2024</v>
      </c>
      <c r="C403" s="19" t="s">
        <v>1280</v>
      </c>
      <c r="D403" s="19" t="s">
        <v>1281</v>
      </c>
      <c r="E403" s="19">
        <v>1032434658</v>
      </c>
      <c r="F403" s="19" t="s">
        <v>1282</v>
      </c>
      <c r="G403" s="19" t="s">
        <v>154</v>
      </c>
      <c r="H403" s="19" t="s">
        <v>4747</v>
      </c>
      <c r="I403" s="27">
        <v>45331</v>
      </c>
      <c r="J403" s="27">
        <v>45335</v>
      </c>
      <c r="K403" s="27">
        <v>45504</v>
      </c>
      <c r="L403" s="29">
        <v>34482500</v>
      </c>
      <c r="M403" s="36">
        <v>0.4610778503944663</v>
      </c>
      <c r="N403" s="31">
        <v>13616167</v>
      </c>
      <c r="O403" s="31">
        <v>4951333</v>
      </c>
      <c r="P403" s="31">
        <v>15915000</v>
      </c>
      <c r="Q403" s="31">
        <f>VLOOKUP(A403,Hoja8!A:B,2,0)</f>
        <v>1032434658</v>
      </c>
      <c r="R403" s="31">
        <f t="shared" si="25"/>
        <v>0</v>
      </c>
      <c r="S403" s="31">
        <f>VLOOKUP(A403,Hoja8!A:C,3,0)</f>
        <v>34482500</v>
      </c>
      <c r="T403" s="31">
        <f t="shared" si="26"/>
        <v>0</v>
      </c>
      <c r="U403" s="31">
        <f>VLOOKUP(A403,Hoja8!A:E,5,0)</f>
        <v>18921167</v>
      </c>
      <c r="V403" s="31">
        <f>VLOOKUP(A403,Hoja8!A:D,4,0)</f>
        <v>4951333</v>
      </c>
      <c r="W403" s="31">
        <f>VLOOKUP(A403,Hoja8!A:F,6,0)</f>
        <v>10610000</v>
      </c>
      <c r="AA403" s="30">
        <f t="shared" si="27"/>
        <v>45504</v>
      </c>
      <c r="AB403" s="31"/>
      <c r="AC403" s="31">
        <f t="shared" si="24"/>
        <v>34482500</v>
      </c>
      <c r="AD403" s="28" t="s">
        <v>4747</v>
      </c>
    </row>
    <row r="404" spans="1:30" s="28" customFormat="1" ht="43.5" x14ac:dyDescent="0.35">
      <c r="A404" s="20">
        <v>441</v>
      </c>
      <c r="B404" s="28">
        <v>2024</v>
      </c>
      <c r="C404" s="19" t="s">
        <v>1283</v>
      </c>
      <c r="D404" s="19" t="s">
        <v>1284</v>
      </c>
      <c r="E404" s="19">
        <v>1033752285</v>
      </c>
      <c r="F404" s="19" t="s">
        <v>1285</v>
      </c>
      <c r="G404" s="19" t="s">
        <v>262</v>
      </c>
      <c r="H404" s="19" t="s">
        <v>4742</v>
      </c>
      <c r="I404" s="27">
        <v>45331</v>
      </c>
      <c r="J404" s="27">
        <v>45335</v>
      </c>
      <c r="K404" s="27">
        <v>45504</v>
      </c>
      <c r="L404" s="29">
        <v>35245000</v>
      </c>
      <c r="M404" s="36">
        <v>0.46107784431137727</v>
      </c>
      <c r="N404" s="31">
        <v>15507800</v>
      </c>
      <c r="O404" s="31">
        <v>1611200</v>
      </c>
      <c r="P404" s="31">
        <v>18126000</v>
      </c>
      <c r="Q404" s="31">
        <f>VLOOKUP(A404,Hoja8!A:B,2,0)</f>
        <v>1033752285</v>
      </c>
      <c r="R404" s="31">
        <f t="shared" si="25"/>
        <v>0</v>
      </c>
      <c r="S404" s="31">
        <f>VLOOKUP(A404,Hoja8!A:C,3,0)</f>
        <v>35245000</v>
      </c>
      <c r="T404" s="31">
        <f t="shared" si="26"/>
        <v>0</v>
      </c>
      <c r="U404" s="31">
        <f>VLOOKUP(A404,Hoja8!A:E,5,0)</f>
        <v>21549800</v>
      </c>
      <c r="V404" s="31">
        <f>VLOOKUP(A404,Hoja8!A:D,4,0)</f>
        <v>1611200</v>
      </c>
      <c r="W404" s="31">
        <f>VLOOKUP(A404,Hoja8!A:F,6,0)</f>
        <v>12084000</v>
      </c>
      <c r="AA404" s="30">
        <f t="shared" si="27"/>
        <v>45504</v>
      </c>
      <c r="AB404" s="31"/>
      <c r="AC404" s="31">
        <f t="shared" si="24"/>
        <v>35245000</v>
      </c>
      <c r="AD404" s="28" t="s">
        <v>4742</v>
      </c>
    </row>
    <row r="405" spans="1:30" s="28" customFormat="1" ht="43.5" x14ac:dyDescent="0.35">
      <c r="A405" s="20">
        <v>442</v>
      </c>
      <c r="B405" s="28">
        <v>2024</v>
      </c>
      <c r="C405" s="19" t="s">
        <v>1286</v>
      </c>
      <c r="D405" s="19" t="s">
        <v>1287</v>
      </c>
      <c r="E405" s="19">
        <v>1090380491</v>
      </c>
      <c r="F405" s="19" t="s">
        <v>1288</v>
      </c>
      <c r="G405" s="19" t="s">
        <v>5431</v>
      </c>
      <c r="H405" s="19" t="s">
        <v>539</v>
      </c>
      <c r="I405" s="27">
        <v>45331</v>
      </c>
      <c r="J405" s="27">
        <v>45338</v>
      </c>
      <c r="K405" s="27">
        <v>45504</v>
      </c>
      <c r="L405" s="29">
        <v>31827000</v>
      </c>
      <c r="M405" s="36">
        <v>0.45121950588685061</v>
      </c>
      <c r="N405" s="31">
        <v>13084433</v>
      </c>
      <c r="O405" s="31">
        <v>2829067</v>
      </c>
      <c r="P405" s="31">
        <v>15913500</v>
      </c>
      <c r="Q405" s="31">
        <f>VLOOKUP(A405,Hoja8!A:B,2,0)</f>
        <v>1090380491</v>
      </c>
      <c r="R405" s="31">
        <f t="shared" si="25"/>
        <v>0</v>
      </c>
      <c r="S405" s="31">
        <f>VLOOKUP(A405,Hoja8!A:C,3,0)</f>
        <v>31827000</v>
      </c>
      <c r="T405" s="31">
        <f t="shared" si="26"/>
        <v>0</v>
      </c>
      <c r="U405" s="31">
        <f>VLOOKUP(A405,Hoja8!A:E,5,0)</f>
        <v>18388933</v>
      </c>
      <c r="V405" s="31">
        <f>VLOOKUP(A405,Hoja8!A:D,4,0)</f>
        <v>2829067</v>
      </c>
      <c r="W405" s="31">
        <f>VLOOKUP(A405,Hoja8!A:F,6,0)</f>
        <v>10609000</v>
      </c>
      <c r="AA405" s="30">
        <f t="shared" si="27"/>
        <v>45504</v>
      </c>
      <c r="AB405" s="31"/>
      <c r="AC405" s="31">
        <f t="shared" si="24"/>
        <v>31827000</v>
      </c>
      <c r="AD405" s="28" t="s">
        <v>4760</v>
      </c>
    </row>
    <row r="406" spans="1:30" s="28" customFormat="1" ht="43.5" x14ac:dyDescent="0.35">
      <c r="A406" s="20">
        <v>443</v>
      </c>
      <c r="B406" s="28">
        <v>2024</v>
      </c>
      <c r="C406" s="19" t="s">
        <v>1289</v>
      </c>
      <c r="D406" s="19" t="s">
        <v>1290</v>
      </c>
      <c r="E406" s="19">
        <v>1019055961</v>
      </c>
      <c r="F406" s="19" t="s">
        <v>1291</v>
      </c>
      <c r="G406" s="19" t="s">
        <v>532</v>
      </c>
      <c r="H406" s="19" t="s">
        <v>533</v>
      </c>
      <c r="I406" s="27">
        <v>45331</v>
      </c>
      <c r="J406" s="27">
        <v>45338</v>
      </c>
      <c r="K406" s="27">
        <v>45504</v>
      </c>
      <c r="L406" s="29">
        <v>31827000</v>
      </c>
      <c r="M406" s="36">
        <v>0.45121950588685061</v>
      </c>
      <c r="N406" s="31">
        <v>13084433</v>
      </c>
      <c r="O406" s="31">
        <v>2829067</v>
      </c>
      <c r="P406" s="31">
        <v>15913500</v>
      </c>
      <c r="Q406" s="31">
        <f>VLOOKUP(A406,Hoja8!A:B,2,0)</f>
        <v>1019055961</v>
      </c>
      <c r="R406" s="31">
        <f t="shared" si="25"/>
        <v>0</v>
      </c>
      <c r="S406" s="31">
        <f>VLOOKUP(A406,Hoja8!A:C,3,0)</f>
        <v>31827000</v>
      </c>
      <c r="T406" s="31">
        <f t="shared" si="26"/>
        <v>0</v>
      </c>
      <c r="U406" s="31">
        <f>VLOOKUP(A406,Hoja8!A:E,5,0)</f>
        <v>18388933</v>
      </c>
      <c r="V406" s="31">
        <f>VLOOKUP(A406,Hoja8!A:D,4,0)</f>
        <v>2829067</v>
      </c>
      <c r="W406" s="31">
        <f>VLOOKUP(A406,Hoja8!A:F,6,0)</f>
        <v>10609000</v>
      </c>
      <c r="AA406" s="30">
        <f t="shared" si="27"/>
        <v>45504</v>
      </c>
      <c r="AB406" s="31"/>
      <c r="AC406" s="31">
        <f t="shared" si="24"/>
        <v>31827000</v>
      </c>
      <c r="AD406" s="28" t="s">
        <v>4760</v>
      </c>
    </row>
    <row r="407" spans="1:30" s="28" customFormat="1" ht="43.5" x14ac:dyDescent="0.35">
      <c r="A407" s="20">
        <v>444</v>
      </c>
      <c r="B407" s="28">
        <v>2024</v>
      </c>
      <c r="C407" s="19" t="s">
        <v>1292</v>
      </c>
      <c r="D407" s="19" t="s">
        <v>1293</v>
      </c>
      <c r="E407" s="19">
        <v>53051124</v>
      </c>
      <c r="F407" s="19" t="s">
        <v>1294</v>
      </c>
      <c r="G407" s="19" t="s">
        <v>262</v>
      </c>
      <c r="H407" s="19" t="s">
        <v>4742</v>
      </c>
      <c r="I407" s="27">
        <v>45331</v>
      </c>
      <c r="J407" s="27">
        <v>45335</v>
      </c>
      <c r="K407" s="27">
        <v>45504</v>
      </c>
      <c r="L407" s="29">
        <v>35245000</v>
      </c>
      <c r="M407" s="36">
        <v>0.46107784431137727</v>
      </c>
      <c r="N407" s="31">
        <v>15507800</v>
      </c>
      <c r="O407" s="31">
        <v>1611200</v>
      </c>
      <c r="P407" s="31">
        <v>18126000</v>
      </c>
      <c r="Q407" s="31">
        <f>VLOOKUP(A407,Hoja8!A:B,2,0)</f>
        <v>53051124</v>
      </c>
      <c r="R407" s="31">
        <f t="shared" si="25"/>
        <v>0</v>
      </c>
      <c r="S407" s="31">
        <f>VLOOKUP(A407,Hoja8!A:C,3,0)</f>
        <v>35245000</v>
      </c>
      <c r="T407" s="31">
        <f t="shared" si="26"/>
        <v>0</v>
      </c>
      <c r="U407" s="31">
        <f>VLOOKUP(A407,Hoja8!A:E,5,0)</f>
        <v>21549800</v>
      </c>
      <c r="V407" s="31">
        <f>VLOOKUP(A407,Hoja8!A:D,4,0)</f>
        <v>1611200</v>
      </c>
      <c r="W407" s="31">
        <f>VLOOKUP(A407,Hoja8!A:F,6,0)</f>
        <v>12084000</v>
      </c>
      <c r="AA407" s="30">
        <f t="shared" si="27"/>
        <v>45504</v>
      </c>
      <c r="AB407" s="31"/>
      <c r="AC407" s="31">
        <f t="shared" si="24"/>
        <v>35245000</v>
      </c>
      <c r="AD407" s="28" t="s">
        <v>4742</v>
      </c>
    </row>
    <row r="408" spans="1:30" s="28" customFormat="1" ht="43.5" x14ac:dyDescent="0.35">
      <c r="A408" s="20">
        <v>445</v>
      </c>
      <c r="B408" s="28">
        <v>2024</v>
      </c>
      <c r="C408" s="19" t="s">
        <v>1295</v>
      </c>
      <c r="D408" s="19" t="s">
        <v>1296</v>
      </c>
      <c r="E408" s="19">
        <v>37745134</v>
      </c>
      <c r="F408" s="19" t="s">
        <v>1297</v>
      </c>
      <c r="G408" s="19" t="s">
        <v>475</v>
      </c>
      <c r="H408" s="19" t="s">
        <v>4768</v>
      </c>
      <c r="I408" s="27">
        <v>45331</v>
      </c>
      <c r="J408" s="27">
        <v>45335</v>
      </c>
      <c r="K408" s="27">
        <v>45501</v>
      </c>
      <c r="L408" s="29">
        <v>39107000</v>
      </c>
      <c r="M408" s="36">
        <v>0.46666666852636635</v>
      </c>
      <c r="N408" s="31">
        <v>16729105</v>
      </c>
      <c r="O408" s="31">
        <v>3258918</v>
      </c>
      <c r="P408" s="31">
        <v>19118977</v>
      </c>
      <c r="Q408" s="31">
        <f>VLOOKUP(A408,Hoja8!A:B,2,0)</f>
        <v>37745134</v>
      </c>
      <c r="R408" s="31">
        <f t="shared" si="25"/>
        <v>0</v>
      </c>
      <c r="S408" s="31">
        <f>VLOOKUP(A408,Hoja8!A:C,3,0)</f>
        <v>39107000</v>
      </c>
      <c r="T408" s="31">
        <f t="shared" si="26"/>
        <v>0</v>
      </c>
      <c r="U408" s="31">
        <f>VLOOKUP(A408,Hoja8!A:E,5,0)</f>
        <v>23246938</v>
      </c>
      <c r="V408" s="31">
        <f>VLOOKUP(A408,Hoja8!A:D,4,0)</f>
        <v>3258918</v>
      </c>
      <c r="W408" s="31">
        <f>VLOOKUP(A408,Hoja8!A:F,6,0)</f>
        <v>12601144</v>
      </c>
      <c r="AA408" s="30">
        <f t="shared" si="27"/>
        <v>45501</v>
      </c>
      <c r="AB408" s="31"/>
      <c r="AC408" s="31">
        <f t="shared" si="24"/>
        <v>39107000</v>
      </c>
      <c r="AD408" s="28" t="s">
        <v>4768</v>
      </c>
    </row>
    <row r="409" spans="1:30" s="28" customFormat="1" ht="43.5" x14ac:dyDescent="0.35">
      <c r="A409" s="20">
        <v>446</v>
      </c>
      <c r="B409" s="28">
        <v>2024</v>
      </c>
      <c r="C409" s="19" t="s">
        <v>1298</v>
      </c>
      <c r="D409" s="19" t="s">
        <v>1299</v>
      </c>
      <c r="E409" s="19">
        <v>1032442354</v>
      </c>
      <c r="F409" s="19" t="s">
        <v>1300</v>
      </c>
      <c r="G409" s="19" t="s">
        <v>262</v>
      </c>
      <c r="H409" s="19" t="s">
        <v>4742</v>
      </c>
      <c r="I409" s="27">
        <v>45331</v>
      </c>
      <c r="J409" s="27">
        <v>45336</v>
      </c>
      <c r="K409" s="27">
        <v>45504</v>
      </c>
      <c r="L409" s="29">
        <v>43549000</v>
      </c>
      <c r="M409" s="36">
        <v>0.45783132530120479</v>
      </c>
      <c r="N409" s="31">
        <v>17890400</v>
      </c>
      <c r="O409" s="31">
        <v>4472600</v>
      </c>
      <c r="P409" s="31">
        <v>21186000</v>
      </c>
      <c r="Q409" s="31">
        <f>VLOOKUP(A409,Hoja8!A:B,2,0)</f>
        <v>1032442354</v>
      </c>
      <c r="R409" s="31">
        <f t="shared" si="25"/>
        <v>0</v>
      </c>
      <c r="S409" s="31">
        <f>VLOOKUP(A409,Hoja8!A:C,3,0)</f>
        <v>43549000</v>
      </c>
      <c r="T409" s="31">
        <f t="shared" si="26"/>
        <v>0</v>
      </c>
      <c r="U409" s="31">
        <f>VLOOKUP(A409,Hoja8!A:E,5,0)</f>
        <v>24952400</v>
      </c>
      <c r="V409" s="31">
        <f>VLOOKUP(A409,Hoja8!A:D,4,0)</f>
        <v>4472600</v>
      </c>
      <c r="W409" s="31">
        <f>VLOOKUP(A409,Hoja8!A:F,6,0)</f>
        <v>14124000</v>
      </c>
      <c r="AA409" s="30">
        <f t="shared" si="27"/>
        <v>45504</v>
      </c>
      <c r="AB409" s="31"/>
      <c r="AC409" s="31">
        <f t="shared" si="24"/>
        <v>43549000</v>
      </c>
      <c r="AD409" s="28" t="s">
        <v>4742</v>
      </c>
    </row>
    <row r="410" spans="1:30" s="28" customFormat="1" ht="43.5" x14ac:dyDescent="0.35">
      <c r="A410" s="20">
        <v>447</v>
      </c>
      <c r="B410" s="28">
        <v>2024</v>
      </c>
      <c r="C410" s="19" t="s">
        <v>1301</v>
      </c>
      <c r="D410" s="19" t="s">
        <v>1302</v>
      </c>
      <c r="E410" s="19">
        <v>52287875</v>
      </c>
      <c r="F410" s="19" t="s">
        <v>1303</v>
      </c>
      <c r="G410" s="19" t="s">
        <v>475</v>
      </c>
      <c r="H410" s="19" t="s">
        <v>4768</v>
      </c>
      <c r="I410" s="27">
        <v>45331</v>
      </c>
      <c r="J410" s="27">
        <v>45335</v>
      </c>
      <c r="K410" s="27">
        <v>45501</v>
      </c>
      <c r="L410" s="29">
        <v>15708000</v>
      </c>
      <c r="M410" s="36">
        <v>0.4666666435169109</v>
      </c>
      <c r="N410" s="31">
        <v>6719533</v>
      </c>
      <c r="O410" s="31">
        <v>1309000</v>
      </c>
      <c r="P410" s="31">
        <v>7679467</v>
      </c>
      <c r="Q410" s="31">
        <f>VLOOKUP(A410,Hoja8!A:B,2,0)</f>
        <v>52287875</v>
      </c>
      <c r="R410" s="31">
        <f t="shared" si="25"/>
        <v>0</v>
      </c>
      <c r="S410" s="31">
        <f>VLOOKUP(A410,Hoja8!A:C,3,0)</f>
        <v>15708000</v>
      </c>
      <c r="T410" s="31">
        <f t="shared" si="26"/>
        <v>0</v>
      </c>
      <c r="U410" s="31">
        <f>VLOOKUP(A410,Hoja8!A:E,5,0)</f>
        <v>9337533</v>
      </c>
      <c r="V410" s="31">
        <f>VLOOKUP(A410,Hoja8!A:D,4,0)</f>
        <v>1309000</v>
      </c>
      <c r="W410" s="31">
        <f>VLOOKUP(A410,Hoja8!A:F,6,0)</f>
        <v>5061467</v>
      </c>
      <c r="AA410" s="30">
        <f t="shared" si="27"/>
        <v>45501</v>
      </c>
      <c r="AB410" s="31"/>
      <c r="AC410" s="31">
        <f t="shared" si="24"/>
        <v>15708000</v>
      </c>
      <c r="AD410" s="28" t="s">
        <v>4768</v>
      </c>
    </row>
    <row r="411" spans="1:30" s="28" customFormat="1" ht="43.5" x14ac:dyDescent="0.35">
      <c r="A411" s="20">
        <v>448</v>
      </c>
      <c r="B411" s="28">
        <v>2024</v>
      </c>
      <c r="C411" s="19" t="s">
        <v>1304</v>
      </c>
      <c r="D411" s="19" t="s">
        <v>1305</v>
      </c>
      <c r="E411" s="19">
        <v>53153823</v>
      </c>
      <c r="F411" s="19" t="s">
        <v>1306</v>
      </c>
      <c r="G411" s="19" t="s">
        <v>154</v>
      </c>
      <c r="H411" s="19" t="s">
        <v>4747</v>
      </c>
      <c r="I411" s="27">
        <v>45331</v>
      </c>
      <c r="J411" s="27">
        <v>45335</v>
      </c>
      <c r="K411" s="27">
        <v>45504</v>
      </c>
      <c r="L411" s="29">
        <v>40284000</v>
      </c>
      <c r="M411" s="36">
        <v>0.46107784431137727</v>
      </c>
      <c r="N411" s="31">
        <v>17232600</v>
      </c>
      <c r="O411" s="31">
        <v>2909400</v>
      </c>
      <c r="P411" s="31">
        <v>20142000</v>
      </c>
      <c r="Q411" s="31">
        <f>VLOOKUP(A411,Hoja8!A:B,2,0)</f>
        <v>53153823</v>
      </c>
      <c r="R411" s="31">
        <f t="shared" si="25"/>
        <v>0</v>
      </c>
      <c r="S411" s="31">
        <f>VLOOKUP(A411,Hoja8!A:C,3,0)</f>
        <v>40284000</v>
      </c>
      <c r="T411" s="31">
        <f t="shared" si="26"/>
        <v>0</v>
      </c>
      <c r="U411" s="31">
        <f>VLOOKUP(A411,Hoja8!A:E,5,0)</f>
        <v>23946600</v>
      </c>
      <c r="V411" s="31">
        <f>VLOOKUP(A411,Hoja8!A:D,4,0)</f>
        <v>2909400</v>
      </c>
      <c r="W411" s="31">
        <f>VLOOKUP(A411,Hoja8!A:F,6,0)</f>
        <v>13428000</v>
      </c>
      <c r="AA411" s="30">
        <f t="shared" si="27"/>
        <v>45504</v>
      </c>
      <c r="AB411" s="31"/>
      <c r="AC411" s="31">
        <f t="shared" si="24"/>
        <v>40284000</v>
      </c>
      <c r="AD411" s="28" t="s">
        <v>4747</v>
      </c>
    </row>
    <row r="412" spans="1:30" s="28" customFormat="1" ht="43.5" x14ac:dyDescent="0.35">
      <c r="A412" s="20">
        <v>449</v>
      </c>
      <c r="B412" s="28">
        <v>2024</v>
      </c>
      <c r="C412" s="19" t="s">
        <v>1307</v>
      </c>
      <c r="D412" s="19" t="s">
        <v>1308</v>
      </c>
      <c r="E412" s="19">
        <v>52253908</v>
      </c>
      <c r="F412" s="19" t="s">
        <v>1309</v>
      </c>
      <c r="G412" s="19" t="s">
        <v>894</v>
      </c>
      <c r="H412" s="19" t="s">
        <v>895</v>
      </c>
      <c r="I412" s="27">
        <v>45331</v>
      </c>
      <c r="J412" s="27">
        <v>45335</v>
      </c>
      <c r="K412" s="27">
        <v>45504</v>
      </c>
      <c r="L412" s="29">
        <v>35009700</v>
      </c>
      <c r="M412" s="36">
        <v>0.46107784984197947</v>
      </c>
      <c r="N412" s="31">
        <v>14976372</v>
      </c>
      <c r="O412" s="31">
        <v>2528478</v>
      </c>
      <c r="P412" s="31">
        <v>17504850</v>
      </c>
      <c r="Q412" s="31">
        <f>VLOOKUP(A412,Hoja8!A:B,2,0)</f>
        <v>52253908</v>
      </c>
      <c r="R412" s="31">
        <f t="shared" si="25"/>
        <v>0</v>
      </c>
      <c r="S412" s="31">
        <f>VLOOKUP(A412,Hoja8!A:C,3,0)</f>
        <v>35009700</v>
      </c>
      <c r="T412" s="31">
        <f t="shared" si="26"/>
        <v>0</v>
      </c>
      <c r="U412" s="31">
        <f>VLOOKUP(A412,Hoja8!A:E,5,0)</f>
        <v>20811322</v>
      </c>
      <c r="V412" s="31">
        <f>VLOOKUP(A412,Hoja8!A:D,4,0)</f>
        <v>2528478</v>
      </c>
      <c r="W412" s="31">
        <f>VLOOKUP(A412,Hoja8!A:F,6,0)</f>
        <v>11669900</v>
      </c>
      <c r="AA412" s="30">
        <f t="shared" si="27"/>
        <v>45504</v>
      </c>
      <c r="AB412" s="31"/>
      <c r="AC412" s="31">
        <f t="shared" si="24"/>
        <v>35009700</v>
      </c>
      <c r="AD412" s="28" t="s">
        <v>895</v>
      </c>
    </row>
    <row r="413" spans="1:30" s="28" customFormat="1" ht="29" x14ac:dyDescent="0.35">
      <c r="A413" s="20">
        <v>450</v>
      </c>
      <c r="B413" s="28">
        <v>2024</v>
      </c>
      <c r="C413" s="19" t="s">
        <v>1310</v>
      </c>
      <c r="D413" s="19" t="s">
        <v>1311</v>
      </c>
      <c r="E413" s="19">
        <v>35469663</v>
      </c>
      <c r="F413" s="19" t="s">
        <v>1312</v>
      </c>
      <c r="G413" s="19" t="s">
        <v>154</v>
      </c>
      <c r="H413" s="19" t="s">
        <v>32</v>
      </c>
      <c r="I413" s="27">
        <v>45331</v>
      </c>
      <c r="J413" s="27">
        <v>45341</v>
      </c>
      <c r="K413" s="27">
        <v>45504</v>
      </c>
      <c r="L413" s="29">
        <v>39108000</v>
      </c>
      <c r="M413" s="36">
        <v>0.44099378349295293</v>
      </c>
      <c r="N413" s="31">
        <v>15425933</v>
      </c>
      <c r="O413" s="31">
        <v>4128067</v>
      </c>
      <c r="P413" s="31">
        <v>19554000</v>
      </c>
      <c r="Q413" s="31">
        <f>VLOOKUP(A413,Hoja8!A:B,2,0)</f>
        <v>35469663</v>
      </c>
      <c r="R413" s="31">
        <f t="shared" si="25"/>
        <v>0</v>
      </c>
      <c r="S413" s="31">
        <f>VLOOKUP(A413,Hoja8!A:C,3,0)</f>
        <v>39108000</v>
      </c>
      <c r="T413" s="31">
        <f t="shared" si="26"/>
        <v>0</v>
      </c>
      <c r="U413" s="31">
        <f>VLOOKUP(A413,Hoja8!A:E,5,0)</f>
        <v>21943933</v>
      </c>
      <c r="V413" s="31">
        <f>VLOOKUP(A413,Hoja8!A:D,4,0)</f>
        <v>4128067</v>
      </c>
      <c r="W413" s="31">
        <f>VLOOKUP(A413,Hoja8!A:F,6,0)</f>
        <v>13036000</v>
      </c>
      <c r="AA413" s="30">
        <f t="shared" si="27"/>
        <v>45504</v>
      </c>
      <c r="AB413" s="31"/>
      <c r="AC413" s="31">
        <f t="shared" si="24"/>
        <v>39108000</v>
      </c>
      <c r="AD413" s="28" t="s">
        <v>32</v>
      </c>
    </row>
    <row r="414" spans="1:30" s="28" customFormat="1" ht="43.5" x14ac:dyDescent="0.35">
      <c r="A414" s="20">
        <v>451</v>
      </c>
      <c r="B414" s="28">
        <v>2024</v>
      </c>
      <c r="C414" s="19" t="s">
        <v>1313</v>
      </c>
      <c r="D414" s="19" t="s">
        <v>1314</v>
      </c>
      <c r="E414" s="19">
        <v>1026569822</v>
      </c>
      <c r="F414" s="19" t="s">
        <v>1315</v>
      </c>
      <c r="G414" s="19" t="s">
        <v>154</v>
      </c>
      <c r="H414" s="19" t="s">
        <v>4747</v>
      </c>
      <c r="I414" s="27">
        <v>45331</v>
      </c>
      <c r="J414" s="27">
        <v>45337</v>
      </c>
      <c r="K414" s="27">
        <v>45504</v>
      </c>
      <c r="L414" s="29">
        <v>39108000</v>
      </c>
      <c r="M414" s="36">
        <v>0.45454545454545453</v>
      </c>
      <c r="N414" s="31">
        <v>16295000</v>
      </c>
      <c r="O414" s="31">
        <v>3259000</v>
      </c>
      <c r="P414" s="31">
        <v>19554000</v>
      </c>
      <c r="Q414" s="31">
        <f>VLOOKUP(A414,Hoja8!A:B,2,0)</f>
        <v>1026569822</v>
      </c>
      <c r="R414" s="31">
        <f t="shared" si="25"/>
        <v>0</v>
      </c>
      <c r="S414" s="31">
        <f>VLOOKUP(A414,Hoja8!A:C,3,0)</f>
        <v>39108000</v>
      </c>
      <c r="T414" s="31">
        <f t="shared" si="26"/>
        <v>0</v>
      </c>
      <c r="U414" s="31">
        <f>VLOOKUP(A414,Hoja8!A:E,5,0)</f>
        <v>22813000</v>
      </c>
      <c r="V414" s="31">
        <f>VLOOKUP(A414,Hoja8!A:D,4,0)</f>
        <v>3259000</v>
      </c>
      <c r="W414" s="31">
        <f>VLOOKUP(A414,Hoja8!A:F,6,0)</f>
        <v>13036000</v>
      </c>
      <c r="AA414" s="30">
        <f t="shared" si="27"/>
        <v>45504</v>
      </c>
      <c r="AB414" s="31"/>
      <c r="AC414" s="31">
        <f t="shared" si="24"/>
        <v>39108000</v>
      </c>
      <c r="AD414" s="28" t="s">
        <v>4747</v>
      </c>
    </row>
    <row r="415" spans="1:30" s="28" customFormat="1" ht="29" x14ac:dyDescent="0.35">
      <c r="A415" s="20">
        <v>452</v>
      </c>
      <c r="B415" s="28">
        <v>2024</v>
      </c>
      <c r="C415" s="19" t="s">
        <v>1316</v>
      </c>
      <c r="D415" s="19" t="s">
        <v>1317</v>
      </c>
      <c r="E415" s="19">
        <v>1014203787</v>
      </c>
      <c r="F415" s="19" t="s">
        <v>1318</v>
      </c>
      <c r="G415" s="19" t="s">
        <v>764</v>
      </c>
      <c r="H415" s="19" t="s">
        <v>765</v>
      </c>
      <c r="I415" s="27">
        <v>45331</v>
      </c>
      <c r="J415" s="27">
        <v>45336</v>
      </c>
      <c r="K415" s="27">
        <v>45504</v>
      </c>
      <c r="L415" s="29">
        <v>39108000</v>
      </c>
      <c r="M415" s="36">
        <v>0.45783133031206141</v>
      </c>
      <c r="N415" s="31">
        <v>16512267</v>
      </c>
      <c r="O415" s="31">
        <v>3041733</v>
      </c>
      <c r="P415" s="31">
        <v>19554000</v>
      </c>
      <c r="Q415" s="31">
        <f>VLOOKUP(A415,Hoja8!A:B,2,0)</f>
        <v>1014203787</v>
      </c>
      <c r="R415" s="31">
        <f t="shared" si="25"/>
        <v>0</v>
      </c>
      <c r="S415" s="31">
        <f>VLOOKUP(A415,Hoja8!A:C,3,0)</f>
        <v>39108000</v>
      </c>
      <c r="T415" s="31">
        <f t="shared" si="26"/>
        <v>0</v>
      </c>
      <c r="U415" s="31">
        <f>VLOOKUP(A415,Hoja8!A:E,5,0)</f>
        <v>23030267</v>
      </c>
      <c r="V415" s="31">
        <f>VLOOKUP(A415,Hoja8!A:D,4,0)</f>
        <v>3041733</v>
      </c>
      <c r="W415" s="31">
        <f>VLOOKUP(A415,Hoja8!A:F,6,0)</f>
        <v>13036000</v>
      </c>
      <c r="AA415" s="30">
        <f t="shared" si="27"/>
        <v>45504</v>
      </c>
      <c r="AB415" s="31"/>
      <c r="AC415" s="31">
        <f t="shared" si="24"/>
        <v>39108000</v>
      </c>
      <c r="AD415" s="28" t="s">
        <v>765</v>
      </c>
    </row>
    <row r="416" spans="1:30" s="28" customFormat="1" ht="43.5" x14ac:dyDescent="0.35">
      <c r="A416" s="20">
        <v>453</v>
      </c>
      <c r="B416" s="28">
        <v>2024</v>
      </c>
      <c r="C416" s="19" t="s">
        <v>1319</v>
      </c>
      <c r="D416" s="19" t="s">
        <v>1320</v>
      </c>
      <c r="E416" s="19">
        <v>1020758832</v>
      </c>
      <c r="F416" s="19" t="s">
        <v>1321</v>
      </c>
      <c r="G416" s="19" t="s">
        <v>854</v>
      </c>
      <c r="H416" s="19" t="s">
        <v>4785</v>
      </c>
      <c r="I416" s="27">
        <v>45331</v>
      </c>
      <c r="J416" s="27">
        <v>45335</v>
      </c>
      <c r="K416" s="27">
        <v>45504</v>
      </c>
      <c r="L416" s="29">
        <v>41400000</v>
      </c>
      <c r="M416" s="36">
        <v>0.46107784431137727</v>
      </c>
      <c r="N416" s="31">
        <v>17710000</v>
      </c>
      <c r="O416" s="31">
        <v>2990000</v>
      </c>
      <c r="P416" s="31">
        <v>20700000</v>
      </c>
      <c r="Q416" s="31">
        <f>VLOOKUP(A416,Hoja8!A:B,2,0)</f>
        <v>1020758832</v>
      </c>
      <c r="R416" s="31">
        <f t="shared" si="25"/>
        <v>0</v>
      </c>
      <c r="S416" s="31">
        <f>VLOOKUP(A416,Hoja8!A:C,3,0)</f>
        <v>41400000</v>
      </c>
      <c r="T416" s="31">
        <f t="shared" si="26"/>
        <v>0</v>
      </c>
      <c r="U416" s="31">
        <f>VLOOKUP(A416,Hoja8!A:E,5,0)</f>
        <v>24610000</v>
      </c>
      <c r="V416" s="31">
        <f>VLOOKUP(A416,Hoja8!A:D,4,0)</f>
        <v>2990000</v>
      </c>
      <c r="W416" s="31">
        <f>VLOOKUP(A416,Hoja8!A:F,6,0)</f>
        <v>13800000</v>
      </c>
      <c r="AA416" s="30">
        <f t="shared" si="27"/>
        <v>45504</v>
      </c>
      <c r="AB416" s="31"/>
      <c r="AC416" s="31">
        <f t="shared" si="24"/>
        <v>41400000</v>
      </c>
      <c r="AD416" s="28" t="s">
        <v>4785</v>
      </c>
    </row>
    <row r="417" spans="1:30" s="28" customFormat="1" ht="43.5" x14ac:dyDescent="0.35">
      <c r="A417" s="20">
        <v>454</v>
      </c>
      <c r="B417" s="28">
        <v>2024</v>
      </c>
      <c r="C417" s="19" t="s">
        <v>1322</v>
      </c>
      <c r="D417" s="19" t="s">
        <v>1323</v>
      </c>
      <c r="E417" s="19">
        <v>1020740687</v>
      </c>
      <c r="F417" s="19" t="s">
        <v>1324</v>
      </c>
      <c r="G417" s="19" t="s">
        <v>894</v>
      </c>
      <c r="H417" s="19" t="s">
        <v>895</v>
      </c>
      <c r="I417" s="27">
        <v>45331</v>
      </c>
      <c r="J417" s="27">
        <v>45335</v>
      </c>
      <c r="K417" s="27">
        <v>45504</v>
      </c>
      <c r="L417" s="29">
        <v>49440000</v>
      </c>
      <c r="M417" s="36">
        <v>0.46107784039501948</v>
      </c>
      <c r="N417" s="31">
        <v>21149333</v>
      </c>
      <c r="O417" s="31">
        <v>3570667</v>
      </c>
      <c r="P417" s="31">
        <v>24720000</v>
      </c>
      <c r="Q417" s="31">
        <f>VLOOKUP(A417,Hoja8!A:B,2,0)</f>
        <v>1020740687</v>
      </c>
      <c r="R417" s="31">
        <f t="shared" si="25"/>
        <v>0</v>
      </c>
      <c r="S417" s="31">
        <f>VLOOKUP(A417,Hoja8!A:C,3,0)</f>
        <v>49440000</v>
      </c>
      <c r="T417" s="31">
        <f t="shared" si="26"/>
        <v>0</v>
      </c>
      <c r="U417" s="31">
        <f>VLOOKUP(A417,Hoja8!A:E,5,0)</f>
        <v>29389333</v>
      </c>
      <c r="V417" s="31">
        <f>VLOOKUP(A417,Hoja8!A:D,4,0)</f>
        <v>3570667</v>
      </c>
      <c r="W417" s="31">
        <f>VLOOKUP(A417,Hoja8!A:F,6,0)</f>
        <v>16480000</v>
      </c>
      <c r="AA417" s="30">
        <f t="shared" si="27"/>
        <v>45504</v>
      </c>
      <c r="AB417" s="31"/>
      <c r="AC417" s="31">
        <f t="shared" si="24"/>
        <v>49440000</v>
      </c>
      <c r="AD417" s="28" t="s">
        <v>895</v>
      </c>
    </row>
    <row r="418" spans="1:30" s="28" customFormat="1" ht="43.5" x14ac:dyDescent="0.35">
      <c r="A418" s="20">
        <v>455</v>
      </c>
      <c r="B418" s="28">
        <v>2024</v>
      </c>
      <c r="C418" s="19" t="s">
        <v>1325</v>
      </c>
      <c r="D418" s="19" t="s">
        <v>1326</v>
      </c>
      <c r="E418" s="19">
        <v>52833210</v>
      </c>
      <c r="F418" s="19" t="s">
        <v>1327</v>
      </c>
      <c r="G418" s="19" t="s">
        <v>154</v>
      </c>
      <c r="H418" s="19" t="s">
        <v>32</v>
      </c>
      <c r="I418" s="27">
        <v>45331</v>
      </c>
      <c r="J418" s="27">
        <v>45337</v>
      </c>
      <c r="K418" s="27">
        <v>45504</v>
      </c>
      <c r="L418" s="29">
        <v>39108000</v>
      </c>
      <c r="M418" s="36">
        <v>0.45454545454545453</v>
      </c>
      <c r="N418" s="31">
        <v>16295000</v>
      </c>
      <c r="O418" s="31">
        <v>3259000</v>
      </c>
      <c r="P418" s="31">
        <v>19554000</v>
      </c>
      <c r="Q418" s="31">
        <f>VLOOKUP(A418,Hoja8!A:B,2,0)</f>
        <v>52833210</v>
      </c>
      <c r="R418" s="31">
        <f t="shared" si="25"/>
        <v>0</v>
      </c>
      <c r="S418" s="31">
        <f>VLOOKUP(A418,Hoja8!A:C,3,0)</f>
        <v>39108000</v>
      </c>
      <c r="T418" s="31">
        <f t="shared" si="26"/>
        <v>0</v>
      </c>
      <c r="U418" s="31">
        <f>VLOOKUP(A418,Hoja8!A:E,5,0)</f>
        <v>22813000</v>
      </c>
      <c r="V418" s="31">
        <f>VLOOKUP(A418,Hoja8!A:D,4,0)</f>
        <v>3259000</v>
      </c>
      <c r="W418" s="31">
        <f>VLOOKUP(A418,Hoja8!A:F,6,0)</f>
        <v>13036000</v>
      </c>
      <c r="AA418" s="30">
        <f t="shared" si="27"/>
        <v>45504</v>
      </c>
      <c r="AB418" s="31"/>
      <c r="AC418" s="31">
        <f t="shared" si="24"/>
        <v>39108000</v>
      </c>
      <c r="AD418" s="28" t="s">
        <v>32</v>
      </c>
    </row>
    <row r="419" spans="1:30" s="28" customFormat="1" ht="43.5" x14ac:dyDescent="0.35">
      <c r="A419" s="20">
        <v>456</v>
      </c>
      <c r="B419" s="28">
        <v>2024</v>
      </c>
      <c r="C419" s="19" t="s">
        <v>1328</v>
      </c>
      <c r="D419" s="19" t="s">
        <v>1329</v>
      </c>
      <c r="E419" s="19">
        <v>52216249</v>
      </c>
      <c r="F419" s="19" t="s">
        <v>1330</v>
      </c>
      <c r="G419" s="19" t="s">
        <v>154</v>
      </c>
      <c r="H419" s="19" t="s">
        <v>32</v>
      </c>
      <c r="I419" s="27">
        <v>45331</v>
      </c>
      <c r="J419" s="27">
        <v>45335</v>
      </c>
      <c r="K419" s="27">
        <v>45504</v>
      </c>
      <c r="L419" s="29">
        <v>39108000</v>
      </c>
      <c r="M419" s="36">
        <v>0.46107783936035113</v>
      </c>
      <c r="N419" s="31">
        <v>16729533</v>
      </c>
      <c r="O419" s="31">
        <v>2824467</v>
      </c>
      <c r="P419" s="31">
        <v>19554000</v>
      </c>
      <c r="Q419" s="31">
        <f>VLOOKUP(A419,Hoja8!A:B,2,0)</f>
        <v>52216249</v>
      </c>
      <c r="R419" s="31">
        <f t="shared" si="25"/>
        <v>0</v>
      </c>
      <c r="S419" s="31">
        <f>VLOOKUP(A419,Hoja8!A:C,3,0)</f>
        <v>39108000</v>
      </c>
      <c r="T419" s="31">
        <f t="shared" si="26"/>
        <v>0</v>
      </c>
      <c r="U419" s="31">
        <f>VLOOKUP(A419,Hoja8!A:E,5,0)</f>
        <v>23247533</v>
      </c>
      <c r="V419" s="31">
        <f>VLOOKUP(A419,Hoja8!A:D,4,0)</f>
        <v>2824467</v>
      </c>
      <c r="W419" s="31">
        <f>VLOOKUP(A419,Hoja8!A:F,6,0)</f>
        <v>13036000</v>
      </c>
      <c r="AA419" s="30">
        <f t="shared" si="27"/>
        <v>45504</v>
      </c>
      <c r="AB419" s="31"/>
      <c r="AC419" s="31">
        <f t="shared" si="24"/>
        <v>39108000</v>
      </c>
      <c r="AD419" s="28" t="s">
        <v>32</v>
      </c>
    </row>
    <row r="420" spans="1:30" s="28" customFormat="1" ht="43.5" x14ac:dyDescent="0.35">
      <c r="A420" s="20">
        <v>457</v>
      </c>
      <c r="B420" s="28">
        <v>2024</v>
      </c>
      <c r="C420" s="19" t="s">
        <v>1331</v>
      </c>
      <c r="D420" s="19" t="s">
        <v>1332</v>
      </c>
      <c r="E420" s="19">
        <v>1110467098</v>
      </c>
      <c r="F420" s="19" t="s">
        <v>1333</v>
      </c>
      <c r="G420" s="19" t="s">
        <v>154</v>
      </c>
      <c r="H420" s="19" t="s">
        <v>32</v>
      </c>
      <c r="I420" s="27">
        <v>45331</v>
      </c>
      <c r="J420" s="27">
        <v>45334</v>
      </c>
      <c r="K420" s="27">
        <v>45504</v>
      </c>
      <c r="L420" s="29">
        <v>39108000</v>
      </c>
      <c r="M420" s="36">
        <v>0.4642857142857143</v>
      </c>
      <c r="N420" s="31">
        <v>16946800</v>
      </c>
      <c r="O420" s="31">
        <v>2607200</v>
      </c>
      <c r="P420" s="31">
        <v>19554000</v>
      </c>
      <c r="Q420" s="31">
        <f>VLOOKUP(A420,Hoja8!A:B,2,0)</f>
        <v>1110467098</v>
      </c>
      <c r="R420" s="31">
        <f t="shared" si="25"/>
        <v>0</v>
      </c>
      <c r="S420" s="31">
        <f>VLOOKUP(A420,Hoja8!A:C,3,0)</f>
        <v>39108000</v>
      </c>
      <c r="T420" s="31">
        <f t="shared" si="26"/>
        <v>0</v>
      </c>
      <c r="U420" s="31">
        <f>VLOOKUP(A420,Hoja8!A:E,5,0)</f>
        <v>23464800</v>
      </c>
      <c r="V420" s="31">
        <f>VLOOKUP(A420,Hoja8!A:D,4,0)</f>
        <v>2607200</v>
      </c>
      <c r="W420" s="31">
        <f>VLOOKUP(A420,Hoja8!A:F,6,0)</f>
        <v>13036000</v>
      </c>
      <c r="AA420" s="30">
        <f t="shared" si="27"/>
        <v>45504</v>
      </c>
      <c r="AB420" s="31"/>
      <c r="AC420" s="31">
        <f t="shared" si="24"/>
        <v>39108000</v>
      </c>
      <c r="AD420" s="28" t="s">
        <v>32</v>
      </c>
    </row>
    <row r="421" spans="1:30" s="28" customFormat="1" ht="43.5" x14ac:dyDescent="0.35">
      <c r="A421" s="20">
        <v>458</v>
      </c>
      <c r="B421" s="28">
        <v>2024</v>
      </c>
      <c r="C421" s="19" t="s">
        <v>1334</v>
      </c>
      <c r="D421" s="19" t="s">
        <v>1335</v>
      </c>
      <c r="E421" s="19">
        <v>1026567919</v>
      </c>
      <c r="F421" s="19" t="s">
        <v>1336</v>
      </c>
      <c r="G421" s="19" t="s">
        <v>854</v>
      </c>
      <c r="H421" s="19" t="s">
        <v>4785</v>
      </c>
      <c r="I421" s="27">
        <v>45331</v>
      </c>
      <c r="J421" s="27">
        <v>45334</v>
      </c>
      <c r="K421" s="27">
        <v>45504</v>
      </c>
      <c r="L421" s="29">
        <v>41400000</v>
      </c>
      <c r="M421" s="36">
        <v>0.4642857142857143</v>
      </c>
      <c r="N421" s="31">
        <v>17940000</v>
      </c>
      <c r="O421" s="31">
        <v>2760000</v>
      </c>
      <c r="P421" s="31">
        <v>20700000</v>
      </c>
      <c r="Q421" s="31">
        <f>VLOOKUP(A421,Hoja8!A:B,2,0)</f>
        <v>1026567919</v>
      </c>
      <c r="R421" s="31">
        <f t="shared" si="25"/>
        <v>0</v>
      </c>
      <c r="S421" s="31">
        <f>VLOOKUP(A421,Hoja8!A:C,3,0)</f>
        <v>41400000</v>
      </c>
      <c r="T421" s="31">
        <f t="shared" si="26"/>
        <v>0</v>
      </c>
      <c r="U421" s="31">
        <f>VLOOKUP(A421,Hoja8!A:E,5,0)</f>
        <v>24840000</v>
      </c>
      <c r="V421" s="31">
        <f>VLOOKUP(A421,Hoja8!A:D,4,0)</f>
        <v>2760000</v>
      </c>
      <c r="W421" s="31">
        <f>VLOOKUP(A421,Hoja8!A:F,6,0)</f>
        <v>13800000</v>
      </c>
      <c r="AA421" s="30">
        <f t="shared" si="27"/>
        <v>45504</v>
      </c>
      <c r="AB421" s="31"/>
      <c r="AC421" s="31">
        <f t="shared" si="24"/>
        <v>41400000</v>
      </c>
      <c r="AD421" s="28" t="s">
        <v>4785</v>
      </c>
    </row>
    <row r="422" spans="1:30" s="28" customFormat="1" ht="43.5" x14ac:dyDescent="0.35">
      <c r="A422" s="20">
        <v>460</v>
      </c>
      <c r="B422" s="28">
        <v>2024</v>
      </c>
      <c r="C422" s="19" t="s">
        <v>1337</v>
      </c>
      <c r="D422" s="19" t="s">
        <v>1338</v>
      </c>
      <c r="E422" s="19">
        <v>52737116</v>
      </c>
      <c r="F422" s="19" t="s">
        <v>1339</v>
      </c>
      <c r="G422" s="19" t="s">
        <v>894</v>
      </c>
      <c r="H422" s="19" t="s">
        <v>895</v>
      </c>
      <c r="I422" s="27">
        <v>45331</v>
      </c>
      <c r="J422" s="27">
        <v>45335</v>
      </c>
      <c r="K422" s="27">
        <v>45504</v>
      </c>
      <c r="L422" s="29">
        <v>58710000</v>
      </c>
      <c r="M422" s="36">
        <v>0.46107784101339178</v>
      </c>
      <c r="N422" s="31">
        <v>25114833</v>
      </c>
      <c r="O422" s="31">
        <v>4240167</v>
      </c>
      <c r="P422" s="31">
        <v>29355000</v>
      </c>
      <c r="Q422" s="31">
        <f>VLOOKUP(A422,Hoja8!A:B,2,0)</f>
        <v>52737116</v>
      </c>
      <c r="R422" s="31">
        <f t="shared" si="25"/>
        <v>0</v>
      </c>
      <c r="S422" s="31">
        <f>VLOOKUP(A422,Hoja8!A:C,3,0)</f>
        <v>58710000</v>
      </c>
      <c r="T422" s="31">
        <f t="shared" si="26"/>
        <v>0</v>
      </c>
      <c r="U422" s="31">
        <f>VLOOKUP(A422,Hoja8!A:E,5,0)</f>
        <v>34899833</v>
      </c>
      <c r="V422" s="31">
        <f>VLOOKUP(A422,Hoja8!A:D,4,0)</f>
        <v>4240167</v>
      </c>
      <c r="W422" s="31">
        <f>VLOOKUP(A422,Hoja8!A:F,6,0)</f>
        <v>19570000</v>
      </c>
      <c r="AA422" s="30">
        <f t="shared" si="27"/>
        <v>45504</v>
      </c>
      <c r="AB422" s="31"/>
      <c r="AC422" s="31">
        <f t="shared" si="24"/>
        <v>58710000</v>
      </c>
      <c r="AD422" s="28" t="s">
        <v>895</v>
      </c>
    </row>
    <row r="423" spans="1:30" s="28" customFormat="1" ht="43.5" x14ac:dyDescent="0.35">
      <c r="A423" s="20">
        <v>461</v>
      </c>
      <c r="B423" s="28">
        <v>2024</v>
      </c>
      <c r="C423" s="19" t="s">
        <v>1340</v>
      </c>
      <c r="D423" s="19" t="s">
        <v>1341</v>
      </c>
      <c r="E423" s="19">
        <v>1143388960</v>
      </c>
      <c r="F423" s="19" t="s">
        <v>1342</v>
      </c>
      <c r="G423" s="19" t="s">
        <v>154</v>
      </c>
      <c r="H423" s="19" t="s">
        <v>4747</v>
      </c>
      <c r="I423" s="27">
        <v>45331</v>
      </c>
      <c r="J423" s="27">
        <v>45336</v>
      </c>
      <c r="K423" s="27">
        <v>45504</v>
      </c>
      <c r="L423" s="29">
        <v>39798000</v>
      </c>
      <c r="M423" s="36">
        <v>0.45783132530120479</v>
      </c>
      <c r="N423" s="31">
        <v>16803600</v>
      </c>
      <c r="O423" s="31">
        <v>3095400</v>
      </c>
      <c r="P423" s="31">
        <v>19899000</v>
      </c>
      <c r="Q423" s="31">
        <f>VLOOKUP(A423,Hoja8!A:B,2,0)</f>
        <v>1143388960</v>
      </c>
      <c r="R423" s="31">
        <f t="shared" si="25"/>
        <v>0</v>
      </c>
      <c r="S423" s="31">
        <f>VLOOKUP(A423,Hoja8!A:C,3,0)</f>
        <v>39798000</v>
      </c>
      <c r="T423" s="31">
        <f t="shared" si="26"/>
        <v>0</v>
      </c>
      <c r="U423" s="31">
        <f>VLOOKUP(A423,Hoja8!A:E,5,0)</f>
        <v>23436600</v>
      </c>
      <c r="V423" s="31">
        <f>VLOOKUP(A423,Hoja8!A:D,4,0)</f>
        <v>3095400</v>
      </c>
      <c r="W423" s="31">
        <f>VLOOKUP(A423,Hoja8!A:F,6,0)</f>
        <v>13266000</v>
      </c>
      <c r="AA423" s="30">
        <f t="shared" si="27"/>
        <v>45504</v>
      </c>
      <c r="AB423" s="31"/>
      <c r="AC423" s="31">
        <f t="shared" si="24"/>
        <v>39798000</v>
      </c>
      <c r="AD423" s="28" t="s">
        <v>5435</v>
      </c>
    </row>
    <row r="424" spans="1:30" s="28" customFormat="1" ht="43.5" x14ac:dyDescent="0.35">
      <c r="A424" s="20">
        <v>462</v>
      </c>
      <c r="B424" s="28">
        <v>2024</v>
      </c>
      <c r="C424" s="19" t="s">
        <v>1343</v>
      </c>
      <c r="D424" s="19" t="s">
        <v>1344</v>
      </c>
      <c r="E424" s="19">
        <v>52855084</v>
      </c>
      <c r="F424" s="19" t="s">
        <v>1345</v>
      </c>
      <c r="G424" s="19" t="s">
        <v>262</v>
      </c>
      <c r="H424" s="19" t="s">
        <v>4742</v>
      </c>
      <c r="I424" s="27">
        <v>45331</v>
      </c>
      <c r="J424" s="27">
        <v>45334</v>
      </c>
      <c r="K424" s="27">
        <v>45504</v>
      </c>
      <c r="L424" s="29">
        <v>35406000</v>
      </c>
      <c r="M424" s="36">
        <v>0.4642857142857143</v>
      </c>
      <c r="N424" s="31">
        <v>15342600</v>
      </c>
      <c r="O424" s="31">
        <v>2360400</v>
      </c>
      <c r="P424" s="31">
        <v>17703000</v>
      </c>
      <c r="Q424" s="31">
        <f>VLOOKUP(A424,Hoja8!A:B,2,0)</f>
        <v>52855084</v>
      </c>
      <c r="R424" s="31">
        <f t="shared" si="25"/>
        <v>0</v>
      </c>
      <c r="S424" s="31">
        <f>VLOOKUP(A424,Hoja8!A:C,3,0)</f>
        <v>35406000</v>
      </c>
      <c r="T424" s="31">
        <f t="shared" si="26"/>
        <v>0</v>
      </c>
      <c r="U424" s="31">
        <f>VLOOKUP(A424,Hoja8!A:E,5,0)</f>
        <v>21243600</v>
      </c>
      <c r="V424" s="31">
        <f>VLOOKUP(A424,Hoja8!A:D,4,0)</f>
        <v>2360400</v>
      </c>
      <c r="W424" s="31">
        <f>VLOOKUP(A424,Hoja8!A:F,6,0)</f>
        <v>11802000</v>
      </c>
      <c r="AA424" s="30">
        <f t="shared" si="27"/>
        <v>45504</v>
      </c>
      <c r="AB424" s="31"/>
      <c r="AC424" s="31">
        <f t="shared" si="24"/>
        <v>35406000</v>
      </c>
      <c r="AD424" s="28" t="s">
        <v>4742</v>
      </c>
    </row>
    <row r="425" spans="1:30" s="28" customFormat="1" ht="43.5" x14ac:dyDescent="0.35">
      <c r="A425" s="20">
        <v>463</v>
      </c>
      <c r="B425" s="28">
        <v>2024</v>
      </c>
      <c r="C425" s="19" t="s">
        <v>1346</v>
      </c>
      <c r="D425" s="19" t="s">
        <v>1347</v>
      </c>
      <c r="E425" s="19">
        <v>53080693</v>
      </c>
      <c r="F425" s="19" t="s">
        <v>1348</v>
      </c>
      <c r="G425" s="19" t="s">
        <v>262</v>
      </c>
      <c r="H425" s="19" t="s">
        <v>4742</v>
      </c>
      <c r="I425" s="27">
        <v>45331</v>
      </c>
      <c r="J425" s="27">
        <v>45334</v>
      </c>
      <c r="K425" s="27">
        <v>45504</v>
      </c>
      <c r="L425" s="29">
        <v>35406000</v>
      </c>
      <c r="M425" s="36">
        <v>0.4642857142857143</v>
      </c>
      <c r="N425" s="31">
        <v>15342600</v>
      </c>
      <c r="O425" s="31">
        <v>2360400</v>
      </c>
      <c r="P425" s="31">
        <v>17703000</v>
      </c>
      <c r="Q425" s="31">
        <f>VLOOKUP(A425,Hoja8!A:B,2,0)</f>
        <v>53080693</v>
      </c>
      <c r="R425" s="31">
        <f t="shared" si="25"/>
        <v>0</v>
      </c>
      <c r="S425" s="31">
        <f>VLOOKUP(A425,Hoja8!A:C,3,0)</f>
        <v>35406000</v>
      </c>
      <c r="T425" s="31">
        <f t="shared" si="26"/>
        <v>0</v>
      </c>
      <c r="U425" s="31">
        <f>VLOOKUP(A425,Hoja8!A:E,5,0)</f>
        <v>21243600</v>
      </c>
      <c r="V425" s="31">
        <f>VLOOKUP(A425,Hoja8!A:D,4,0)</f>
        <v>2360400</v>
      </c>
      <c r="W425" s="31">
        <f>VLOOKUP(A425,Hoja8!A:F,6,0)</f>
        <v>11802000</v>
      </c>
      <c r="AA425" s="30">
        <f t="shared" si="27"/>
        <v>45504</v>
      </c>
      <c r="AB425" s="31"/>
      <c r="AC425" s="31">
        <f t="shared" si="24"/>
        <v>35406000</v>
      </c>
      <c r="AD425" s="28" t="s">
        <v>4742</v>
      </c>
    </row>
    <row r="426" spans="1:30" s="28" customFormat="1" ht="29" x14ac:dyDescent="0.35">
      <c r="A426" s="20">
        <v>464</v>
      </c>
      <c r="B426" s="28">
        <v>2024</v>
      </c>
      <c r="C426" s="19" t="s">
        <v>1349</v>
      </c>
      <c r="D426" s="19" t="s">
        <v>1350</v>
      </c>
      <c r="E426" s="19">
        <v>52159768</v>
      </c>
      <c r="F426" s="19" t="s">
        <v>1351</v>
      </c>
      <c r="G426" s="19" t="s">
        <v>475</v>
      </c>
      <c r="H426" s="19" t="s">
        <v>4768</v>
      </c>
      <c r="I426" s="27">
        <v>45334</v>
      </c>
      <c r="J426" s="27">
        <v>45336</v>
      </c>
      <c r="K426" s="27">
        <v>45504</v>
      </c>
      <c r="L426" s="29">
        <v>39107000</v>
      </c>
      <c r="M426" s="36">
        <v>0.4578313313143868</v>
      </c>
      <c r="N426" s="31">
        <v>16511844</v>
      </c>
      <c r="O426" s="31">
        <v>3041657</v>
      </c>
      <c r="P426" s="31">
        <v>19553499</v>
      </c>
      <c r="Q426" s="31">
        <f>VLOOKUP(A426,Hoja8!A:B,2,0)</f>
        <v>52159768</v>
      </c>
      <c r="R426" s="31">
        <f t="shared" si="25"/>
        <v>0</v>
      </c>
      <c r="S426" s="31">
        <f>VLOOKUP(A426,Hoja8!A:C,3,0)</f>
        <v>39107000</v>
      </c>
      <c r="T426" s="31">
        <f t="shared" si="26"/>
        <v>0</v>
      </c>
      <c r="U426" s="31">
        <f>VLOOKUP(A426,Hoja8!A:E,5,0)</f>
        <v>23029677</v>
      </c>
      <c r="V426" s="31">
        <f>VLOOKUP(A426,Hoja8!A:D,4,0)</f>
        <v>3041657</v>
      </c>
      <c r="W426" s="31">
        <f>VLOOKUP(A426,Hoja8!A:F,6,0)</f>
        <v>13035666</v>
      </c>
      <c r="AA426" s="30">
        <f t="shared" si="27"/>
        <v>45504</v>
      </c>
      <c r="AB426" s="31"/>
      <c r="AC426" s="31">
        <f t="shared" si="24"/>
        <v>39107000</v>
      </c>
      <c r="AD426" s="28" t="s">
        <v>4768</v>
      </c>
    </row>
    <row r="427" spans="1:30" s="28" customFormat="1" ht="43.5" x14ac:dyDescent="0.35">
      <c r="A427" s="20">
        <v>465</v>
      </c>
      <c r="B427" s="28">
        <v>2024</v>
      </c>
      <c r="C427" s="19" t="s">
        <v>1352</v>
      </c>
      <c r="D427" s="19" t="s">
        <v>1353</v>
      </c>
      <c r="E427" s="19">
        <v>52479051</v>
      </c>
      <c r="F427" s="19" t="s">
        <v>1354</v>
      </c>
      <c r="G427" s="19" t="s">
        <v>475</v>
      </c>
      <c r="H427" s="19" t="s">
        <v>4768</v>
      </c>
      <c r="I427" s="27">
        <v>45334</v>
      </c>
      <c r="J427" s="27">
        <v>45336</v>
      </c>
      <c r="K427" s="27">
        <v>45504</v>
      </c>
      <c r="L427" s="29">
        <v>39107000</v>
      </c>
      <c r="M427" s="36">
        <v>0.4578313313143868</v>
      </c>
      <c r="N427" s="31">
        <v>16511844</v>
      </c>
      <c r="O427" s="31">
        <v>3041657</v>
      </c>
      <c r="P427" s="31">
        <v>19553499</v>
      </c>
      <c r="Q427" s="31">
        <f>VLOOKUP(A427,Hoja8!A:B,2,0)</f>
        <v>52479051</v>
      </c>
      <c r="R427" s="31">
        <f t="shared" si="25"/>
        <v>0</v>
      </c>
      <c r="S427" s="31">
        <f>VLOOKUP(A427,Hoja8!A:C,3,0)</f>
        <v>39107000</v>
      </c>
      <c r="T427" s="31">
        <f t="shared" si="26"/>
        <v>0</v>
      </c>
      <c r="U427" s="31">
        <f>VLOOKUP(A427,Hoja8!A:E,5,0)</f>
        <v>23029677</v>
      </c>
      <c r="V427" s="31">
        <f>VLOOKUP(A427,Hoja8!A:D,4,0)</f>
        <v>3041657</v>
      </c>
      <c r="W427" s="31">
        <f>VLOOKUP(A427,Hoja8!A:F,6,0)</f>
        <v>13035666</v>
      </c>
      <c r="AA427" s="30">
        <f t="shared" si="27"/>
        <v>45504</v>
      </c>
      <c r="AB427" s="31"/>
      <c r="AC427" s="31">
        <f t="shared" si="24"/>
        <v>39107000</v>
      </c>
      <c r="AD427" s="28" t="s">
        <v>4768</v>
      </c>
    </row>
    <row r="428" spans="1:30" s="28" customFormat="1" ht="43.5" x14ac:dyDescent="0.35">
      <c r="A428" s="20">
        <v>466</v>
      </c>
      <c r="B428" s="28">
        <v>2024</v>
      </c>
      <c r="C428" s="19" t="s">
        <v>1355</v>
      </c>
      <c r="D428" s="19" t="s">
        <v>1356</v>
      </c>
      <c r="E428" s="19">
        <v>80502946</v>
      </c>
      <c r="F428" s="19" t="s">
        <v>1357</v>
      </c>
      <c r="G428" s="19" t="s">
        <v>475</v>
      </c>
      <c r="H428" s="19" t="s">
        <v>4768</v>
      </c>
      <c r="I428" s="27">
        <v>45334</v>
      </c>
      <c r="J428" s="27">
        <v>45336</v>
      </c>
      <c r="K428" s="27">
        <v>45504</v>
      </c>
      <c r="L428" s="29">
        <v>39107000</v>
      </c>
      <c r="M428" s="36">
        <v>0.4578313313143868</v>
      </c>
      <c r="N428" s="31">
        <v>16511844</v>
      </c>
      <c r="O428" s="31">
        <v>3041657</v>
      </c>
      <c r="P428" s="31">
        <v>19553499</v>
      </c>
      <c r="Q428" s="31">
        <f>VLOOKUP(A428,Hoja8!A:B,2,0)</f>
        <v>80502946</v>
      </c>
      <c r="R428" s="31">
        <f t="shared" si="25"/>
        <v>0</v>
      </c>
      <c r="S428" s="31">
        <f>VLOOKUP(A428,Hoja8!A:C,3,0)</f>
        <v>39107000</v>
      </c>
      <c r="T428" s="31">
        <f t="shared" si="26"/>
        <v>0</v>
      </c>
      <c r="U428" s="31">
        <f>VLOOKUP(A428,Hoja8!A:E,5,0)</f>
        <v>23029677</v>
      </c>
      <c r="V428" s="31">
        <f>VLOOKUP(A428,Hoja8!A:D,4,0)</f>
        <v>3041657</v>
      </c>
      <c r="W428" s="31">
        <f>VLOOKUP(A428,Hoja8!A:F,6,0)</f>
        <v>13035666</v>
      </c>
      <c r="AA428" s="30">
        <f t="shared" si="27"/>
        <v>45504</v>
      </c>
      <c r="AB428" s="31"/>
      <c r="AC428" s="31">
        <f t="shared" si="24"/>
        <v>39107000</v>
      </c>
      <c r="AD428" s="28" t="s">
        <v>4768</v>
      </c>
    </row>
    <row r="429" spans="1:30" s="28" customFormat="1" ht="29" x14ac:dyDescent="0.35">
      <c r="A429" s="20">
        <v>467</v>
      </c>
      <c r="B429" s="28">
        <v>2024</v>
      </c>
      <c r="C429" s="19" t="s">
        <v>1358</v>
      </c>
      <c r="D429" s="19" t="s">
        <v>1359</v>
      </c>
      <c r="E429" s="19">
        <v>1013633241</v>
      </c>
      <c r="F429" s="19" t="s">
        <v>1360</v>
      </c>
      <c r="G429" s="19" t="s">
        <v>532</v>
      </c>
      <c r="H429" s="19" t="s">
        <v>533</v>
      </c>
      <c r="I429" s="27">
        <v>45334</v>
      </c>
      <c r="J429" s="27">
        <v>45336</v>
      </c>
      <c r="K429" s="27">
        <v>45504</v>
      </c>
      <c r="L429" s="29">
        <v>31827000</v>
      </c>
      <c r="M429" s="36">
        <v>0.45783133145838517</v>
      </c>
      <c r="N429" s="31">
        <v>13438067</v>
      </c>
      <c r="O429" s="31">
        <v>2475433</v>
      </c>
      <c r="P429" s="31">
        <v>15913500</v>
      </c>
      <c r="Q429" s="31">
        <f>VLOOKUP(A429,Hoja8!A:B,2,0)</f>
        <v>1013633241</v>
      </c>
      <c r="R429" s="31">
        <f t="shared" si="25"/>
        <v>0</v>
      </c>
      <c r="S429" s="31">
        <f>VLOOKUP(A429,Hoja8!A:C,3,0)</f>
        <v>31827000</v>
      </c>
      <c r="T429" s="31">
        <f t="shared" si="26"/>
        <v>0</v>
      </c>
      <c r="U429" s="31">
        <f>VLOOKUP(A429,Hoja8!A:E,5,0)</f>
        <v>18742567</v>
      </c>
      <c r="V429" s="31">
        <f>VLOOKUP(A429,Hoja8!A:D,4,0)</f>
        <v>2475433</v>
      </c>
      <c r="W429" s="31">
        <f>VLOOKUP(A429,Hoja8!A:F,6,0)</f>
        <v>10609000</v>
      </c>
      <c r="AA429" s="30">
        <f t="shared" si="27"/>
        <v>45504</v>
      </c>
      <c r="AB429" s="31"/>
      <c r="AC429" s="31">
        <f t="shared" si="24"/>
        <v>31827000</v>
      </c>
      <c r="AD429" s="28" t="s">
        <v>4760</v>
      </c>
    </row>
    <row r="430" spans="1:30" s="28" customFormat="1" ht="43.5" x14ac:dyDescent="0.35">
      <c r="A430" s="20">
        <v>468</v>
      </c>
      <c r="B430" s="28">
        <v>2024</v>
      </c>
      <c r="C430" s="19" t="s">
        <v>1361</v>
      </c>
      <c r="D430" s="19" t="s">
        <v>1362</v>
      </c>
      <c r="E430" s="19">
        <v>1015436980</v>
      </c>
      <c r="F430" s="19" t="s">
        <v>1363</v>
      </c>
      <c r="G430" s="19" t="s">
        <v>784</v>
      </c>
      <c r="H430" s="19" t="s">
        <v>4760</v>
      </c>
      <c r="I430" s="27">
        <v>45334</v>
      </c>
      <c r="J430" s="27">
        <v>45336</v>
      </c>
      <c r="K430" s="27">
        <v>45504</v>
      </c>
      <c r="L430" s="29">
        <v>49440000</v>
      </c>
      <c r="M430" s="36">
        <v>0.45783132926488967</v>
      </c>
      <c r="N430" s="31">
        <v>20874667</v>
      </c>
      <c r="O430" s="31">
        <v>3845333</v>
      </c>
      <c r="P430" s="31">
        <v>24720000</v>
      </c>
      <c r="Q430" s="31">
        <f>VLOOKUP(A430,Hoja8!A:B,2,0)</f>
        <v>1015436980</v>
      </c>
      <c r="R430" s="31">
        <f t="shared" si="25"/>
        <v>0</v>
      </c>
      <c r="S430" s="31">
        <f>VLOOKUP(A430,Hoja8!A:C,3,0)</f>
        <v>49440000</v>
      </c>
      <c r="T430" s="31">
        <f t="shared" si="26"/>
        <v>0</v>
      </c>
      <c r="U430" s="31">
        <f>VLOOKUP(A430,Hoja8!A:E,5,0)</f>
        <v>29114667</v>
      </c>
      <c r="V430" s="31">
        <f>VLOOKUP(A430,Hoja8!A:D,4,0)</f>
        <v>3845333</v>
      </c>
      <c r="W430" s="31">
        <f>VLOOKUP(A430,Hoja8!A:F,6,0)</f>
        <v>16480000</v>
      </c>
      <c r="AA430" s="30">
        <f t="shared" si="27"/>
        <v>45504</v>
      </c>
      <c r="AB430" s="31"/>
      <c r="AC430" s="31">
        <f t="shared" si="24"/>
        <v>49440000</v>
      </c>
      <c r="AD430" s="28" t="s">
        <v>4760</v>
      </c>
    </row>
    <row r="431" spans="1:30" s="28" customFormat="1" ht="43.5" x14ac:dyDescent="0.35">
      <c r="A431" s="20">
        <v>469</v>
      </c>
      <c r="B431" s="28">
        <v>2024</v>
      </c>
      <c r="C431" s="19" t="s">
        <v>1364</v>
      </c>
      <c r="D431" s="19" t="s">
        <v>1365</v>
      </c>
      <c r="E431" s="19">
        <v>36314972</v>
      </c>
      <c r="F431" s="19" t="s">
        <v>1366</v>
      </c>
      <c r="G431" s="19" t="s">
        <v>154</v>
      </c>
      <c r="H431" s="19" t="s">
        <v>4747</v>
      </c>
      <c r="I431" s="27">
        <v>45334</v>
      </c>
      <c r="J431" s="27">
        <v>45337</v>
      </c>
      <c r="K431" s="27">
        <v>45504</v>
      </c>
      <c r="L431" s="29">
        <v>39798000</v>
      </c>
      <c r="M431" s="36">
        <v>0.45454545454545453</v>
      </c>
      <c r="N431" s="31">
        <v>16582500</v>
      </c>
      <c r="O431" s="31">
        <v>3316500</v>
      </c>
      <c r="P431" s="31">
        <v>19899000</v>
      </c>
      <c r="Q431" s="31">
        <f>VLOOKUP(A431,Hoja8!A:B,2,0)</f>
        <v>36314972</v>
      </c>
      <c r="R431" s="31">
        <f t="shared" si="25"/>
        <v>0</v>
      </c>
      <c r="S431" s="31">
        <f>VLOOKUP(A431,Hoja8!A:C,3,0)</f>
        <v>39798000</v>
      </c>
      <c r="T431" s="31">
        <f t="shared" si="26"/>
        <v>0</v>
      </c>
      <c r="U431" s="31">
        <f>VLOOKUP(A431,Hoja8!A:E,5,0)</f>
        <v>23215500</v>
      </c>
      <c r="V431" s="31">
        <f>VLOOKUP(A431,Hoja8!A:D,4,0)</f>
        <v>3316500</v>
      </c>
      <c r="W431" s="31">
        <f>VLOOKUP(A431,Hoja8!A:F,6,0)</f>
        <v>13266000</v>
      </c>
      <c r="AA431" s="30">
        <f t="shared" si="27"/>
        <v>45504</v>
      </c>
      <c r="AB431" s="31"/>
      <c r="AC431" s="31">
        <f t="shared" si="24"/>
        <v>39798000</v>
      </c>
      <c r="AD431" s="28" t="s">
        <v>4747</v>
      </c>
    </row>
    <row r="432" spans="1:30" s="28" customFormat="1" ht="43.5" x14ac:dyDescent="0.35">
      <c r="A432" s="20">
        <v>470</v>
      </c>
      <c r="B432" s="28">
        <v>2024</v>
      </c>
      <c r="C432" s="19" t="s">
        <v>1367</v>
      </c>
      <c r="D432" s="19" t="s">
        <v>1368</v>
      </c>
      <c r="E432" s="19">
        <v>53129961</v>
      </c>
      <c r="F432" s="19" t="s">
        <v>1369</v>
      </c>
      <c r="G432" s="19" t="s">
        <v>154</v>
      </c>
      <c r="H432" s="19" t="s">
        <v>4747</v>
      </c>
      <c r="I432" s="27">
        <v>45334</v>
      </c>
      <c r="J432" s="27">
        <v>45337</v>
      </c>
      <c r="K432" s="27">
        <v>45504</v>
      </c>
      <c r="L432" s="29">
        <v>32592000</v>
      </c>
      <c r="M432" s="36">
        <v>0.45454545454545453</v>
      </c>
      <c r="N432" s="31">
        <v>13580000</v>
      </c>
      <c r="O432" s="31">
        <v>2716000</v>
      </c>
      <c r="P432" s="31">
        <v>16296000</v>
      </c>
      <c r="Q432" s="31">
        <f>VLOOKUP(A432,Hoja8!A:B,2,0)</f>
        <v>53129961</v>
      </c>
      <c r="R432" s="31">
        <f t="shared" si="25"/>
        <v>0</v>
      </c>
      <c r="S432" s="31">
        <f>VLOOKUP(A432,Hoja8!A:C,3,0)</f>
        <v>32592000</v>
      </c>
      <c r="T432" s="31">
        <f t="shared" si="26"/>
        <v>0</v>
      </c>
      <c r="U432" s="31">
        <f>VLOOKUP(A432,Hoja8!A:E,5,0)</f>
        <v>19012000</v>
      </c>
      <c r="V432" s="31">
        <f>VLOOKUP(A432,Hoja8!A:D,4,0)</f>
        <v>2716000</v>
      </c>
      <c r="W432" s="31">
        <f>VLOOKUP(A432,Hoja8!A:F,6,0)</f>
        <v>10864000</v>
      </c>
      <c r="AA432" s="30">
        <f t="shared" si="27"/>
        <v>45504</v>
      </c>
      <c r="AB432" s="31"/>
      <c r="AC432" s="31">
        <f t="shared" si="24"/>
        <v>32592000</v>
      </c>
      <c r="AD432" s="28" t="s">
        <v>4747</v>
      </c>
    </row>
    <row r="433" spans="1:30" s="28" customFormat="1" ht="43.5" x14ac:dyDescent="0.35">
      <c r="A433" s="20">
        <v>471</v>
      </c>
      <c r="B433" s="28">
        <v>2024</v>
      </c>
      <c r="C433" s="19" t="s">
        <v>1370</v>
      </c>
      <c r="D433" s="19" t="s">
        <v>1371</v>
      </c>
      <c r="E433" s="19">
        <v>1010162050</v>
      </c>
      <c r="F433" s="19" t="s">
        <v>1372</v>
      </c>
      <c r="G433" s="19" t="s">
        <v>154</v>
      </c>
      <c r="H433" s="19" t="s">
        <v>4747</v>
      </c>
      <c r="I433" s="27">
        <v>45334</v>
      </c>
      <c r="J433" s="27">
        <v>45337</v>
      </c>
      <c r="K433" s="27">
        <v>45504</v>
      </c>
      <c r="L433" s="29">
        <v>32592000</v>
      </c>
      <c r="M433" s="36">
        <v>0.45454545454545453</v>
      </c>
      <c r="N433" s="31">
        <v>13580000</v>
      </c>
      <c r="O433" s="31">
        <v>2716000</v>
      </c>
      <c r="P433" s="31">
        <v>16296000</v>
      </c>
      <c r="Q433" s="31">
        <f>VLOOKUP(A433,Hoja8!A:B,2,0)</f>
        <v>1010162050</v>
      </c>
      <c r="R433" s="31">
        <f t="shared" si="25"/>
        <v>0</v>
      </c>
      <c r="S433" s="31">
        <f>VLOOKUP(A433,Hoja8!A:C,3,0)</f>
        <v>32592000</v>
      </c>
      <c r="T433" s="31">
        <f t="shared" si="26"/>
        <v>0</v>
      </c>
      <c r="U433" s="31">
        <f>VLOOKUP(A433,Hoja8!A:E,5,0)</f>
        <v>18649867</v>
      </c>
      <c r="V433" s="31">
        <f>VLOOKUP(A433,Hoja8!A:D,4,0)</f>
        <v>2716000</v>
      </c>
      <c r="W433" s="31">
        <f>VLOOKUP(A433,Hoja8!A:F,6,0)</f>
        <v>11226133</v>
      </c>
      <c r="AA433" s="30">
        <f t="shared" si="27"/>
        <v>45504</v>
      </c>
      <c r="AB433" s="31"/>
      <c r="AC433" s="31">
        <f t="shared" si="24"/>
        <v>32592000</v>
      </c>
      <c r="AD433" s="28" t="s">
        <v>4747</v>
      </c>
    </row>
    <row r="434" spans="1:30" s="28" customFormat="1" ht="43.5" x14ac:dyDescent="0.35">
      <c r="A434" s="20">
        <v>472</v>
      </c>
      <c r="B434" s="28">
        <v>2024</v>
      </c>
      <c r="C434" s="19" t="s">
        <v>1373</v>
      </c>
      <c r="D434" s="19" t="s">
        <v>1374</v>
      </c>
      <c r="E434" s="19">
        <v>1023881004</v>
      </c>
      <c r="F434" s="19" t="s">
        <v>1375</v>
      </c>
      <c r="G434" s="19" t="s">
        <v>532</v>
      </c>
      <c r="H434" s="19" t="s">
        <v>533</v>
      </c>
      <c r="I434" s="27">
        <v>45334</v>
      </c>
      <c r="J434" s="27">
        <v>45338</v>
      </c>
      <c r="K434" s="27">
        <v>45504</v>
      </c>
      <c r="L434" s="29">
        <v>31827000</v>
      </c>
      <c r="M434" s="36">
        <v>0.45121950588685061</v>
      </c>
      <c r="N434" s="31">
        <v>13084433</v>
      </c>
      <c r="O434" s="31">
        <v>2829067</v>
      </c>
      <c r="P434" s="31">
        <v>15913500</v>
      </c>
      <c r="Q434" s="31">
        <f>VLOOKUP(A434,Hoja8!A:B,2,0)</f>
        <v>1023881004</v>
      </c>
      <c r="R434" s="31">
        <f t="shared" si="25"/>
        <v>0</v>
      </c>
      <c r="S434" s="31">
        <f>VLOOKUP(A434,Hoja8!A:C,3,0)</f>
        <v>31827000</v>
      </c>
      <c r="T434" s="31">
        <f t="shared" si="26"/>
        <v>0</v>
      </c>
      <c r="U434" s="31">
        <f>VLOOKUP(A434,Hoja8!A:E,5,0)</f>
        <v>18388933</v>
      </c>
      <c r="V434" s="31">
        <f>VLOOKUP(A434,Hoja8!A:D,4,0)</f>
        <v>2829067</v>
      </c>
      <c r="W434" s="31">
        <f>VLOOKUP(A434,Hoja8!A:F,6,0)</f>
        <v>10609000</v>
      </c>
      <c r="AA434" s="30">
        <f t="shared" si="27"/>
        <v>45504</v>
      </c>
      <c r="AB434" s="31"/>
      <c r="AC434" s="31">
        <f t="shared" si="24"/>
        <v>31827000</v>
      </c>
      <c r="AD434" s="28" t="s">
        <v>4760</v>
      </c>
    </row>
    <row r="435" spans="1:30" s="28" customFormat="1" ht="43.5" x14ac:dyDescent="0.35">
      <c r="A435" s="20">
        <v>473</v>
      </c>
      <c r="B435" s="28">
        <v>2024</v>
      </c>
      <c r="C435" s="19" t="s">
        <v>1376</v>
      </c>
      <c r="D435" s="19" t="s">
        <v>1377</v>
      </c>
      <c r="E435" s="19">
        <v>1020786216</v>
      </c>
      <c r="F435" s="19" t="s">
        <v>1378</v>
      </c>
      <c r="G435" s="19" t="s">
        <v>784</v>
      </c>
      <c r="H435" s="19" t="s">
        <v>4760</v>
      </c>
      <c r="I435" s="27">
        <v>45335</v>
      </c>
      <c r="J435" s="27">
        <v>45337</v>
      </c>
      <c r="K435" s="27">
        <v>45504</v>
      </c>
      <c r="L435" s="29">
        <v>73542000</v>
      </c>
      <c r="M435" s="36">
        <v>0.27272727272727271</v>
      </c>
      <c r="N435" s="31">
        <v>18385500</v>
      </c>
      <c r="O435" s="31">
        <v>6128500</v>
      </c>
      <c r="P435" s="31">
        <v>49028000</v>
      </c>
      <c r="Q435" s="31">
        <f>VLOOKUP(A435,Hoja8!A:B,2,0)</f>
        <v>1020786216</v>
      </c>
      <c r="R435" s="31">
        <f t="shared" si="25"/>
        <v>0</v>
      </c>
      <c r="S435" s="31">
        <f>VLOOKUP(A435,Hoja8!A:C,3,0)</f>
        <v>73542000</v>
      </c>
      <c r="T435" s="31">
        <f t="shared" si="26"/>
        <v>0</v>
      </c>
      <c r="U435" s="31">
        <f>VLOOKUP(A435,Hoja8!A:E,5,0)</f>
        <v>30642500</v>
      </c>
      <c r="V435" s="31">
        <f>VLOOKUP(A435,Hoja8!A:D,4,0)</f>
        <v>6128500</v>
      </c>
      <c r="W435" s="31">
        <f>VLOOKUP(A435,Hoja8!A:F,6,0)</f>
        <v>36771000</v>
      </c>
      <c r="AA435" s="30">
        <f t="shared" si="27"/>
        <v>45504</v>
      </c>
      <c r="AB435" s="31"/>
      <c r="AC435" s="31">
        <f t="shared" si="24"/>
        <v>73542000</v>
      </c>
      <c r="AD435" s="28" t="s">
        <v>534</v>
      </c>
    </row>
    <row r="436" spans="1:30" s="28" customFormat="1" ht="43.5" x14ac:dyDescent="0.35">
      <c r="A436" s="20">
        <v>474</v>
      </c>
      <c r="B436" s="28">
        <v>2024</v>
      </c>
      <c r="C436" s="19" t="s">
        <v>1379</v>
      </c>
      <c r="D436" s="19" t="s">
        <v>1380</v>
      </c>
      <c r="E436" s="19">
        <v>1018430470</v>
      </c>
      <c r="F436" s="19" t="s">
        <v>1381</v>
      </c>
      <c r="G436" s="19" t="s">
        <v>784</v>
      </c>
      <c r="H436" s="19" t="s">
        <v>4760</v>
      </c>
      <c r="I436" s="27">
        <v>45334</v>
      </c>
      <c r="J436" s="27">
        <v>45337</v>
      </c>
      <c r="K436" s="27">
        <v>45504</v>
      </c>
      <c r="L436" s="29">
        <v>66836700</v>
      </c>
      <c r="M436" s="36">
        <v>0.45454545454545453</v>
      </c>
      <c r="N436" s="31">
        <v>27848625</v>
      </c>
      <c r="O436" s="31">
        <v>5569725</v>
      </c>
      <c r="P436" s="31">
        <v>33418350</v>
      </c>
      <c r="Q436" s="31">
        <f>VLOOKUP(A436,Hoja8!A:B,2,0)</f>
        <v>1018430470</v>
      </c>
      <c r="R436" s="31">
        <f t="shared" si="25"/>
        <v>0</v>
      </c>
      <c r="S436" s="31">
        <f>VLOOKUP(A436,Hoja8!A:C,3,0)</f>
        <v>66836700</v>
      </c>
      <c r="T436" s="31">
        <f t="shared" si="26"/>
        <v>0</v>
      </c>
      <c r="U436" s="31">
        <f>VLOOKUP(A436,Hoja8!A:E,5,0)</f>
        <v>38988075</v>
      </c>
      <c r="V436" s="31">
        <f>VLOOKUP(A436,Hoja8!A:D,4,0)</f>
        <v>5569725</v>
      </c>
      <c r="W436" s="31">
        <f>VLOOKUP(A436,Hoja8!A:F,6,0)</f>
        <v>22278900</v>
      </c>
      <c r="AA436" s="30">
        <f t="shared" si="27"/>
        <v>45504</v>
      </c>
      <c r="AB436" s="31"/>
      <c r="AC436" s="31">
        <f t="shared" si="24"/>
        <v>66836700</v>
      </c>
      <c r="AD436" s="28" t="s">
        <v>4760</v>
      </c>
    </row>
    <row r="437" spans="1:30" s="28" customFormat="1" ht="43.5" x14ac:dyDescent="0.35">
      <c r="A437" s="20">
        <v>475</v>
      </c>
      <c r="B437" s="28">
        <v>2024</v>
      </c>
      <c r="C437" s="19" t="s">
        <v>1382</v>
      </c>
      <c r="D437" s="19" t="s">
        <v>1383</v>
      </c>
      <c r="E437" s="19">
        <v>1086922482</v>
      </c>
      <c r="F437" s="19" t="s">
        <v>1384</v>
      </c>
      <c r="G437" s="19" t="s">
        <v>154</v>
      </c>
      <c r="H437" s="19" t="s">
        <v>4747</v>
      </c>
      <c r="I437" s="27">
        <v>45334</v>
      </c>
      <c r="J437" s="27">
        <v>45343</v>
      </c>
      <c r="K437" s="27">
        <v>45504</v>
      </c>
      <c r="L437" s="29">
        <v>35308000</v>
      </c>
      <c r="M437" s="36">
        <v>0.43396226415094341</v>
      </c>
      <c r="N437" s="31">
        <v>12493600</v>
      </c>
      <c r="O437" s="31">
        <v>6518400</v>
      </c>
      <c r="P437" s="31">
        <v>16296000</v>
      </c>
      <c r="Q437" s="31">
        <f>VLOOKUP(A437,Hoja8!A:B,2,0)</f>
        <v>1086922482</v>
      </c>
      <c r="R437" s="31">
        <f t="shared" si="25"/>
        <v>0</v>
      </c>
      <c r="S437" s="31">
        <f>VLOOKUP(A437,Hoja8!A:C,3,0)</f>
        <v>35308000</v>
      </c>
      <c r="T437" s="31">
        <f t="shared" si="26"/>
        <v>0</v>
      </c>
      <c r="U437" s="31">
        <f>VLOOKUP(A437,Hoja8!A:E,5,0)</f>
        <v>17925600</v>
      </c>
      <c r="V437" s="31">
        <f>VLOOKUP(A437,Hoja8!A:D,4,0)</f>
        <v>6518400</v>
      </c>
      <c r="W437" s="31">
        <f>VLOOKUP(A437,Hoja8!A:F,6,0)</f>
        <v>10864000</v>
      </c>
      <c r="AA437" s="30">
        <f t="shared" si="27"/>
        <v>45504</v>
      </c>
      <c r="AB437" s="31"/>
      <c r="AC437" s="31">
        <f t="shared" si="24"/>
        <v>35308000</v>
      </c>
      <c r="AD437" s="28" t="s">
        <v>4747</v>
      </c>
    </row>
    <row r="438" spans="1:30" s="28" customFormat="1" ht="43.5" x14ac:dyDescent="0.35">
      <c r="A438" s="20">
        <v>476</v>
      </c>
      <c r="B438" s="28">
        <v>2024</v>
      </c>
      <c r="C438" s="19" t="s">
        <v>1385</v>
      </c>
      <c r="D438" s="19" t="s">
        <v>1386</v>
      </c>
      <c r="E438" s="19">
        <v>1026271628</v>
      </c>
      <c r="F438" s="19" t="s">
        <v>1387</v>
      </c>
      <c r="G438" s="19" t="s">
        <v>262</v>
      </c>
      <c r="H438" s="19" t="s">
        <v>4742</v>
      </c>
      <c r="I438" s="27">
        <v>45334</v>
      </c>
      <c r="J438" s="27">
        <v>45337</v>
      </c>
      <c r="K438" s="27">
        <v>45504</v>
      </c>
      <c r="L438" s="29">
        <v>40194333</v>
      </c>
      <c r="M438" s="36">
        <v>0.45454545454545453</v>
      </c>
      <c r="N438" s="31">
        <v>16295000</v>
      </c>
      <c r="O438" s="31">
        <v>4345333</v>
      </c>
      <c r="P438" s="31">
        <v>19554000</v>
      </c>
      <c r="Q438" s="31">
        <f>VLOOKUP(A438,Hoja8!A:B,2,0)</f>
        <v>1026271628</v>
      </c>
      <c r="R438" s="31">
        <f t="shared" si="25"/>
        <v>0</v>
      </c>
      <c r="S438" s="31">
        <f>VLOOKUP(A438,Hoja8!A:C,3,0)</f>
        <v>40194333</v>
      </c>
      <c r="T438" s="31">
        <f t="shared" si="26"/>
        <v>0</v>
      </c>
      <c r="U438" s="31">
        <f>VLOOKUP(A438,Hoja8!A:E,5,0)</f>
        <v>22813000</v>
      </c>
      <c r="V438" s="31">
        <f>VLOOKUP(A438,Hoja8!A:D,4,0)</f>
        <v>4345333</v>
      </c>
      <c r="W438" s="31">
        <f>VLOOKUP(A438,Hoja8!A:F,6,0)</f>
        <v>13036000</v>
      </c>
      <c r="AA438" s="30">
        <f t="shared" si="27"/>
        <v>45504</v>
      </c>
      <c r="AB438" s="31"/>
      <c r="AC438" s="31">
        <f t="shared" ref="AC438:AC501" si="28">+AB438+L438</f>
        <v>40194333</v>
      </c>
      <c r="AD438" s="28" t="s">
        <v>4742</v>
      </c>
    </row>
    <row r="439" spans="1:30" s="28" customFormat="1" ht="43.5" x14ac:dyDescent="0.35">
      <c r="A439" s="20">
        <v>477</v>
      </c>
      <c r="B439" s="28">
        <v>2024</v>
      </c>
      <c r="C439" s="19" t="s">
        <v>1388</v>
      </c>
      <c r="D439" s="19" t="s">
        <v>1389</v>
      </c>
      <c r="E439" s="19">
        <v>52430621</v>
      </c>
      <c r="F439" s="19" t="s">
        <v>1390</v>
      </c>
      <c r="G439" s="19" t="s">
        <v>154</v>
      </c>
      <c r="H439" s="19" t="s">
        <v>4747</v>
      </c>
      <c r="I439" s="27">
        <v>45334</v>
      </c>
      <c r="J439" s="27">
        <v>45337</v>
      </c>
      <c r="K439" s="27">
        <v>45504</v>
      </c>
      <c r="L439" s="29">
        <v>32592000</v>
      </c>
      <c r="M439" s="36">
        <v>0.45454545454545453</v>
      </c>
      <c r="N439" s="31">
        <v>13580000</v>
      </c>
      <c r="O439" s="31">
        <v>2716000</v>
      </c>
      <c r="P439" s="31">
        <v>16296000</v>
      </c>
      <c r="Q439" s="31">
        <f>VLOOKUP(A439,Hoja8!A:B,2,0)</f>
        <v>52430621</v>
      </c>
      <c r="R439" s="31">
        <f t="shared" si="25"/>
        <v>0</v>
      </c>
      <c r="S439" s="31">
        <f>VLOOKUP(A439,Hoja8!A:C,3,0)</f>
        <v>32592000</v>
      </c>
      <c r="T439" s="31">
        <f t="shared" si="26"/>
        <v>0</v>
      </c>
      <c r="U439" s="31">
        <f>VLOOKUP(A439,Hoja8!A:E,5,0)</f>
        <v>19012000</v>
      </c>
      <c r="V439" s="31">
        <f>VLOOKUP(A439,Hoja8!A:D,4,0)</f>
        <v>2716000</v>
      </c>
      <c r="W439" s="31">
        <f>VLOOKUP(A439,Hoja8!A:F,6,0)</f>
        <v>10864000</v>
      </c>
      <c r="AA439" s="30">
        <f t="shared" si="27"/>
        <v>45504</v>
      </c>
      <c r="AB439" s="31"/>
      <c r="AC439" s="31">
        <f t="shared" si="28"/>
        <v>32592000</v>
      </c>
      <c r="AD439" s="28" t="s">
        <v>4747</v>
      </c>
    </row>
    <row r="440" spans="1:30" s="28" customFormat="1" ht="43.5" x14ac:dyDescent="0.35">
      <c r="A440" s="20">
        <v>478</v>
      </c>
      <c r="B440" s="28">
        <v>2024</v>
      </c>
      <c r="C440" s="19" t="s">
        <v>1391</v>
      </c>
      <c r="D440" s="19" t="s">
        <v>1392</v>
      </c>
      <c r="E440" s="19">
        <v>1014220634</v>
      </c>
      <c r="F440" s="19" t="s">
        <v>1393</v>
      </c>
      <c r="G440" s="19" t="s">
        <v>154</v>
      </c>
      <c r="H440" s="19" t="s">
        <v>32</v>
      </c>
      <c r="I440" s="27">
        <v>45334</v>
      </c>
      <c r="J440" s="27">
        <v>45337</v>
      </c>
      <c r="K440" s="27">
        <v>45504</v>
      </c>
      <c r="L440" s="29">
        <v>39108000</v>
      </c>
      <c r="M440" s="36">
        <v>0.45454545454545453</v>
      </c>
      <c r="N440" s="31">
        <v>16295000</v>
      </c>
      <c r="O440" s="31">
        <v>3259000</v>
      </c>
      <c r="P440" s="31">
        <v>19554000</v>
      </c>
      <c r="Q440" s="31">
        <f>VLOOKUP(A440,Hoja8!A:B,2,0)</f>
        <v>1014220634</v>
      </c>
      <c r="R440" s="31">
        <f t="shared" si="25"/>
        <v>0</v>
      </c>
      <c r="S440" s="31">
        <f>VLOOKUP(A440,Hoja8!A:C,3,0)</f>
        <v>39108000</v>
      </c>
      <c r="T440" s="31">
        <f t="shared" si="26"/>
        <v>0</v>
      </c>
      <c r="U440" s="31">
        <f>VLOOKUP(A440,Hoja8!A:E,5,0)</f>
        <v>22813000</v>
      </c>
      <c r="V440" s="31">
        <f>VLOOKUP(A440,Hoja8!A:D,4,0)</f>
        <v>3259000</v>
      </c>
      <c r="W440" s="31">
        <f>VLOOKUP(A440,Hoja8!A:F,6,0)</f>
        <v>13036000</v>
      </c>
      <c r="AA440" s="30">
        <f t="shared" si="27"/>
        <v>45504</v>
      </c>
      <c r="AB440" s="31"/>
      <c r="AC440" s="31">
        <f t="shared" si="28"/>
        <v>39108000</v>
      </c>
      <c r="AD440" s="28" t="s">
        <v>32</v>
      </c>
    </row>
    <row r="441" spans="1:30" s="28" customFormat="1" ht="43.5" x14ac:dyDescent="0.35">
      <c r="A441" s="20">
        <v>479</v>
      </c>
      <c r="B441" s="28">
        <v>2024</v>
      </c>
      <c r="C441" s="19" t="s">
        <v>1394</v>
      </c>
      <c r="D441" s="19" t="s">
        <v>1395</v>
      </c>
      <c r="E441" s="19">
        <v>1049618101</v>
      </c>
      <c r="F441" s="19" t="s">
        <v>1396</v>
      </c>
      <c r="G441" s="19" t="s">
        <v>154</v>
      </c>
      <c r="H441" s="19" t="s">
        <v>32</v>
      </c>
      <c r="I441" s="27">
        <v>45334</v>
      </c>
      <c r="J441" s="27">
        <v>45341</v>
      </c>
      <c r="K441" s="27">
        <v>45504</v>
      </c>
      <c r="L441" s="29">
        <v>39108000</v>
      </c>
      <c r="M441" s="36">
        <v>0.44099378349295293</v>
      </c>
      <c r="N441" s="31">
        <v>15425933</v>
      </c>
      <c r="O441" s="31">
        <v>4128067</v>
      </c>
      <c r="P441" s="31">
        <v>19554000</v>
      </c>
      <c r="Q441" s="31">
        <f>VLOOKUP(A441,Hoja8!A:B,2,0)</f>
        <v>1049618101</v>
      </c>
      <c r="R441" s="31">
        <f t="shared" si="25"/>
        <v>0</v>
      </c>
      <c r="S441" s="31">
        <f>VLOOKUP(A441,Hoja8!A:C,3,0)</f>
        <v>39108000</v>
      </c>
      <c r="T441" s="31">
        <f t="shared" si="26"/>
        <v>0</v>
      </c>
      <c r="U441" s="31">
        <f>VLOOKUP(A441,Hoja8!A:E,5,0)</f>
        <v>21943933</v>
      </c>
      <c r="V441" s="31">
        <f>VLOOKUP(A441,Hoja8!A:D,4,0)</f>
        <v>4128067</v>
      </c>
      <c r="W441" s="31">
        <f>VLOOKUP(A441,Hoja8!A:F,6,0)</f>
        <v>13036000</v>
      </c>
      <c r="AA441" s="30">
        <f t="shared" si="27"/>
        <v>45504</v>
      </c>
      <c r="AB441" s="31"/>
      <c r="AC441" s="31">
        <f t="shared" si="28"/>
        <v>39108000</v>
      </c>
      <c r="AD441" s="28" t="s">
        <v>32</v>
      </c>
    </row>
    <row r="442" spans="1:30" s="28" customFormat="1" ht="43.5" x14ac:dyDescent="0.35">
      <c r="A442" s="20">
        <v>480</v>
      </c>
      <c r="B442" s="28">
        <v>2024</v>
      </c>
      <c r="C442" s="19" t="s">
        <v>1397</v>
      </c>
      <c r="D442" s="19" t="s">
        <v>1398</v>
      </c>
      <c r="E442" s="19">
        <v>1022429596</v>
      </c>
      <c r="F442" s="19" t="s">
        <v>1399</v>
      </c>
      <c r="G442" s="19" t="s">
        <v>154</v>
      </c>
      <c r="H442" s="19" t="s">
        <v>32</v>
      </c>
      <c r="I442" s="27">
        <v>45334</v>
      </c>
      <c r="J442" s="27">
        <v>45337</v>
      </c>
      <c r="K442" s="27">
        <v>45504</v>
      </c>
      <c r="L442" s="29">
        <v>18906000</v>
      </c>
      <c r="M442" s="36">
        <v>0.45454545454545453</v>
      </c>
      <c r="N442" s="31">
        <v>7877500</v>
      </c>
      <c r="O442" s="31">
        <v>1575500</v>
      </c>
      <c r="P442" s="31">
        <v>9453000</v>
      </c>
      <c r="Q442" s="31">
        <f>VLOOKUP(A442,Hoja8!A:B,2,0)</f>
        <v>1022429596</v>
      </c>
      <c r="R442" s="31">
        <f t="shared" si="25"/>
        <v>0</v>
      </c>
      <c r="S442" s="31">
        <f>VLOOKUP(A442,Hoja8!A:C,3,0)</f>
        <v>18906000</v>
      </c>
      <c r="T442" s="31">
        <f t="shared" si="26"/>
        <v>0</v>
      </c>
      <c r="U442" s="31">
        <f>VLOOKUP(A442,Hoja8!A:E,5,0)</f>
        <v>11028500</v>
      </c>
      <c r="V442" s="31">
        <f>VLOOKUP(A442,Hoja8!A:D,4,0)</f>
        <v>1575500</v>
      </c>
      <c r="W442" s="31">
        <f>VLOOKUP(A442,Hoja8!A:F,6,0)</f>
        <v>6302000</v>
      </c>
      <c r="AA442" s="30">
        <f t="shared" si="27"/>
        <v>45504</v>
      </c>
      <c r="AB442" s="31"/>
      <c r="AC442" s="31">
        <f t="shared" si="28"/>
        <v>18906000</v>
      </c>
      <c r="AD442" s="28" t="s">
        <v>32</v>
      </c>
    </row>
    <row r="443" spans="1:30" s="28" customFormat="1" ht="43.5" x14ac:dyDescent="0.35">
      <c r="A443" s="20">
        <v>481</v>
      </c>
      <c r="B443" s="28">
        <v>2024</v>
      </c>
      <c r="C443" s="19" t="s">
        <v>1400</v>
      </c>
      <c r="D443" s="19" t="s">
        <v>1401</v>
      </c>
      <c r="E443" s="19">
        <v>1098729713</v>
      </c>
      <c r="F443" s="19" t="s">
        <v>1402</v>
      </c>
      <c r="G443" s="19" t="s">
        <v>894</v>
      </c>
      <c r="H443" s="19" t="s">
        <v>895</v>
      </c>
      <c r="I443" s="27">
        <v>45334</v>
      </c>
      <c r="J443" s="27">
        <v>45336</v>
      </c>
      <c r="K443" s="27">
        <v>45504</v>
      </c>
      <c r="L443" s="29">
        <v>54000000</v>
      </c>
      <c r="M443" s="36">
        <v>0.45783132530120479</v>
      </c>
      <c r="N443" s="31">
        <v>22800000</v>
      </c>
      <c r="O443" s="31">
        <v>4200000</v>
      </c>
      <c r="P443" s="31">
        <v>27000000</v>
      </c>
      <c r="Q443" s="31">
        <f>VLOOKUP(A443,Hoja8!A:B,2,0)</f>
        <v>1098729713</v>
      </c>
      <c r="R443" s="31">
        <f t="shared" si="25"/>
        <v>0</v>
      </c>
      <c r="S443" s="31">
        <f>VLOOKUP(A443,Hoja8!A:C,3,0)</f>
        <v>54000000</v>
      </c>
      <c r="T443" s="31">
        <f t="shared" si="26"/>
        <v>0</v>
      </c>
      <c r="U443" s="31">
        <f>VLOOKUP(A443,Hoja8!A:E,5,0)</f>
        <v>31800000</v>
      </c>
      <c r="V443" s="31">
        <f>VLOOKUP(A443,Hoja8!A:D,4,0)</f>
        <v>4200000</v>
      </c>
      <c r="W443" s="31">
        <f>VLOOKUP(A443,Hoja8!A:F,6,0)</f>
        <v>18000000</v>
      </c>
      <c r="AA443" s="30">
        <f t="shared" si="27"/>
        <v>45504</v>
      </c>
      <c r="AB443" s="31"/>
      <c r="AC443" s="31">
        <f t="shared" si="28"/>
        <v>54000000</v>
      </c>
      <c r="AD443" s="28" t="s">
        <v>895</v>
      </c>
    </row>
    <row r="444" spans="1:30" s="28" customFormat="1" ht="43.5" x14ac:dyDescent="0.35">
      <c r="A444" s="20">
        <v>482</v>
      </c>
      <c r="B444" s="28">
        <v>2024</v>
      </c>
      <c r="C444" s="19" t="s">
        <v>1403</v>
      </c>
      <c r="D444" s="19" t="s">
        <v>1404</v>
      </c>
      <c r="E444" s="19">
        <v>1013669194</v>
      </c>
      <c r="F444" s="19" t="s">
        <v>1405</v>
      </c>
      <c r="G444" s="19" t="s">
        <v>262</v>
      </c>
      <c r="H444" s="19" t="s">
        <v>4742</v>
      </c>
      <c r="I444" s="27">
        <v>45334</v>
      </c>
      <c r="J444" s="27">
        <v>45337</v>
      </c>
      <c r="K444" s="27">
        <v>45504</v>
      </c>
      <c r="L444" s="29">
        <v>55347200</v>
      </c>
      <c r="M444" s="36">
        <v>0.45454545454545453</v>
      </c>
      <c r="N444" s="31">
        <v>21620000</v>
      </c>
      <c r="O444" s="31">
        <v>7783200</v>
      </c>
      <c r="P444" s="31">
        <v>25944000</v>
      </c>
      <c r="Q444" s="31">
        <f>VLOOKUP(A444,Hoja8!A:B,2,0)</f>
        <v>1013669194</v>
      </c>
      <c r="R444" s="31">
        <f t="shared" si="25"/>
        <v>0</v>
      </c>
      <c r="S444" s="31">
        <f>VLOOKUP(A444,Hoja8!A:C,3,0)</f>
        <v>55347200</v>
      </c>
      <c r="T444" s="31">
        <f t="shared" si="26"/>
        <v>0</v>
      </c>
      <c r="U444" s="31">
        <f>VLOOKUP(A444,Hoja8!A:E,5,0)</f>
        <v>30268000</v>
      </c>
      <c r="V444" s="31">
        <f>VLOOKUP(A444,Hoja8!A:D,4,0)</f>
        <v>7783200</v>
      </c>
      <c r="W444" s="31">
        <f>VLOOKUP(A444,Hoja8!A:F,6,0)</f>
        <v>17296000</v>
      </c>
      <c r="AA444" s="30">
        <f t="shared" si="27"/>
        <v>45504</v>
      </c>
      <c r="AB444" s="31"/>
      <c r="AC444" s="31">
        <f t="shared" si="28"/>
        <v>55347200</v>
      </c>
      <c r="AD444" s="28" t="s">
        <v>4742</v>
      </c>
    </row>
    <row r="445" spans="1:30" s="28" customFormat="1" ht="43.5" x14ac:dyDescent="0.35">
      <c r="A445" s="20">
        <v>483</v>
      </c>
      <c r="B445" s="28">
        <v>2024</v>
      </c>
      <c r="C445" s="19" t="s">
        <v>1406</v>
      </c>
      <c r="D445" s="19" t="s">
        <v>1407</v>
      </c>
      <c r="E445" s="19">
        <v>1096955788</v>
      </c>
      <c r="F445" s="19" t="s">
        <v>1408</v>
      </c>
      <c r="G445" s="19" t="s">
        <v>262</v>
      </c>
      <c r="H445" s="19" t="s">
        <v>4742</v>
      </c>
      <c r="I445" s="27">
        <v>45334</v>
      </c>
      <c r="J445" s="27">
        <v>45336</v>
      </c>
      <c r="K445" s="27">
        <v>45504</v>
      </c>
      <c r="L445" s="29">
        <v>35406000</v>
      </c>
      <c r="M445" s="36">
        <v>0.45783132530120479</v>
      </c>
      <c r="N445" s="31">
        <v>14949200</v>
      </c>
      <c r="O445" s="31">
        <v>2753800</v>
      </c>
      <c r="P445" s="31">
        <v>17703000</v>
      </c>
      <c r="Q445" s="31">
        <f>VLOOKUP(A445,Hoja8!A:B,2,0)</f>
        <v>1096955788</v>
      </c>
      <c r="R445" s="31">
        <f t="shared" si="25"/>
        <v>0</v>
      </c>
      <c r="S445" s="31">
        <f>VLOOKUP(A445,Hoja8!A:C,3,0)</f>
        <v>35406000</v>
      </c>
      <c r="T445" s="31">
        <f t="shared" si="26"/>
        <v>0</v>
      </c>
      <c r="U445" s="31">
        <f>VLOOKUP(A445,Hoja8!A:E,5,0)</f>
        <v>20850200</v>
      </c>
      <c r="V445" s="31">
        <f>VLOOKUP(A445,Hoja8!A:D,4,0)</f>
        <v>2753800</v>
      </c>
      <c r="W445" s="31">
        <f>VLOOKUP(A445,Hoja8!A:F,6,0)</f>
        <v>11802000</v>
      </c>
      <c r="AA445" s="30">
        <f t="shared" si="27"/>
        <v>45504</v>
      </c>
      <c r="AB445" s="31"/>
      <c r="AC445" s="31">
        <f t="shared" si="28"/>
        <v>35406000</v>
      </c>
      <c r="AD445" s="28" t="s">
        <v>4742</v>
      </c>
    </row>
    <row r="446" spans="1:30" s="28" customFormat="1" ht="43.5" x14ac:dyDescent="0.35">
      <c r="A446" s="20">
        <v>484</v>
      </c>
      <c r="B446" s="28">
        <v>2024</v>
      </c>
      <c r="C446" s="19" t="s">
        <v>1409</v>
      </c>
      <c r="D446" s="19" t="s">
        <v>1410</v>
      </c>
      <c r="E446" s="19">
        <v>1030637392</v>
      </c>
      <c r="F446" s="19" t="s">
        <v>1411</v>
      </c>
      <c r="G446" s="19" t="s">
        <v>262</v>
      </c>
      <c r="H446" s="19" t="s">
        <v>4742</v>
      </c>
      <c r="I446" s="27">
        <v>45334</v>
      </c>
      <c r="J446" s="27">
        <v>45335</v>
      </c>
      <c r="K446" s="27">
        <v>45504</v>
      </c>
      <c r="L446" s="29">
        <v>35406000</v>
      </c>
      <c r="M446" s="36">
        <v>0.46107784431137727</v>
      </c>
      <c r="N446" s="31">
        <v>15145900</v>
      </c>
      <c r="O446" s="31">
        <v>2557100</v>
      </c>
      <c r="P446" s="31">
        <v>17703000</v>
      </c>
      <c r="Q446" s="31">
        <f>VLOOKUP(A446,Hoja8!A:B,2,0)</f>
        <v>1030637392</v>
      </c>
      <c r="R446" s="31">
        <f t="shared" si="25"/>
        <v>0</v>
      </c>
      <c r="S446" s="31">
        <f>VLOOKUP(A446,Hoja8!A:C,3,0)</f>
        <v>35406000</v>
      </c>
      <c r="T446" s="31">
        <f t="shared" si="26"/>
        <v>0</v>
      </c>
      <c r="U446" s="31">
        <f>VLOOKUP(A446,Hoja8!A:E,5,0)</f>
        <v>21046900</v>
      </c>
      <c r="V446" s="31">
        <f>VLOOKUP(A446,Hoja8!A:D,4,0)</f>
        <v>2557100</v>
      </c>
      <c r="W446" s="31">
        <f>VLOOKUP(A446,Hoja8!A:F,6,0)</f>
        <v>11802000</v>
      </c>
      <c r="AA446" s="30">
        <f t="shared" si="27"/>
        <v>45504</v>
      </c>
      <c r="AB446" s="31"/>
      <c r="AC446" s="31">
        <f t="shared" si="28"/>
        <v>35406000</v>
      </c>
      <c r="AD446" s="28" t="s">
        <v>4742</v>
      </c>
    </row>
    <row r="447" spans="1:30" s="28" customFormat="1" ht="43.5" x14ac:dyDescent="0.35">
      <c r="A447" s="20">
        <v>485</v>
      </c>
      <c r="B447" s="28">
        <v>2024</v>
      </c>
      <c r="C447" s="19" t="s">
        <v>1412</v>
      </c>
      <c r="D447" s="19" t="s">
        <v>1413</v>
      </c>
      <c r="E447" s="19">
        <v>1033711448</v>
      </c>
      <c r="F447" s="19" t="s">
        <v>1414</v>
      </c>
      <c r="G447" s="19" t="s">
        <v>5432</v>
      </c>
      <c r="H447" s="19" t="s">
        <v>820</v>
      </c>
      <c r="I447" s="27">
        <v>45335</v>
      </c>
      <c r="J447" s="27">
        <v>45336</v>
      </c>
      <c r="K447" s="27">
        <v>45504</v>
      </c>
      <c r="L447" s="29">
        <v>18000000</v>
      </c>
      <c r="M447" s="36">
        <v>0.45783132530120479</v>
      </c>
      <c r="N447" s="31">
        <v>7600000</v>
      </c>
      <c r="O447" s="31">
        <v>1400000</v>
      </c>
      <c r="P447" s="31">
        <v>9000000</v>
      </c>
      <c r="Q447" s="31">
        <f>VLOOKUP(A447,Hoja8!A:B,2,0)</f>
        <v>1033711448</v>
      </c>
      <c r="R447" s="31">
        <f t="shared" si="25"/>
        <v>0</v>
      </c>
      <c r="S447" s="31">
        <f>VLOOKUP(A447,Hoja8!A:C,3,0)</f>
        <v>18000000</v>
      </c>
      <c r="T447" s="31">
        <f t="shared" si="26"/>
        <v>0</v>
      </c>
      <c r="U447" s="31">
        <f>VLOOKUP(A447,Hoja8!A:E,5,0)</f>
        <v>10600000</v>
      </c>
      <c r="V447" s="31">
        <f>VLOOKUP(A447,Hoja8!A:D,4,0)</f>
        <v>1400000</v>
      </c>
      <c r="W447" s="31">
        <f>VLOOKUP(A447,Hoja8!A:F,6,0)</f>
        <v>6000000</v>
      </c>
      <c r="AA447" s="30">
        <f t="shared" si="27"/>
        <v>45504</v>
      </c>
      <c r="AB447" s="31"/>
      <c r="AC447" s="31">
        <f t="shared" si="28"/>
        <v>18000000</v>
      </c>
      <c r="AD447" s="28" t="s">
        <v>820</v>
      </c>
    </row>
    <row r="448" spans="1:30" s="28" customFormat="1" ht="43.5" x14ac:dyDescent="0.35">
      <c r="A448" s="20">
        <v>486</v>
      </c>
      <c r="B448" s="28">
        <v>2024</v>
      </c>
      <c r="C448" s="19" t="s">
        <v>1415</v>
      </c>
      <c r="D448" s="19" t="s">
        <v>1416</v>
      </c>
      <c r="E448" s="19">
        <v>1070981072</v>
      </c>
      <c r="F448" s="19" t="s">
        <v>1417</v>
      </c>
      <c r="G448" s="19" t="s">
        <v>5433</v>
      </c>
      <c r="H448" s="19" t="s">
        <v>1083</v>
      </c>
      <c r="I448" s="27">
        <v>45335</v>
      </c>
      <c r="J448" s="27">
        <v>45338</v>
      </c>
      <c r="K448" s="27">
        <v>45488</v>
      </c>
      <c r="L448" s="29">
        <v>35000000</v>
      </c>
      <c r="M448" s="36">
        <v>0.49664430012805083</v>
      </c>
      <c r="N448" s="31">
        <v>17266667</v>
      </c>
      <c r="O448" s="31">
        <v>233333</v>
      </c>
      <c r="P448" s="31">
        <v>17500000</v>
      </c>
      <c r="Q448" s="31">
        <f>VLOOKUP(A448,Hoja8!A:B,2,0)</f>
        <v>1070981072</v>
      </c>
      <c r="R448" s="31">
        <f t="shared" si="25"/>
        <v>0</v>
      </c>
      <c r="S448" s="31">
        <f>VLOOKUP(A448,Hoja8!A:C,3,0)</f>
        <v>35000000</v>
      </c>
      <c r="T448" s="31">
        <f t="shared" si="26"/>
        <v>0</v>
      </c>
      <c r="U448" s="31">
        <f>VLOOKUP(A448,Hoja8!A:E,5,0)</f>
        <v>24266667</v>
      </c>
      <c r="V448" s="31">
        <f>VLOOKUP(A448,Hoja8!A:D,4,0)</f>
        <v>233333</v>
      </c>
      <c r="W448" s="31">
        <f>VLOOKUP(A448,Hoja8!A:F,6,0)</f>
        <v>10500000</v>
      </c>
      <c r="AA448" s="30">
        <f t="shared" si="27"/>
        <v>45488</v>
      </c>
      <c r="AB448" s="31"/>
      <c r="AC448" s="31">
        <f t="shared" si="28"/>
        <v>35000000</v>
      </c>
      <c r="AD448" s="28" t="s">
        <v>1083</v>
      </c>
    </row>
    <row r="449" spans="1:30" s="28" customFormat="1" ht="43.5" x14ac:dyDescent="0.35">
      <c r="A449" s="20">
        <v>487</v>
      </c>
      <c r="B449" s="28">
        <v>2024</v>
      </c>
      <c r="C449" s="19" t="s">
        <v>1418</v>
      </c>
      <c r="D449" s="19" t="s">
        <v>1419</v>
      </c>
      <c r="E449" s="19">
        <v>1032436974</v>
      </c>
      <c r="F449" s="19" t="s">
        <v>1420</v>
      </c>
      <c r="G449" s="19" t="s">
        <v>262</v>
      </c>
      <c r="H449" s="19" t="s">
        <v>4742</v>
      </c>
      <c r="I449" s="27">
        <v>45335</v>
      </c>
      <c r="J449" s="27">
        <v>45336</v>
      </c>
      <c r="K449" s="27">
        <v>45504</v>
      </c>
      <c r="L449" s="29">
        <v>40194333</v>
      </c>
      <c r="M449" s="36">
        <v>0.45783133031206141</v>
      </c>
      <c r="N449" s="31">
        <v>16512267</v>
      </c>
      <c r="O449" s="31">
        <v>4128066</v>
      </c>
      <c r="P449" s="31">
        <v>19554000</v>
      </c>
      <c r="Q449" s="31">
        <f>VLOOKUP(A449,Hoja8!A:B,2,0)</f>
        <v>1032436974</v>
      </c>
      <c r="R449" s="31">
        <f t="shared" si="25"/>
        <v>0</v>
      </c>
      <c r="S449" s="31">
        <f>VLOOKUP(A449,Hoja8!A:C,3,0)</f>
        <v>40194333</v>
      </c>
      <c r="T449" s="31">
        <f t="shared" si="26"/>
        <v>0</v>
      </c>
      <c r="U449" s="31">
        <f>VLOOKUP(A449,Hoja8!A:E,5,0)</f>
        <v>23030267</v>
      </c>
      <c r="V449" s="31">
        <f>VLOOKUP(A449,Hoja8!A:D,4,0)</f>
        <v>4128066</v>
      </c>
      <c r="W449" s="31">
        <f>VLOOKUP(A449,Hoja8!A:F,6,0)</f>
        <v>13036000</v>
      </c>
      <c r="AA449" s="30">
        <f t="shared" si="27"/>
        <v>45504</v>
      </c>
      <c r="AB449" s="31"/>
      <c r="AC449" s="31">
        <f t="shared" si="28"/>
        <v>40194333</v>
      </c>
      <c r="AD449" s="28" t="s">
        <v>4742</v>
      </c>
    </row>
    <row r="450" spans="1:30" s="28" customFormat="1" ht="43.5" x14ac:dyDescent="0.35">
      <c r="A450" s="20">
        <v>488</v>
      </c>
      <c r="B450" s="28">
        <v>2024</v>
      </c>
      <c r="C450" s="19" t="s">
        <v>1421</v>
      </c>
      <c r="D450" s="19" t="s">
        <v>1422</v>
      </c>
      <c r="E450" s="19">
        <v>1018433338</v>
      </c>
      <c r="F450" s="19" t="s">
        <v>1423</v>
      </c>
      <c r="G450" s="19" t="s">
        <v>475</v>
      </c>
      <c r="H450" s="19" t="s">
        <v>4768</v>
      </c>
      <c r="I450" s="27">
        <v>45335</v>
      </c>
      <c r="J450" s="27">
        <v>45336</v>
      </c>
      <c r="K450" s="27">
        <v>45504</v>
      </c>
      <c r="L450" s="29">
        <v>31512000</v>
      </c>
      <c r="M450" s="36">
        <v>0.45783133151993355</v>
      </c>
      <c r="N450" s="31">
        <v>13305067</v>
      </c>
      <c r="O450" s="31">
        <v>2450933</v>
      </c>
      <c r="P450" s="31">
        <v>15756000</v>
      </c>
      <c r="Q450" s="31">
        <f>VLOOKUP(A450,Hoja8!A:B,2,0)</f>
        <v>1018433338</v>
      </c>
      <c r="R450" s="31">
        <f t="shared" si="25"/>
        <v>0</v>
      </c>
      <c r="S450" s="31">
        <f>VLOOKUP(A450,Hoja8!A:C,3,0)</f>
        <v>31512000</v>
      </c>
      <c r="T450" s="31">
        <f t="shared" si="26"/>
        <v>0</v>
      </c>
      <c r="U450" s="31">
        <f>VLOOKUP(A450,Hoja8!A:E,5,0)</f>
        <v>13305067</v>
      </c>
      <c r="V450" s="31">
        <f>VLOOKUP(A450,Hoja8!A:D,4,0)</f>
        <v>2450933</v>
      </c>
      <c r="W450" s="31">
        <f>VLOOKUP(A450,Hoja8!A:F,6,0)</f>
        <v>15756000</v>
      </c>
      <c r="AA450" s="30">
        <f t="shared" si="27"/>
        <v>45504</v>
      </c>
      <c r="AB450" s="31"/>
      <c r="AC450" s="31">
        <f t="shared" si="28"/>
        <v>31512000</v>
      </c>
      <c r="AD450" s="28" t="s">
        <v>4768</v>
      </c>
    </row>
    <row r="451" spans="1:30" s="28" customFormat="1" ht="43.5" x14ac:dyDescent="0.35">
      <c r="A451" s="20">
        <v>489</v>
      </c>
      <c r="B451" s="28">
        <v>2024</v>
      </c>
      <c r="C451" s="19" t="s">
        <v>1424</v>
      </c>
      <c r="D451" s="19" t="s">
        <v>1425</v>
      </c>
      <c r="E451" s="19">
        <v>1026588848</v>
      </c>
      <c r="F451" s="19" t="s">
        <v>1426</v>
      </c>
      <c r="G451" s="19" t="s">
        <v>475</v>
      </c>
      <c r="H451" s="19" t="s">
        <v>4768</v>
      </c>
      <c r="I451" s="27">
        <v>45335</v>
      </c>
      <c r="J451" s="27">
        <v>45336</v>
      </c>
      <c r="K451" s="27">
        <v>45504</v>
      </c>
      <c r="L451" s="29">
        <v>31512000</v>
      </c>
      <c r="M451" s="36">
        <v>0.45783133151993355</v>
      </c>
      <c r="N451" s="31">
        <v>13305067</v>
      </c>
      <c r="O451" s="31">
        <v>2450933</v>
      </c>
      <c r="P451" s="31">
        <v>15756000</v>
      </c>
      <c r="Q451" s="31">
        <f>VLOOKUP(A451,Hoja8!A:B,2,0)</f>
        <v>1026588848</v>
      </c>
      <c r="R451" s="31">
        <f t="shared" si="25"/>
        <v>0</v>
      </c>
      <c r="S451" s="31">
        <f>VLOOKUP(A451,Hoja8!A:C,3,0)</f>
        <v>31512000</v>
      </c>
      <c r="T451" s="31">
        <f t="shared" si="26"/>
        <v>0</v>
      </c>
      <c r="U451" s="31">
        <f>VLOOKUP(A451,Hoja8!A:E,5,0)</f>
        <v>18557067</v>
      </c>
      <c r="V451" s="31">
        <f>VLOOKUP(A451,Hoja8!A:D,4,0)</f>
        <v>2450933</v>
      </c>
      <c r="W451" s="31">
        <f>VLOOKUP(A451,Hoja8!A:F,6,0)</f>
        <v>10504000</v>
      </c>
      <c r="AA451" s="30">
        <f t="shared" si="27"/>
        <v>45504</v>
      </c>
      <c r="AB451" s="31"/>
      <c r="AC451" s="31">
        <f t="shared" si="28"/>
        <v>31512000</v>
      </c>
      <c r="AD451" s="28" t="s">
        <v>4768</v>
      </c>
    </row>
    <row r="452" spans="1:30" s="28" customFormat="1" ht="43.5" x14ac:dyDescent="0.35">
      <c r="A452" s="20">
        <v>490</v>
      </c>
      <c r="B452" s="28">
        <v>2024</v>
      </c>
      <c r="C452" s="19" t="s">
        <v>1427</v>
      </c>
      <c r="D452" s="19" t="s">
        <v>1428</v>
      </c>
      <c r="E452" s="19">
        <v>51729728</v>
      </c>
      <c r="F452" s="19" t="s">
        <v>1429</v>
      </c>
      <c r="G452" s="19" t="s">
        <v>475</v>
      </c>
      <c r="H452" s="19" t="s">
        <v>4768</v>
      </c>
      <c r="I452" s="27">
        <v>45335</v>
      </c>
      <c r="J452" s="27">
        <v>45336</v>
      </c>
      <c r="K452" s="27">
        <v>45504</v>
      </c>
      <c r="L452" s="29">
        <v>31512000</v>
      </c>
      <c r="M452" s="36">
        <v>0.45783133151993355</v>
      </c>
      <c r="N452" s="31">
        <v>13305067</v>
      </c>
      <c r="O452" s="31">
        <v>2450933</v>
      </c>
      <c r="P452" s="31">
        <v>15756000</v>
      </c>
      <c r="Q452" s="31">
        <f>VLOOKUP(A452,Hoja8!A:B,2,0)</f>
        <v>51729728</v>
      </c>
      <c r="R452" s="31">
        <f t="shared" si="25"/>
        <v>0</v>
      </c>
      <c r="S452" s="31">
        <f>VLOOKUP(A452,Hoja8!A:C,3,0)</f>
        <v>31512000</v>
      </c>
      <c r="T452" s="31">
        <f t="shared" si="26"/>
        <v>0</v>
      </c>
      <c r="U452" s="31">
        <f>VLOOKUP(A452,Hoja8!A:E,5,0)</f>
        <v>18557067</v>
      </c>
      <c r="V452" s="31">
        <f>VLOOKUP(A452,Hoja8!A:D,4,0)</f>
        <v>2450933</v>
      </c>
      <c r="W452" s="31">
        <f>VLOOKUP(A452,Hoja8!A:F,6,0)</f>
        <v>10504000</v>
      </c>
      <c r="AA452" s="30">
        <f t="shared" si="27"/>
        <v>45504</v>
      </c>
      <c r="AB452" s="31"/>
      <c r="AC452" s="31">
        <f t="shared" si="28"/>
        <v>31512000</v>
      </c>
      <c r="AD452" s="28" t="s">
        <v>4768</v>
      </c>
    </row>
    <row r="453" spans="1:30" s="28" customFormat="1" ht="43.5" x14ac:dyDescent="0.35">
      <c r="A453" s="20">
        <v>491</v>
      </c>
      <c r="B453" s="28">
        <v>2024</v>
      </c>
      <c r="C453" s="19" t="s">
        <v>1430</v>
      </c>
      <c r="D453" s="19" t="s">
        <v>1431</v>
      </c>
      <c r="E453" s="19">
        <v>1000577432</v>
      </c>
      <c r="F453" s="19" t="s">
        <v>1432</v>
      </c>
      <c r="G453" s="19" t="s">
        <v>475</v>
      </c>
      <c r="H453" s="19" t="s">
        <v>4768</v>
      </c>
      <c r="I453" s="27">
        <v>45335</v>
      </c>
      <c r="J453" s="27">
        <v>45336</v>
      </c>
      <c r="K453" s="27">
        <v>45504</v>
      </c>
      <c r="L453" s="29">
        <v>31512000</v>
      </c>
      <c r="M453" s="36">
        <v>0.45783133151993355</v>
      </c>
      <c r="N453" s="31">
        <v>13305067</v>
      </c>
      <c r="O453" s="31">
        <v>2450933</v>
      </c>
      <c r="P453" s="31">
        <v>15756000</v>
      </c>
      <c r="Q453" s="31">
        <f>VLOOKUP(A453,Hoja8!A:B,2,0)</f>
        <v>1000577432</v>
      </c>
      <c r="R453" s="31">
        <f t="shared" si="25"/>
        <v>0</v>
      </c>
      <c r="S453" s="31">
        <f>VLOOKUP(A453,Hoja8!A:C,3,0)</f>
        <v>31512000</v>
      </c>
      <c r="T453" s="31">
        <f t="shared" si="26"/>
        <v>0</v>
      </c>
      <c r="U453" s="31">
        <f>VLOOKUP(A453,Hoja8!A:E,5,0)</f>
        <v>18557067</v>
      </c>
      <c r="V453" s="31">
        <f>VLOOKUP(A453,Hoja8!A:D,4,0)</f>
        <v>2450933</v>
      </c>
      <c r="W453" s="31">
        <f>VLOOKUP(A453,Hoja8!A:F,6,0)</f>
        <v>10504000</v>
      </c>
      <c r="AA453" s="30">
        <f t="shared" si="27"/>
        <v>45504</v>
      </c>
      <c r="AB453" s="31"/>
      <c r="AC453" s="31">
        <f t="shared" si="28"/>
        <v>31512000</v>
      </c>
      <c r="AD453" s="28" t="s">
        <v>4768</v>
      </c>
    </row>
    <row r="454" spans="1:30" s="28" customFormat="1" ht="29" x14ac:dyDescent="0.35">
      <c r="A454" s="20">
        <v>492</v>
      </c>
      <c r="B454" s="28">
        <v>2024</v>
      </c>
      <c r="C454" s="19" t="s">
        <v>1433</v>
      </c>
      <c r="D454" s="19" t="s">
        <v>1434</v>
      </c>
      <c r="E454" s="19">
        <v>1106774369</v>
      </c>
      <c r="F454" s="19" t="s">
        <v>1435</v>
      </c>
      <c r="G454" s="19" t="s">
        <v>154</v>
      </c>
      <c r="H454" s="19" t="s">
        <v>32</v>
      </c>
      <c r="I454" s="27">
        <v>45335</v>
      </c>
      <c r="J454" s="27">
        <v>45337</v>
      </c>
      <c r="K454" s="27">
        <v>45504</v>
      </c>
      <c r="L454" s="29">
        <v>32592000</v>
      </c>
      <c r="M454" s="36">
        <v>0.45454545454545453</v>
      </c>
      <c r="N454" s="31">
        <v>13580000</v>
      </c>
      <c r="O454" s="31">
        <v>2716000</v>
      </c>
      <c r="P454" s="31">
        <v>16296000</v>
      </c>
      <c r="Q454" s="31">
        <f>VLOOKUP(A454,Hoja8!A:B,2,0)</f>
        <v>1106774369</v>
      </c>
      <c r="R454" s="31">
        <f t="shared" si="25"/>
        <v>0</v>
      </c>
      <c r="S454" s="31">
        <f>VLOOKUP(A454,Hoja8!A:C,3,0)</f>
        <v>32592000</v>
      </c>
      <c r="T454" s="31">
        <f t="shared" si="26"/>
        <v>0</v>
      </c>
      <c r="U454" s="31">
        <f>VLOOKUP(A454,Hoja8!A:E,5,0)</f>
        <v>19012000</v>
      </c>
      <c r="V454" s="31">
        <f>VLOOKUP(A454,Hoja8!A:D,4,0)</f>
        <v>2716000</v>
      </c>
      <c r="W454" s="31">
        <f>VLOOKUP(A454,Hoja8!A:F,6,0)</f>
        <v>10864000</v>
      </c>
      <c r="AA454" s="30">
        <f t="shared" si="27"/>
        <v>45504</v>
      </c>
      <c r="AB454" s="31"/>
      <c r="AC454" s="31">
        <f t="shared" si="28"/>
        <v>32592000</v>
      </c>
      <c r="AD454" s="28" t="s">
        <v>32</v>
      </c>
    </row>
    <row r="455" spans="1:30" s="28" customFormat="1" ht="29" x14ac:dyDescent="0.35">
      <c r="A455" s="20">
        <v>494</v>
      </c>
      <c r="B455" s="28">
        <v>2024</v>
      </c>
      <c r="C455" s="19" t="s">
        <v>1436</v>
      </c>
      <c r="D455" s="19" t="s">
        <v>1437</v>
      </c>
      <c r="E455" s="19">
        <v>1023967625</v>
      </c>
      <c r="F455" s="19" t="s">
        <v>1438</v>
      </c>
      <c r="G455" s="19" t="s">
        <v>154</v>
      </c>
      <c r="H455" s="19" t="s">
        <v>32</v>
      </c>
      <c r="I455" s="27">
        <v>45335</v>
      </c>
      <c r="J455" s="27">
        <v>45337</v>
      </c>
      <c r="K455" s="27">
        <v>45504</v>
      </c>
      <c r="L455" s="29">
        <v>18906000</v>
      </c>
      <c r="M455" s="36">
        <v>0.45454545454545453</v>
      </c>
      <c r="N455" s="31">
        <v>7877500</v>
      </c>
      <c r="O455" s="31">
        <v>1575500</v>
      </c>
      <c r="P455" s="31">
        <v>9453000</v>
      </c>
      <c r="Q455" s="31">
        <f>VLOOKUP(A455,Hoja8!A:B,2,0)</f>
        <v>1023967625</v>
      </c>
      <c r="R455" s="31">
        <f t="shared" si="25"/>
        <v>0</v>
      </c>
      <c r="S455" s="31">
        <f>VLOOKUP(A455,Hoja8!A:C,3,0)</f>
        <v>18906000</v>
      </c>
      <c r="T455" s="31">
        <f t="shared" si="26"/>
        <v>0</v>
      </c>
      <c r="U455" s="31">
        <f>VLOOKUP(A455,Hoja8!A:E,5,0)</f>
        <v>11028500</v>
      </c>
      <c r="V455" s="31">
        <f>VLOOKUP(A455,Hoja8!A:D,4,0)</f>
        <v>1575500</v>
      </c>
      <c r="W455" s="31">
        <f>VLOOKUP(A455,Hoja8!A:F,6,0)</f>
        <v>6302000</v>
      </c>
      <c r="AA455" s="30">
        <f t="shared" si="27"/>
        <v>45504</v>
      </c>
      <c r="AB455" s="31"/>
      <c r="AC455" s="31">
        <f t="shared" si="28"/>
        <v>18906000</v>
      </c>
      <c r="AD455" s="28" t="s">
        <v>32</v>
      </c>
    </row>
    <row r="456" spans="1:30" s="28" customFormat="1" ht="29" x14ac:dyDescent="0.35">
      <c r="A456" s="20">
        <v>498</v>
      </c>
      <c r="B456" s="28">
        <v>2024</v>
      </c>
      <c r="C456" s="19" t="s">
        <v>1439</v>
      </c>
      <c r="D456" s="19" t="s">
        <v>1440</v>
      </c>
      <c r="E456" s="19">
        <v>52964970</v>
      </c>
      <c r="F456" s="19" t="s">
        <v>1441</v>
      </c>
      <c r="G456" s="19" t="s">
        <v>532</v>
      </c>
      <c r="H456" s="19" t="s">
        <v>533</v>
      </c>
      <c r="I456" s="27">
        <v>45335</v>
      </c>
      <c r="J456" s="27">
        <v>45336</v>
      </c>
      <c r="K456" s="27">
        <v>45504</v>
      </c>
      <c r="L456" s="29">
        <v>31827000</v>
      </c>
      <c r="M456" s="36">
        <v>0.45783133145838517</v>
      </c>
      <c r="N456" s="31">
        <v>13438067</v>
      </c>
      <c r="O456" s="31">
        <v>2475433</v>
      </c>
      <c r="P456" s="31">
        <v>15913500</v>
      </c>
      <c r="Q456" s="31">
        <f>VLOOKUP(A456,Hoja8!A:B,2,0)</f>
        <v>52964970</v>
      </c>
      <c r="R456" s="31">
        <f t="shared" ref="R456:R519" si="29">+E456-Q456</f>
        <v>0</v>
      </c>
      <c r="S456" s="31">
        <f>VLOOKUP(A456,Hoja8!A:C,3,0)</f>
        <v>31827000</v>
      </c>
      <c r="T456" s="31">
        <f t="shared" ref="T456:T519" si="30">+L456-S456</f>
        <v>0</v>
      </c>
      <c r="U456" s="31">
        <f>VLOOKUP(A456,Hoja8!A:E,5,0)</f>
        <v>18742567</v>
      </c>
      <c r="V456" s="31">
        <f>VLOOKUP(A456,Hoja8!A:D,4,0)</f>
        <v>2475433</v>
      </c>
      <c r="W456" s="31">
        <f>VLOOKUP(A456,Hoja8!A:F,6,0)</f>
        <v>10609000</v>
      </c>
      <c r="AA456" s="30">
        <f t="shared" ref="AA456:AA519" si="31">+Z456+K456</f>
        <v>45504</v>
      </c>
      <c r="AB456" s="31"/>
      <c r="AC456" s="31">
        <f t="shared" si="28"/>
        <v>31827000</v>
      </c>
      <c r="AD456" s="28" t="s">
        <v>4760</v>
      </c>
    </row>
    <row r="457" spans="1:30" s="28" customFormat="1" ht="29" x14ac:dyDescent="0.35">
      <c r="A457" s="20">
        <v>499</v>
      </c>
      <c r="B457" s="28">
        <v>2024</v>
      </c>
      <c r="C457" s="19" t="s">
        <v>1442</v>
      </c>
      <c r="D457" s="19" t="s">
        <v>1443</v>
      </c>
      <c r="E457" s="19">
        <v>1020782808</v>
      </c>
      <c r="F457" s="19" t="s">
        <v>1444</v>
      </c>
      <c r="G457" s="19" t="s">
        <v>5431</v>
      </c>
      <c r="H457" s="19" t="s">
        <v>539</v>
      </c>
      <c r="I457" s="27">
        <v>45335</v>
      </c>
      <c r="J457" s="27">
        <v>45336</v>
      </c>
      <c r="K457" s="27">
        <v>45504</v>
      </c>
      <c r="L457" s="29">
        <v>31827000</v>
      </c>
      <c r="M457" s="36">
        <v>0.45783133145838517</v>
      </c>
      <c r="N457" s="31">
        <v>13438067</v>
      </c>
      <c r="O457" s="31">
        <v>2475433</v>
      </c>
      <c r="P457" s="31">
        <v>15913500</v>
      </c>
      <c r="Q457" s="31">
        <f>VLOOKUP(A457,Hoja8!A:B,2,0)</f>
        <v>1020782808</v>
      </c>
      <c r="R457" s="31">
        <f t="shared" si="29"/>
        <v>0</v>
      </c>
      <c r="S457" s="31">
        <f>VLOOKUP(A457,Hoja8!A:C,3,0)</f>
        <v>31827000</v>
      </c>
      <c r="T457" s="31">
        <f t="shared" si="30"/>
        <v>0</v>
      </c>
      <c r="U457" s="31">
        <f>VLOOKUP(A457,Hoja8!A:E,5,0)</f>
        <v>18742567</v>
      </c>
      <c r="V457" s="31">
        <f>VLOOKUP(A457,Hoja8!A:D,4,0)</f>
        <v>2475433</v>
      </c>
      <c r="W457" s="31">
        <f>VLOOKUP(A457,Hoja8!A:F,6,0)</f>
        <v>10609000</v>
      </c>
      <c r="AA457" s="30">
        <f t="shared" si="31"/>
        <v>45504</v>
      </c>
      <c r="AB457" s="31"/>
      <c r="AC457" s="31">
        <f t="shared" si="28"/>
        <v>31827000</v>
      </c>
      <c r="AD457" s="28" t="s">
        <v>4760</v>
      </c>
    </row>
    <row r="458" spans="1:30" s="28" customFormat="1" ht="43.5" x14ac:dyDescent="0.35">
      <c r="A458" s="20">
        <v>500</v>
      </c>
      <c r="B458" s="28">
        <v>2024</v>
      </c>
      <c r="C458" s="19" t="s">
        <v>1445</v>
      </c>
      <c r="D458" s="19" t="s">
        <v>1446</v>
      </c>
      <c r="E458" s="19">
        <v>1032463427</v>
      </c>
      <c r="F458" s="19" t="s">
        <v>1447</v>
      </c>
      <c r="G458" s="19" t="s">
        <v>154</v>
      </c>
      <c r="H458" s="19" t="s">
        <v>4747</v>
      </c>
      <c r="I458" s="27">
        <v>45335</v>
      </c>
      <c r="J458" s="27">
        <v>45337</v>
      </c>
      <c r="K458" s="27">
        <v>45504</v>
      </c>
      <c r="L458" s="29">
        <v>40284000</v>
      </c>
      <c r="M458" s="36">
        <v>0.45454545454545453</v>
      </c>
      <c r="N458" s="31">
        <v>16785000</v>
      </c>
      <c r="O458" s="31">
        <v>3357000</v>
      </c>
      <c r="P458" s="31">
        <v>20142000</v>
      </c>
      <c r="Q458" s="31">
        <f>VLOOKUP(A458,Hoja8!A:B,2,0)</f>
        <v>1032463427</v>
      </c>
      <c r="R458" s="31">
        <f t="shared" si="29"/>
        <v>0</v>
      </c>
      <c r="S458" s="31">
        <f>VLOOKUP(A458,Hoja8!A:C,3,0)</f>
        <v>40284000</v>
      </c>
      <c r="T458" s="31">
        <f t="shared" si="30"/>
        <v>0</v>
      </c>
      <c r="U458" s="31">
        <f>VLOOKUP(A458,Hoja8!A:E,5,0)</f>
        <v>23499000</v>
      </c>
      <c r="V458" s="31">
        <f>VLOOKUP(A458,Hoja8!A:D,4,0)</f>
        <v>3357000</v>
      </c>
      <c r="W458" s="31">
        <f>VLOOKUP(A458,Hoja8!A:F,6,0)</f>
        <v>13428000</v>
      </c>
      <c r="AA458" s="30">
        <f t="shared" si="31"/>
        <v>45504</v>
      </c>
      <c r="AB458" s="31"/>
      <c r="AC458" s="31">
        <f t="shared" si="28"/>
        <v>40284000</v>
      </c>
      <c r="AD458" s="28" t="s">
        <v>4747</v>
      </c>
    </row>
    <row r="459" spans="1:30" s="28" customFormat="1" ht="43.5" x14ac:dyDescent="0.35">
      <c r="A459" s="20">
        <v>501</v>
      </c>
      <c r="B459" s="28">
        <v>2024</v>
      </c>
      <c r="C459" s="19" t="s">
        <v>1448</v>
      </c>
      <c r="D459" s="19" t="s">
        <v>1449</v>
      </c>
      <c r="E459" s="19">
        <v>1130604658</v>
      </c>
      <c r="F459" s="19" t="s">
        <v>1450</v>
      </c>
      <c r="G459" s="19" t="s">
        <v>764</v>
      </c>
      <c r="H459" s="19" t="s">
        <v>765</v>
      </c>
      <c r="I459" s="27">
        <v>45335</v>
      </c>
      <c r="J459" s="27">
        <v>45341</v>
      </c>
      <c r="K459" s="27">
        <v>45504</v>
      </c>
      <c r="L459" s="29">
        <v>39108000</v>
      </c>
      <c r="M459" s="36">
        <v>0.44099378349295293</v>
      </c>
      <c r="N459" s="31">
        <v>15425933</v>
      </c>
      <c r="O459" s="31">
        <v>4128067</v>
      </c>
      <c r="P459" s="31">
        <v>19554000</v>
      </c>
      <c r="Q459" s="31">
        <f>VLOOKUP(A459,Hoja8!A:B,2,0)</f>
        <v>1130604658</v>
      </c>
      <c r="R459" s="31">
        <f t="shared" si="29"/>
        <v>0</v>
      </c>
      <c r="S459" s="31">
        <f>VLOOKUP(A459,Hoja8!A:C,3,0)</f>
        <v>39108000</v>
      </c>
      <c r="T459" s="31">
        <f t="shared" si="30"/>
        <v>0</v>
      </c>
      <c r="U459" s="31">
        <f>VLOOKUP(A459,Hoja8!A:E,5,0)</f>
        <v>21943933</v>
      </c>
      <c r="V459" s="31">
        <f>VLOOKUP(A459,Hoja8!A:D,4,0)</f>
        <v>4128067</v>
      </c>
      <c r="W459" s="31">
        <f>VLOOKUP(A459,Hoja8!A:F,6,0)</f>
        <v>13036000</v>
      </c>
      <c r="AA459" s="30">
        <f t="shared" si="31"/>
        <v>45504</v>
      </c>
      <c r="AB459" s="31"/>
      <c r="AC459" s="31">
        <f t="shared" si="28"/>
        <v>39108000</v>
      </c>
      <c r="AD459" s="28" t="s">
        <v>765</v>
      </c>
    </row>
    <row r="460" spans="1:30" s="28" customFormat="1" ht="43.5" x14ac:dyDescent="0.35">
      <c r="A460" s="20">
        <v>502</v>
      </c>
      <c r="B460" s="28">
        <v>2024</v>
      </c>
      <c r="C460" s="19" t="s">
        <v>1451</v>
      </c>
      <c r="D460" s="19" t="s">
        <v>1452</v>
      </c>
      <c r="E460" s="19">
        <v>1067948121</v>
      </c>
      <c r="F460" s="19" t="s">
        <v>1453</v>
      </c>
      <c r="G460" s="19" t="s">
        <v>154</v>
      </c>
      <c r="H460" s="19" t="s">
        <v>4747</v>
      </c>
      <c r="I460" s="27">
        <v>45335</v>
      </c>
      <c r="J460" s="27">
        <v>45342</v>
      </c>
      <c r="K460" s="27">
        <v>45504</v>
      </c>
      <c r="L460" s="29">
        <v>35308000</v>
      </c>
      <c r="M460" s="36">
        <v>0.43750000647206361</v>
      </c>
      <c r="N460" s="31">
        <v>12674667</v>
      </c>
      <c r="O460" s="31">
        <v>6337333</v>
      </c>
      <c r="P460" s="31">
        <v>16296000</v>
      </c>
      <c r="Q460" s="31">
        <f>VLOOKUP(A460,Hoja8!A:B,2,0)</f>
        <v>1067948121</v>
      </c>
      <c r="R460" s="31">
        <f t="shared" si="29"/>
        <v>0</v>
      </c>
      <c r="S460" s="31">
        <f>VLOOKUP(A460,Hoja8!A:C,3,0)</f>
        <v>35308000</v>
      </c>
      <c r="T460" s="31">
        <f t="shared" si="30"/>
        <v>0</v>
      </c>
      <c r="U460" s="31">
        <f>VLOOKUP(A460,Hoja8!A:E,5,0)</f>
        <v>18106667</v>
      </c>
      <c r="V460" s="31">
        <f>VLOOKUP(A460,Hoja8!A:D,4,0)</f>
        <v>6337333</v>
      </c>
      <c r="W460" s="31">
        <f>VLOOKUP(A460,Hoja8!A:F,6,0)</f>
        <v>10864000</v>
      </c>
      <c r="AA460" s="30">
        <f t="shared" si="31"/>
        <v>45504</v>
      </c>
      <c r="AB460" s="31"/>
      <c r="AC460" s="31">
        <f t="shared" si="28"/>
        <v>35308000</v>
      </c>
      <c r="AD460" s="28" t="s">
        <v>4747</v>
      </c>
    </row>
    <row r="461" spans="1:30" s="28" customFormat="1" ht="43.5" x14ac:dyDescent="0.35">
      <c r="A461" s="20">
        <v>503</v>
      </c>
      <c r="B461" s="28">
        <v>2024</v>
      </c>
      <c r="C461" s="19" t="s">
        <v>1454</v>
      </c>
      <c r="D461" s="19" t="s">
        <v>1455</v>
      </c>
      <c r="E461" s="19">
        <v>1020734515</v>
      </c>
      <c r="F461" s="19" t="s">
        <v>1456</v>
      </c>
      <c r="G461" s="19" t="s">
        <v>154</v>
      </c>
      <c r="H461" s="19" t="s">
        <v>4747</v>
      </c>
      <c r="I461" s="27">
        <v>45335</v>
      </c>
      <c r="J461" s="27">
        <v>45337</v>
      </c>
      <c r="K461" s="27">
        <v>45504</v>
      </c>
      <c r="L461" s="29">
        <v>32592000</v>
      </c>
      <c r="M461" s="36">
        <v>0.45454545454545453</v>
      </c>
      <c r="N461" s="31">
        <v>13580000</v>
      </c>
      <c r="O461" s="31">
        <v>2716000</v>
      </c>
      <c r="P461" s="31">
        <v>16296000</v>
      </c>
      <c r="Q461" s="31">
        <f>VLOOKUP(A461,Hoja8!A:B,2,0)</f>
        <v>1020734515</v>
      </c>
      <c r="R461" s="31">
        <f t="shared" si="29"/>
        <v>0</v>
      </c>
      <c r="S461" s="31">
        <f>VLOOKUP(A461,Hoja8!A:C,3,0)</f>
        <v>32592000</v>
      </c>
      <c r="T461" s="31">
        <f t="shared" si="30"/>
        <v>0</v>
      </c>
      <c r="U461" s="31">
        <f>VLOOKUP(A461,Hoja8!A:E,5,0)</f>
        <v>19012000</v>
      </c>
      <c r="V461" s="31">
        <f>VLOOKUP(A461,Hoja8!A:D,4,0)</f>
        <v>2716000</v>
      </c>
      <c r="W461" s="31">
        <f>VLOOKUP(A461,Hoja8!A:F,6,0)</f>
        <v>10864000</v>
      </c>
      <c r="AA461" s="30">
        <f t="shared" si="31"/>
        <v>45504</v>
      </c>
      <c r="AB461" s="31"/>
      <c r="AC461" s="31">
        <f t="shared" si="28"/>
        <v>32592000</v>
      </c>
      <c r="AD461" s="28" t="s">
        <v>4747</v>
      </c>
    </row>
    <row r="462" spans="1:30" s="28" customFormat="1" ht="43.5" x14ac:dyDescent="0.35">
      <c r="A462" s="20">
        <v>504</v>
      </c>
      <c r="B462" s="28">
        <v>2024</v>
      </c>
      <c r="C462" s="19" t="s">
        <v>1457</v>
      </c>
      <c r="D462" s="19" t="s">
        <v>1458</v>
      </c>
      <c r="E462" s="19">
        <v>1018496209</v>
      </c>
      <c r="F462" s="19" t="s">
        <v>1459</v>
      </c>
      <c r="G462" s="19" t="s">
        <v>532</v>
      </c>
      <c r="H462" s="19" t="s">
        <v>533</v>
      </c>
      <c r="I462" s="27">
        <v>45335</v>
      </c>
      <c r="J462" s="27">
        <v>45342</v>
      </c>
      <c r="K462" s="27">
        <v>45504</v>
      </c>
      <c r="L462" s="29">
        <v>31827000</v>
      </c>
      <c r="M462" s="36">
        <v>0.43750000662762739</v>
      </c>
      <c r="N462" s="31">
        <v>12377167</v>
      </c>
      <c r="O462" s="31">
        <v>3536333</v>
      </c>
      <c r="P462" s="31">
        <v>15913500</v>
      </c>
      <c r="Q462" s="31">
        <f>VLOOKUP(A462,Hoja8!A:B,2,0)</f>
        <v>1018496209</v>
      </c>
      <c r="R462" s="31">
        <f t="shared" si="29"/>
        <v>0</v>
      </c>
      <c r="S462" s="31">
        <f>VLOOKUP(A462,Hoja8!A:C,3,0)</f>
        <v>31827000</v>
      </c>
      <c r="T462" s="31">
        <f t="shared" si="30"/>
        <v>0</v>
      </c>
      <c r="U462" s="31">
        <f>VLOOKUP(A462,Hoja8!A:E,5,0)</f>
        <v>17681667</v>
      </c>
      <c r="V462" s="31">
        <f>VLOOKUP(A462,Hoja8!A:D,4,0)</f>
        <v>3536333</v>
      </c>
      <c r="W462" s="31">
        <f>VLOOKUP(A462,Hoja8!A:F,6,0)</f>
        <v>10609000</v>
      </c>
      <c r="AA462" s="30">
        <f t="shared" si="31"/>
        <v>45504</v>
      </c>
      <c r="AB462" s="31"/>
      <c r="AC462" s="31">
        <f t="shared" si="28"/>
        <v>31827000</v>
      </c>
      <c r="AD462" s="28" t="s">
        <v>4760</v>
      </c>
    </row>
    <row r="463" spans="1:30" s="28" customFormat="1" ht="43.5" x14ac:dyDescent="0.35">
      <c r="A463" s="20">
        <v>506</v>
      </c>
      <c r="B463" s="28">
        <v>2024</v>
      </c>
      <c r="C463" s="19" t="s">
        <v>1460</v>
      </c>
      <c r="D463" s="19" t="s">
        <v>1461</v>
      </c>
      <c r="E463" s="19">
        <v>53073191</v>
      </c>
      <c r="F463" s="19" t="s">
        <v>1462</v>
      </c>
      <c r="G463" s="19" t="s">
        <v>764</v>
      </c>
      <c r="H463" s="19" t="s">
        <v>765</v>
      </c>
      <c r="I463" s="27">
        <v>45335</v>
      </c>
      <c r="J463" s="27">
        <v>45341</v>
      </c>
      <c r="K463" s="27">
        <v>45504</v>
      </c>
      <c r="L463" s="29">
        <v>22278000</v>
      </c>
      <c r="M463" s="36">
        <v>0.44099377946870871</v>
      </c>
      <c r="N463" s="31">
        <v>8787433</v>
      </c>
      <c r="O463" s="31">
        <v>2351567</v>
      </c>
      <c r="P463" s="31">
        <v>11139000</v>
      </c>
      <c r="Q463" s="31">
        <f>VLOOKUP(A463,Hoja8!A:B,2,0)</f>
        <v>53073191</v>
      </c>
      <c r="R463" s="31">
        <f t="shared" si="29"/>
        <v>0</v>
      </c>
      <c r="S463" s="31">
        <f>VLOOKUP(A463,Hoja8!A:C,3,0)</f>
        <v>22278000</v>
      </c>
      <c r="T463" s="31">
        <f t="shared" si="30"/>
        <v>0</v>
      </c>
      <c r="U463" s="31">
        <f>VLOOKUP(A463,Hoja8!A:E,5,0)</f>
        <v>12500433</v>
      </c>
      <c r="V463" s="31">
        <f>VLOOKUP(A463,Hoja8!A:D,4,0)</f>
        <v>2351567</v>
      </c>
      <c r="W463" s="31">
        <f>VLOOKUP(A463,Hoja8!A:F,6,0)</f>
        <v>7426000</v>
      </c>
      <c r="AA463" s="30">
        <f t="shared" si="31"/>
        <v>45504</v>
      </c>
      <c r="AB463" s="31"/>
      <c r="AC463" s="31">
        <f t="shared" si="28"/>
        <v>22278000</v>
      </c>
      <c r="AD463" s="28" t="s">
        <v>765</v>
      </c>
    </row>
    <row r="464" spans="1:30" s="28" customFormat="1" ht="43.5" x14ac:dyDescent="0.35">
      <c r="A464" s="20">
        <v>507</v>
      </c>
      <c r="B464" s="28">
        <v>2024</v>
      </c>
      <c r="C464" s="19" t="s">
        <v>1463</v>
      </c>
      <c r="D464" s="19" t="s">
        <v>1464</v>
      </c>
      <c r="E464" s="19">
        <v>1030616055</v>
      </c>
      <c r="F464" s="19" t="s">
        <v>1465</v>
      </c>
      <c r="G464" s="19" t="s">
        <v>154</v>
      </c>
      <c r="H464" s="19" t="s">
        <v>32</v>
      </c>
      <c r="I464" s="27">
        <v>45335</v>
      </c>
      <c r="J464" s="27">
        <v>45342</v>
      </c>
      <c r="K464" s="27">
        <v>45504</v>
      </c>
      <c r="L464" s="29">
        <v>18906000</v>
      </c>
      <c r="M464" s="36">
        <v>0.43749998884282743</v>
      </c>
      <c r="N464" s="31">
        <v>7352333</v>
      </c>
      <c r="O464" s="31">
        <v>2100667</v>
      </c>
      <c r="P464" s="31">
        <v>9453000</v>
      </c>
      <c r="Q464" s="31">
        <f>VLOOKUP(A464,Hoja8!A:B,2,0)</f>
        <v>1030616055</v>
      </c>
      <c r="R464" s="31">
        <f t="shared" si="29"/>
        <v>0</v>
      </c>
      <c r="S464" s="31">
        <f>VLOOKUP(A464,Hoja8!A:C,3,0)</f>
        <v>18906000</v>
      </c>
      <c r="T464" s="31">
        <f t="shared" si="30"/>
        <v>0</v>
      </c>
      <c r="U464" s="31">
        <f>VLOOKUP(A464,Hoja8!A:E,5,0)</f>
        <v>10503333</v>
      </c>
      <c r="V464" s="31">
        <f>VLOOKUP(A464,Hoja8!A:D,4,0)</f>
        <v>2100667</v>
      </c>
      <c r="W464" s="31">
        <f>VLOOKUP(A464,Hoja8!A:F,6,0)</f>
        <v>6302000</v>
      </c>
      <c r="AA464" s="30">
        <f t="shared" si="31"/>
        <v>45504</v>
      </c>
      <c r="AB464" s="31"/>
      <c r="AC464" s="31">
        <f t="shared" si="28"/>
        <v>18906000</v>
      </c>
      <c r="AD464" s="28" t="s">
        <v>32</v>
      </c>
    </row>
    <row r="465" spans="1:30" s="28" customFormat="1" ht="43.5" x14ac:dyDescent="0.35">
      <c r="A465" s="20">
        <v>509</v>
      </c>
      <c r="B465" s="28">
        <v>2024</v>
      </c>
      <c r="C465" s="19" t="s">
        <v>1466</v>
      </c>
      <c r="D465" s="19" t="s">
        <v>1467</v>
      </c>
      <c r="E465" s="19">
        <v>80215114</v>
      </c>
      <c r="F465" s="19" t="s">
        <v>1468</v>
      </c>
      <c r="G465" s="19" t="s">
        <v>764</v>
      </c>
      <c r="H465" s="19" t="s">
        <v>765</v>
      </c>
      <c r="I465" s="27">
        <v>45335</v>
      </c>
      <c r="J465" s="27">
        <v>45337</v>
      </c>
      <c r="K465" s="27">
        <v>45504</v>
      </c>
      <c r="L465" s="29">
        <v>52146000</v>
      </c>
      <c r="M465" s="36">
        <v>0.45454545454545453</v>
      </c>
      <c r="N465" s="31">
        <v>21727500</v>
      </c>
      <c r="O465" s="31">
        <v>4345500</v>
      </c>
      <c r="P465" s="31">
        <v>26073000</v>
      </c>
      <c r="Q465" s="31">
        <f>VLOOKUP(A465,Hoja8!A:B,2,0)</f>
        <v>80215114</v>
      </c>
      <c r="R465" s="31">
        <f t="shared" si="29"/>
        <v>0</v>
      </c>
      <c r="S465" s="31">
        <f>VLOOKUP(A465,Hoja8!A:C,3,0)</f>
        <v>52146000</v>
      </c>
      <c r="T465" s="31">
        <f t="shared" si="30"/>
        <v>0</v>
      </c>
      <c r="U465" s="31">
        <f>VLOOKUP(A465,Hoja8!A:E,5,0)</f>
        <v>30418500</v>
      </c>
      <c r="V465" s="31">
        <f>VLOOKUP(A465,Hoja8!A:D,4,0)</f>
        <v>4345500</v>
      </c>
      <c r="W465" s="31">
        <f>VLOOKUP(A465,Hoja8!A:F,6,0)</f>
        <v>17382000</v>
      </c>
      <c r="AA465" s="30">
        <f t="shared" si="31"/>
        <v>45504</v>
      </c>
      <c r="AB465" s="31"/>
      <c r="AC465" s="31">
        <f t="shared" si="28"/>
        <v>52146000</v>
      </c>
      <c r="AD465" s="28" t="s">
        <v>765</v>
      </c>
    </row>
    <row r="466" spans="1:30" s="28" customFormat="1" ht="43.5" x14ac:dyDescent="0.35">
      <c r="A466" s="20">
        <v>510</v>
      </c>
      <c r="B466" s="28">
        <v>2024</v>
      </c>
      <c r="C466" s="19" t="s">
        <v>1469</v>
      </c>
      <c r="D466" s="19" t="s">
        <v>1470</v>
      </c>
      <c r="E466" s="19">
        <v>1016068941</v>
      </c>
      <c r="F466" s="19" t="s">
        <v>1471</v>
      </c>
      <c r="G466" s="19" t="s">
        <v>154</v>
      </c>
      <c r="H466" s="19" t="s">
        <v>4747</v>
      </c>
      <c r="I466" s="27">
        <v>45335</v>
      </c>
      <c r="J466" s="27">
        <v>45336</v>
      </c>
      <c r="K466" s="27">
        <v>45504</v>
      </c>
      <c r="L466" s="29">
        <v>34482500</v>
      </c>
      <c r="M466" s="36">
        <v>0.45783131914460468</v>
      </c>
      <c r="N466" s="31">
        <v>13439333</v>
      </c>
      <c r="O466" s="31">
        <v>5128167</v>
      </c>
      <c r="P466" s="31">
        <v>15915000</v>
      </c>
      <c r="Q466" s="31">
        <f>VLOOKUP(A466,Hoja8!A:B,2,0)</f>
        <v>1016068941</v>
      </c>
      <c r="R466" s="31">
        <f t="shared" si="29"/>
        <v>0</v>
      </c>
      <c r="S466" s="31">
        <f>VLOOKUP(A466,Hoja8!A:C,3,0)</f>
        <v>34482500</v>
      </c>
      <c r="T466" s="31">
        <f t="shared" si="30"/>
        <v>0</v>
      </c>
      <c r="U466" s="31">
        <f>VLOOKUP(A466,Hoja8!A:E,5,0)</f>
        <v>18744333</v>
      </c>
      <c r="V466" s="31">
        <f>VLOOKUP(A466,Hoja8!A:D,4,0)</f>
        <v>5128167</v>
      </c>
      <c r="W466" s="31">
        <f>VLOOKUP(A466,Hoja8!A:F,6,0)</f>
        <v>10610000</v>
      </c>
      <c r="AA466" s="30">
        <f t="shared" si="31"/>
        <v>45504</v>
      </c>
      <c r="AB466" s="31"/>
      <c r="AC466" s="31">
        <f t="shared" si="28"/>
        <v>34482500</v>
      </c>
      <c r="AD466" s="28" t="s">
        <v>4747</v>
      </c>
    </row>
    <row r="467" spans="1:30" s="28" customFormat="1" ht="43.5" x14ac:dyDescent="0.35">
      <c r="A467" s="20">
        <v>511</v>
      </c>
      <c r="B467" s="28">
        <v>2024</v>
      </c>
      <c r="C467" s="19" t="s">
        <v>1472</v>
      </c>
      <c r="D467" s="19" t="s">
        <v>1473</v>
      </c>
      <c r="E467" s="19">
        <v>53103863</v>
      </c>
      <c r="F467" s="19" t="s">
        <v>1474</v>
      </c>
      <c r="G467" s="19" t="s">
        <v>154</v>
      </c>
      <c r="H467" s="19" t="s">
        <v>4747</v>
      </c>
      <c r="I467" s="27">
        <v>45335</v>
      </c>
      <c r="J467" s="27">
        <v>45337</v>
      </c>
      <c r="K467" s="27">
        <v>45504</v>
      </c>
      <c r="L467" s="29">
        <v>32592000</v>
      </c>
      <c r="M467" s="36">
        <v>0.45454545454545453</v>
      </c>
      <c r="N467" s="31">
        <v>13580000</v>
      </c>
      <c r="O467" s="31">
        <v>2716000</v>
      </c>
      <c r="P467" s="31">
        <v>16296000</v>
      </c>
      <c r="Q467" s="31">
        <f>VLOOKUP(A467,Hoja8!A:B,2,0)</f>
        <v>53103863</v>
      </c>
      <c r="R467" s="31">
        <f t="shared" si="29"/>
        <v>0</v>
      </c>
      <c r="S467" s="31">
        <f>VLOOKUP(A467,Hoja8!A:C,3,0)</f>
        <v>32592000</v>
      </c>
      <c r="T467" s="31">
        <f t="shared" si="30"/>
        <v>0</v>
      </c>
      <c r="U467" s="31">
        <f>VLOOKUP(A467,Hoja8!A:E,5,0)</f>
        <v>19012000</v>
      </c>
      <c r="V467" s="31">
        <f>VLOOKUP(A467,Hoja8!A:D,4,0)</f>
        <v>2716000</v>
      </c>
      <c r="W467" s="31">
        <f>VLOOKUP(A467,Hoja8!A:F,6,0)</f>
        <v>10864000</v>
      </c>
      <c r="AA467" s="30">
        <f t="shared" si="31"/>
        <v>45504</v>
      </c>
      <c r="AB467" s="31"/>
      <c r="AC467" s="31">
        <f t="shared" si="28"/>
        <v>32592000</v>
      </c>
      <c r="AD467" s="28" t="s">
        <v>4747</v>
      </c>
    </row>
    <row r="468" spans="1:30" s="28" customFormat="1" ht="43.5" x14ac:dyDescent="0.35">
      <c r="A468" s="20">
        <v>512</v>
      </c>
      <c r="B468" s="28">
        <v>2024</v>
      </c>
      <c r="C468" s="19" t="s">
        <v>1475</v>
      </c>
      <c r="D468" s="19" t="s">
        <v>1476</v>
      </c>
      <c r="E468" s="19">
        <v>45757630</v>
      </c>
      <c r="F468" s="19" t="s">
        <v>1477</v>
      </c>
      <c r="G468" s="19" t="s">
        <v>154</v>
      </c>
      <c r="H468" s="19" t="s">
        <v>4747</v>
      </c>
      <c r="I468" s="27">
        <v>45335</v>
      </c>
      <c r="J468" s="27">
        <v>45342</v>
      </c>
      <c r="K468" s="27">
        <v>45504</v>
      </c>
      <c r="L468" s="29">
        <v>35308000</v>
      </c>
      <c r="M468" s="36">
        <v>0.43750000647206361</v>
      </c>
      <c r="N468" s="31">
        <v>12674667</v>
      </c>
      <c r="O468" s="31">
        <v>6337333</v>
      </c>
      <c r="P468" s="31">
        <v>16296000</v>
      </c>
      <c r="Q468" s="31">
        <f>VLOOKUP(A468,Hoja8!A:B,2,0)</f>
        <v>45757630</v>
      </c>
      <c r="R468" s="31">
        <f t="shared" si="29"/>
        <v>0</v>
      </c>
      <c r="S468" s="31">
        <f>VLOOKUP(A468,Hoja8!A:C,3,0)</f>
        <v>35308000</v>
      </c>
      <c r="T468" s="31">
        <f t="shared" si="30"/>
        <v>0</v>
      </c>
      <c r="U468" s="31">
        <f>VLOOKUP(A468,Hoja8!A:E,5,0)</f>
        <v>18106667</v>
      </c>
      <c r="V468" s="31">
        <f>VLOOKUP(A468,Hoja8!A:D,4,0)</f>
        <v>6337333</v>
      </c>
      <c r="W468" s="31">
        <f>VLOOKUP(A468,Hoja8!A:F,6,0)</f>
        <v>10864000</v>
      </c>
      <c r="AA468" s="30">
        <f t="shared" si="31"/>
        <v>45504</v>
      </c>
      <c r="AB468" s="31"/>
      <c r="AC468" s="31">
        <f t="shared" si="28"/>
        <v>35308000</v>
      </c>
      <c r="AD468" s="28" t="s">
        <v>4747</v>
      </c>
    </row>
    <row r="469" spans="1:30" s="28" customFormat="1" ht="29" x14ac:dyDescent="0.35">
      <c r="A469" s="20">
        <v>513</v>
      </c>
      <c r="B469" s="28">
        <v>2024</v>
      </c>
      <c r="C469" s="19" t="s">
        <v>1478</v>
      </c>
      <c r="D469" s="19" t="s">
        <v>1479</v>
      </c>
      <c r="E469" s="19">
        <v>1016047664</v>
      </c>
      <c r="F469" s="19" t="s">
        <v>1480</v>
      </c>
      <c r="G469" s="19" t="s">
        <v>154</v>
      </c>
      <c r="H469" s="19" t="s">
        <v>32</v>
      </c>
      <c r="I469" s="27">
        <v>45335</v>
      </c>
      <c r="J469" s="27">
        <v>45337</v>
      </c>
      <c r="K469" s="27">
        <v>45504</v>
      </c>
      <c r="L469" s="29">
        <v>32592000</v>
      </c>
      <c r="M469" s="36">
        <v>0.45454545454545453</v>
      </c>
      <c r="N469" s="31">
        <v>13580000</v>
      </c>
      <c r="O469" s="31">
        <v>2716000</v>
      </c>
      <c r="P469" s="31">
        <v>16296000</v>
      </c>
      <c r="Q469" s="31">
        <f>VLOOKUP(A469,Hoja8!A:B,2,0)</f>
        <v>1016047664</v>
      </c>
      <c r="R469" s="31">
        <f t="shared" si="29"/>
        <v>0</v>
      </c>
      <c r="S469" s="31">
        <f>VLOOKUP(A469,Hoja8!A:C,3,0)</f>
        <v>32592000</v>
      </c>
      <c r="T469" s="31">
        <f t="shared" si="30"/>
        <v>0</v>
      </c>
      <c r="U469" s="31">
        <f>VLOOKUP(A469,Hoja8!A:E,5,0)</f>
        <v>19012000</v>
      </c>
      <c r="V469" s="31">
        <f>VLOOKUP(A469,Hoja8!A:D,4,0)</f>
        <v>2716000</v>
      </c>
      <c r="W469" s="31">
        <f>VLOOKUP(A469,Hoja8!A:F,6,0)</f>
        <v>10864000</v>
      </c>
      <c r="AA469" s="30">
        <f t="shared" si="31"/>
        <v>45504</v>
      </c>
      <c r="AB469" s="31"/>
      <c r="AC469" s="31">
        <f t="shared" si="28"/>
        <v>32592000</v>
      </c>
      <c r="AD469" s="28" t="s">
        <v>32</v>
      </c>
    </row>
    <row r="470" spans="1:30" s="28" customFormat="1" ht="29" x14ac:dyDescent="0.35">
      <c r="A470" s="20">
        <v>514</v>
      </c>
      <c r="B470" s="28">
        <v>2024</v>
      </c>
      <c r="C470" s="19" t="s">
        <v>1481</v>
      </c>
      <c r="D470" s="19" t="s">
        <v>1482</v>
      </c>
      <c r="E470" s="19">
        <v>52989573</v>
      </c>
      <c r="F470" s="19" t="s">
        <v>1483</v>
      </c>
      <c r="G470" s="19" t="s">
        <v>154</v>
      </c>
      <c r="H470" s="19" t="s">
        <v>32</v>
      </c>
      <c r="I470" s="27">
        <v>45335</v>
      </c>
      <c r="J470" s="27">
        <v>45337</v>
      </c>
      <c r="K470" s="27">
        <v>45504</v>
      </c>
      <c r="L470" s="29">
        <v>32592000</v>
      </c>
      <c r="M470" s="36">
        <v>0.45454545454545453</v>
      </c>
      <c r="N470" s="31">
        <v>13580000</v>
      </c>
      <c r="O470" s="31">
        <v>2716000</v>
      </c>
      <c r="P470" s="31">
        <v>16296000</v>
      </c>
      <c r="Q470" s="31">
        <f>VLOOKUP(A470,Hoja8!A:B,2,0)</f>
        <v>52989573</v>
      </c>
      <c r="R470" s="31">
        <f t="shared" si="29"/>
        <v>0</v>
      </c>
      <c r="S470" s="31">
        <f>VLOOKUP(A470,Hoja8!A:C,3,0)</f>
        <v>32592000</v>
      </c>
      <c r="T470" s="31">
        <f t="shared" si="30"/>
        <v>0</v>
      </c>
      <c r="U470" s="31">
        <f>VLOOKUP(A470,Hoja8!A:E,5,0)</f>
        <v>19012000</v>
      </c>
      <c r="V470" s="31">
        <f>VLOOKUP(A470,Hoja8!A:D,4,0)</f>
        <v>2716000</v>
      </c>
      <c r="W470" s="31">
        <f>VLOOKUP(A470,Hoja8!A:F,6,0)</f>
        <v>10864000</v>
      </c>
      <c r="AA470" s="30">
        <f t="shared" si="31"/>
        <v>45504</v>
      </c>
      <c r="AB470" s="31"/>
      <c r="AC470" s="31">
        <f t="shared" si="28"/>
        <v>32592000</v>
      </c>
      <c r="AD470" s="28" t="s">
        <v>32</v>
      </c>
    </row>
    <row r="471" spans="1:30" s="28" customFormat="1" ht="43.5" x14ac:dyDescent="0.35">
      <c r="A471" s="20">
        <v>515</v>
      </c>
      <c r="B471" s="28">
        <v>2024</v>
      </c>
      <c r="C471" s="19" t="s">
        <v>1484</v>
      </c>
      <c r="D471" s="19" t="s">
        <v>1485</v>
      </c>
      <c r="E471" s="19">
        <v>1026269732</v>
      </c>
      <c r="F471" s="19" t="s">
        <v>1486</v>
      </c>
      <c r="G471" s="19" t="s">
        <v>894</v>
      </c>
      <c r="H471" s="19" t="s">
        <v>895</v>
      </c>
      <c r="I471" s="27">
        <v>45335</v>
      </c>
      <c r="J471" s="27">
        <v>45336</v>
      </c>
      <c r="K471" s="27">
        <v>45504</v>
      </c>
      <c r="L471" s="29">
        <v>46350000</v>
      </c>
      <c r="M471" s="36">
        <v>0.45783132530120479</v>
      </c>
      <c r="N471" s="31">
        <v>19570000</v>
      </c>
      <c r="O471" s="31">
        <v>3605000</v>
      </c>
      <c r="P471" s="31">
        <v>23175000</v>
      </c>
      <c r="Q471" s="31">
        <f>VLOOKUP(A471,Hoja8!A:B,2,0)</f>
        <v>1026269732</v>
      </c>
      <c r="R471" s="31">
        <f t="shared" si="29"/>
        <v>0</v>
      </c>
      <c r="S471" s="31">
        <f>VLOOKUP(A471,Hoja8!A:C,3,0)</f>
        <v>46350000</v>
      </c>
      <c r="T471" s="31">
        <f t="shared" si="30"/>
        <v>0</v>
      </c>
      <c r="U471" s="31">
        <f>VLOOKUP(A471,Hoja8!A:E,5,0)</f>
        <v>27295000</v>
      </c>
      <c r="V471" s="31">
        <f>VLOOKUP(A471,Hoja8!A:D,4,0)</f>
        <v>3605000</v>
      </c>
      <c r="W471" s="31">
        <f>VLOOKUP(A471,Hoja8!A:F,6,0)</f>
        <v>15450000</v>
      </c>
      <c r="AA471" s="30">
        <f t="shared" si="31"/>
        <v>45504</v>
      </c>
      <c r="AB471" s="31"/>
      <c r="AC471" s="31">
        <f t="shared" si="28"/>
        <v>46350000</v>
      </c>
      <c r="AD471" s="28" t="s">
        <v>895</v>
      </c>
    </row>
    <row r="472" spans="1:30" s="28" customFormat="1" ht="29" x14ac:dyDescent="0.35">
      <c r="A472" s="20">
        <v>516</v>
      </c>
      <c r="B472" s="28">
        <v>2024</v>
      </c>
      <c r="C472" s="19" t="s">
        <v>1487</v>
      </c>
      <c r="D472" s="19" t="s">
        <v>1488</v>
      </c>
      <c r="E472" s="19">
        <v>1053853581</v>
      </c>
      <c r="F472" s="19" t="s">
        <v>1489</v>
      </c>
      <c r="G472" s="19" t="s">
        <v>854</v>
      </c>
      <c r="H472" s="19" t="s">
        <v>4785</v>
      </c>
      <c r="I472" s="27">
        <v>45335</v>
      </c>
      <c r="J472" s="27">
        <v>45336</v>
      </c>
      <c r="K472" s="27">
        <v>45504</v>
      </c>
      <c r="L472" s="29">
        <v>35220000</v>
      </c>
      <c r="M472" s="36">
        <v>0.45783133086521899</v>
      </c>
      <c r="N472" s="31">
        <v>14870667</v>
      </c>
      <c r="O472" s="31">
        <v>2739333</v>
      </c>
      <c r="P472" s="31">
        <v>17610000</v>
      </c>
      <c r="Q472" s="31">
        <f>VLOOKUP(A472,Hoja8!A:B,2,0)</f>
        <v>1053853581</v>
      </c>
      <c r="R472" s="31">
        <f t="shared" si="29"/>
        <v>0</v>
      </c>
      <c r="S472" s="31">
        <f>VLOOKUP(A472,Hoja8!A:C,3,0)</f>
        <v>35220000</v>
      </c>
      <c r="T472" s="31">
        <f t="shared" si="30"/>
        <v>0</v>
      </c>
      <c r="U472" s="31">
        <f>VLOOKUP(A472,Hoja8!A:E,5,0)</f>
        <v>20740667</v>
      </c>
      <c r="V472" s="31">
        <f>VLOOKUP(A472,Hoja8!A:D,4,0)</f>
        <v>2739333</v>
      </c>
      <c r="W472" s="31">
        <f>VLOOKUP(A472,Hoja8!A:F,6,0)</f>
        <v>11740000</v>
      </c>
      <c r="AA472" s="30">
        <f t="shared" si="31"/>
        <v>45504</v>
      </c>
      <c r="AB472" s="31"/>
      <c r="AC472" s="31">
        <f t="shared" si="28"/>
        <v>35220000</v>
      </c>
      <c r="AD472" s="28" t="s">
        <v>4785</v>
      </c>
    </row>
    <row r="473" spans="1:30" s="28" customFormat="1" ht="43.5" x14ac:dyDescent="0.35">
      <c r="A473" s="20">
        <v>517</v>
      </c>
      <c r="B473" s="28">
        <v>2024</v>
      </c>
      <c r="C473" s="19" t="s">
        <v>1490</v>
      </c>
      <c r="D473" s="19" t="s">
        <v>1491</v>
      </c>
      <c r="E473" s="19">
        <v>860049599</v>
      </c>
      <c r="F473" s="19" t="s">
        <v>1492</v>
      </c>
      <c r="G473" s="19" t="s">
        <v>298</v>
      </c>
      <c r="H473" s="19" t="s">
        <v>299</v>
      </c>
      <c r="I473" s="27">
        <v>45336</v>
      </c>
      <c r="J473" s="27">
        <v>45337</v>
      </c>
      <c r="K473" s="27">
        <v>45518</v>
      </c>
      <c r="L473" s="29">
        <v>39163608</v>
      </c>
      <c r="M473" s="36">
        <v>0.66666666666666663</v>
      </c>
      <c r="N473" s="31">
        <v>26109072</v>
      </c>
      <c r="O473" s="31">
        <v>0</v>
      </c>
      <c r="P473" s="31">
        <v>13054536</v>
      </c>
      <c r="Q473" s="31">
        <f>VLOOKUP(A473,Hoja8!A:B,2,0)</f>
        <v>860049599</v>
      </c>
      <c r="R473" s="31">
        <f t="shared" si="29"/>
        <v>0</v>
      </c>
      <c r="S473" s="31">
        <f>VLOOKUP(A473,Hoja8!A:C,3,0)</f>
        <v>39163608</v>
      </c>
      <c r="T473" s="31">
        <f t="shared" si="30"/>
        <v>0</v>
      </c>
      <c r="U473" s="31">
        <f>VLOOKUP(A473,Hoja8!A:E,5,0)</f>
        <v>26109072</v>
      </c>
      <c r="V473" s="31">
        <f>VLOOKUP(A473,Hoja8!A:D,4,0)</f>
        <v>0</v>
      </c>
      <c r="W473" s="31">
        <f>VLOOKUP(A473,Hoja8!A:F,6,0)</f>
        <v>13054536</v>
      </c>
      <c r="AA473" s="30">
        <f t="shared" si="31"/>
        <v>45518</v>
      </c>
      <c r="AB473" s="31"/>
      <c r="AC473" s="31">
        <f t="shared" si="28"/>
        <v>39163608</v>
      </c>
      <c r="AD473" s="28" t="s">
        <v>5434</v>
      </c>
    </row>
    <row r="474" spans="1:30" s="28" customFormat="1" ht="29" x14ac:dyDescent="0.35">
      <c r="A474" s="20">
        <v>518</v>
      </c>
      <c r="B474" s="28">
        <v>2024</v>
      </c>
      <c r="C474" s="19" t="s">
        <v>1493</v>
      </c>
      <c r="D474" s="19" t="s">
        <v>1494</v>
      </c>
      <c r="E474" s="19">
        <v>53911723</v>
      </c>
      <c r="F474" s="19" t="s">
        <v>1495</v>
      </c>
      <c r="G474" s="19" t="s">
        <v>854</v>
      </c>
      <c r="H474" s="19" t="s">
        <v>4785</v>
      </c>
      <c r="I474" s="27">
        <v>45336</v>
      </c>
      <c r="J474" s="27">
        <v>45337</v>
      </c>
      <c r="K474" s="27">
        <v>45504</v>
      </c>
      <c r="L474" s="29">
        <v>35220000</v>
      </c>
      <c r="M474" s="36">
        <v>0.45454545454545453</v>
      </c>
      <c r="N474" s="31">
        <v>14675000</v>
      </c>
      <c r="O474" s="31">
        <v>2935000</v>
      </c>
      <c r="P474" s="31">
        <v>17610000</v>
      </c>
      <c r="Q474" s="31">
        <f>VLOOKUP(A474,Hoja8!A:B,2,0)</f>
        <v>53911723</v>
      </c>
      <c r="R474" s="31">
        <f t="shared" si="29"/>
        <v>0</v>
      </c>
      <c r="S474" s="31">
        <f>VLOOKUP(A474,Hoja8!A:C,3,0)</f>
        <v>35220000</v>
      </c>
      <c r="T474" s="31">
        <f t="shared" si="30"/>
        <v>0</v>
      </c>
      <c r="U474" s="31">
        <f>VLOOKUP(A474,Hoja8!A:E,5,0)</f>
        <v>20545000</v>
      </c>
      <c r="V474" s="31">
        <f>VLOOKUP(A474,Hoja8!A:D,4,0)</f>
        <v>2935000</v>
      </c>
      <c r="W474" s="31">
        <f>VLOOKUP(A474,Hoja8!A:F,6,0)</f>
        <v>11740000</v>
      </c>
      <c r="AA474" s="30">
        <f t="shared" si="31"/>
        <v>45504</v>
      </c>
      <c r="AB474" s="31"/>
      <c r="AC474" s="31">
        <f t="shared" si="28"/>
        <v>35220000</v>
      </c>
      <c r="AD474" s="28" t="s">
        <v>4785</v>
      </c>
    </row>
    <row r="475" spans="1:30" s="28" customFormat="1" ht="29" x14ac:dyDescent="0.35">
      <c r="A475" s="20">
        <v>519</v>
      </c>
      <c r="B475" s="28">
        <v>2024</v>
      </c>
      <c r="C475" s="19" t="s">
        <v>1496</v>
      </c>
      <c r="D475" s="19" t="s">
        <v>1497</v>
      </c>
      <c r="E475" s="19">
        <v>1075302991</v>
      </c>
      <c r="F475" s="19" t="s">
        <v>1498</v>
      </c>
      <c r="G475" s="19" t="s">
        <v>854</v>
      </c>
      <c r="H475" s="19" t="s">
        <v>4785</v>
      </c>
      <c r="I475" s="27">
        <v>45336</v>
      </c>
      <c r="J475" s="27">
        <v>45337</v>
      </c>
      <c r="K475" s="27">
        <v>45504</v>
      </c>
      <c r="L475" s="29">
        <v>35220000</v>
      </c>
      <c r="M475" s="36">
        <v>0.45454545454545453</v>
      </c>
      <c r="N475" s="31">
        <v>14675000</v>
      </c>
      <c r="O475" s="31">
        <v>2935000</v>
      </c>
      <c r="P475" s="31">
        <v>17610000</v>
      </c>
      <c r="Q475" s="31">
        <f>VLOOKUP(A475,Hoja8!A:B,2,0)</f>
        <v>1075302991</v>
      </c>
      <c r="R475" s="31">
        <f t="shared" si="29"/>
        <v>0</v>
      </c>
      <c r="S475" s="31">
        <f>VLOOKUP(A475,Hoja8!A:C,3,0)</f>
        <v>35220000</v>
      </c>
      <c r="T475" s="31">
        <f t="shared" si="30"/>
        <v>0</v>
      </c>
      <c r="U475" s="31">
        <f>VLOOKUP(A475,Hoja8!A:E,5,0)</f>
        <v>20545000</v>
      </c>
      <c r="V475" s="31">
        <f>VLOOKUP(A475,Hoja8!A:D,4,0)</f>
        <v>2935000</v>
      </c>
      <c r="W475" s="31">
        <f>VLOOKUP(A475,Hoja8!A:F,6,0)</f>
        <v>11740000</v>
      </c>
      <c r="AA475" s="30">
        <f t="shared" si="31"/>
        <v>45504</v>
      </c>
      <c r="AB475" s="31"/>
      <c r="AC475" s="31">
        <f t="shared" si="28"/>
        <v>35220000</v>
      </c>
      <c r="AD475" s="28" t="s">
        <v>4785</v>
      </c>
    </row>
    <row r="476" spans="1:30" s="28" customFormat="1" ht="29" x14ac:dyDescent="0.35">
      <c r="A476" s="20">
        <v>520</v>
      </c>
      <c r="B476" s="28">
        <v>2024</v>
      </c>
      <c r="C476" s="19" t="s">
        <v>1499</v>
      </c>
      <c r="D476" s="19" t="s">
        <v>1500</v>
      </c>
      <c r="E476" s="19">
        <v>1020810754</v>
      </c>
      <c r="F476" s="19" t="s">
        <v>1501</v>
      </c>
      <c r="G476" s="19" t="s">
        <v>854</v>
      </c>
      <c r="H476" s="19" t="s">
        <v>4785</v>
      </c>
      <c r="I476" s="27">
        <v>45336</v>
      </c>
      <c r="J476" s="27">
        <v>45337</v>
      </c>
      <c r="K476" s="27">
        <v>45504</v>
      </c>
      <c r="L476" s="29">
        <v>35220000</v>
      </c>
      <c r="M476" s="36">
        <v>0.45454545454545453</v>
      </c>
      <c r="N476" s="31">
        <v>14675000</v>
      </c>
      <c r="O476" s="31">
        <v>2935000</v>
      </c>
      <c r="P476" s="31">
        <v>17610000</v>
      </c>
      <c r="Q476" s="31">
        <f>VLOOKUP(A476,Hoja8!A:B,2,0)</f>
        <v>1020810754</v>
      </c>
      <c r="R476" s="31">
        <f t="shared" si="29"/>
        <v>0</v>
      </c>
      <c r="S476" s="31">
        <f>VLOOKUP(A476,Hoja8!A:C,3,0)</f>
        <v>35220000</v>
      </c>
      <c r="T476" s="31">
        <f t="shared" si="30"/>
        <v>0</v>
      </c>
      <c r="U476" s="31">
        <f>VLOOKUP(A476,Hoja8!A:E,5,0)</f>
        <v>20545000</v>
      </c>
      <c r="V476" s="31">
        <f>VLOOKUP(A476,Hoja8!A:D,4,0)</f>
        <v>2935000</v>
      </c>
      <c r="W476" s="31">
        <f>VLOOKUP(A476,Hoja8!A:F,6,0)</f>
        <v>11740000</v>
      </c>
      <c r="AA476" s="30">
        <f t="shared" si="31"/>
        <v>45504</v>
      </c>
      <c r="AB476" s="31"/>
      <c r="AC476" s="31">
        <f t="shared" si="28"/>
        <v>35220000</v>
      </c>
      <c r="AD476" s="28" t="s">
        <v>4785</v>
      </c>
    </row>
    <row r="477" spans="1:30" s="28" customFormat="1" ht="29" x14ac:dyDescent="0.35">
      <c r="A477" s="20">
        <v>521</v>
      </c>
      <c r="B477" s="28">
        <v>2024</v>
      </c>
      <c r="C477" s="19" t="s">
        <v>1502</v>
      </c>
      <c r="D477" s="19" t="s">
        <v>1503</v>
      </c>
      <c r="E477" s="19">
        <v>1022941460</v>
      </c>
      <c r="F477" s="19" t="s">
        <v>1504</v>
      </c>
      <c r="G477" s="19" t="s">
        <v>854</v>
      </c>
      <c r="H477" s="19" t="s">
        <v>4785</v>
      </c>
      <c r="I477" s="27">
        <v>45336</v>
      </c>
      <c r="J477" s="27">
        <v>45337</v>
      </c>
      <c r="K477" s="27">
        <v>45504</v>
      </c>
      <c r="L477" s="29">
        <v>35220000</v>
      </c>
      <c r="M477" s="36">
        <v>0.45454545454545453</v>
      </c>
      <c r="N477" s="31">
        <v>14675000</v>
      </c>
      <c r="O477" s="31">
        <v>2935000</v>
      </c>
      <c r="P477" s="31">
        <v>17610000</v>
      </c>
      <c r="Q477" s="31">
        <f>VLOOKUP(A477,Hoja8!A:B,2,0)</f>
        <v>1022941460</v>
      </c>
      <c r="R477" s="31">
        <f t="shared" si="29"/>
        <v>0</v>
      </c>
      <c r="S477" s="31">
        <f>VLOOKUP(A477,Hoja8!A:C,3,0)</f>
        <v>35220000</v>
      </c>
      <c r="T477" s="31">
        <f t="shared" si="30"/>
        <v>0</v>
      </c>
      <c r="U477" s="31">
        <f>VLOOKUP(A477,Hoja8!A:E,5,0)</f>
        <v>20545000</v>
      </c>
      <c r="V477" s="31">
        <f>VLOOKUP(A477,Hoja8!A:D,4,0)</f>
        <v>2935000</v>
      </c>
      <c r="W477" s="31">
        <f>VLOOKUP(A477,Hoja8!A:F,6,0)</f>
        <v>11740000</v>
      </c>
      <c r="AA477" s="30">
        <f t="shared" si="31"/>
        <v>45504</v>
      </c>
      <c r="AB477" s="31"/>
      <c r="AC477" s="31">
        <f t="shared" si="28"/>
        <v>35220000</v>
      </c>
      <c r="AD477" s="28" t="s">
        <v>4785</v>
      </c>
    </row>
    <row r="478" spans="1:30" s="28" customFormat="1" ht="43.5" x14ac:dyDescent="0.35">
      <c r="A478" s="20">
        <v>522</v>
      </c>
      <c r="B478" s="28">
        <v>2024</v>
      </c>
      <c r="C478" s="19" t="s">
        <v>1505</v>
      </c>
      <c r="D478" s="19" t="s">
        <v>1506</v>
      </c>
      <c r="E478" s="19">
        <v>1020786940</v>
      </c>
      <c r="F478" s="19" t="s">
        <v>1507</v>
      </c>
      <c r="G478" s="19" t="s">
        <v>854</v>
      </c>
      <c r="H478" s="19" t="s">
        <v>4785</v>
      </c>
      <c r="I478" s="27">
        <v>45336</v>
      </c>
      <c r="J478" s="27">
        <v>45337</v>
      </c>
      <c r="K478" s="27">
        <v>45504</v>
      </c>
      <c r="L478" s="29">
        <v>41400000</v>
      </c>
      <c r="M478" s="36">
        <v>0.45454545454545453</v>
      </c>
      <c r="N478" s="31">
        <v>17250000</v>
      </c>
      <c r="O478" s="31">
        <v>3450000</v>
      </c>
      <c r="P478" s="31">
        <v>20700000</v>
      </c>
      <c r="Q478" s="31">
        <f>VLOOKUP(A478,Hoja8!A:B,2,0)</f>
        <v>1020786940</v>
      </c>
      <c r="R478" s="31">
        <f t="shared" si="29"/>
        <v>0</v>
      </c>
      <c r="S478" s="31">
        <f>VLOOKUP(A478,Hoja8!A:C,3,0)</f>
        <v>41400000</v>
      </c>
      <c r="T478" s="31">
        <f t="shared" si="30"/>
        <v>0</v>
      </c>
      <c r="U478" s="31">
        <f>VLOOKUP(A478,Hoja8!A:E,5,0)</f>
        <v>24150000</v>
      </c>
      <c r="V478" s="31">
        <f>VLOOKUP(A478,Hoja8!A:D,4,0)</f>
        <v>3450000</v>
      </c>
      <c r="W478" s="31">
        <f>VLOOKUP(A478,Hoja8!A:F,6,0)</f>
        <v>13800000</v>
      </c>
      <c r="AA478" s="30">
        <f t="shared" si="31"/>
        <v>45504</v>
      </c>
      <c r="AB478" s="31"/>
      <c r="AC478" s="31">
        <f t="shared" si="28"/>
        <v>41400000</v>
      </c>
      <c r="AD478" s="28" t="s">
        <v>4785</v>
      </c>
    </row>
    <row r="479" spans="1:30" s="28" customFormat="1" ht="43.5" x14ac:dyDescent="0.35">
      <c r="A479" s="20">
        <v>525</v>
      </c>
      <c r="B479" s="28">
        <v>2024</v>
      </c>
      <c r="C479" s="19" t="s">
        <v>1508</v>
      </c>
      <c r="D479" s="19" t="s">
        <v>1509</v>
      </c>
      <c r="E479" s="19">
        <v>1030594520</v>
      </c>
      <c r="F479" s="19" t="s">
        <v>1510</v>
      </c>
      <c r="G479" s="19" t="s">
        <v>475</v>
      </c>
      <c r="H479" s="19" t="s">
        <v>4768</v>
      </c>
      <c r="I479" s="27">
        <v>45336</v>
      </c>
      <c r="J479" s="27">
        <v>45338</v>
      </c>
      <c r="K479" s="27">
        <v>45504</v>
      </c>
      <c r="L479" s="29">
        <v>31512000</v>
      </c>
      <c r="M479" s="36">
        <v>0.45121950582379194</v>
      </c>
      <c r="N479" s="31">
        <v>12954933</v>
      </c>
      <c r="O479" s="31">
        <v>2801067</v>
      </c>
      <c r="P479" s="31">
        <v>15756000</v>
      </c>
      <c r="Q479" s="31">
        <f>VLOOKUP(A479,Hoja8!A:B,2,0)</f>
        <v>1030594520</v>
      </c>
      <c r="R479" s="31">
        <f t="shared" si="29"/>
        <v>0</v>
      </c>
      <c r="S479" s="31">
        <f>VLOOKUP(A479,Hoja8!A:C,3,0)</f>
        <v>31512000</v>
      </c>
      <c r="T479" s="31">
        <f t="shared" si="30"/>
        <v>0</v>
      </c>
      <c r="U479" s="31">
        <f>VLOOKUP(A479,Hoja8!A:E,5,0)</f>
        <v>18206933</v>
      </c>
      <c r="V479" s="31">
        <f>VLOOKUP(A479,Hoja8!A:D,4,0)</f>
        <v>2801067</v>
      </c>
      <c r="W479" s="31">
        <f>VLOOKUP(A479,Hoja8!A:F,6,0)</f>
        <v>10504000</v>
      </c>
      <c r="AA479" s="30">
        <f t="shared" si="31"/>
        <v>45504</v>
      </c>
      <c r="AB479" s="31"/>
      <c r="AC479" s="31">
        <f t="shared" si="28"/>
        <v>31512000</v>
      </c>
      <c r="AD479" s="28" t="s">
        <v>4768</v>
      </c>
    </row>
    <row r="480" spans="1:30" s="28" customFormat="1" ht="43.5" x14ac:dyDescent="0.35">
      <c r="A480" s="20">
        <v>526</v>
      </c>
      <c r="B480" s="28">
        <v>2024</v>
      </c>
      <c r="C480" s="19" t="s">
        <v>1511</v>
      </c>
      <c r="D480" s="19" t="s">
        <v>1512</v>
      </c>
      <c r="E480" s="19">
        <v>53084190</v>
      </c>
      <c r="F480" s="19" t="s">
        <v>1513</v>
      </c>
      <c r="G480" s="19" t="s">
        <v>475</v>
      </c>
      <c r="H480" s="19" t="s">
        <v>4768</v>
      </c>
      <c r="I480" s="27">
        <v>45336</v>
      </c>
      <c r="J480" s="27">
        <v>45338</v>
      </c>
      <c r="K480" s="27">
        <v>45504</v>
      </c>
      <c r="L480" s="29">
        <v>31512000</v>
      </c>
      <c r="M480" s="36">
        <v>0.45121950582379194</v>
      </c>
      <c r="N480" s="31">
        <v>12954933</v>
      </c>
      <c r="O480" s="31">
        <v>2801067</v>
      </c>
      <c r="P480" s="31">
        <v>15756000</v>
      </c>
      <c r="Q480" s="31">
        <f>VLOOKUP(A480,Hoja8!A:B,2,0)</f>
        <v>53084190</v>
      </c>
      <c r="R480" s="31">
        <f t="shared" si="29"/>
        <v>0</v>
      </c>
      <c r="S480" s="31">
        <f>VLOOKUP(A480,Hoja8!A:C,3,0)</f>
        <v>31512000</v>
      </c>
      <c r="T480" s="31">
        <f t="shared" si="30"/>
        <v>0</v>
      </c>
      <c r="U480" s="31">
        <f>VLOOKUP(A480,Hoja8!A:E,5,0)</f>
        <v>18206933</v>
      </c>
      <c r="V480" s="31">
        <f>VLOOKUP(A480,Hoja8!A:D,4,0)</f>
        <v>2801067</v>
      </c>
      <c r="W480" s="31">
        <f>VLOOKUP(A480,Hoja8!A:F,6,0)</f>
        <v>10504000</v>
      </c>
      <c r="AA480" s="30">
        <f t="shared" si="31"/>
        <v>45504</v>
      </c>
      <c r="AB480" s="31"/>
      <c r="AC480" s="31">
        <f t="shared" si="28"/>
        <v>31512000</v>
      </c>
      <c r="AD480" s="28" t="s">
        <v>4768</v>
      </c>
    </row>
    <row r="481" spans="1:30" s="28" customFormat="1" ht="43.5" x14ac:dyDescent="0.35">
      <c r="A481" s="20">
        <v>527</v>
      </c>
      <c r="B481" s="28">
        <v>2024</v>
      </c>
      <c r="C481" s="19" t="s">
        <v>1514</v>
      </c>
      <c r="D481" s="19" t="s">
        <v>1515</v>
      </c>
      <c r="E481" s="19">
        <v>1070923157</v>
      </c>
      <c r="F481" s="19" t="s">
        <v>1516</v>
      </c>
      <c r="G481" s="19" t="s">
        <v>475</v>
      </c>
      <c r="H481" s="19" t="s">
        <v>4768</v>
      </c>
      <c r="I481" s="27">
        <v>45336</v>
      </c>
      <c r="J481" s="27">
        <v>45338</v>
      </c>
      <c r="K481" s="27">
        <v>45504</v>
      </c>
      <c r="L481" s="29">
        <v>21630000</v>
      </c>
      <c r="M481" s="36">
        <v>0.44785277013260777</v>
      </c>
      <c r="N481" s="31">
        <v>8772167</v>
      </c>
      <c r="O481" s="31">
        <v>2042833</v>
      </c>
      <c r="P481" s="31">
        <v>10815000</v>
      </c>
      <c r="Q481" s="31">
        <f>VLOOKUP(A481,Hoja8!A:B,2,0)</f>
        <v>1070923157</v>
      </c>
      <c r="R481" s="31">
        <f t="shared" si="29"/>
        <v>0</v>
      </c>
      <c r="S481" s="31">
        <f>VLOOKUP(A481,Hoja8!A:C,3,0)</f>
        <v>21630000</v>
      </c>
      <c r="T481" s="31">
        <f t="shared" si="30"/>
        <v>0</v>
      </c>
      <c r="U481" s="31">
        <f>VLOOKUP(A481,Hoja8!A:E,5,0)</f>
        <v>12377167</v>
      </c>
      <c r="V481" s="31">
        <f>VLOOKUP(A481,Hoja8!A:D,4,0)</f>
        <v>2042833</v>
      </c>
      <c r="W481" s="31">
        <f>VLOOKUP(A481,Hoja8!A:F,6,0)</f>
        <v>7210000</v>
      </c>
      <c r="AA481" s="30">
        <f t="shared" si="31"/>
        <v>45504</v>
      </c>
      <c r="AB481" s="31"/>
      <c r="AC481" s="31">
        <f t="shared" si="28"/>
        <v>21630000</v>
      </c>
      <c r="AD481" s="28" t="s">
        <v>4768</v>
      </c>
    </row>
    <row r="482" spans="1:30" s="28" customFormat="1" ht="43.5" x14ac:dyDescent="0.35">
      <c r="A482" s="20">
        <v>528</v>
      </c>
      <c r="B482" s="28">
        <v>2024</v>
      </c>
      <c r="C482" s="19" t="s">
        <v>1517</v>
      </c>
      <c r="D482" s="19" t="s">
        <v>1518</v>
      </c>
      <c r="E482" s="19">
        <v>1019082575</v>
      </c>
      <c r="F482" s="19" t="s">
        <v>1519</v>
      </c>
      <c r="G482" s="19" t="s">
        <v>813</v>
      </c>
      <c r="H482" s="19" t="s">
        <v>4760</v>
      </c>
      <c r="I482" s="27">
        <v>45336</v>
      </c>
      <c r="J482" s="27">
        <v>45338</v>
      </c>
      <c r="K482" s="27">
        <v>45504</v>
      </c>
      <c r="L482" s="29">
        <v>22290000</v>
      </c>
      <c r="M482" s="36">
        <v>0.12195123392392027</v>
      </c>
      <c r="N482" s="31">
        <v>2476667</v>
      </c>
      <c r="O482" s="31">
        <v>1981333</v>
      </c>
      <c r="P482" s="31">
        <v>17832000</v>
      </c>
      <c r="Q482" s="31">
        <f>VLOOKUP(A482,Hoja8!A:B,2,0)</f>
        <v>1019082575</v>
      </c>
      <c r="R482" s="31">
        <f t="shared" si="29"/>
        <v>0</v>
      </c>
      <c r="S482" s="31">
        <f>VLOOKUP(A482,Hoja8!A:C,3,0)</f>
        <v>22290000</v>
      </c>
      <c r="T482" s="31">
        <f t="shared" si="30"/>
        <v>0</v>
      </c>
      <c r="U482" s="31">
        <f>VLOOKUP(A482,Hoja8!A:E,5,0)</f>
        <v>12878667</v>
      </c>
      <c r="V482" s="31">
        <f>VLOOKUP(A482,Hoja8!A:D,4,0)</f>
        <v>1981333</v>
      </c>
      <c r="W482" s="31">
        <f>VLOOKUP(A482,Hoja8!A:F,6,0)</f>
        <v>7430000</v>
      </c>
      <c r="AA482" s="30">
        <f t="shared" si="31"/>
        <v>45504</v>
      </c>
      <c r="AB482" s="31"/>
      <c r="AC482" s="31">
        <f t="shared" si="28"/>
        <v>22290000</v>
      </c>
      <c r="AD482" s="28" t="s">
        <v>4760</v>
      </c>
    </row>
    <row r="483" spans="1:30" s="28" customFormat="1" ht="43.5" x14ac:dyDescent="0.35">
      <c r="A483" s="20">
        <v>529</v>
      </c>
      <c r="B483" s="28">
        <v>2024</v>
      </c>
      <c r="C483" s="19" t="s">
        <v>1520</v>
      </c>
      <c r="D483" s="19" t="s">
        <v>1521</v>
      </c>
      <c r="E483" s="19">
        <v>52160193</v>
      </c>
      <c r="F483" s="19" t="s">
        <v>1522</v>
      </c>
      <c r="G483" s="19" t="s">
        <v>475</v>
      </c>
      <c r="H483" s="19" t="s">
        <v>4768</v>
      </c>
      <c r="I483" s="27">
        <v>45336</v>
      </c>
      <c r="J483" s="27">
        <v>45338</v>
      </c>
      <c r="K483" s="27">
        <v>45504</v>
      </c>
      <c r="L483" s="29">
        <v>21630000</v>
      </c>
      <c r="M483" s="36">
        <v>0.45121950291295121</v>
      </c>
      <c r="N483" s="31">
        <v>8892333</v>
      </c>
      <c r="O483" s="31">
        <v>1922667</v>
      </c>
      <c r="P483" s="31">
        <v>10815000</v>
      </c>
      <c r="Q483" s="31">
        <f>VLOOKUP(A483,Hoja8!A:B,2,0)</f>
        <v>52160193</v>
      </c>
      <c r="R483" s="31">
        <f t="shared" si="29"/>
        <v>0</v>
      </c>
      <c r="S483" s="31">
        <f>VLOOKUP(A483,Hoja8!A:C,3,0)</f>
        <v>21630000</v>
      </c>
      <c r="T483" s="31">
        <f t="shared" si="30"/>
        <v>0</v>
      </c>
      <c r="U483" s="31">
        <f>VLOOKUP(A483,Hoja8!A:E,5,0)</f>
        <v>9012500</v>
      </c>
      <c r="V483" s="31">
        <f>VLOOKUP(A483,Hoja8!A:D,4,0)</f>
        <v>1922667</v>
      </c>
      <c r="W483" s="31">
        <f>VLOOKUP(A483,Hoja8!A:F,6,0)</f>
        <v>10694833</v>
      </c>
      <c r="AA483" s="30">
        <f t="shared" si="31"/>
        <v>45504</v>
      </c>
      <c r="AB483" s="31"/>
      <c r="AC483" s="31">
        <f t="shared" si="28"/>
        <v>21630000</v>
      </c>
      <c r="AD483" s="28" t="s">
        <v>4768</v>
      </c>
    </row>
    <row r="484" spans="1:30" s="28" customFormat="1" ht="43.5" x14ac:dyDescent="0.35">
      <c r="A484" s="20">
        <v>530</v>
      </c>
      <c r="B484" s="28">
        <v>2024</v>
      </c>
      <c r="C484" s="19" t="s">
        <v>1523</v>
      </c>
      <c r="D484" s="19" t="s">
        <v>1524</v>
      </c>
      <c r="E484" s="19">
        <v>53049970</v>
      </c>
      <c r="F484" s="19" t="s">
        <v>1525</v>
      </c>
      <c r="G484" s="19" t="s">
        <v>298</v>
      </c>
      <c r="H484" s="19" t="s">
        <v>299</v>
      </c>
      <c r="I484" s="27">
        <v>45336</v>
      </c>
      <c r="J484" s="27">
        <v>45337</v>
      </c>
      <c r="K484" s="27">
        <v>45504</v>
      </c>
      <c r="L484" s="29">
        <v>63000000</v>
      </c>
      <c r="M484" s="36">
        <v>0.45454545454545453</v>
      </c>
      <c r="N484" s="31">
        <v>26250000</v>
      </c>
      <c r="O484" s="31">
        <v>5250000</v>
      </c>
      <c r="P484" s="31">
        <v>31500000</v>
      </c>
      <c r="Q484" s="31">
        <f>VLOOKUP(A484,Hoja8!A:B,2,0)</f>
        <v>53049970</v>
      </c>
      <c r="R484" s="31">
        <f t="shared" si="29"/>
        <v>0</v>
      </c>
      <c r="S484" s="31">
        <f>VLOOKUP(A484,Hoja8!A:C,3,0)</f>
        <v>63000000</v>
      </c>
      <c r="T484" s="31">
        <f t="shared" si="30"/>
        <v>0</v>
      </c>
      <c r="U484" s="31">
        <f>VLOOKUP(A484,Hoja8!A:E,5,0)</f>
        <v>36750000</v>
      </c>
      <c r="V484" s="31">
        <f>VLOOKUP(A484,Hoja8!A:D,4,0)</f>
        <v>5250000</v>
      </c>
      <c r="W484" s="31">
        <f>VLOOKUP(A484,Hoja8!A:F,6,0)</f>
        <v>21000000</v>
      </c>
      <c r="AA484" s="30">
        <f t="shared" si="31"/>
        <v>45504</v>
      </c>
      <c r="AB484" s="31"/>
      <c r="AC484" s="31">
        <f t="shared" si="28"/>
        <v>63000000</v>
      </c>
      <c r="AD484" s="28" t="s">
        <v>300</v>
      </c>
    </row>
    <row r="485" spans="1:30" s="28" customFormat="1" ht="43.5" x14ac:dyDescent="0.35">
      <c r="A485" s="20">
        <v>532</v>
      </c>
      <c r="B485" s="28">
        <v>2024</v>
      </c>
      <c r="C485" s="19" t="s">
        <v>1526</v>
      </c>
      <c r="D485" s="19" t="s">
        <v>1527</v>
      </c>
      <c r="E485" s="19">
        <v>1094895758</v>
      </c>
      <c r="F485" s="19" t="s">
        <v>1528</v>
      </c>
      <c r="G485" s="19" t="s">
        <v>298</v>
      </c>
      <c r="H485" s="19" t="s">
        <v>299</v>
      </c>
      <c r="I485" s="27">
        <v>45337</v>
      </c>
      <c r="J485" s="27">
        <v>45341</v>
      </c>
      <c r="K485" s="27">
        <v>45504</v>
      </c>
      <c r="L485" s="29">
        <v>36400000</v>
      </c>
      <c r="M485" s="36">
        <v>0.44099378261971811</v>
      </c>
      <c r="N485" s="31">
        <v>13253333</v>
      </c>
      <c r="O485" s="31">
        <v>6346667</v>
      </c>
      <c r="P485" s="31">
        <v>16800000</v>
      </c>
      <c r="Q485" s="31">
        <f>VLOOKUP(A485,Hoja8!A:B,2,0)</f>
        <v>1094895758</v>
      </c>
      <c r="R485" s="31">
        <f t="shared" si="29"/>
        <v>0</v>
      </c>
      <c r="S485" s="31">
        <f>VLOOKUP(A485,Hoja8!A:C,3,0)</f>
        <v>36400000</v>
      </c>
      <c r="T485" s="31">
        <f t="shared" si="30"/>
        <v>0</v>
      </c>
      <c r="U485" s="31">
        <f>VLOOKUP(A485,Hoja8!A:E,5,0)</f>
        <v>18853333</v>
      </c>
      <c r="V485" s="31">
        <f>VLOOKUP(A485,Hoja8!A:D,4,0)</f>
        <v>6346667</v>
      </c>
      <c r="W485" s="31">
        <f>VLOOKUP(A485,Hoja8!A:F,6,0)</f>
        <v>11200000</v>
      </c>
      <c r="AA485" s="30">
        <f t="shared" si="31"/>
        <v>45504</v>
      </c>
      <c r="AB485" s="31"/>
      <c r="AC485" s="31">
        <f t="shared" si="28"/>
        <v>36400000</v>
      </c>
      <c r="AD485" s="28" t="s">
        <v>300</v>
      </c>
    </row>
    <row r="486" spans="1:30" s="28" customFormat="1" ht="43.5" x14ac:dyDescent="0.35">
      <c r="A486" s="20">
        <v>533</v>
      </c>
      <c r="B486" s="28">
        <v>2024</v>
      </c>
      <c r="C486" s="19" t="s">
        <v>1529</v>
      </c>
      <c r="D486" s="19" t="s">
        <v>1530</v>
      </c>
      <c r="E486" s="19">
        <v>1085274653</v>
      </c>
      <c r="F486" s="19" t="s">
        <v>1531</v>
      </c>
      <c r="G486" s="19" t="s">
        <v>894</v>
      </c>
      <c r="H486" s="19" t="s">
        <v>895</v>
      </c>
      <c r="I486" s="27">
        <v>45336</v>
      </c>
      <c r="J486" s="27">
        <v>45338</v>
      </c>
      <c r="K486" s="27">
        <v>45504</v>
      </c>
      <c r="L486" s="29">
        <v>38196000</v>
      </c>
      <c r="M486" s="36">
        <v>0.45121951219512196</v>
      </c>
      <c r="N486" s="31">
        <v>15702800</v>
      </c>
      <c r="O486" s="31">
        <v>3395200</v>
      </c>
      <c r="P486" s="31">
        <v>19098000</v>
      </c>
      <c r="Q486" s="31">
        <f>VLOOKUP(A486,Hoja8!A:B,2,0)</f>
        <v>1085274653</v>
      </c>
      <c r="R486" s="31">
        <f t="shared" si="29"/>
        <v>0</v>
      </c>
      <c r="S486" s="31">
        <f>VLOOKUP(A486,Hoja8!A:C,3,0)</f>
        <v>38196000</v>
      </c>
      <c r="T486" s="31">
        <f t="shared" si="30"/>
        <v>0</v>
      </c>
      <c r="U486" s="31">
        <f>VLOOKUP(A486,Hoja8!A:E,5,0)</f>
        <v>22068800</v>
      </c>
      <c r="V486" s="31">
        <f>VLOOKUP(A486,Hoja8!A:D,4,0)</f>
        <v>3395200</v>
      </c>
      <c r="W486" s="31">
        <f>VLOOKUP(A486,Hoja8!A:F,6,0)</f>
        <v>12732000</v>
      </c>
      <c r="AA486" s="30">
        <f t="shared" si="31"/>
        <v>45504</v>
      </c>
      <c r="AB486" s="31"/>
      <c r="AC486" s="31">
        <f t="shared" si="28"/>
        <v>38196000</v>
      </c>
      <c r="AD486" s="28" t="s">
        <v>895</v>
      </c>
    </row>
    <row r="487" spans="1:30" s="28" customFormat="1" ht="29" x14ac:dyDescent="0.35">
      <c r="A487" s="20">
        <v>535</v>
      </c>
      <c r="B487" s="28">
        <v>2024</v>
      </c>
      <c r="C487" s="19" t="s">
        <v>1532</v>
      </c>
      <c r="D487" s="19" t="s">
        <v>1533</v>
      </c>
      <c r="E487" s="19">
        <v>1032429532</v>
      </c>
      <c r="F487" s="19" t="s">
        <v>1534</v>
      </c>
      <c r="G487" s="19" t="s">
        <v>154</v>
      </c>
      <c r="H487" s="19" t="s">
        <v>32</v>
      </c>
      <c r="I487" s="27">
        <v>45336</v>
      </c>
      <c r="J487" s="27">
        <v>45341</v>
      </c>
      <c r="K487" s="27">
        <v>45504</v>
      </c>
      <c r="L487" s="29">
        <v>32592000</v>
      </c>
      <c r="M487" s="36">
        <v>0.44099378242796061</v>
      </c>
      <c r="N487" s="31">
        <v>12855733</v>
      </c>
      <c r="O487" s="31">
        <v>3440267</v>
      </c>
      <c r="P487" s="31">
        <v>16296000</v>
      </c>
      <c r="Q487" s="31">
        <f>VLOOKUP(A487,Hoja8!A:B,2,0)</f>
        <v>1032429532</v>
      </c>
      <c r="R487" s="31">
        <f t="shared" si="29"/>
        <v>0</v>
      </c>
      <c r="S487" s="31">
        <f>VLOOKUP(A487,Hoja8!A:C,3,0)</f>
        <v>32592000</v>
      </c>
      <c r="T487" s="31">
        <f t="shared" si="30"/>
        <v>0</v>
      </c>
      <c r="U487" s="31">
        <f>VLOOKUP(A487,Hoja8!A:E,5,0)</f>
        <v>18287733</v>
      </c>
      <c r="V487" s="31">
        <f>VLOOKUP(A487,Hoja8!A:D,4,0)</f>
        <v>3440267</v>
      </c>
      <c r="W487" s="31">
        <f>VLOOKUP(A487,Hoja8!A:F,6,0)</f>
        <v>10864000</v>
      </c>
      <c r="AA487" s="30">
        <f t="shared" si="31"/>
        <v>45504</v>
      </c>
      <c r="AB487" s="31"/>
      <c r="AC487" s="31">
        <f t="shared" si="28"/>
        <v>32592000</v>
      </c>
      <c r="AD487" s="28" t="s">
        <v>32</v>
      </c>
    </row>
    <row r="488" spans="1:30" s="28" customFormat="1" ht="29" x14ac:dyDescent="0.35">
      <c r="A488" s="20">
        <v>536</v>
      </c>
      <c r="B488" s="28">
        <v>2024</v>
      </c>
      <c r="C488" s="19" t="s">
        <v>1535</v>
      </c>
      <c r="D488" s="19" t="s">
        <v>1536</v>
      </c>
      <c r="E488" s="19">
        <v>1067856673</v>
      </c>
      <c r="F488" s="19" t="s">
        <v>1537</v>
      </c>
      <c r="G488" s="19" t="s">
        <v>764</v>
      </c>
      <c r="H488" s="19" t="s">
        <v>765</v>
      </c>
      <c r="I488" s="27">
        <v>45336</v>
      </c>
      <c r="J488" s="27">
        <v>45341</v>
      </c>
      <c r="K488" s="27">
        <v>45504</v>
      </c>
      <c r="L488" s="29">
        <v>52152000</v>
      </c>
      <c r="M488" s="36">
        <v>0.440993792814455</v>
      </c>
      <c r="N488" s="31">
        <v>20571067</v>
      </c>
      <c r="O488" s="31">
        <v>5504933</v>
      </c>
      <c r="P488" s="31">
        <v>26076000</v>
      </c>
      <c r="Q488" s="31">
        <f>VLOOKUP(A488,Hoja8!A:B,2,0)</f>
        <v>1067856673</v>
      </c>
      <c r="R488" s="31">
        <f t="shared" si="29"/>
        <v>0</v>
      </c>
      <c r="S488" s="31">
        <f>VLOOKUP(A488,Hoja8!A:C,3,0)</f>
        <v>52152000</v>
      </c>
      <c r="T488" s="31">
        <f t="shared" si="30"/>
        <v>0</v>
      </c>
      <c r="U488" s="31">
        <f>VLOOKUP(A488,Hoja8!A:E,5,0)</f>
        <v>29263067</v>
      </c>
      <c r="V488" s="31">
        <f>VLOOKUP(A488,Hoja8!A:D,4,0)</f>
        <v>5504933</v>
      </c>
      <c r="W488" s="31">
        <f>VLOOKUP(A488,Hoja8!A:F,6,0)</f>
        <v>17384000</v>
      </c>
      <c r="AA488" s="30">
        <f t="shared" si="31"/>
        <v>45504</v>
      </c>
      <c r="AB488" s="31"/>
      <c r="AC488" s="31">
        <f t="shared" si="28"/>
        <v>52152000</v>
      </c>
      <c r="AD488" s="28" t="s">
        <v>765</v>
      </c>
    </row>
    <row r="489" spans="1:30" s="28" customFormat="1" ht="29" x14ac:dyDescent="0.35">
      <c r="A489" s="20">
        <v>537</v>
      </c>
      <c r="B489" s="28">
        <v>2024</v>
      </c>
      <c r="C489" s="19" t="s">
        <v>1538</v>
      </c>
      <c r="D489" s="19" t="s">
        <v>1539</v>
      </c>
      <c r="E489" s="19">
        <v>1018461548</v>
      </c>
      <c r="F489" s="19" t="s">
        <v>1540</v>
      </c>
      <c r="G489" s="19" t="s">
        <v>764</v>
      </c>
      <c r="H489" s="19" t="s">
        <v>765</v>
      </c>
      <c r="I489" s="27">
        <v>45336</v>
      </c>
      <c r="J489" s="27">
        <v>45342</v>
      </c>
      <c r="K489" s="27">
        <v>45504</v>
      </c>
      <c r="L489" s="29">
        <v>39108000</v>
      </c>
      <c r="M489" s="36">
        <v>0.43750000539371736</v>
      </c>
      <c r="N489" s="31">
        <v>15208667</v>
      </c>
      <c r="O489" s="31">
        <v>4345333</v>
      </c>
      <c r="P489" s="31">
        <v>19554000</v>
      </c>
      <c r="Q489" s="31">
        <f>VLOOKUP(A489,Hoja8!A:B,2,0)</f>
        <v>1018461548</v>
      </c>
      <c r="R489" s="31">
        <f t="shared" si="29"/>
        <v>0</v>
      </c>
      <c r="S489" s="31">
        <f>VLOOKUP(A489,Hoja8!A:C,3,0)</f>
        <v>39108000</v>
      </c>
      <c r="T489" s="31">
        <f t="shared" si="30"/>
        <v>0</v>
      </c>
      <c r="U489" s="31">
        <f>VLOOKUP(A489,Hoja8!A:E,5,0)</f>
        <v>21726667</v>
      </c>
      <c r="V489" s="31">
        <f>VLOOKUP(A489,Hoja8!A:D,4,0)</f>
        <v>4345333</v>
      </c>
      <c r="W489" s="31">
        <f>VLOOKUP(A489,Hoja8!A:F,6,0)</f>
        <v>13036000</v>
      </c>
      <c r="AA489" s="30">
        <f t="shared" si="31"/>
        <v>45504</v>
      </c>
      <c r="AB489" s="31"/>
      <c r="AC489" s="31">
        <f t="shared" si="28"/>
        <v>39108000</v>
      </c>
      <c r="AD489" s="28" t="s">
        <v>765</v>
      </c>
    </row>
    <row r="490" spans="1:30" s="28" customFormat="1" ht="29" x14ac:dyDescent="0.35">
      <c r="A490" s="20">
        <v>538</v>
      </c>
      <c r="B490" s="28">
        <v>2024</v>
      </c>
      <c r="C490" s="19" t="s">
        <v>1541</v>
      </c>
      <c r="D490" s="19" t="s">
        <v>1542</v>
      </c>
      <c r="E490" s="19">
        <v>80795522</v>
      </c>
      <c r="F490" s="19" t="s">
        <v>1543</v>
      </c>
      <c r="G490" s="19" t="s">
        <v>764</v>
      </c>
      <c r="H490" s="19" t="s">
        <v>765</v>
      </c>
      <c r="I490" s="27">
        <v>45336</v>
      </c>
      <c r="J490" s="27">
        <v>45342</v>
      </c>
      <c r="K490" s="27">
        <v>45504</v>
      </c>
      <c r="L490" s="29">
        <v>44328000</v>
      </c>
      <c r="M490" s="36">
        <v>0.43750000475856116</v>
      </c>
      <c r="N490" s="31">
        <v>17238667</v>
      </c>
      <c r="O490" s="31">
        <v>4925333</v>
      </c>
      <c r="P490" s="31">
        <v>22164000</v>
      </c>
      <c r="Q490" s="31">
        <f>VLOOKUP(A490,Hoja8!A:B,2,0)</f>
        <v>80795522</v>
      </c>
      <c r="R490" s="31">
        <f t="shared" si="29"/>
        <v>0</v>
      </c>
      <c r="S490" s="31">
        <f>VLOOKUP(A490,Hoja8!A:C,3,0)</f>
        <v>44328000</v>
      </c>
      <c r="T490" s="31">
        <f t="shared" si="30"/>
        <v>0</v>
      </c>
      <c r="U490" s="31">
        <f>VLOOKUP(A490,Hoja8!A:E,5,0)</f>
        <v>24626667</v>
      </c>
      <c r="V490" s="31">
        <f>VLOOKUP(A490,Hoja8!A:D,4,0)</f>
        <v>4925333</v>
      </c>
      <c r="W490" s="31">
        <f>VLOOKUP(A490,Hoja8!A:F,6,0)</f>
        <v>14776000</v>
      </c>
      <c r="AA490" s="30">
        <f t="shared" si="31"/>
        <v>45504</v>
      </c>
      <c r="AB490" s="31"/>
      <c r="AC490" s="31">
        <f t="shared" si="28"/>
        <v>44328000</v>
      </c>
      <c r="AD490" s="28" t="s">
        <v>765</v>
      </c>
    </row>
    <row r="491" spans="1:30" s="28" customFormat="1" ht="43.5" x14ac:dyDescent="0.35">
      <c r="A491" s="20">
        <v>539</v>
      </c>
      <c r="B491" s="28">
        <v>2024</v>
      </c>
      <c r="C491" s="19" t="s">
        <v>1544</v>
      </c>
      <c r="D491" s="19" t="s">
        <v>1545</v>
      </c>
      <c r="E491" s="19">
        <v>1026256218</v>
      </c>
      <c r="F491" s="19" t="s">
        <v>1546</v>
      </c>
      <c r="G491" s="19" t="s">
        <v>154</v>
      </c>
      <c r="H491" s="19" t="s">
        <v>4747</v>
      </c>
      <c r="I491" s="27">
        <v>45336</v>
      </c>
      <c r="J491" s="27">
        <v>45338</v>
      </c>
      <c r="K491" s="27">
        <v>45504</v>
      </c>
      <c r="L491" s="29">
        <v>34482500</v>
      </c>
      <c r="M491" s="36">
        <v>0.45121951850279857</v>
      </c>
      <c r="N491" s="31">
        <v>13085667</v>
      </c>
      <c r="O491" s="31">
        <v>5481833</v>
      </c>
      <c r="P491" s="31">
        <v>15915000</v>
      </c>
      <c r="Q491" s="31">
        <f>VLOOKUP(A491,Hoja8!A:B,2,0)</f>
        <v>1026256218</v>
      </c>
      <c r="R491" s="31">
        <f t="shared" si="29"/>
        <v>0</v>
      </c>
      <c r="S491" s="31">
        <f>VLOOKUP(A491,Hoja8!A:C,3,0)</f>
        <v>34482500</v>
      </c>
      <c r="T491" s="31">
        <f t="shared" si="30"/>
        <v>0</v>
      </c>
      <c r="U491" s="31">
        <f>VLOOKUP(A491,Hoja8!A:E,5,0)</f>
        <v>18390667</v>
      </c>
      <c r="V491" s="31">
        <f>VLOOKUP(A491,Hoja8!A:D,4,0)</f>
        <v>5481833</v>
      </c>
      <c r="W491" s="31">
        <f>VLOOKUP(A491,Hoja8!A:F,6,0)</f>
        <v>10610000</v>
      </c>
      <c r="AA491" s="30">
        <f t="shared" si="31"/>
        <v>45504</v>
      </c>
      <c r="AB491" s="31"/>
      <c r="AC491" s="31">
        <f t="shared" si="28"/>
        <v>34482500</v>
      </c>
      <c r="AD491" s="28" t="s">
        <v>5435</v>
      </c>
    </row>
    <row r="492" spans="1:30" s="28" customFormat="1" ht="43.5" x14ac:dyDescent="0.35">
      <c r="A492" s="20">
        <v>540</v>
      </c>
      <c r="B492" s="28">
        <v>2024</v>
      </c>
      <c r="C492" s="19" t="s">
        <v>1547</v>
      </c>
      <c r="D492" s="19" t="s">
        <v>1548</v>
      </c>
      <c r="E492" s="19">
        <v>1010182081</v>
      </c>
      <c r="F492" s="19" t="s">
        <v>1549</v>
      </c>
      <c r="G492" s="19" t="s">
        <v>154</v>
      </c>
      <c r="H492" s="19" t="s">
        <v>4747</v>
      </c>
      <c r="I492" s="27">
        <v>45336</v>
      </c>
      <c r="J492" s="27">
        <v>45338</v>
      </c>
      <c r="K492" s="27">
        <v>45504</v>
      </c>
      <c r="L492" s="29">
        <v>38046000</v>
      </c>
      <c r="M492" s="36">
        <v>0.45121951219512196</v>
      </c>
      <c r="N492" s="31">
        <v>16561200</v>
      </c>
      <c r="O492" s="31">
        <v>1342800</v>
      </c>
      <c r="P492" s="31">
        <v>20142000</v>
      </c>
      <c r="Q492" s="31">
        <f>VLOOKUP(A492,Hoja8!A:B,2,0)</f>
        <v>1010182081</v>
      </c>
      <c r="R492" s="31">
        <f t="shared" si="29"/>
        <v>0</v>
      </c>
      <c r="S492" s="31">
        <f>VLOOKUP(A492,Hoja8!A:C,3,0)</f>
        <v>38046000</v>
      </c>
      <c r="T492" s="31">
        <f t="shared" si="30"/>
        <v>0</v>
      </c>
      <c r="U492" s="31">
        <f>VLOOKUP(A492,Hoja8!A:E,5,0)</f>
        <v>23275200</v>
      </c>
      <c r="V492" s="31">
        <f>VLOOKUP(A492,Hoja8!A:D,4,0)</f>
        <v>1342800</v>
      </c>
      <c r="W492" s="31">
        <f>VLOOKUP(A492,Hoja8!A:F,6,0)</f>
        <v>13428000</v>
      </c>
      <c r="AA492" s="30">
        <f t="shared" si="31"/>
        <v>45504</v>
      </c>
      <c r="AB492" s="31"/>
      <c r="AC492" s="31">
        <f t="shared" si="28"/>
        <v>38046000</v>
      </c>
      <c r="AD492" s="28" t="s">
        <v>4747</v>
      </c>
    </row>
    <row r="493" spans="1:30" s="28" customFormat="1" ht="29" x14ac:dyDescent="0.35">
      <c r="A493" s="20">
        <v>541</v>
      </c>
      <c r="B493" s="28">
        <v>2024</v>
      </c>
      <c r="C493" s="19" t="s">
        <v>1550</v>
      </c>
      <c r="D493" s="19" t="s">
        <v>1551</v>
      </c>
      <c r="E493" s="19">
        <v>1010204008</v>
      </c>
      <c r="F493" s="19" t="s">
        <v>1552</v>
      </c>
      <c r="G493" s="19" t="s">
        <v>5431</v>
      </c>
      <c r="H493" s="19" t="s">
        <v>539</v>
      </c>
      <c r="I493" s="27">
        <v>45336</v>
      </c>
      <c r="J493" s="27">
        <v>45338</v>
      </c>
      <c r="K493" s="27">
        <v>45504</v>
      </c>
      <c r="L493" s="29">
        <v>31827000</v>
      </c>
      <c r="M493" s="36">
        <v>0.45121950588685061</v>
      </c>
      <c r="N493" s="31">
        <v>13084433</v>
      </c>
      <c r="O493" s="31">
        <v>2829067</v>
      </c>
      <c r="P493" s="31">
        <v>15913500</v>
      </c>
      <c r="Q493" s="31">
        <f>VLOOKUP(A493,Hoja8!A:B,2,0)</f>
        <v>1010204008</v>
      </c>
      <c r="R493" s="31">
        <f t="shared" si="29"/>
        <v>0</v>
      </c>
      <c r="S493" s="31">
        <f>VLOOKUP(A493,Hoja8!A:C,3,0)</f>
        <v>31827000</v>
      </c>
      <c r="T493" s="31">
        <f t="shared" si="30"/>
        <v>0</v>
      </c>
      <c r="U493" s="31">
        <f>VLOOKUP(A493,Hoja8!A:E,5,0)</f>
        <v>18388933</v>
      </c>
      <c r="V493" s="31">
        <f>VLOOKUP(A493,Hoja8!A:D,4,0)</f>
        <v>2829067</v>
      </c>
      <c r="W493" s="31">
        <f>VLOOKUP(A493,Hoja8!A:F,6,0)</f>
        <v>10609000</v>
      </c>
      <c r="AA493" s="30">
        <f t="shared" si="31"/>
        <v>45504</v>
      </c>
      <c r="AB493" s="31"/>
      <c r="AC493" s="31">
        <f t="shared" si="28"/>
        <v>31827000</v>
      </c>
      <c r="AD493" s="28" t="s">
        <v>4760</v>
      </c>
    </row>
    <row r="494" spans="1:30" s="28" customFormat="1" ht="29" x14ac:dyDescent="0.35">
      <c r="A494" s="20">
        <v>542</v>
      </c>
      <c r="B494" s="28">
        <v>2024</v>
      </c>
      <c r="C494" s="19" t="s">
        <v>1553</v>
      </c>
      <c r="D494" s="19" t="s">
        <v>1554</v>
      </c>
      <c r="E494" s="19">
        <v>52341816</v>
      </c>
      <c r="F494" s="19" t="s">
        <v>1555</v>
      </c>
      <c r="G494" s="19" t="s">
        <v>154</v>
      </c>
      <c r="H494" s="19" t="s">
        <v>4747</v>
      </c>
      <c r="I494" s="27">
        <v>45336</v>
      </c>
      <c r="J494" s="27">
        <v>45342</v>
      </c>
      <c r="K494" s="27">
        <v>45504</v>
      </c>
      <c r="L494" s="29">
        <v>40284000</v>
      </c>
      <c r="M494" s="36">
        <v>0.4375</v>
      </c>
      <c r="N494" s="31">
        <v>15666000</v>
      </c>
      <c r="O494" s="31">
        <v>4476000</v>
      </c>
      <c r="P494" s="31">
        <v>20142000</v>
      </c>
      <c r="Q494" s="31">
        <f>VLOOKUP(A494,Hoja8!A:B,2,0)</f>
        <v>52341816</v>
      </c>
      <c r="R494" s="31">
        <f t="shared" si="29"/>
        <v>0</v>
      </c>
      <c r="S494" s="31">
        <f>VLOOKUP(A494,Hoja8!A:C,3,0)</f>
        <v>40284000</v>
      </c>
      <c r="T494" s="31">
        <f t="shared" si="30"/>
        <v>0</v>
      </c>
      <c r="U494" s="31">
        <f>VLOOKUP(A494,Hoja8!A:E,5,0)</f>
        <v>22380000</v>
      </c>
      <c r="V494" s="31">
        <f>VLOOKUP(A494,Hoja8!A:D,4,0)</f>
        <v>4476000</v>
      </c>
      <c r="W494" s="31">
        <f>VLOOKUP(A494,Hoja8!A:F,6,0)</f>
        <v>13428000</v>
      </c>
      <c r="AA494" s="30">
        <f t="shared" si="31"/>
        <v>45504</v>
      </c>
      <c r="AB494" s="31"/>
      <c r="AC494" s="31">
        <f t="shared" si="28"/>
        <v>40284000</v>
      </c>
      <c r="AD494" s="28" t="s">
        <v>4747</v>
      </c>
    </row>
    <row r="495" spans="1:30" s="28" customFormat="1" ht="43.5" x14ac:dyDescent="0.35">
      <c r="A495" s="20">
        <v>543</v>
      </c>
      <c r="B495" s="28">
        <v>2024</v>
      </c>
      <c r="C495" s="19" t="s">
        <v>1556</v>
      </c>
      <c r="D495" s="19" t="s">
        <v>1557</v>
      </c>
      <c r="E495" s="19">
        <v>52750932</v>
      </c>
      <c r="F495" s="19" t="s">
        <v>1558</v>
      </c>
      <c r="G495" s="19" t="s">
        <v>154</v>
      </c>
      <c r="H495" s="19" t="s">
        <v>4747</v>
      </c>
      <c r="I495" s="27">
        <v>45336</v>
      </c>
      <c r="J495" s="27">
        <v>45342</v>
      </c>
      <c r="K495" s="27">
        <v>45504</v>
      </c>
      <c r="L495" s="29">
        <v>40284000</v>
      </c>
      <c r="M495" s="36">
        <v>0.4375</v>
      </c>
      <c r="N495" s="31">
        <v>15666000</v>
      </c>
      <c r="O495" s="31">
        <v>4476000</v>
      </c>
      <c r="P495" s="31">
        <v>20142000</v>
      </c>
      <c r="Q495" s="31">
        <f>VLOOKUP(A495,Hoja8!A:B,2,0)</f>
        <v>52750932</v>
      </c>
      <c r="R495" s="31">
        <f t="shared" si="29"/>
        <v>0</v>
      </c>
      <c r="S495" s="31">
        <f>VLOOKUP(A495,Hoja8!A:C,3,0)</f>
        <v>40284000</v>
      </c>
      <c r="T495" s="31">
        <f t="shared" si="30"/>
        <v>0</v>
      </c>
      <c r="U495" s="31">
        <f>VLOOKUP(A495,Hoja8!A:E,5,0)</f>
        <v>22380000</v>
      </c>
      <c r="V495" s="31">
        <f>VLOOKUP(A495,Hoja8!A:D,4,0)</f>
        <v>4476000</v>
      </c>
      <c r="W495" s="31">
        <f>VLOOKUP(A495,Hoja8!A:F,6,0)</f>
        <v>13428000</v>
      </c>
      <c r="AA495" s="30">
        <f t="shared" si="31"/>
        <v>45504</v>
      </c>
      <c r="AB495" s="31"/>
      <c r="AC495" s="31">
        <f t="shared" si="28"/>
        <v>40284000</v>
      </c>
      <c r="AD495" s="28" t="s">
        <v>4747</v>
      </c>
    </row>
    <row r="496" spans="1:30" s="28" customFormat="1" ht="43.5" x14ac:dyDescent="0.35">
      <c r="A496" s="20">
        <v>544</v>
      </c>
      <c r="B496" s="28">
        <v>2024</v>
      </c>
      <c r="C496" s="19" t="s">
        <v>1559</v>
      </c>
      <c r="D496" s="19" t="s">
        <v>1560</v>
      </c>
      <c r="E496" s="19">
        <v>80052627</v>
      </c>
      <c r="F496" s="19" t="s">
        <v>1561</v>
      </c>
      <c r="G496" s="19" t="s">
        <v>298</v>
      </c>
      <c r="H496" s="19" t="s">
        <v>299</v>
      </c>
      <c r="I496" s="27">
        <v>45336</v>
      </c>
      <c r="J496" s="27">
        <v>45338</v>
      </c>
      <c r="K496" s="27">
        <v>45504</v>
      </c>
      <c r="L496" s="29">
        <v>21000000</v>
      </c>
      <c r="M496" s="36">
        <v>0.45121950263448612</v>
      </c>
      <c r="N496" s="31">
        <v>8633333</v>
      </c>
      <c r="O496" s="31">
        <v>1866667</v>
      </c>
      <c r="P496" s="31">
        <v>10500000</v>
      </c>
      <c r="Q496" s="31">
        <f>VLOOKUP(A496,Hoja8!A:B,2,0)</f>
        <v>80052627</v>
      </c>
      <c r="R496" s="31">
        <f t="shared" si="29"/>
        <v>0</v>
      </c>
      <c r="S496" s="31">
        <f>VLOOKUP(A496,Hoja8!A:C,3,0)</f>
        <v>21000000</v>
      </c>
      <c r="T496" s="31">
        <f t="shared" si="30"/>
        <v>0</v>
      </c>
      <c r="U496" s="31">
        <f>VLOOKUP(A496,Hoja8!A:E,5,0)</f>
        <v>12133333</v>
      </c>
      <c r="V496" s="31">
        <f>VLOOKUP(A496,Hoja8!A:D,4,0)</f>
        <v>1866667</v>
      </c>
      <c r="W496" s="31">
        <f>VLOOKUP(A496,Hoja8!A:F,6,0)</f>
        <v>7000000</v>
      </c>
      <c r="AA496" s="30">
        <f t="shared" si="31"/>
        <v>45504</v>
      </c>
      <c r="AB496" s="31"/>
      <c r="AC496" s="31">
        <f t="shared" si="28"/>
        <v>21000000</v>
      </c>
      <c r="AD496" s="28" t="s">
        <v>300</v>
      </c>
    </row>
    <row r="497" spans="1:30" s="28" customFormat="1" ht="43.5" x14ac:dyDescent="0.35">
      <c r="A497" s="20">
        <v>545</v>
      </c>
      <c r="B497" s="28">
        <v>2024</v>
      </c>
      <c r="C497" s="19" t="s">
        <v>1562</v>
      </c>
      <c r="D497" s="19" t="s">
        <v>1563</v>
      </c>
      <c r="E497" s="19">
        <v>53070829</v>
      </c>
      <c r="F497" s="19" t="s">
        <v>1564</v>
      </c>
      <c r="G497" s="19" t="s">
        <v>262</v>
      </c>
      <c r="H497" s="19" t="s">
        <v>4742</v>
      </c>
      <c r="I497" s="27">
        <v>45336</v>
      </c>
      <c r="J497" s="27">
        <v>45337</v>
      </c>
      <c r="K497" s="27">
        <v>45504</v>
      </c>
      <c r="L497" s="29">
        <v>32862500</v>
      </c>
      <c r="M497" s="36">
        <v>0.45454545454545453</v>
      </c>
      <c r="N497" s="31">
        <v>14937500</v>
      </c>
      <c r="O497" s="31">
        <v>0</v>
      </c>
      <c r="P497" s="31">
        <v>17925000</v>
      </c>
      <c r="Q497" s="31">
        <f>VLOOKUP(A497,Hoja8!A:B,2,0)</f>
        <v>53070829</v>
      </c>
      <c r="R497" s="31">
        <f t="shared" si="29"/>
        <v>0</v>
      </c>
      <c r="S497" s="31">
        <f>VLOOKUP(A497,Hoja8!A:C,3,0)</f>
        <v>32862500</v>
      </c>
      <c r="T497" s="31">
        <f t="shared" si="30"/>
        <v>0</v>
      </c>
      <c r="U497" s="31">
        <f>VLOOKUP(A497,Hoja8!A:E,5,0)</f>
        <v>20912500</v>
      </c>
      <c r="V497" s="31">
        <f>VLOOKUP(A497,Hoja8!A:D,4,0)</f>
        <v>0</v>
      </c>
      <c r="W497" s="31">
        <f>VLOOKUP(A497,Hoja8!A:F,6,0)</f>
        <v>11950000</v>
      </c>
      <c r="AA497" s="30">
        <f t="shared" si="31"/>
        <v>45504</v>
      </c>
      <c r="AB497" s="31"/>
      <c r="AC497" s="31">
        <f t="shared" si="28"/>
        <v>32862500</v>
      </c>
      <c r="AD497" s="28" t="s">
        <v>4742</v>
      </c>
    </row>
    <row r="498" spans="1:30" s="28" customFormat="1" ht="43.5" x14ac:dyDescent="0.35">
      <c r="A498" s="20">
        <v>546</v>
      </c>
      <c r="B498" s="28">
        <v>2024</v>
      </c>
      <c r="C498" s="19" t="s">
        <v>1565</v>
      </c>
      <c r="D498" s="19" t="s">
        <v>1566</v>
      </c>
      <c r="E498" s="19">
        <v>1014274579</v>
      </c>
      <c r="F498" s="19" t="s">
        <v>1567</v>
      </c>
      <c r="G498" s="19" t="s">
        <v>262</v>
      </c>
      <c r="H498" s="19" t="s">
        <v>4742</v>
      </c>
      <c r="I498" s="27">
        <v>45336</v>
      </c>
      <c r="J498" s="27">
        <v>45337</v>
      </c>
      <c r="K498" s="27">
        <v>45504</v>
      </c>
      <c r="L498" s="29">
        <v>32862500</v>
      </c>
      <c r="M498" s="36">
        <v>0.45454545454545453</v>
      </c>
      <c r="N498" s="31">
        <v>14937500</v>
      </c>
      <c r="O498" s="31">
        <v>0</v>
      </c>
      <c r="P498" s="31">
        <v>17925000</v>
      </c>
      <c r="Q498" s="31">
        <f>VLOOKUP(A498,Hoja8!A:B,2,0)</f>
        <v>1014274579</v>
      </c>
      <c r="R498" s="31">
        <f t="shared" si="29"/>
        <v>0</v>
      </c>
      <c r="S498" s="31">
        <f>VLOOKUP(A498,Hoja8!A:C,3,0)</f>
        <v>32862500</v>
      </c>
      <c r="T498" s="31">
        <f t="shared" si="30"/>
        <v>0</v>
      </c>
      <c r="U498" s="31">
        <f>VLOOKUP(A498,Hoja8!A:E,5,0)</f>
        <v>20912500</v>
      </c>
      <c r="V498" s="31">
        <f>VLOOKUP(A498,Hoja8!A:D,4,0)</f>
        <v>0</v>
      </c>
      <c r="W498" s="31">
        <f>VLOOKUP(A498,Hoja8!A:F,6,0)</f>
        <v>11950000</v>
      </c>
      <c r="AA498" s="30">
        <f t="shared" si="31"/>
        <v>45504</v>
      </c>
      <c r="AB498" s="31"/>
      <c r="AC498" s="31">
        <f t="shared" si="28"/>
        <v>32862500</v>
      </c>
      <c r="AD498" s="28" t="s">
        <v>4742</v>
      </c>
    </row>
    <row r="499" spans="1:30" s="28" customFormat="1" ht="43.5" x14ac:dyDescent="0.35">
      <c r="A499" s="20">
        <v>547</v>
      </c>
      <c r="B499" s="28">
        <v>2024</v>
      </c>
      <c r="C499" s="19" t="s">
        <v>1568</v>
      </c>
      <c r="D499" s="19" t="s">
        <v>1569</v>
      </c>
      <c r="E499" s="19">
        <v>1013606056</v>
      </c>
      <c r="F499" s="19" t="s">
        <v>1570</v>
      </c>
      <c r="G499" s="19" t="s">
        <v>154</v>
      </c>
      <c r="H499" s="19" t="s">
        <v>4747</v>
      </c>
      <c r="I499" s="27">
        <v>45336</v>
      </c>
      <c r="J499" s="27">
        <v>45338</v>
      </c>
      <c r="K499" s="27">
        <v>45504</v>
      </c>
      <c r="L499" s="29">
        <v>35308000</v>
      </c>
      <c r="M499" s="36">
        <v>0.4512195060349185</v>
      </c>
      <c r="N499" s="31">
        <v>13398933</v>
      </c>
      <c r="O499" s="31">
        <v>5613067</v>
      </c>
      <c r="P499" s="31">
        <v>16296000</v>
      </c>
      <c r="Q499" s="31">
        <f>VLOOKUP(A499,Hoja8!A:B,2,0)</f>
        <v>1013606056</v>
      </c>
      <c r="R499" s="31">
        <f t="shared" si="29"/>
        <v>0</v>
      </c>
      <c r="S499" s="31">
        <f>VLOOKUP(A499,Hoja8!A:C,3,0)</f>
        <v>35308000</v>
      </c>
      <c r="T499" s="31">
        <f t="shared" si="30"/>
        <v>0</v>
      </c>
      <c r="U499" s="31">
        <f>VLOOKUP(A499,Hoja8!A:E,5,0)</f>
        <v>18830933</v>
      </c>
      <c r="V499" s="31">
        <f>VLOOKUP(A499,Hoja8!A:D,4,0)</f>
        <v>5613067</v>
      </c>
      <c r="W499" s="31">
        <f>VLOOKUP(A499,Hoja8!A:F,6,0)</f>
        <v>10864000</v>
      </c>
      <c r="AA499" s="30">
        <f t="shared" si="31"/>
        <v>45504</v>
      </c>
      <c r="AB499" s="31"/>
      <c r="AC499" s="31">
        <f t="shared" si="28"/>
        <v>35308000</v>
      </c>
      <c r="AD499" s="28" t="s">
        <v>4747</v>
      </c>
    </row>
    <row r="500" spans="1:30" s="28" customFormat="1" ht="43.5" x14ac:dyDescent="0.35">
      <c r="A500" s="20">
        <v>548</v>
      </c>
      <c r="B500" s="28">
        <v>2024</v>
      </c>
      <c r="C500" s="19" t="s">
        <v>1571</v>
      </c>
      <c r="D500" s="19" t="s">
        <v>1572</v>
      </c>
      <c r="E500" s="19">
        <v>1032368119</v>
      </c>
      <c r="F500" s="19" t="s">
        <v>1573</v>
      </c>
      <c r="G500" s="19" t="s">
        <v>262</v>
      </c>
      <c r="H500" s="19" t="s">
        <v>4742</v>
      </c>
      <c r="I500" s="27">
        <v>45336</v>
      </c>
      <c r="J500" s="27">
        <v>45342</v>
      </c>
      <c r="K500" s="27">
        <v>45504</v>
      </c>
      <c r="L500" s="29">
        <v>32862500</v>
      </c>
      <c r="M500" s="36">
        <v>0.43750000588389115</v>
      </c>
      <c r="N500" s="31">
        <v>13941667</v>
      </c>
      <c r="O500" s="31">
        <v>995833</v>
      </c>
      <c r="P500" s="31">
        <v>17925000</v>
      </c>
      <c r="Q500" s="31">
        <f>VLOOKUP(A500,Hoja8!A:B,2,0)</f>
        <v>1032368119</v>
      </c>
      <c r="R500" s="31">
        <f t="shared" si="29"/>
        <v>0</v>
      </c>
      <c r="S500" s="31">
        <f>VLOOKUP(A500,Hoja8!A:C,3,0)</f>
        <v>32862500</v>
      </c>
      <c r="T500" s="31">
        <f t="shared" si="30"/>
        <v>0</v>
      </c>
      <c r="U500" s="31">
        <f>VLOOKUP(A500,Hoja8!A:E,5,0)</f>
        <v>19916667</v>
      </c>
      <c r="V500" s="31">
        <f>VLOOKUP(A500,Hoja8!A:D,4,0)</f>
        <v>995833</v>
      </c>
      <c r="W500" s="31">
        <f>VLOOKUP(A500,Hoja8!A:F,6,0)</f>
        <v>11950000</v>
      </c>
      <c r="AA500" s="30">
        <f t="shared" si="31"/>
        <v>45504</v>
      </c>
      <c r="AB500" s="31"/>
      <c r="AC500" s="31">
        <f t="shared" si="28"/>
        <v>32862500</v>
      </c>
      <c r="AD500" s="28" t="s">
        <v>4742</v>
      </c>
    </row>
    <row r="501" spans="1:30" s="28" customFormat="1" ht="43.5" x14ac:dyDescent="0.35">
      <c r="A501" s="20">
        <v>550</v>
      </c>
      <c r="B501" s="28">
        <v>2024</v>
      </c>
      <c r="C501" s="19" t="s">
        <v>1574</v>
      </c>
      <c r="D501" s="19" t="s">
        <v>1575</v>
      </c>
      <c r="E501" s="19">
        <v>1015453405</v>
      </c>
      <c r="F501" s="19" t="s">
        <v>1576</v>
      </c>
      <c r="G501" s="19" t="s">
        <v>154</v>
      </c>
      <c r="H501" s="19" t="s">
        <v>32</v>
      </c>
      <c r="I501" s="27">
        <v>45336</v>
      </c>
      <c r="J501" s="27">
        <v>45338</v>
      </c>
      <c r="K501" s="27">
        <v>45504</v>
      </c>
      <c r="L501" s="29">
        <v>39108000</v>
      </c>
      <c r="M501" s="36">
        <v>0.45121950706130404</v>
      </c>
      <c r="N501" s="31">
        <v>16077733</v>
      </c>
      <c r="O501" s="31">
        <v>3476267</v>
      </c>
      <c r="P501" s="31">
        <v>19554000</v>
      </c>
      <c r="Q501" s="31">
        <f>VLOOKUP(A501,Hoja8!A:B,2,0)</f>
        <v>1015453405</v>
      </c>
      <c r="R501" s="31">
        <f t="shared" si="29"/>
        <v>0</v>
      </c>
      <c r="S501" s="31">
        <f>VLOOKUP(A501,Hoja8!A:C,3,0)</f>
        <v>39108000</v>
      </c>
      <c r="T501" s="31">
        <f t="shared" si="30"/>
        <v>0</v>
      </c>
      <c r="U501" s="31">
        <f>VLOOKUP(A501,Hoja8!A:E,5,0)</f>
        <v>22595733</v>
      </c>
      <c r="V501" s="31">
        <f>VLOOKUP(A501,Hoja8!A:D,4,0)</f>
        <v>3476267</v>
      </c>
      <c r="W501" s="31">
        <f>VLOOKUP(A501,Hoja8!A:F,6,0)</f>
        <v>13036000</v>
      </c>
      <c r="AA501" s="30">
        <f t="shared" si="31"/>
        <v>45504</v>
      </c>
      <c r="AB501" s="31"/>
      <c r="AC501" s="31">
        <f t="shared" si="28"/>
        <v>39108000</v>
      </c>
      <c r="AD501" s="28" t="s">
        <v>32</v>
      </c>
    </row>
    <row r="502" spans="1:30" s="28" customFormat="1" ht="43.5" x14ac:dyDescent="0.35">
      <c r="A502" s="20">
        <v>552</v>
      </c>
      <c r="B502" s="28">
        <v>2024</v>
      </c>
      <c r="C502" s="19" t="s">
        <v>1577</v>
      </c>
      <c r="D502" s="19" t="s">
        <v>1578</v>
      </c>
      <c r="E502" s="19">
        <v>52815152</v>
      </c>
      <c r="F502" s="19" t="s">
        <v>1579</v>
      </c>
      <c r="G502" s="19" t="s">
        <v>894</v>
      </c>
      <c r="H502" s="19" t="s">
        <v>895</v>
      </c>
      <c r="I502" s="27">
        <v>45336</v>
      </c>
      <c r="J502" s="27">
        <v>45338</v>
      </c>
      <c r="K502" s="27">
        <v>45504</v>
      </c>
      <c r="L502" s="29">
        <v>31827000</v>
      </c>
      <c r="M502" s="36">
        <v>0.45121950588685061</v>
      </c>
      <c r="N502" s="31">
        <v>13084433</v>
      </c>
      <c r="O502" s="31">
        <v>2829067</v>
      </c>
      <c r="P502" s="31">
        <v>15913500</v>
      </c>
      <c r="Q502" s="31">
        <f>VLOOKUP(A502,Hoja8!A:B,2,0)</f>
        <v>52815152</v>
      </c>
      <c r="R502" s="31">
        <f t="shared" si="29"/>
        <v>0</v>
      </c>
      <c r="S502" s="31">
        <f>VLOOKUP(A502,Hoja8!A:C,3,0)</f>
        <v>31827000</v>
      </c>
      <c r="T502" s="31">
        <f t="shared" si="30"/>
        <v>0</v>
      </c>
      <c r="U502" s="31">
        <f>VLOOKUP(A502,Hoja8!A:E,5,0)</f>
        <v>18388933</v>
      </c>
      <c r="V502" s="31">
        <f>VLOOKUP(A502,Hoja8!A:D,4,0)</f>
        <v>2829067</v>
      </c>
      <c r="W502" s="31">
        <f>VLOOKUP(A502,Hoja8!A:F,6,0)</f>
        <v>10609000</v>
      </c>
      <c r="AA502" s="30">
        <f t="shared" si="31"/>
        <v>45504</v>
      </c>
      <c r="AB502" s="31"/>
      <c r="AC502" s="31">
        <f t="shared" ref="AC502:AC565" si="32">+AB502+L502</f>
        <v>31827000</v>
      </c>
      <c r="AD502" s="28" t="s">
        <v>895</v>
      </c>
    </row>
    <row r="503" spans="1:30" s="28" customFormat="1" ht="43.5" x14ac:dyDescent="0.35">
      <c r="A503" s="20">
        <v>553</v>
      </c>
      <c r="B503" s="28">
        <v>2024</v>
      </c>
      <c r="C503" s="19" t="s">
        <v>1580</v>
      </c>
      <c r="D503" s="19" t="s">
        <v>1581</v>
      </c>
      <c r="E503" s="19">
        <v>1045675679</v>
      </c>
      <c r="F503" s="19" t="s">
        <v>1582</v>
      </c>
      <c r="G503" s="19" t="s">
        <v>475</v>
      </c>
      <c r="H503" s="19" t="s">
        <v>4768</v>
      </c>
      <c r="I503" s="27">
        <v>45337</v>
      </c>
      <c r="J503" s="27">
        <v>45342</v>
      </c>
      <c r="K503" s="27">
        <v>45504</v>
      </c>
      <c r="L503" s="29">
        <v>31512000</v>
      </c>
      <c r="M503" s="36">
        <v>0.43750000669387845</v>
      </c>
      <c r="N503" s="31">
        <v>12254667</v>
      </c>
      <c r="O503" s="31">
        <v>3501333</v>
      </c>
      <c r="P503" s="31">
        <v>15756000</v>
      </c>
      <c r="Q503" s="31">
        <f>VLOOKUP(A503,Hoja8!A:B,2,0)</f>
        <v>1045675679</v>
      </c>
      <c r="R503" s="31">
        <f t="shared" si="29"/>
        <v>0</v>
      </c>
      <c r="S503" s="31">
        <f>VLOOKUP(A503,Hoja8!A:C,3,0)</f>
        <v>31512000</v>
      </c>
      <c r="T503" s="31">
        <f t="shared" si="30"/>
        <v>0</v>
      </c>
      <c r="U503" s="31">
        <f>VLOOKUP(A503,Hoja8!A:E,5,0)</f>
        <v>17506667</v>
      </c>
      <c r="V503" s="31">
        <f>VLOOKUP(A503,Hoja8!A:D,4,0)</f>
        <v>3501333</v>
      </c>
      <c r="W503" s="31">
        <f>VLOOKUP(A503,Hoja8!A:F,6,0)</f>
        <v>10504000</v>
      </c>
      <c r="AA503" s="30">
        <f t="shared" si="31"/>
        <v>45504</v>
      </c>
      <c r="AB503" s="31"/>
      <c r="AC503" s="31">
        <f t="shared" si="32"/>
        <v>31512000</v>
      </c>
      <c r="AD503" s="28" t="s">
        <v>4768</v>
      </c>
    </row>
    <row r="504" spans="1:30" s="28" customFormat="1" ht="43.5" x14ac:dyDescent="0.35">
      <c r="A504" s="20">
        <v>554</v>
      </c>
      <c r="B504" s="28">
        <v>2024</v>
      </c>
      <c r="C504" s="19" t="s">
        <v>1583</v>
      </c>
      <c r="D504" s="19" t="s">
        <v>1584</v>
      </c>
      <c r="E504" s="19">
        <v>64892400</v>
      </c>
      <c r="F504" s="19" t="s">
        <v>1585</v>
      </c>
      <c r="G504" s="19" t="s">
        <v>475</v>
      </c>
      <c r="H504" s="19" t="s">
        <v>4768</v>
      </c>
      <c r="I504" s="27">
        <v>45337</v>
      </c>
      <c r="J504" s="27">
        <v>45341</v>
      </c>
      <c r="K504" s="27">
        <v>45504</v>
      </c>
      <c r="L504" s="29">
        <v>22853000</v>
      </c>
      <c r="M504" s="36">
        <v>0.44099378608511036</v>
      </c>
      <c r="N504" s="31">
        <v>9014238</v>
      </c>
      <c r="O504" s="31">
        <v>2412263</v>
      </c>
      <c r="P504" s="31">
        <v>11426499</v>
      </c>
      <c r="Q504" s="31">
        <f>VLOOKUP(A504,Hoja8!A:B,2,0)</f>
        <v>64892400</v>
      </c>
      <c r="R504" s="31">
        <f t="shared" si="29"/>
        <v>0</v>
      </c>
      <c r="S504" s="31">
        <f>VLOOKUP(A504,Hoja8!A:C,3,0)</f>
        <v>22853000</v>
      </c>
      <c r="T504" s="31">
        <f t="shared" si="30"/>
        <v>0</v>
      </c>
      <c r="U504" s="31">
        <f>VLOOKUP(A504,Hoja8!A:E,5,0)</f>
        <v>12823071</v>
      </c>
      <c r="V504" s="31">
        <f>VLOOKUP(A504,Hoja8!A:D,4,0)</f>
        <v>2412263</v>
      </c>
      <c r="W504" s="31">
        <f>VLOOKUP(A504,Hoja8!A:F,6,0)</f>
        <v>7617666</v>
      </c>
      <c r="AA504" s="30">
        <f t="shared" si="31"/>
        <v>45504</v>
      </c>
      <c r="AB504" s="31"/>
      <c r="AC504" s="31">
        <f t="shared" si="32"/>
        <v>22853000</v>
      </c>
      <c r="AD504" s="28" t="s">
        <v>4768</v>
      </c>
    </row>
    <row r="505" spans="1:30" s="28" customFormat="1" ht="43.5" x14ac:dyDescent="0.35">
      <c r="A505" s="20">
        <v>555</v>
      </c>
      <c r="B505" s="28">
        <v>2024</v>
      </c>
      <c r="C505" s="19" t="s">
        <v>1586</v>
      </c>
      <c r="D505" s="19" t="s">
        <v>1587</v>
      </c>
      <c r="E505" s="19">
        <v>1112767702</v>
      </c>
      <c r="F505" s="19" t="s">
        <v>1588</v>
      </c>
      <c r="G505" s="19" t="s">
        <v>475</v>
      </c>
      <c r="H505" s="19" t="s">
        <v>4768</v>
      </c>
      <c r="I505" s="27">
        <v>45337</v>
      </c>
      <c r="J505" s="27">
        <v>45341</v>
      </c>
      <c r="K505" s="27">
        <v>45504</v>
      </c>
      <c r="L505" s="29">
        <v>22188000</v>
      </c>
      <c r="M505" s="36">
        <v>0.44099377943077811</v>
      </c>
      <c r="N505" s="31">
        <v>8751933</v>
      </c>
      <c r="O505" s="31">
        <v>2342067</v>
      </c>
      <c r="P505" s="31">
        <v>11094000</v>
      </c>
      <c r="Q505" s="31">
        <f>VLOOKUP(A505,Hoja8!A:B,2,0)</f>
        <v>1112767702</v>
      </c>
      <c r="R505" s="31">
        <f t="shared" si="29"/>
        <v>0</v>
      </c>
      <c r="S505" s="31">
        <f>VLOOKUP(A505,Hoja8!A:C,3,0)</f>
        <v>22188000</v>
      </c>
      <c r="T505" s="31">
        <f t="shared" si="30"/>
        <v>0</v>
      </c>
      <c r="U505" s="31">
        <f>VLOOKUP(A505,Hoja8!A:E,5,0)</f>
        <v>12449933</v>
      </c>
      <c r="V505" s="31">
        <f>VLOOKUP(A505,Hoja8!A:D,4,0)</f>
        <v>2342067</v>
      </c>
      <c r="W505" s="31">
        <f>VLOOKUP(A505,Hoja8!A:F,6,0)</f>
        <v>7396000</v>
      </c>
      <c r="AA505" s="30">
        <f t="shared" si="31"/>
        <v>45504</v>
      </c>
      <c r="AB505" s="31"/>
      <c r="AC505" s="31">
        <f t="shared" si="32"/>
        <v>22188000</v>
      </c>
      <c r="AD505" s="28" t="s">
        <v>4768</v>
      </c>
    </row>
    <row r="506" spans="1:30" s="28" customFormat="1" ht="43.5" x14ac:dyDescent="0.35">
      <c r="A506" s="20">
        <v>556</v>
      </c>
      <c r="B506" s="28">
        <v>2024</v>
      </c>
      <c r="C506" s="19" t="s">
        <v>1589</v>
      </c>
      <c r="D506" s="19" t="s">
        <v>1590</v>
      </c>
      <c r="E506" s="19">
        <v>39761992</v>
      </c>
      <c r="F506" s="19" t="s">
        <v>1591</v>
      </c>
      <c r="G506" s="19" t="s">
        <v>298</v>
      </c>
      <c r="H506" s="19" t="s">
        <v>299</v>
      </c>
      <c r="I506" s="27">
        <v>45337</v>
      </c>
      <c r="J506" s="27">
        <v>45341</v>
      </c>
      <c r="K506" s="27">
        <v>45504</v>
      </c>
      <c r="L506" s="29">
        <v>33600000</v>
      </c>
      <c r="M506" s="36">
        <v>0.44099378261971811</v>
      </c>
      <c r="N506" s="31">
        <v>13253333</v>
      </c>
      <c r="O506" s="31">
        <v>3546667</v>
      </c>
      <c r="P506" s="31">
        <v>16800000</v>
      </c>
      <c r="Q506" s="31">
        <f>VLOOKUP(A506,Hoja8!A:B,2,0)</f>
        <v>39761992</v>
      </c>
      <c r="R506" s="31">
        <f t="shared" si="29"/>
        <v>0</v>
      </c>
      <c r="S506" s="31">
        <f>VLOOKUP(A506,Hoja8!A:C,3,0)</f>
        <v>33600000</v>
      </c>
      <c r="T506" s="31">
        <f t="shared" si="30"/>
        <v>0</v>
      </c>
      <c r="U506" s="31">
        <f>VLOOKUP(A506,Hoja8!A:E,5,0)</f>
        <v>18853333</v>
      </c>
      <c r="V506" s="31">
        <f>VLOOKUP(A506,Hoja8!A:D,4,0)</f>
        <v>3546667</v>
      </c>
      <c r="W506" s="31">
        <f>VLOOKUP(A506,Hoja8!A:F,6,0)</f>
        <v>11200000</v>
      </c>
      <c r="AA506" s="30">
        <f t="shared" si="31"/>
        <v>45504</v>
      </c>
      <c r="AB506" s="31"/>
      <c r="AC506" s="31">
        <f t="shared" si="32"/>
        <v>33600000</v>
      </c>
      <c r="AD506" s="28" t="s">
        <v>300</v>
      </c>
    </row>
    <row r="507" spans="1:30" s="28" customFormat="1" ht="43.5" x14ac:dyDescent="0.35">
      <c r="A507" s="20">
        <v>557</v>
      </c>
      <c r="B507" s="28">
        <v>2024</v>
      </c>
      <c r="C507" s="19" t="s">
        <v>1592</v>
      </c>
      <c r="D507" s="19" t="s">
        <v>1593</v>
      </c>
      <c r="E507" s="19">
        <v>11322492</v>
      </c>
      <c r="F507" s="19" t="s">
        <v>1594</v>
      </c>
      <c r="G507" s="19" t="s">
        <v>298</v>
      </c>
      <c r="H507" s="19" t="s">
        <v>299</v>
      </c>
      <c r="I507" s="27">
        <v>45337</v>
      </c>
      <c r="J507" s="27">
        <v>45341</v>
      </c>
      <c r="K507" s="27">
        <v>45504</v>
      </c>
      <c r="L507" s="29">
        <v>19800000</v>
      </c>
      <c r="M507" s="36">
        <v>0.25465838509316768</v>
      </c>
      <c r="N507" s="31">
        <v>4510000</v>
      </c>
      <c r="O507" s="31">
        <v>2090000</v>
      </c>
      <c r="P507" s="31">
        <v>13200000</v>
      </c>
      <c r="Q507" s="31">
        <f>VLOOKUP(A507,Hoja8!A:B,2,0)</f>
        <v>11322492</v>
      </c>
      <c r="R507" s="31">
        <f t="shared" si="29"/>
        <v>0</v>
      </c>
      <c r="S507" s="31">
        <f>VLOOKUP(A507,Hoja8!A:C,3,0)</f>
        <v>19800000</v>
      </c>
      <c r="T507" s="31">
        <f t="shared" si="30"/>
        <v>0</v>
      </c>
      <c r="U507" s="31">
        <f>VLOOKUP(A507,Hoja8!A:E,5,0)</f>
        <v>7810000</v>
      </c>
      <c r="V507" s="31">
        <f>VLOOKUP(A507,Hoja8!A:D,4,0)</f>
        <v>2090000</v>
      </c>
      <c r="W507" s="31">
        <f>VLOOKUP(A507,Hoja8!A:F,6,0)</f>
        <v>9900000</v>
      </c>
      <c r="AA507" s="30">
        <f t="shared" si="31"/>
        <v>45504</v>
      </c>
      <c r="AB507" s="31"/>
      <c r="AC507" s="31">
        <f t="shared" si="32"/>
        <v>19800000</v>
      </c>
      <c r="AD507" s="28" t="s">
        <v>300</v>
      </c>
    </row>
    <row r="508" spans="1:30" s="28" customFormat="1" ht="43.5" x14ac:dyDescent="0.35">
      <c r="A508" s="20">
        <v>559</v>
      </c>
      <c r="B508" s="28">
        <v>2024</v>
      </c>
      <c r="C508" s="19" t="s">
        <v>1595</v>
      </c>
      <c r="D508" s="19" t="s">
        <v>1596</v>
      </c>
      <c r="E508" s="19">
        <v>1033800543</v>
      </c>
      <c r="F508" s="19" t="s">
        <v>1597</v>
      </c>
      <c r="G508" s="19" t="s">
        <v>154</v>
      </c>
      <c r="H508" s="19" t="s">
        <v>32</v>
      </c>
      <c r="I508" s="27">
        <v>45337</v>
      </c>
      <c r="J508" s="27">
        <v>45342</v>
      </c>
      <c r="K508" s="27">
        <v>45504</v>
      </c>
      <c r="L508" s="29">
        <v>27810000</v>
      </c>
      <c r="M508" s="36">
        <v>0.4375</v>
      </c>
      <c r="N508" s="31">
        <v>10815000</v>
      </c>
      <c r="O508" s="31">
        <v>3090000</v>
      </c>
      <c r="P508" s="31">
        <v>13905000</v>
      </c>
      <c r="Q508" s="31">
        <f>VLOOKUP(A508,Hoja8!A:B,2,0)</f>
        <v>1033800543</v>
      </c>
      <c r="R508" s="31">
        <f t="shared" si="29"/>
        <v>0</v>
      </c>
      <c r="S508" s="31">
        <f>VLOOKUP(A508,Hoja8!A:C,3,0)</f>
        <v>27810000</v>
      </c>
      <c r="T508" s="31">
        <f t="shared" si="30"/>
        <v>0</v>
      </c>
      <c r="U508" s="31">
        <f>VLOOKUP(A508,Hoja8!A:E,5,0)</f>
        <v>15450000</v>
      </c>
      <c r="V508" s="31">
        <f>VLOOKUP(A508,Hoja8!A:D,4,0)</f>
        <v>3090000</v>
      </c>
      <c r="W508" s="31">
        <f>VLOOKUP(A508,Hoja8!A:F,6,0)</f>
        <v>9270000</v>
      </c>
      <c r="AA508" s="30">
        <f t="shared" si="31"/>
        <v>45504</v>
      </c>
      <c r="AB508" s="31"/>
      <c r="AC508" s="31">
        <f t="shared" si="32"/>
        <v>27810000</v>
      </c>
      <c r="AD508" s="28" t="s">
        <v>32</v>
      </c>
    </row>
    <row r="509" spans="1:30" s="28" customFormat="1" ht="43.5" x14ac:dyDescent="0.35">
      <c r="A509" s="20">
        <v>560</v>
      </c>
      <c r="B509" s="28">
        <v>2024</v>
      </c>
      <c r="C509" s="19" t="s">
        <v>1598</v>
      </c>
      <c r="D509" s="19" t="s">
        <v>1599</v>
      </c>
      <c r="E509" s="19">
        <v>1022949801</v>
      </c>
      <c r="F509" s="19" t="s">
        <v>1600</v>
      </c>
      <c r="G509" s="19" t="s">
        <v>154</v>
      </c>
      <c r="H509" s="19" t="s">
        <v>32</v>
      </c>
      <c r="I509" s="27">
        <v>45337</v>
      </c>
      <c r="J509" s="27">
        <v>45342</v>
      </c>
      <c r="K509" s="27">
        <v>45504</v>
      </c>
      <c r="L509" s="29">
        <v>32592000</v>
      </c>
      <c r="M509" s="36">
        <v>0.43750000647206361</v>
      </c>
      <c r="N509" s="31">
        <v>12674667</v>
      </c>
      <c r="O509" s="31">
        <v>3621333</v>
      </c>
      <c r="P509" s="31">
        <v>16296000</v>
      </c>
      <c r="Q509" s="31">
        <f>VLOOKUP(A509,Hoja8!A:B,2,0)</f>
        <v>1022949801</v>
      </c>
      <c r="R509" s="31">
        <f t="shared" si="29"/>
        <v>0</v>
      </c>
      <c r="S509" s="31">
        <f>VLOOKUP(A509,Hoja8!A:C,3,0)</f>
        <v>32592000</v>
      </c>
      <c r="T509" s="31">
        <f t="shared" si="30"/>
        <v>0</v>
      </c>
      <c r="U509" s="31">
        <f>VLOOKUP(A509,Hoja8!A:E,5,0)</f>
        <v>18106667</v>
      </c>
      <c r="V509" s="31">
        <f>VLOOKUP(A509,Hoja8!A:D,4,0)</f>
        <v>3621333</v>
      </c>
      <c r="W509" s="31">
        <f>VLOOKUP(A509,Hoja8!A:F,6,0)</f>
        <v>10864000</v>
      </c>
      <c r="AA509" s="30">
        <f t="shared" si="31"/>
        <v>45504</v>
      </c>
      <c r="AB509" s="31"/>
      <c r="AC509" s="31">
        <f t="shared" si="32"/>
        <v>32592000</v>
      </c>
      <c r="AD509" s="28" t="s">
        <v>32</v>
      </c>
    </row>
    <row r="510" spans="1:30" s="28" customFormat="1" ht="43.5" x14ac:dyDescent="0.35">
      <c r="A510" s="20">
        <v>561</v>
      </c>
      <c r="B510" s="28">
        <v>2024</v>
      </c>
      <c r="C510" s="19" t="s">
        <v>1601</v>
      </c>
      <c r="D510" s="19" t="s">
        <v>1602</v>
      </c>
      <c r="E510" s="19">
        <v>52984171</v>
      </c>
      <c r="F510" s="19" t="s">
        <v>1603</v>
      </c>
      <c r="G510" s="19" t="s">
        <v>154</v>
      </c>
      <c r="H510" s="19" t="s">
        <v>32</v>
      </c>
      <c r="I510" s="27">
        <v>45337</v>
      </c>
      <c r="J510" s="27">
        <v>45342</v>
      </c>
      <c r="K510" s="27">
        <v>45504</v>
      </c>
      <c r="L510" s="29">
        <v>32592000</v>
      </c>
      <c r="M510" s="36">
        <v>0.43750000647206361</v>
      </c>
      <c r="N510" s="31">
        <v>12674667</v>
      </c>
      <c r="O510" s="31">
        <v>3621333</v>
      </c>
      <c r="P510" s="31">
        <v>16296000</v>
      </c>
      <c r="Q510" s="31">
        <f>VLOOKUP(A510,Hoja8!A:B,2,0)</f>
        <v>52984171</v>
      </c>
      <c r="R510" s="31">
        <f t="shared" si="29"/>
        <v>0</v>
      </c>
      <c r="S510" s="31">
        <f>VLOOKUP(A510,Hoja8!A:C,3,0)</f>
        <v>32592000</v>
      </c>
      <c r="T510" s="31">
        <f t="shared" si="30"/>
        <v>0</v>
      </c>
      <c r="U510" s="31">
        <f>VLOOKUP(A510,Hoja8!A:E,5,0)</f>
        <v>18106667</v>
      </c>
      <c r="V510" s="31">
        <f>VLOOKUP(A510,Hoja8!A:D,4,0)</f>
        <v>3621333</v>
      </c>
      <c r="W510" s="31">
        <f>VLOOKUP(A510,Hoja8!A:F,6,0)</f>
        <v>10864000</v>
      </c>
      <c r="AA510" s="30">
        <f t="shared" si="31"/>
        <v>45504</v>
      </c>
      <c r="AB510" s="31"/>
      <c r="AC510" s="31">
        <f t="shared" si="32"/>
        <v>32592000</v>
      </c>
      <c r="AD510" s="28" t="s">
        <v>32</v>
      </c>
    </row>
    <row r="511" spans="1:30" s="28" customFormat="1" ht="29" x14ac:dyDescent="0.35">
      <c r="A511" s="20">
        <v>562</v>
      </c>
      <c r="B511" s="28">
        <v>2024</v>
      </c>
      <c r="C511" s="19" t="s">
        <v>1604</v>
      </c>
      <c r="D511" s="19" t="s">
        <v>1605</v>
      </c>
      <c r="E511" s="19">
        <v>1030626046</v>
      </c>
      <c r="F511" s="19" t="s">
        <v>1606</v>
      </c>
      <c r="G511" s="19" t="s">
        <v>154</v>
      </c>
      <c r="H511" s="19" t="s">
        <v>32</v>
      </c>
      <c r="I511" s="27">
        <v>45337</v>
      </c>
      <c r="J511" s="27">
        <v>45341</v>
      </c>
      <c r="K511" s="27">
        <v>45504</v>
      </c>
      <c r="L511" s="29">
        <v>32592000</v>
      </c>
      <c r="M511" s="36">
        <v>0.44099378242796061</v>
      </c>
      <c r="N511" s="31">
        <v>12855733</v>
      </c>
      <c r="O511" s="31">
        <v>3440267</v>
      </c>
      <c r="P511" s="31">
        <v>16296000</v>
      </c>
      <c r="Q511" s="31">
        <f>VLOOKUP(A511,Hoja8!A:B,2,0)</f>
        <v>1030626046</v>
      </c>
      <c r="R511" s="31">
        <f t="shared" si="29"/>
        <v>0</v>
      </c>
      <c r="S511" s="31">
        <f>VLOOKUP(A511,Hoja8!A:C,3,0)</f>
        <v>32592000</v>
      </c>
      <c r="T511" s="31">
        <f t="shared" si="30"/>
        <v>0</v>
      </c>
      <c r="U511" s="31">
        <f>VLOOKUP(A511,Hoja8!A:E,5,0)</f>
        <v>18287733</v>
      </c>
      <c r="V511" s="31">
        <f>VLOOKUP(A511,Hoja8!A:D,4,0)</f>
        <v>3440267</v>
      </c>
      <c r="W511" s="31">
        <f>VLOOKUP(A511,Hoja8!A:F,6,0)</f>
        <v>10864000</v>
      </c>
      <c r="AA511" s="30">
        <f t="shared" si="31"/>
        <v>45504</v>
      </c>
      <c r="AB511" s="31"/>
      <c r="AC511" s="31">
        <f t="shared" si="32"/>
        <v>32592000</v>
      </c>
      <c r="AD511" s="28" t="s">
        <v>32</v>
      </c>
    </row>
    <row r="512" spans="1:30" s="28" customFormat="1" ht="43.5" x14ac:dyDescent="0.35">
      <c r="A512" s="20">
        <v>563</v>
      </c>
      <c r="B512" s="28">
        <v>2024</v>
      </c>
      <c r="C512" s="19" t="s">
        <v>1607</v>
      </c>
      <c r="D512" s="19" t="s">
        <v>1608</v>
      </c>
      <c r="E512" s="19">
        <v>1015430439</v>
      </c>
      <c r="F512" s="19" t="s">
        <v>1609</v>
      </c>
      <c r="G512" s="19" t="s">
        <v>894</v>
      </c>
      <c r="H512" s="19" t="s">
        <v>895</v>
      </c>
      <c r="I512" s="27">
        <v>45337</v>
      </c>
      <c r="J512" s="27">
        <v>45341</v>
      </c>
      <c r="K512" s="27">
        <v>45504</v>
      </c>
      <c r="L512" s="29">
        <v>31827000</v>
      </c>
      <c r="M512" s="36">
        <v>0.44099378227432329</v>
      </c>
      <c r="N512" s="31">
        <v>12553983</v>
      </c>
      <c r="O512" s="31">
        <v>3359517</v>
      </c>
      <c r="P512" s="31">
        <v>15913500</v>
      </c>
      <c r="Q512" s="31">
        <f>VLOOKUP(A512,Hoja8!A:B,2,0)</f>
        <v>1015430439</v>
      </c>
      <c r="R512" s="31">
        <f t="shared" si="29"/>
        <v>0</v>
      </c>
      <c r="S512" s="31">
        <f>VLOOKUP(A512,Hoja8!A:C,3,0)</f>
        <v>31827000</v>
      </c>
      <c r="T512" s="31">
        <f t="shared" si="30"/>
        <v>0</v>
      </c>
      <c r="U512" s="31">
        <f>VLOOKUP(A512,Hoja8!A:E,5,0)</f>
        <v>17858483</v>
      </c>
      <c r="V512" s="31">
        <f>VLOOKUP(A512,Hoja8!A:D,4,0)</f>
        <v>3359517</v>
      </c>
      <c r="W512" s="31">
        <f>VLOOKUP(A512,Hoja8!A:F,6,0)</f>
        <v>10609000</v>
      </c>
      <c r="AA512" s="30">
        <f t="shared" si="31"/>
        <v>45504</v>
      </c>
      <c r="AB512" s="31"/>
      <c r="AC512" s="31">
        <f t="shared" si="32"/>
        <v>31827000</v>
      </c>
      <c r="AD512" s="28" t="s">
        <v>895</v>
      </c>
    </row>
    <row r="513" spans="1:30" s="28" customFormat="1" ht="43.5" x14ac:dyDescent="0.35">
      <c r="A513" s="20">
        <v>564</v>
      </c>
      <c r="B513" s="28">
        <v>2024</v>
      </c>
      <c r="C513" s="19" t="s">
        <v>1610</v>
      </c>
      <c r="D513" s="19" t="s">
        <v>1611</v>
      </c>
      <c r="E513" s="19">
        <v>1014244390</v>
      </c>
      <c r="F513" s="19" t="s">
        <v>1612</v>
      </c>
      <c r="G513" s="19" t="s">
        <v>894</v>
      </c>
      <c r="H513" s="19" t="s">
        <v>895</v>
      </c>
      <c r="I513" s="27">
        <v>45337</v>
      </c>
      <c r="J513" s="27">
        <v>45341</v>
      </c>
      <c r="K513" s="27">
        <v>45504</v>
      </c>
      <c r="L513" s="29">
        <v>31827000</v>
      </c>
      <c r="M513" s="36">
        <v>0.44099378227432329</v>
      </c>
      <c r="N513" s="31">
        <v>12553983</v>
      </c>
      <c r="O513" s="31">
        <v>3359517</v>
      </c>
      <c r="P513" s="31">
        <v>15913500</v>
      </c>
      <c r="Q513" s="31">
        <f>VLOOKUP(A513,Hoja8!A:B,2,0)</f>
        <v>1014244390</v>
      </c>
      <c r="R513" s="31">
        <f t="shared" si="29"/>
        <v>0</v>
      </c>
      <c r="S513" s="31">
        <f>VLOOKUP(A513,Hoja8!A:C,3,0)</f>
        <v>31827000</v>
      </c>
      <c r="T513" s="31">
        <f t="shared" si="30"/>
        <v>0</v>
      </c>
      <c r="U513" s="31">
        <f>VLOOKUP(A513,Hoja8!A:E,5,0)</f>
        <v>17858483</v>
      </c>
      <c r="V513" s="31">
        <f>VLOOKUP(A513,Hoja8!A:D,4,0)</f>
        <v>3359517</v>
      </c>
      <c r="W513" s="31">
        <f>VLOOKUP(A513,Hoja8!A:F,6,0)</f>
        <v>10609000</v>
      </c>
      <c r="AA513" s="30">
        <f t="shared" si="31"/>
        <v>45504</v>
      </c>
      <c r="AB513" s="31"/>
      <c r="AC513" s="31">
        <f t="shared" si="32"/>
        <v>31827000</v>
      </c>
      <c r="AD513" s="28" t="s">
        <v>895</v>
      </c>
    </row>
    <row r="514" spans="1:30" s="28" customFormat="1" ht="29" x14ac:dyDescent="0.35">
      <c r="A514" s="20">
        <v>565</v>
      </c>
      <c r="B514" s="28">
        <v>2024</v>
      </c>
      <c r="C514" s="19" t="s">
        <v>1613</v>
      </c>
      <c r="D514" s="19" t="s">
        <v>1614</v>
      </c>
      <c r="E514" s="19">
        <v>80041255</v>
      </c>
      <c r="F514" s="19" t="s">
        <v>1615</v>
      </c>
      <c r="G514" s="19" t="s">
        <v>784</v>
      </c>
      <c r="H514" s="19" t="s">
        <v>4760</v>
      </c>
      <c r="I514" s="27">
        <v>45337</v>
      </c>
      <c r="J514" s="27">
        <v>45341</v>
      </c>
      <c r="K514" s="27">
        <v>45504</v>
      </c>
      <c r="L514" s="29">
        <v>48000000</v>
      </c>
      <c r="M514" s="36">
        <v>0.44099378447976539</v>
      </c>
      <c r="N514" s="31">
        <v>18933333</v>
      </c>
      <c r="O514" s="31">
        <v>5066667</v>
      </c>
      <c r="P514" s="31">
        <v>24000000</v>
      </c>
      <c r="Q514" s="31">
        <f>VLOOKUP(A514,Hoja8!A:B,2,0)</f>
        <v>80041255</v>
      </c>
      <c r="R514" s="31">
        <f t="shared" si="29"/>
        <v>0</v>
      </c>
      <c r="S514" s="31">
        <f>VLOOKUP(A514,Hoja8!A:C,3,0)</f>
        <v>48000000</v>
      </c>
      <c r="T514" s="31">
        <f t="shared" si="30"/>
        <v>0</v>
      </c>
      <c r="U514" s="31">
        <f>VLOOKUP(A514,Hoja8!A:E,5,0)</f>
        <v>26933333</v>
      </c>
      <c r="V514" s="31">
        <f>VLOOKUP(A514,Hoja8!A:D,4,0)</f>
        <v>5066667</v>
      </c>
      <c r="W514" s="31">
        <f>VLOOKUP(A514,Hoja8!A:F,6,0)</f>
        <v>16000000</v>
      </c>
      <c r="AA514" s="30">
        <f t="shared" si="31"/>
        <v>45504</v>
      </c>
      <c r="AB514" s="31"/>
      <c r="AC514" s="31">
        <f t="shared" si="32"/>
        <v>48000000</v>
      </c>
      <c r="AD514" s="28" t="s">
        <v>4760</v>
      </c>
    </row>
    <row r="515" spans="1:30" s="28" customFormat="1" ht="43.5" x14ac:dyDescent="0.35">
      <c r="A515" s="20">
        <v>566</v>
      </c>
      <c r="B515" s="28">
        <v>2024</v>
      </c>
      <c r="C515" s="19" t="s">
        <v>1616</v>
      </c>
      <c r="D515" s="19" t="s">
        <v>1617</v>
      </c>
      <c r="E515" s="19">
        <v>1047423614</v>
      </c>
      <c r="F515" s="19" t="s">
        <v>1618</v>
      </c>
      <c r="G515" s="19" t="s">
        <v>298</v>
      </c>
      <c r="H515" s="19" t="s">
        <v>299</v>
      </c>
      <c r="I515" s="27">
        <v>45337</v>
      </c>
      <c r="J515" s="27">
        <v>45341</v>
      </c>
      <c r="K515" s="27">
        <v>45504</v>
      </c>
      <c r="L515" s="29">
        <v>36400000</v>
      </c>
      <c r="M515" s="36">
        <v>0.44099378261971811</v>
      </c>
      <c r="N515" s="31">
        <v>13253333</v>
      </c>
      <c r="O515" s="31">
        <v>6346667</v>
      </c>
      <c r="P515" s="31">
        <v>16800000</v>
      </c>
      <c r="Q515" s="31">
        <f>VLOOKUP(A515,Hoja8!A:B,2,0)</f>
        <v>1047423614</v>
      </c>
      <c r="R515" s="31">
        <f t="shared" si="29"/>
        <v>0</v>
      </c>
      <c r="S515" s="31">
        <f>VLOOKUP(A515,Hoja8!A:C,3,0)</f>
        <v>36400000</v>
      </c>
      <c r="T515" s="31">
        <f t="shared" si="30"/>
        <v>0</v>
      </c>
      <c r="U515" s="31">
        <f>VLOOKUP(A515,Hoja8!A:E,5,0)</f>
        <v>18853333</v>
      </c>
      <c r="V515" s="31">
        <f>VLOOKUP(A515,Hoja8!A:D,4,0)</f>
        <v>6346667</v>
      </c>
      <c r="W515" s="31">
        <f>VLOOKUP(A515,Hoja8!A:F,6,0)</f>
        <v>11200000</v>
      </c>
      <c r="AA515" s="30">
        <f t="shared" si="31"/>
        <v>45504</v>
      </c>
      <c r="AB515" s="31"/>
      <c r="AC515" s="31">
        <f t="shared" si="32"/>
        <v>36400000</v>
      </c>
      <c r="AD515" s="28" t="s">
        <v>300</v>
      </c>
    </row>
    <row r="516" spans="1:30" s="28" customFormat="1" ht="43.5" x14ac:dyDescent="0.35">
      <c r="A516" s="20">
        <v>567</v>
      </c>
      <c r="B516" s="28">
        <v>2024</v>
      </c>
      <c r="C516" s="19" t="s">
        <v>1619</v>
      </c>
      <c r="D516" s="19" t="s">
        <v>1620</v>
      </c>
      <c r="E516" s="19">
        <v>52978669</v>
      </c>
      <c r="F516" s="19" t="s">
        <v>1621</v>
      </c>
      <c r="G516" s="19" t="s">
        <v>262</v>
      </c>
      <c r="H516" s="19" t="s">
        <v>4742</v>
      </c>
      <c r="I516" s="27">
        <v>45337</v>
      </c>
      <c r="J516" s="27">
        <v>45338</v>
      </c>
      <c r="K516" s="27">
        <v>45504</v>
      </c>
      <c r="L516" s="29">
        <v>32862500</v>
      </c>
      <c r="M516" s="36">
        <v>0.45121950659474952</v>
      </c>
      <c r="N516" s="31">
        <v>14738333</v>
      </c>
      <c r="O516" s="31">
        <v>199167</v>
      </c>
      <c r="P516" s="31">
        <v>17925000</v>
      </c>
      <c r="Q516" s="31">
        <f>VLOOKUP(A516,Hoja8!A:B,2,0)</f>
        <v>52978669</v>
      </c>
      <c r="R516" s="31">
        <f t="shared" si="29"/>
        <v>0</v>
      </c>
      <c r="S516" s="31">
        <f>VLOOKUP(A516,Hoja8!A:C,3,0)</f>
        <v>32862500</v>
      </c>
      <c r="T516" s="31">
        <f t="shared" si="30"/>
        <v>0</v>
      </c>
      <c r="U516" s="31">
        <f>VLOOKUP(A516,Hoja8!A:E,5,0)</f>
        <v>20713333</v>
      </c>
      <c r="V516" s="31">
        <f>VLOOKUP(A516,Hoja8!A:D,4,0)</f>
        <v>199167</v>
      </c>
      <c r="W516" s="31">
        <f>VLOOKUP(A516,Hoja8!A:F,6,0)</f>
        <v>11950000</v>
      </c>
      <c r="AA516" s="30">
        <f t="shared" si="31"/>
        <v>45504</v>
      </c>
      <c r="AB516" s="31"/>
      <c r="AC516" s="31">
        <f t="shared" si="32"/>
        <v>32862500</v>
      </c>
      <c r="AD516" s="28" t="s">
        <v>4742</v>
      </c>
    </row>
    <row r="517" spans="1:30" s="28" customFormat="1" ht="43.5" x14ac:dyDescent="0.35">
      <c r="A517" s="20">
        <v>568</v>
      </c>
      <c r="B517" s="28">
        <v>2024</v>
      </c>
      <c r="C517" s="19" t="s">
        <v>1622</v>
      </c>
      <c r="D517" s="19" t="s">
        <v>1623</v>
      </c>
      <c r="E517" s="19">
        <v>1065242351</v>
      </c>
      <c r="F517" s="19" t="s">
        <v>1624</v>
      </c>
      <c r="G517" s="19" t="s">
        <v>262</v>
      </c>
      <c r="H517" s="19" t="s">
        <v>4742</v>
      </c>
      <c r="I517" s="27">
        <v>45337</v>
      </c>
      <c r="J517" s="27">
        <v>45338</v>
      </c>
      <c r="K517" s="27">
        <v>45504</v>
      </c>
      <c r="L517" s="29">
        <v>32862500</v>
      </c>
      <c r="M517" s="36">
        <v>0.45121950659474952</v>
      </c>
      <c r="N517" s="31">
        <v>14738333</v>
      </c>
      <c r="O517" s="31">
        <v>199167</v>
      </c>
      <c r="P517" s="31">
        <v>17925000</v>
      </c>
      <c r="Q517" s="31">
        <f>VLOOKUP(A517,Hoja8!A:B,2,0)</f>
        <v>1065242351</v>
      </c>
      <c r="R517" s="31">
        <f t="shared" si="29"/>
        <v>0</v>
      </c>
      <c r="S517" s="31">
        <f>VLOOKUP(A517,Hoja8!A:C,3,0)</f>
        <v>32862500</v>
      </c>
      <c r="T517" s="31">
        <f t="shared" si="30"/>
        <v>0</v>
      </c>
      <c r="U517" s="31">
        <f>VLOOKUP(A517,Hoja8!A:E,5,0)</f>
        <v>20713333</v>
      </c>
      <c r="V517" s="31">
        <f>VLOOKUP(A517,Hoja8!A:D,4,0)</f>
        <v>199167</v>
      </c>
      <c r="W517" s="31">
        <f>VLOOKUP(A517,Hoja8!A:F,6,0)</f>
        <v>11950000</v>
      </c>
      <c r="AA517" s="30">
        <f t="shared" si="31"/>
        <v>45504</v>
      </c>
      <c r="AB517" s="31"/>
      <c r="AC517" s="31">
        <f t="shared" si="32"/>
        <v>32862500</v>
      </c>
      <c r="AD517" s="28" t="s">
        <v>4742</v>
      </c>
    </row>
    <row r="518" spans="1:30" s="28" customFormat="1" ht="43.5" x14ac:dyDescent="0.35">
      <c r="A518" s="20">
        <v>569</v>
      </c>
      <c r="B518" s="28">
        <v>2024</v>
      </c>
      <c r="C518" s="19" t="s">
        <v>1625</v>
      </c>
      <c r="D518" s="19" t="s">
        <v>1626</v>
      </c>
      <c r="E518" s="19">
        <v>1026561760</v>
      </c>
      <c r="F518" s="19" t="s">
        <v>1627</v>
      </c>
      <c r="G518" s="19" t="s">
        <v>262</v>
      </c>
      <c r="H518" s="19" t="s">
        <v>4742</v>
      </c>
      <c r="I518" s="27">
        <v>45337</v>
      </c>
      <c r="J518" s="27">
        <v>45338</v>
      </c>
      <c r="K518" s="27">
        <v>45504</v>
      </c>
      <c r="L518" s="29">
        <v>42372000</v>
      </c>
      <c r="M518" s="36">
        <v>0.45121951219512196</v>
      </c>
      <c r="N518" s="31">
        <v>17419600</v>
      </c>
      <c r="O518" s="31">
        <v>3766400</v>
      </c>
      <c r="P518" s="31">
        <v>21186000</v>
      </c>
      <c r="Q518" s="31">
        <f>VLOOKUP(A518,Hoja8!A:B,2,0)</f>
        <v>1026561760</v>
      </c>
      <c r="R518" s="31">
        <f t="shared" si="29"/>
        <v>0</v>
      </c>
      <c r="S518" s="31">
        <f>VLOOKUP(A518,Hoja8!A:C,3,0)</f>
        <v>42372000</v>
      </c>
      <c r="T518" s="31">
        <f t="shared" si="30"/>
        <v>0</v>
      </c>
      <c r="U518" s="31">
        <f>VLOOKUP(A518,Hoja8!A:E,5,0)</f>
        <v>24481600</v>
      </c>
      <c r="V518" s="31">
        <f>VLOOKUP(A518,Hoja8!A:D,4,0)</f>
        <v>3766400</v>
      </c>
      <c r="W518" s="31">
        <f>VLOOKUP(A518,Hoja8!A:F,6,0)</f>
        <v>14124000</v>
      </c>
      <c r="AA518" s="30">
        <f t="shared" si="31"/>
        <v>45504</v>
      </c>
      <c r="AB518" s="31"/>
      <c r="AC518" s="31">
        <f t="shared" si="32"/>
        <v>42372000</v>
      </c>
      <c r="AD518" s="28" t="s">
        <v>4742</v>
      </c>
    </row>
    <row r="519" spans="1:30" s="28" customFormat="1" ht="43.5" x14ac:dyDescent="0.35">
      <c r="A519" s="20">
        <v>570</v>
      </c>
      <c r="B519" s="28">
        <v>2024</v>
      </c>
      <c r="C519" s="19" t="s">
        <v>1628</v>
      </c>
      <c r="D519" s="19" t="s">
        <v>1629</v>
      </c>
      <c r="E519" s="19">
        <v>1033726945</v>
      </c>
      <c r="F519" s="19" t="s">
        <v>1630</v>
      </c>
      <c r="G519" s="19" t="s">
        <v>154</v>
      </c>
      <c r="H519" s="19" t="s">
        <v>4747</v>
      </c>
      <c r="I519" s="27">
        <v>45337</v>
      </c>
      <c r="J519" s="27">
        <v>45341</v>
      </c>
      <c r="K519" s="27">
        <v>45504</v>
      </c>
      <c r="L519" s="29">
        <v>38046000</v>
      </c>
      <c r="M519" s="36">
        <v>0.44099378881987578</v>
      </c>
      <c r="N519" s="31">
        <v>15889800</v>
      </c>
      <c r="O519" s="31">
        <v>2014200</v>
      </c>
      <c r="P519" s="31">
        <v>20142000</v>
      </c>
      <c r="Q519" s="31">
        <f>VLOOKUP(A519,Hoja8!A:B,2,0)</f>
        <v>1033726945</v>
      </c>
      <c r="R519" s="31">
        <f t="shared" si="29"/>
        <v>0</v>
      </c>
      <c r="S519" s="31">
        <f>VLOOKUP(A519,Hoja8!A:C,3,0)</f>
        <v>38046000</v>
      </c>
      <c r="T519" s="31">
        <f t="shared" si="30"/>
        <v>0</v>
      </c>
      <c r="U519" s="31">
        <f>VLOOKUP(A519,Hoja8!A:E,5,0)</f>
        <v>22603800</v>
      </c>
      <c r="V519" s="31">
        <f>VLOOKUP(A519,Hoja8!A:D,4,0)</f>
        <v>2014200</v>
      </c>
      <c r="W519" s="31">
        <f>VLOOKUP(A519,Hoja8!A:F,6,0)</f>
        <v>13428000</v>
      </c>
      <c r="AA519" s="30">
        <f t="shared" si="31"/>
        <v>45504</v>
      </c>
      <c r="AB519" s="31"/>
      <c r="AC519" s="31">
        <f t="shared" si="32"/>
        <v>38046000</v>
      </c>
      <c r="AD519" s="28" t="s">
        <v>4747</v>
      </c>
    </row>
    <row r="520" spans="1:30" s="28" customFormat="1" ht="43.5" x14ac:dyDescent="0.35">
      <c r="A520" s="20">
        <v>572</v>
      </c>
      <c r="B520" s="28">
        <v>2024</v>
      </c>
      <c r="C520" s="19" t="s">
        <v>1631</v>
      </c>
      <c r="D520" s="19" t="s">
        <v>1632</v>
      </c>
      <c r="E520" s="19">
        <v>1020735588</v>
      </c>
      <c r="F520" s="19" t="s">
        <v>1633</v>
      </c>
      <c r="G520" s="19" t="s">
        <v>5431</v>
      </c>
      <c r="H520" s="19" t="s">
        <v>539</v>
      </c>
      <c r="I520" s="27">
        <v>45337</v>
      </c>
      <c r="J520" s="27">
        <v>45342</v>
      </c>
      <c r="K520" s="27">
        <v>45504</v>
      </c>
      <c r="L520" s="29">
        <v>31827000</v>
      </c>
      <c r="M520" s="36">
        <v>0.43750000662762739</v>
      </c>
      <c r="N520" s="31">
        <v>12377167</v>
      </c>
      <c r="O520" s="31">
        <v>3536333</v>
      </c>
      <c r="P520" s="31">
        <v>15913500</v>
      </c>
      <c r="Q520" s="31">
        <f>VLOOKUP(A520,Hoja8!A:B,2,0)</f>
        <v>1020735588</v>
      </c>
      <c r="R520" s="31">
        <f t="shared" ref="R520:R583" si="33">+E520-Q520</f>
        <v>0</v>
      </c>
      <c r="S520" s="31">
        <f>VLOOKUP(A520,Hoja8!A:C,3,0)</f>
        <v>31827000</v>
      </c>
      <c r="T520" s="31">
        <f t="shared" ref="T520:T583" si="34">+L520-S520</f>
        <v>0</v>
      </c>
      <c r="U520" s="31">
        <f>VLOOKUP(A520,Hoja8!A:E,5,0)</f>
        <v>17681667</v>
      </c>
      <c r="V520" s="31">
        <f>VLOOKUP(A520,Hoja8!A:D,4,0)</f>
        <v>3536333</v>
      </c>
      <c r="W520" s="31">
        <f>VLOOKUP(A520,Hoja8!A:F,6,0)</f>
        <v>10609000</v>
      </c>
      <c r="AA520" s="30">
        <f t="shared" ref="AA520:AA583" si="35">+Z520+K520</f>
        <v>45504</v>
      </c>
      <c r="AB520" s="31"/>
      <c r="AC520" s="31">
        <f t="shared" si="32"/>
        <v>31827000</v>
      </c>
      <c r="AD520" s="28" t="s">
        <v>4760</v>
      </c>
    </row>
    <row r="521" spans="1:30" s="28" customFormat="1" ht="43.5" x14ac:dyDescent="0.35">
      <c r="A521" s="20">
        <v>573</v>
      </c>
      <c r="B521" s="28">
        <v>2024</v>
      </c>
      <c r="C521" s="19" t="s">
        <v>1634</v>
      </c>
      <c r="D521" s="19" t="s">
        <v>1635</v>
      </c>
      <c r="E521" s="19">
        <v>1014237872</v>
      </c>
      <c r="F521" s="19" t="s">
        <v>1636</v>
      </c>
      <c r="G521" s="19" t="s">
        <v>262</v>
      </c>
      <c r="H521" s="19" t="s">
        <v>4742</v>
      </c>
      <c r="I521" s="27">
        <v>45337</v>
      </c>
      <c r="J521" s="27">
        <v>45342</v>
      </c>
      <c r="K521" s="27">
        <v>45504</v>
      </c>
      <c r="L521" s="29">
        <v>32862500</v>
      </c>
      <c r="M521" s="36">
        <v>0.43750000588389115</v>
      </c>
      <c r="N521" s="31">
        <v>13941667</v>
      </c>
      <c r="O521" s="31">
        <v>995833</v>
      </c>
      <c r="P521" s="31">
        <v>17925000</v>
      </c>
      <c r="Q521" s="31">
        <f>VLOOKUP(A521,Hoja8!A:B,2,0)</f>
        <v>1014237872</v>
      </c>
      <c r="R521" s="31">
        <f t="shared" si="33"/>
        <v>0</v>
      </c>
      <c r="S521" s="31">
        <f>VLOOKUP(A521,Hoja8!A:C,3,0)</f>
        <v>32862500</v>
      </c>
      <c r="T521" s="31">
        <f t="shared" si="34"/>
        <v>0</v>
      </c>
      <c r="U521" s="31">
        <f>VLOOKUP(A521,Hoja8!A:E,5,0)</f>
        <v>19916667</v>
      </c>
      <c r="V521" s="31">
        <f>VLOOKUP(A521,Hoja8!A:D,4,0)</f>
        <v>995833</v>
      </c>
      <c r="W521" s="31">
        <f>VLOOKUP(A521,Hoja8!A:F,6,0)</f>
        <v>11950000</v>
      </c>
      <c r="AA521" s="30">
        <f t="shared" si="35"/>
        <v>45504</v>
      </c>
      <c r="AB521" s="31"/>
      <c r="AC521" s="31">
        <f t="shared" si="32"/>
        <v>32862500</v>
      </c>
      <c r="AD521" s="28" t="s">
        <v>4742</v>
      </c>
    </row>
    <row r="522" spans="1:30" s="28" customFormat="1" ht="43.5" x14ac:dyDescent="0.35">
      <c r="A522" s="20">
        <v>574</v>
      </c>
      <c r="B522" s="28">
        <v>2024</v>
      </c>
      <c r="C522" s="19" t="s">
        <v>1637</v>
      </c>
      <c r="D522" s="19" t="s">
        <v>1638</v>
      </c>
      <c r="E522" s="19">
        <v>52908942</v>
      </c>
      <c r="F522" s="19" t="s">
        <v>1639</v>
      </c>
      <c r="G522" s="19" t="s">
        <v>154</v>
      </c>
      <c r="H522" s="19" t="s">
        <v>4747</v>
      </c>
      <c r="I522" s="27">
        <v>45337</v>
      </c>
      <c r="J522" s="27">
        <v>45342</v>
      </c>
      <c r="K522" s="27">
        <v>45504</v>
      </c>
      <c r="L522" s="29">
        <v>32592000</v>
      </c>
      <c r="M522" s="36">
        <v>0.43750000647206361</v>
      </c>
      <c r="N522" s="31">
        <v>12674667</v>
      </c>
      <c r="O522" s="31">
        <v>3621333</v>
      </c>
      <c r="P522" s="31">
        <v>16296000</v>
      </c>
      <c r="Q522" s="31">
        <f>VLOOKUP(A522,Hoja8!A:B,2,0)</f>
        <v>52908942</v>
      </c>
      <c r="R522" s="31">
        <f t="shared" si="33"/>
        <v>0</v>
      </c>
      <c r="S522" s="31">
        <f>VLOOKUP(A522,Hoja8!A:C,3,0)</f>
        <v>32592000</v>
      </c>
      <c r="T522" s="31">
        <f t="shared" si="34"/>
        <v>0</v>
      </c>
      <c r="U522" s="31">
        <f>VLOOKUP(A522,Hoja8!A:E,5,0)</f>
        <v>18106667</v>
      </c>
      <c r="V522" s="31">
        <f>VLOOKUP(A522,Hoja8!A:D,4,0)</f>
        <v>3621333</v>
      </c>
      <c r="W522" s="31">
        <f>VLOOKUP(A522,Hoja8!A:F,6,0)</f>
        <v>10864000</v>
      </c>
      <c r="AA522" s="30">
        <f t="shared" si="35"/>
        <v>45504</v>
      </c>
      <c r="AB522" s="31"/>
      <c r="AC522" s="31">
        <f t="shared" si="32"/>
        <v>32592000</v>
      </c>
      <c r="AD522" s="28" t="s">
        <v>4747</v>
      </c>
    </row>
    <row r="523" spans="1:30" s="28" customFormat="1" ht="43.5" x14ac:dyDescent="0.35">
      <c r="A523" s="20">
        <v>575</v>
      </c>
      <c r="B523" s="28">
        <v>2024</v>
      </c>
      <c r="C523" s="19" t="s">
        <v>1640</v>
      </c>
      <c r="D523" s="19" t="s">
        <v>1641</v>
      </c>
      <c r="E523" s="19">
        <v>43667606</v>
      </c>
      <c r="F523" s="19" t="s">
        <v>1642</v>
      </c>
      <c r="G523" s="19" t="s">
        <v>154</v>
      </c>
      <c r="H523" s="19" t="s">
        <v>4747</v>
      </c>
      <c r="I523" s="27">
        <v>45337</v>
      </c>
      <c r="J523" s="27">
        <v>45342</v>
      </c>
      <c r="K523" s="27">
        <v>45504</v>
      </c>
      <c r="L523" s="29">
        <v>44688000</v>
      </c>
      <c r="M523" s="36">
        <v>0.43750000472022688</v>
      </c>
      <c r="N523" s="31">
        <v>17378667</v>
      </c>
      <c r="O523" s="31">
        <v>4965333</v>
      </c>
      <c r="P523" s="31">
        <v>22344000</v>
      </c>
      <c r="Q523" s="31">
        <f>VLOOKUP(A523,Hoja8!A:B,2,0)</f>
        <v>43667606</v>
      </c>
      <c r="R523" s="31">
        <f t="shared" si="33"/>
        <v>0</v>
      </c>
      <c r="S523" s="31">
        <f>VLOOKUP(A523,Hoja8!A:C,3,0)</f>
        <v>44688000</v>
      </c>
      <c r="T523" s="31">
        <f t="shared" si="34"/>
        <v>0</v>
      </c>
      <c r="U523" s="31">
        <f>VLOOKUP(A523,Hoja8!A:E,5,0)</f>
        <v>24826667</v>
      </c>
      <c r="V523" s="31">
        <f>VLOOKUP(A523,Hoja8!A:D,4,0)</f>
        <v>4965333</v>
      </c>
      <c r="W523" s="31">
        <f>VLOOKUP(A523,Hoja8!A:F,6,0)</f>
        <v>14896000</v>
      </c>
      <c r="AA523" s="30">
        <f t="shared" si="35"/>
        <v>45504</v>
      </c>
      <c r="AB523" s="31"/>
      <c r="AC523" s="31">
        <f t="shared" si="32"/>
        <v>44688000</v>
      </c>
      <c r="AD523" s="28" t="s">
        <v>4747</v>
      </c>
    </row>
    <row r="524" spans="1:30" s="28" customFormat="1" ht="43.5" x14ac:dyDescent="0.35">
      <c r="A524" s="20">
        <v>576</v>
      </c>
      <c r="B524" s="28">
        <v>2024</v>
      </c>
      <c r="C524" s="19" t="s">
        <v>1643</v>
      </c>
      <c r="D524" s="19" t="s">
        <v>1644</v>
      </c>
      <c r="E524" s="19">
        <v>41956199</v>
      </c>
      <c r="F524" s="19" t="s">
        <v>1645</v>
      </c>
      <c r="G524" s="19" t="s">
        <v>154</v>
      </c>
      <c r="H524" s="19" t="s">
        <v>4747</v>
      </c>
      <c r="I524" s="27">
        <v>45337</v>
      </c>
      <c r="J524" s="27">
        <v>45345</v>
      </c>
      <c r="K524" s="27">
        <v>45504</v>
      </c>
      <c r="L524" s="29">
        <v>44742000</v>
      </c>
      <c r="M524" s="36">
        <v>0.42675159725311235</v>
      </c>
      <c r="N524" s="31">
        <v>16653967</v>
      </c>
      <c r="O524" s="31">
        <v>5717033</v>
      </c>
      <c r="P524" s="31">
        <v>22371000</v>
      </c>
      <c r="Q524" s="31">
        <f>VLOOKUP(A524,Hoja8!A:B,2,0)</f>
        <v>41956199</v>
      </c>
      <c r="R524" s="31">
        <f t="shared" si="33"/>
        <v>0</v>
      </c>
      <c r="S524" s="31">
        <f>VLOOKUP(A524,Hoja8!A:C,3,0)</f>
        <v>44742000</v>
      </c>
      <c r="T524" s="31">
        <f t="shared" si="34"/>
        <v>0</v>
      </c>
      <c r="U524" s="31">
        <f>VLOOKUP(A524,Hoja8!A:E,5,0)</f>
        <v>24110967</v>
      </c>
      <c r="V524" s="31">
        <f>VLOOKUP(A524,Hoja8!A:D,4,0)</f>
        <v>5717033</v>
      </c>
      <c r="W524" s="31">
        <f>VLOOKUP(A524,Hoja8!A:F,6,0)</f>
        <v>14914000</v>
      </c>
      <c r="AA524" s="30">
        <f t="shared" si="35"/>
        <v>45504</v>
      </c>
      <c r="AB524" s="31"/>
      <c r="AC524" s="31">
        <f t="shared" si="32"/>
        <v>44742000</v>
      </c>
      <c r="AD524" s="28" t="s">
        <v>4747</v>
      </c>
    </row>
    <row r="525" spans="1:30" s="28" customFormat="1" ht="43.5" x14ac:dyDescent="0.35">
      <c r="A525" s="20">
        <v>577</v>
      </c>
      <c r="B525" s="28">
        <v>2024</v>
      </c>
      <c r="C525" s="19" t="s">
        <v>1646</v>
      </c>
      <c r="D525" s="19" t="s">
        <v>1647</v>
      </c>
      <c r="E525" s="19">
        <v>1013606107</v>
      </c>
      <c r="F525" s="19" t="s">
        <v>1648</v>
      </c>
      <c r="G525" s="19" t="s">
        <v>262</v>
      </c>
      <c r="H525" s="19" t="s">
        <v>4742</v>
      </c>
      <c r="I525" s="27">
        <v>45337</v>
      </c>
      <c r="J525" s="27">
        <v>45338</v>
      </c>
      <c r="K525" s="27">
        <v>45504</v>
      </c>
      <c r="L525" s="29">
        <v>32862500</v>
      </c>
      <c r="M525" s="36">
        <v>0.45121950659474952</v>
      </c>
      <c r="N525" s="31">
        <v>14738333</v>
      </c>
      <c r="O525" s="31">
        <v>199167</v>
      </c>
      <c r="P525" s="31">
        <v>17925000</v>
      </c>
      <c r="Q525" s="31">
        <f>VLOOKUP(A525,Hoja8!A:B,2,0)</f>
        <v>1013606107</v>
      </c>
      <c r="R525" s="31">
        <f t="shared" si="33"/>
        <v>0</v>
      </c>
      <c r="S525" s="31">
        <f>VLOOKUP(A525,Hoja8!A:C,3,0)</f>
        <v>32862500</v>
      </c>
      <c r="T525" s="31">
        <f t="shared" si="34"/>
        <v>0</v>
      </c>
      <c r="U525" s="31">
        <f>VLOOKUP(A525,Hoja8!A:E,5,0)</f>
        <v>20713333</v>
      </c>
      <c r="V525" s="31">
        <f>VLOOKUP(A525,Hoja8!A:D,4,0)</f>
        <v>199167</v>
      </c>
      <c r="W525" s="31">
        <f>VLOOKUP(A525,Hoja8!A:F,6,0)</f>
        <v>11950000</v>
      </c>
      <c r="AA525" s="30">
        <f t="shared" si="35"/>
        <v>45504</v>
      </c>
      <c r="AB525" s="31"/>
      <c r="AC525" s="31">
        <f t="shared" si="32"/>
        <v>32862500</v>
      </c>
      <c r="AD525" s="28" t="s">
        <v>4742</v>
      </c>
    </row>
    <row r="526" spans="1:30" s="28" customFormat="1" ht="43.5" x14ac:dyDescent="0.35">
      <c r="A526" s="20">
        <v>578</v>
      </c>
      <c r="B526" s="28">
        <v>2024</v>
      </c>
      <c r="C526" s="19" t="s">
        <v>1649</v>
      </c>
      <c r="D526" s="19" t="s">
        <v>1650</v>
      </c>
      <c r="E526" s="19">
        <v>1010188278</v>
      </c>
      <c r="F526" s="19" t="s">
        <v>1651</v>
      </c>
      <c r="G526" s="19" t="s">
        <v>262</v>
      </c>
      <c r="H526" s="19" t="s">
        <v>4742</v>
      </c>
      <c r="I526" s="27">
        <v>45337</v>
      </c>
      <c r="J526" s="27">
        <v>45338</v>
      </c>
      <c r="K526" s="27">
        <v>45504</v>
      </c>
      <c r="L526" s="29">
        <v>32862500</v>
      </c>
      <c r="M526" s="36">
        <v>0.45121950659474952</v>
      </c>
      <c r="N526" s="31">
        <v>14738333</v>
      </c>
      <c r="O526" s="31">
        <v>199167</v>
      </c>
      <c r="P526" s="31">
        <v>17925000</v>
      </c>
      <c r="Q526" s="31">
        <f>VLOOKUP(A526,Hoja8!A:B,2,0)</f>
        <v>1010188278</v>
      </c>
      <c r="R526" s="31">
        <f t="shared" si="33"/>
        <v>0</v>
      </c>
      <c r="S526" s="31">
        <f>VLOOKUP(A526,Hoja8!A:C,3,0)</f>
        <v>32862500</v>
      </c>
      <c r="T526" s="31">
        <f t="shared" si="34"/>
        <v>0</v>
      </c>
      <c r="U526" s="31">
        <f>VLOOKUP(A526,Hoja8!A:E,5,0)</f>
        <v>20713333</v>
      </c>
      <c r="V526" s="31">
        <f>VLOOKUP(A526,Hoja8!A:D,4,0)</f>
        <v>199167</v>
      </c>
      <c r="W526" s="31">
        <f>VLOOKUP(A526,Hoja8!A:F,6,0)</f>
        <v>11950000</v>
      </c>
      <c r="AA526" s="30">
        <f t="shared" si="35"/>
        <v>45504</v>
      </c>
      <c r="AB526" s="31"/>
      <c r="AC526" s="31">
        <f t="shared" si="32"/>
        <v>32862500</v>
      </c>
      <c r="AD526" s="28" t="s">
        <v>4742</v>
      </c>
    </row>
    <row r="527" spans="1:30" s="28" customFormat="1" ht="29" x14ac:dyDescent="0.35">
      <c r="A527" s="20">
        <v>579</v>
      </c>
      <c r="B527" s="28">
        <v>2024</v>
      </c>
      <c r="C527" s="19" t="s">
        <v>1652</v>
      </c>
      <c r="D527" s="19" t="s">
        <v>1653</v>
      </c>
      <c r="E527" s="19">
        <v>1016100911</v>
      </c>
      <c r="F527" s="19" t="s">
        <v>1654</v>
      </c>
      <c r="G527" s="19" t="s">
        <v>764</v>
      </c>
      <c r="H527" s="19" t="s">
        <v>765</v>
      </c>
      <c r="I527" s="27">
        <v>45337</v>
      </c>
      <c r="J527" s="27">
        <v>45342</v>
      </c>
      <c r="K527" s="27">
        <v>45504</v>
      </c>
      <c r="L527" s="29">
        <v>22278000</v>
      </c>
      <c r="M527" s="36">
        <v>0.4375000094684216</v>
      </c>
      <c r="N527" s="31">
        <v>8663667</v>
      </c>
      <c r="O527" s="31">
        <v>2475333</v>
      </c>
      <c r="P527" s="31">
        <v>11139000</v>
      </c>
      <c r="Q527" s="31">
        <f>VLOOKUP(A527,Hoja8!A:B,2,0)</f>
        <v>1016100911</v>
      </c>
      <c r="R527" s="31">
        <f t="shared" si="33"/>
        <v>0</v>
      </c>
      <c r="S527" s="31">
        <f>VLOOKUP(A527,Hoja8!A:C,3,0)</f>
        <v>22278000</v>
      </c>
      <c r="T527" s="31">
        <f t="shared" si="34"/>
        <v>0</v>
      </c>
      <c r="U527" s="31">
        <f>VLOOKUP(A527,Hoja8!A:E,5,0)</f>
        <v>12376667</v>
      </c>
      <c r="V527" s="31">
        <f>VLOOKUP(A527,Hoja8!A:D,4,0)</f>
        <v>2475333</v>
      </c>
      <c r="W527" s="31">
        <f>VLOOKUP(A527,Hoja8!A:F,6,0)</f>
        <v>7426000</v>
      </c>
      <c r="AA527" s="30">
        <f t="shared" si="35"/>
        <v>45504</v>
      </c>
      <c r="AB527" s="31"/>
      <c r="AC527" s="31">
        <f t="shared" si="32"/>
        <v>22278000</v>
      </c>
      <c r="AD527" s="28" t="s">
        <v>765</v>
      </c>
    </row>
    <row r="528" spans="1:30" s="28" customFormat="1" ht="29" x14ac:dyDescent="0.35">
      <c r="A528" s="20">
        <v>580</v>
      </c>
      <c r="B528" s="28">
        <v>2024</v>
      </c>
      <c r="C528" s="19" t="s">
        <v>1655</v>
      </c>
      <c r="D528" s="19" t="s">
        <v>1656</v>
      </c>
      <c r="E528" s="19">
        <v>1012393327</v>
      </c>
      <c r="F528" s="19" t="s">
        <v>1657</v>
      </c>
      <c r="G528" s="19" t="s">
        <v>154</v>
      </c>
      <c r="H528" s="19" t="s">
        <v>32</v>
      </c>
      <c r="I528" s="27">
        <v>45337</v>
      </c>
      <c r="J528" s="27">
        <v>45341</v>
      </c>
      <c r="K528" s="27">
        <v>45504</v>
      </c>
      <c r="L528" s="29">
        <v>39108000</v>
      </c>
      <c r="M528" s="36">
        <v>0.44099378349295293</v>
      </c>
      <c r="N528" s="31">
        <v>15425933</v>
      </c>
      <c r="O528" s="31">
        <v>4128067</v>
      </c>
      <c r="P528" s="31">
        <v>19554000</v>
      </c>
      <c r="Q528" s="31">
        <f>VLOOKUP(A528,Hoja8!A:B,2,0)</f>
        <v>1012393327</v>
      </c>
      <c r="R528" s="31">
        <f t="shared" si="33"/>
        <v>0</v>
      </c>
      <c r="S528" s="31">
        <f>VLOOKUP(A528,Hoja8!A:C,3,0)</f>
        <v>39108000</v>
      </c>
      <c r="T528" s="31">
        <f t="shared" si="34"/>
        <v>0</v>
      </c>
      <c r="U528" s="31">
        <f>VLOOKUP(A528,Hoja8!A:E,5,0)</f>
        <v>21943933</v>
      </c>
      <c r="V528" s="31">
        <f>VLOOKUP(A528,Hoja8!A:D,4,0)</f>
        <v>4128067</v>
      </c>
      <c r="W528" s="31">
        <f>VLOOKUP(A528,Hoja8!A:F,6,0)</f>
        <v>13036000</v>
      </c>
      <c r="AA528" s="30">
        <f t="shared" si="35"/>
        <v>45504</v>
      </c>
      <c r="AB528" s="31"/>
      <c r="AC528" s="31">
        <f t="shared" si="32"/>
        <v>39108000</v>
      </c>
      <c r="AD528" s="28" t="s">
        <v>32</v>
      </c>
    </row>
    <row r="529" spans="1:30" s="28" customFormat="1" ht="29" x14ac:dyDescent="0.35">
      <c r="A529" s="20">
        <v>581</v>
      </c>
      <c r="B529" s="28">
        <v>2024</v>
      </c>
      <c r="C529" s="19" t="s">
        <v>1658</v>
      </c>
      <c r="D529" s="19" t="s">
        <v>1659</v>
      </c>
      <c r="E529" s="19">
        <v>1015394684</v>
      </c>
      <c r="F529" s="19" t="s">
        <v>1660</v>
      </c>
      <c r="G529" s="19" t="s">
        <v>532</v>
      </c>
      <c r="H529" s="19" t="s">
        <v>533</v>
      </c>
      <c r="I529" s="27">
        <v>45337</v>
      </c>
      <c r="J529" s="27">
        <v>45341</v>
      </c>
      <c r="K529" s="27">
        <v>45504</v>
      </c>
      <c r="L529" s="29">
        <v>25461600</v>
      </c>
      <c r="M529" s="36">
        <v>0.44099379700181612</v>
      </c>
      <c r="N529" s="31">
        <v>10043187</v>
      </c>
      <c r="O529" s="31">
        <v>2687613</v>
      </c>
      <c r="P529" s="31">
        <v>12730800</v>
      </c>
      <c r="Q529" s="31">
        <f>VLOOKUP(A529,Hoja8!A:B,2,0)</f>
        <v>1015394684</v>
      </c>
      <c r="R529" s="31">
        <f t="shared" si="33"/>
        <v>0</v>
      </c>
      <c r="S529" s="31">
        <f>VLOOKUP(A529,Hoja8!A:C,3,0)</f>
        <v>25461600</v>
      </c>
      <c r="T529" s="31">
        <f t="shared" si="34"/>
        <v>0</v>
      </c>
      <c r="U529" s="31">
        <f>VLOOKUP(A529,Hoja8!A:E,5,0)</f>
        <v>14286787</v>
      </c>
      <c r="V529" s="31">
        <f>VLOOKUP(A529,Hoja8!A:D,4,0)</f>
        <v>2687613</v>
      </c>
      <c r="W529" s="31">
        <f>VLOOKUP(A529,Hoja8!A:F,6,0)</f>
        <v>8487200</v>
      </c>
      <c r="AA529" s="30">
        <f t="shared" si="35"/>
        <v>45504</v>
      </c>
      <c r="AB529" s="31"/>
      <c r="AC529" s="31">
        <f t="shared" si="32"/>
        <v>25461600</v>
      </c>
      <c r="AD529" s="28" t="s">
        <v>4760</v>
      </c>
    </row>
    <row r="530" spans="1:30" s="28" customFormat="1" ht="43.5" x14ac:dyDescent="0.35">
      <c r="A530" s="20">
        <v>582</v>
      </c>
      <c r="B530" s="28">
        <v>2024</v>
      </c>
      <c r="C530" s="19" t="s">
        <v>1661</v>
      </c>
      <c r="D530" s="19" t="s">
        <v>1662</v>
      </c>
      <c r="E530" s="19">
        <v>52312234</v>
      </c>
      <c r="F530" s="19" t="s">
        <v>1663</v>
      </c>
      <c r="G530" s="19" t="s">
        <v>154</v>
      </c>
      <c r="H530" s="19" t="s">
        <v>4747</v>
      </c>
      <c r="I530" s="27">
        <v>45337</v>
      </c>
      <c r="J530" s="27">
        <v>45341</v>
      </c>
      <c r="K530" s="27">
        <v>45504</v>
      </c>
      <c r="L530" s="29">
        <v>38046000</v>
      </c>
      <c r="M530" s="36">
        <v>0.44099378881987578</v>
      </c>
      <c r="N530" s="31">
        <v>15889800</v>
      </c>
      <c r="O530" s="31">
        <v>2014200</v>
      </c>
      <c r="P530" s="31">
        <v>20142000</v>
      </c>
      <c r="Q530" s="31">
        <f>VLOOKUP(A530,Hoja8!A:B,2,0)</f>
        <v>52312234</v>
      </c>
      <c r="R530" s="31">
        <f t="shared" si="33"/>
        <v>0</v>
      </c>
      <c r="S530" s="31">
        <f>VLOOKUP(A530,Hoja8!A:C,3,0)</f>
        <v>38046000</v>
      </c>
      <c r="T530" s="31">
        <f t="shared" si="34"/>
        <v>0</v>
      </c>
      <c r="U530" s="31">
        <f>VLOOKUP(A530,Hoja8!A:E,5,0)</f>
        <v>22603800</v>
      </c>
      <c r="V530" s="31">
        <f>VLOOKUP(A530,Hoja8!A:D,4,0)</f>
        <v>2014200</v>
      </c>
      <c r="W530" s="31">
        <f>VLOOKUP(A530,Hoja8!A:F,6,0)</f>
        <v>13428000</v>
      </c>
      <c r="AA530" s="30">
        <f t="shared" si="35"/>
        <v>45504</v>
      </c>
      <c r="AB530" s="31"/>
      <c r="AC530" s="31">
        <f t="shared" si="32"/>
        <v>38046000</v>
      </c>
      <c r="AD530" s="28" t="s">
        <v>4747</v>
      </c>
    </row>
    <row r="531" spans="1:30" s="28" customFormat="1" ht="43.5" x14ac:dyDescent="0.35">
      <c r="A531" s="20">
        <v>583</v>
      </c>
      <c r="B531" s="28">
        <v>2024</v>
      </c>
      <c r="C531" s="19" t="s">
        <v>1664</v>
      </c>
      <c r="D531" s="19" t="s">
        <v>1665</v>
      </c>
      <c r="E531" s="19">
        <v>1018497672</v>
      </c>
      <c r="F531" s="19" t="s">
        <v>1666</v>
      </c>
      <c r="G531" s="19" t="s">
        <v>5431</v>
      </c>
      <c r="H531" s="19" t="s">
        <v>539</v>
      </c>
      <c r="I531" s="27">
        <v>45338</v>
      </c>
      <c r="J531" s="27">
        <v>45344</v>
      </c>
      <c r="K531" s="27">
        <v>45504</v>
      </c>
      <c r="L531" s="29">
        <v>31827000</v>
      </c>
      <c r="M531" s="36">
        <v>0.43037974003896551</v>
      </c>
      <c r="N531" s="31">
        <v>12023533</v>
      </c>
      <c r="O531" s="31">
        <v>3889967</v>
      </c>
      <c r="P531" s="31">
        <v>15913500</v>
      </c>
      <c r="Q531" s="31">
        <f>VLOOKUP(A531,Hoja8!A:B,2,0)</f>
        <v>1018497672</v>
      </c>
      <c r="R531" s="31">
        <f t="shared" si="33"/>
        <v>0</v>
      </c>
      <c r="S531" s="31">
        <f>VLOOKUP(A531,Hoja8!A:C,3,0)</f>
        <v>31827000</v>
      </c>
      <c r="T531" s="31">
        <f t="shared" si="34"/>
        <v>0</v>
      </c>
      <c r="U531" s="31">
        <f>VLOOKUP(A531,Hoja8!A:E,5,0)</f>
        <v>17328033</v>
      </c>
      <c r="V531" s="31">
        <f>VLOOKUP(A531,Hoja8!A:D,4,0)</f>
        <v>3889967</v>
      </c>
      <c r="W531" s="31">
        <f>VLOOKUP(A531,Hoja8!A:F,6,0)</f>
        <v>10609000</v>
      </c>
      <c r="AA531" s="30">
        <f t="shared" si="35"/>
        <v>45504</v>
      </c>
      <c r="AB531" s="31"/>
      <c r="AC531" s="31">
        <f t="shared" si="32"/>
        <v>31827000</v>
      </c>
      <c r="AD531" s="28" t="s">
        <v>534</v>
      </c>
    </row>
    <row r="532" spans="1:30" s="28" customFormat="1" ht="43.5" x14ac:dyDescent="0.35">
      <c r="A532" s="20">
        <v>584</v>
      </c>
      <c r="B532" s="28">
        <v>2024</v>
      </c>
      <c r="C532" s="19" t="s">
        <v>1667</v>
      </c>
      <c r="D532" s="19" t="s">
        <v>1668</v>
      </c>
      <c r="E532" s="19">
        <v>1010240738</v>
      </c>
      <c r="F532" s="19" t="s">
        <v>1669</v>
      </c>
      <c r="G532" s="19" t="s">
        <v>5431</v>
      </c>
      <c r="H532" s="19" t="s">
        <v>539</v>
      </c>
      <c r="I532" s="27">
        <v>45338</v>
      </c>
      <c r="J532" s="27">
        <v>45344</v>
      </c>
      <c r="K532" s="27">
        <v>45504</v>
      </c>
      <c r="L532" s="29">
        <v>31827000</v>
      </c>
      <c r="M532" s="36">
        <v>0.43037974003896551</v>
      </c>
      <c r="N532" s="31">
        <v>12023533</v>
      </c>
      <c r="O532" s="31">
        <v>3889967</v>
      </c>
      <c r="P532" s="31">
        <v>15913500</v>
      </c>
      <c r="Q532" s="31">
        <f>VLOOKUP(A532,Hoja8!A:B,2,0)</f>
        <v>1010240738</v>
      </c>
      <c r="R532" s="31">
        <f t="shared" si="33"/>
        <v>0</v>
      </c>
      <c r="S532" s="31">
        <f>VLOOKUP(A532,Hoja8!A:C,3,0)</f>
        <v>31827000</v>
      </c>
      <c r="T532" s="31">
        <f t="shared" si="34"/>
        <v>0</v>
      </c>
      <c r="U532" s="31">
        <f>VLOOKUP(A532,Hoja8!A:E,5,0)</f>
        <v>17328033</v>
      </c>
      <c r="V532" s="31">
        <f>VLOOKUP(A532,Hoja8!A:D,4,0)</f>
        <v>3889967</v>
      </c>
      <c r="W532" s="31">
        <f>VLOOKUP(A532,Hoja8!A:F,6,0)</f>
        <v>10609000</v>
      </c>
      <c r="AA532" s="30">
        <f t="shared" si="35"/>
        <v>45504</v>
      </c>
      <c r="AB532" s="31"/>
      <c r="AC532" s="31">
        <f t="shared" si="32"/>
        <v>31827000</v>
      </c>
      <c r="AD532" s="28" t="s">
        <v>534</v>
      </c>
    </row>
    <row r="533" spans="1:30" s="28" customFormat="1" ht="43.5" x14ac:dyDescent="0.35">
      <c r="A533" s="20">
        <v>585</v>
      </c>
      <c r="B533" s="28">
        <v>2024</v>
      </c>
      <c r="C533" s="19" t="s">
        <v>1670</v>
      </c>
      <c r="D533" s="19" t="s">
        <v>1671</v>
      </c>
      <c r="E533" s="19">
        <v>52223178</v>
      </c>
      <c r="F533" s="19" t="s">
        <v>1672</v>
      </c>
      <c r="G533" s="19" t="s">
        <v>298</v>
      </c>
      <c r="H533" s="19" t="s">
        <v>299</v>
      </c>
      <c r="I533" s="27">
        <v>45341</v>
      </c>
      <c r="J533" s="27">
        <v>45343</v>
      </c>
      <c r="K533" s="27">
        <v>45504</v>
      </c>
      <c r="L533" s="29">
        <v>30000000</v>
      </c>
      <c r="M533" s="36">
        <v>0.43396226415094341</v>
      </c>
      <c r="N533" s="31">
        <v>11500000</v>
      </c>
      <c r="O533" s="31">
        <v>3500000</v>
      </c>
      <c r="P533" s="31">
        <v>15000000</v>
      </c>
      <c r="Q533" s="31">
        <f>VLOOKUP(A533,Hoja8!A:B,2,0)</f>
        <v>52223178</v>
      </c>
      <c r="R533" s="31">
        <f t="shared" si="33"/>
        <v>0</v>
      </c>
      <c r="S533" s="31">
        <f>VLOOKUP(A533,Hoja8!A:C,3,0)</f>
        <v>30000000</v>
      </c>
      <c r="T533" s="31">
        <f t="shared" si="34"/>
        <v>0</v>
      </c>
      <c r="U533" s="31">
        <f>VLOOKUP(A533,Hoja8!A:E,5,0)</f>
        <v>16500000</v>
      </c>
      <c r="V533" s="31">
        <f>VLOOKUP(A533,Hoja8!A:D,4,0)</f>
        <v>3500000</v>
      </c>
      <c r="W533" s="31">
        <f>VLOOKUP(A533,Hoja8!A:F,6,0)</f>
        <v>10000000</v>
      </c>
      <c r="AA533" s="30">
        <f t="shared" si="35"/>
        <v>45504</v>
      </c>
      <c r="AB533" s="31"/>
      <c r="AC533" s="31">
        <f t="shared" si="32"/>
        <v>30000000</v>
      </c>
      <c r="AD533" s="28" t="s">
        <v>300</v>
      </c>
    </row>
    <row r="534" spans="1:30" s="28" customFormat="1" ht="43.5" x14ac:dyDescent="0.35">
      <c r="A534" s="20">
        <v>586</v>
      </c>
      <c r="B534" s="28">
        <v>2024</v>
      </c>
      <c r="C534" s="19" t="s">
        <v>1673</v>
      </c>
      <c r="D534" s="19" t="s">
        <v>1674</v>
      </c>
      <c r="E534" s="19">
        <v>79436528</v>
      </c>
      <c r="F534" s="19" t="s">
        <v>1675</v>
      </c>
      <c r="G534" s="19" t="s">
        <v>298</v>
      </c>
      <c r="H534" s="19" t="s">
        <v>299</v>
      </c>
      <c r="I534" s="27">
        <v>45338</v>
      </c>
      <c r="J534" s="27">
        <v>45341</v>
      </c>
      <c r="K534" s="27">
        <v>45504</v>
      </c>
      <c r="L534" s="29">
        <v>14400000</v>
      </c>
      <c r="M534" s="36">
        <v>0.44099378881987578</v>
      </c>
      <c r="N534" s="31">
        <v>5680000</v>
      </c>
      <c r="O534" s="31">
        <v>1520000</v>
      </c>
      <c r="P534" s="31">
        <v>7200000</v>
      </c>
      <c r="Q534" s="31">
        <f>VLOOKUP(A534,Hoja8!A:B,2,0)</f>
        <v>79436528</v>
      </c>
      <c r="R534" s="31">
        <f t="shared" si="33"/>
        <v>0</v>
      </c>
      <c r="S534" s="31">
        <f>VLOOKUP(A534,Hoja8!A:C,3,0)</f>
        <v>14400000</v>
      </c>
      <c r="T534" s="31">
        <f t="shared" si="34"/>
        <v>0</v>
      </c>
      <c r="U534" s="31">
        <f>VLOOKUP(A534,Hoja8!A:E,5,0)</f>
        <v>8080000</v>
      </c>
      <c r="V534" s="31">
        <f>VLOOKUP(A534,Hoja8!A:D,4,0)</f>
        <v>1520000</v>
      </c>
      <c r="W534" s="31">
        <f>VLOOKUP(A534,Hoja8!A:F,6,0)</f>
        <v>4800000</v>
      </c>
      <c r="AA534" s="30">
        <f t="shared" si="35"/>
        <v>45504</v>
      </c>
      <c r="AB534" s="31"/>
      <c r="AC534" s="31">
        <f t="shared" si="32"/>
        <v>14400000</v>
      </c>
      <c r="AD534" s="28" t="s">
        <v>300</v>
      </c>
    </row>
    <row r="535" spans="1:30" s="28" customFormat="1" ht="43.5" x14ac:dyDescent="0.35">
      <c r="A535" s="20">
        <v>587</v>
      </c>
      <c r="B535" s="28">
        <v>2024</v>
      </c>
      <c r="C535" s="19" t="s">
        <v>1676</v>
      </c>
      <c r="D535" s="19" t="s">
        <v>1677</v>
      </c>
      <c r="E535" s="19">
        <v>52500441</v>
      </c>
      <c r="F535" s="19" t="s">
        <v>1678</v>
      </c>
      <c r="G535" s="19" t="s">
        <v>154</v>
      </c>
      <c r="H535" s="19" t="s">
        <v>4747</v>
      </c>
      <c r="I535" s="27">
        <v>45338</v>
      </c>
      <c r="J535" s="27">
        <v>45342</v>
      </c>
      <c r="K535" s="27">
        <v>45504</v>
      </c>
      <c r="L535" s="29">
        <v>38046000</v>
      </c>
      <c r="M535" s="36">
        <v>0.4375</v>
      </c>
      <c r="N535" s="31">
        <v>15666000</v>
      </c>
      <c r="O535" s="31">
        <v>2238000</v>
      </c>
      <c r="P535" s="31">
        <v>20142000</v>
      </c>
      <c r="Q535" s="31">
        <f>VLOOKUP(A535,Hoja8!A:B,2,0)</f>
        <v>52500441</v>
      </c>
      <c r="R535" s="31">
        <f t="shared" si="33"/>
        <v>0</v>
      </c>
      <c r="S535" s="31">
        <f>VLOOKUP(A535,Hoja8!A:C,3,0)</f>
        <v>38046000</v>
      </c>
      <c r="T535" s="31">
        <f t="shared" si="34"/>
        <v>0</v>
      </c>
      <c r="U535" s="31">
        <f>VLOOKUP(A535,Hoja8!A:E,5,0)</f>
        <v>15666000</v>
      </c>
      <c r="V535" s="31">
        <f>VLOOKUP(A535,Hoja8!A:D,4,0)</f>
        <v>2238000</v>
      </c>
      <c r="W535" s="31">
        <f>VLOOKUP(A535,Hoja8!A:F,6,0)</f>
        <v>20142000</v>
      </c>
      <c r="AA535" s="30">
        <f t="shared" si="35"/>
        <v>45504</v>
      </c>
      <c r="AB535" s="31"/>
      <c r="AC535" s="31">
        <f t="shared" si="32"/>
        <v>38046000</v>
      </c>
      <c r="AD535" s="28" t="s">
        <v>5435</v>
      </c>
    </row>
    <row r="536" spans="1:30" s="28" customFormat="1" ht="43.5" x14ac:dyDescent="0.35">
      <c r="A536" s="20">
        <v>588</v>
      </c>
      <c r="B536" s="28">
        <v>2024</v>
      </c>
      <c r="C536" s="19" t="s">
        <v>1679</v>
      </c>
      <c r="D536" s="19" t="s">
        <v>1680</v>
      </c>
      <c r="E536" s="19">
        <v>52204744</v>
      </c>
      <c r="F536" s="19" t="s">
        <v>1681</v>
      </c>
      <c r="G536" s="19" t="s">
        <v>154</v>
      </c>
      <c r="H536" s="19" t="s">
        <v>4747</v>
      </c>
      <c r="I536" s="27">
        <v>45338</v>
      </c>
      <c r="J536" s="27">
        <v>45342</v>
      </c>
      <c r="K536" s="27">
        <v>45504</v>
      </c>
      <c r="L536" s="29">
        <v>32592000</v>
      </c>
      <c r="M536" s="36">
        <v>0.43750000647206361</v>
      </c>
      <c r="N536" s="31">
        <v>12674667</v>
      </c>
      <c r="O536" s="31">
        <v>3621333</v>
      </c>
      <c r="P536" s="31">
        <v>16296000</v>
      </c>
      <c r="Q536" s="31">
        <f>VLOOKUP(A536,Hoja8!A:B,2,0)</f>
        <v>52204744</v>
      </c>
      <c r="R536" s="31">
        <f t="shared" si="33"/>
        <v>0</v>
      </c>
      <c r="S536" s="31">
        <f>VLOOKUP(A536,Hoja8!A:C,3,0)</f>
        <v>32592000</v>
      </c>
      <c r="T536" s="31">
        <f t="shared" si="34"/>
        <v>0</v>
      </c>
      <c r="U536" s="31">
        <f>VLOOKUP(A536,Hoja8!A:E,5,0)</f>
        <v>18106667</v>
      </c>
      <c r="V536" s="31">
        <f>VLOOKUP(A536,Hoja8!A:D,4,0)</f>
        <v>3621333</v>
      </c>
      <c r="W536" s="31">
        <f>VLOOKUP(A536,Hoja8!A:F,6,0)</f>
        <v>10864000</v>
      </c>
      <c r="AA536" s="30">
        <f t="shared" si="35"/>
        <v>45504</v>
      </c>
      <c r="AB536" s="31"/>
      <c r="AC536" s="31">
        <f t="shared" si="32"/>
        <v>32592000</v>
      </c>
      <c r="AD536" s="28" t="s">
        <v>5435</v>
      </c>
    </row>
    <row r="537" spans="1:30" s="28" customFormat="1" ht="29" x14ac:dyDescent="0.35">
      <c r="A537" s="20">
        <v>589</v>
      </c>
      <c r="B537" s="28">
        <v>2024</v>
      </c>
      <c r="C537" s="19" t="s">
        <v>1682</v>
      </c>
      <c r="D537" s="19" t="s">
        <v>1683</v>
      </c>
      <c r="E537" s="19">
        <v>1015413127</v>
      </c>
      <c r="F537" s="19" t="s">
        <v>1684</v>
      </c>
      <c r="G537" s="19" t="s">
        <v>5431</v>
      </c>
      <c r="H537" s="19" t="s">
        <v>539</v>
      </c>
      <c r="I537" s="27">
        <v>45338</v>
      </c>
      <c r="J537" s="27">
        <v>45343</v>
      </c>
      <c r="K537" s="27">
        <v>45504</v>
      </c>
      <c r="L537" s="29">
        <v>31827000</v>
      </c>
      <c r="M537" s="36">
        <v>0.43396226415094341</v>
      </c>
      <c r="N537" s="31">
        <v>12200350</v>
      </c>
      <c r="O537" s="31">
        <v>3713150</v>
      </c>
      <c r="P537" s="31">
        <v>15913500</v>
      </c>
      <c r="Q537" s="31">
        <f>VLOOKUP(A537,Hoja8!A:B,2,0)</f>
        <v>1015413127</v>
      </c>
      <c r="R537" s="31">
        <f t="shared" si="33"/>
        <v>0</v>
      </c>
      <c r="S537" s="31">
        <f>VLOOKUP(A537,Hoja8!A:C,3,0)</f>
        <v>31827000</v>
      </c>
      <c r="T537" s="31">
        <f t="shared" si="34"/>
        <v>0</v>
      </c>
      <c r="U537" s="31">
        <f>VLOOKUP(A537,Hoja8!A:E,5,0)</f>
        <v>17504850</v>
      </c>
      <c r="V537" s="31">
        <f>VLOOKUP(A537,Hoja8!A:D,4,0)</f>
        <v>3713150</v>
      </c>
      <c r="W537" s="31">
        <f>VLOOKUP(A537,Hoja8!A:F,6,0)</f>
        <v>10609000</v>
      </c>
      <c r="AA537" s="30">
        <f t="shared" si="35"/>
        <v>45504</v>
      </c>
      <c r="AB537" s="31"/>
      <c r="AC537" s="31">
        <f t="shared" si="32"/>
        <v>31827000</v>
      </c>
      <c r="AD537" s="28" t="s">
        <v>534</v>
      </c>
    </row>
    <row r="538" spans="1:30" s="28" customFormat="1" ht="43.5" x14ac:dyDescent="0.35">
      <c r="A538" s="20">
        <v>590</v>
      </c>
      <c r="B538" s="28">
        <v>2024</v>
      </c>
      <c r="C538" s="19" t="s">
        <v>1685</v>
      </c>
      <c r="D538" s="19" t="s">
        <v>1686</v>
      </c>
      <c r="E538" s="19">
        <v>1032357681</v>
      </c>
      <c r="F538" s="19" t="s">
        <v>1687</v>
      </c>
      <c r="G538" s="19" t="s">
        <v>262</v>
      </c>
      <c r="H538" s="19" t="s">
        <v>4742</v>
      </c>
      <c r="I538" s="27">
        <v>45338</v>
      </c>
      <c r="J538" s="27">
        <v>45342</v>
      </c>
      <c r="K538" s="27">
        <v>45504</v>
      </c>
      <c r="L538" s="29">
        <v>35406000</v>
      </c>
      <c r="M538" s="36">
        <v>0.4375</v>
      </c>
      <c r="N538" s="31">
        <v>13769000</v>
      </c>
      <c r="O538" s="31">
        <v>3934000</v>
      </c>
      <c r="P538" s="31">
        <v>17703000</v>
      </c>
      <c r="Q538" s="31">
        <f>VLOOKUP(A538,Hoja8!A:B,2,0)</f>
        <v>1032357681</v>
      </c>
      <c r="R538" s="31">
        <f t="shared" si="33"/>
        <v>0</v>
      </c>
      <c r="S538" s="31">
        <f>VLOOKUP(A538,Hoja8!A:C,3,0)</f>
        <v>35406000</v>
      </c>
      <c r="T538" s="31">
        <f t="shared" si="34"/>
        <v>0</v>
      </c>
      <c r="U538" s="31">
        <f>VLOOKUP(A538,Hoja8!A:E,5,0)</f>
        <v>19670000</v>
      </c>
      <c r="V538" s="31">
        <f>VLOOKUP(A538,Hoja8!A:D,4,0)</f>
        <v>3934000</v>
      </c>
      <c r="W538" s="31">
        <f>VLOOKUP(A538,Hoja8!A:F,6,0)</f>
        <v>11802000</v>
      </c>
      <c r="AA538" s="30">
        <f t="shared" si="35"/>
        <v>45504</v>
      </c>
      <c r="AB538" s="31"/>
      <c r="AC538" s="31">
        <f t="shared" si="32"/>
        <v>35406000</v>
      </c>
      <c r="AD538" s="28" t="s">
        <v>5415</v>
      </c>
    </row>
    <row r="539" spans="1:30" s="28" customFormat="1" ht="43.5" x14ac:dyDescent="0.35">
      <c r="A539" s="20">
        <v>591</v>
      </c>
      <c r="B539" s="28">
        <v>2024</v>
      </c>
      <c r="C539" s="19" t="s">
        <v>1688</v>
      </c>
      <c r="D539" s="19" t="s">
        <v>1689</v>
      </c>
      <c r="E539" s="19">
        <v>1022956531</v>
      </c>
      <c r="F539" s="19" t="s">
        <v>1690</v>
      </c>
      <c r="G539" s="19" t="s">
        <v>262</v>
      </c>
      <c r="H539" s="19" t="s">
        <v>4742</v>
      </c>
      <c r="I539" s="27">
        <v>45338</v>
      </c>
      <c r="J539" s="27">
        <v>45342</v>
      </c>
      <c r="K539" s="27">
        <v>45504</v>
      </c>
      <c r="L539" s="29">
        <v>32862500</v>
      </c>
      <c r="M539" s="36">
        <v>0.43750000588389115</v>
      </c>
      <c r="N539" s="31">
        <v>13941667</v>
      </c>
      <c r="O539" s="31">
        <v>995833</v>
      </c>
      <c r="P539" s="31">
        <v>17925000</v>
      </c>
      <c r="Q539" s="31">
        <f>VLOOKUP(A539,Hoja8!A:B,2,0)</f>
        <v>1022956531</v>
      </c>
      <c r="R539" s="31">
        <f t="shared" si="33"/>
        <v>0</v>
      </c>
      <c r="S539" s="31">
        <f>VLOOKUP(A539,Hoja8!A:C,3,0)</f>
        <v>32862500</v>
      </c>
      <c r="T539" s="31">
        <f t="shared" si="34"/>
        <v>0</v>
      </c>
      <c r="U539" s="31">
        <f>VLOOKUP(A539,Hoja8!A:E,5,0)</f>
        <v>19916667</v>
      </c>
      <c r="V539" s="31">
        <f>VLOOKUP(A539,Hoja8!A:D,4,0)</f>
        <v>995833</v>
      </c>
      <c r="W539" s="31">
        <f>VLOOKUP(A539,Hoja8!A:F,6,0)</f>
        <v>11950000</v>
      </c>
      <c r="AA539" s="30">
        <f t="shared" si="35"/>
        <v>45504</v>
      </c>
      <c r="AB539" s="31"/>
      <c r="AC539" s="31">
        <f t="shared" si="32"/>
        <v>32862500</v>
      </c>
      <c r="AD539" s="28" t="s">
        <v>5415</v>
      </c>
    </row>
    <row r="540" spans="1:30" s="28" customFormat="1" ht="43.5" x14ac:dyDescent="0.35">
      <c r="A540" s="20">
        <v>593</v>
      </c>
      <c r="B540" s="28">
        <v>2024</v>
      </c>
      <c r="C540" s="19" t="s">
        <v>1691</v>
      </c>
      <c r="D540" s="19" t="s">
        <v>1692</v>
      </c>
      <c r="E540" s="19">
        <v>1023901555</v>
      </c>
      <c r="F540" s="19" t="s">
        <v>1693</v>
      </c>
      <c r="G540" s="19" t="s">
        <v>154</v>
      </c>
      <c r="H540" s="19" t="s">
        <v>4747</v>
      </c>
      <c r="I540" s="27">
        <v>45338</v>
      </c>
      <c r="J540" s="27">
        <v>45342</v>
      </c>
      <c r="K540" s="27">
        <v>45504</v>
      </c>
      <c r="L540" s="29">
        <v>35308000</v>
      </c>
      <c r="M540" s="36">
        <v>0.43750000647206361</v>
      </c>
      <c r="N540" s="31">
        <v>12674667</v>
      </c>
      <c r="O540" s="31">
        <v>6337333</v>
      </c>
      <c r="P540" s="31">
        <v>16296000</v>
      </c>
      <c r="Q540" s="31">
        <f>VLOOKUP(A540,Hoja8!A:B,2,0)</f>
        <v>1023901555</v>
      </c>
      <c r="R540" s="31">
        <f t="shared" si="33"/>
        <v>0</v>
      </c>
      <c r="S540" s="31">
        <f>VLOOKUP(A540,Hoja8!A:C,3,0)</f>
        <v>35308000</v>
      </c>
      <c r="T540" s="31">
        <f t="shared" si="34"/>
        <v>0</v>
      </c>
      <c r="U540" s="31">
        <f>VLOOKUP(A540,Hoja8!A:E,5,0)</f>
        <v>18106667</v>
      </c>
      <c r="V540" s="31">
        <f>VLOOKUP(A540,Hoja8!A:D,4,0)</f>
        <v>6337333</v>
      </c>
      <c r="W540" s="31">
        <f>VLOOKUP(A540,Hoja8!A:F,6,0)</f>
        <v>10864000</v>
      </c>
      <c r="AA540" s="30">
        <f t="shared" si="35"/>
        <v>45504</v>
      </c>
      <c r="AB540" s="31"/>
      <c r="AC540" s="31">
        <f t="shared" si="32"/>
        <v>35308000</v>
      </c>
      <c r="AD540" s="28" t="s">
        <v>5435</v>
      </c>
    </row>
    <row r="541" spans="1:30" s="28" customFormat="1" ht="43.5" x14ac:dyDescent="0.35">
      <c r="A541" s="20">
        <v>594</v>
      </c>
      <c r="B541" s="28">
        <v>2024</v>
      </c>
      <c r="C541" s="19" t="s">
        <v>1694</v>
      </c>
      <c r="D541" s="19" t="s">
        <v>1695</v>
      </c>
      <c r="E541" s="19">
        <v>1053332784</v>
      </c>
      <c r="F541" s="19" t="s">
        <v>1696</v>
      </c>
      <c r="G541" s="19" t="s">
        <v>262</v>
      </c>
      <c r="H541" s="19" t="s">
        <v>4742</v>
      </c>
      <c r="I541" s="27">
        <v>45338</v>
      </c>
      <c r="J541" s="27">
        <v>45341</v>
      </c>
      <c r="K541" s="27">
        <v>45504</v>
      </c>
      <c r="L541" s="29">
        <v>32862500</v>
      </c>
      <c r="M541" s="36">
        <v>0.44099378300884934</v>
      </c>
      <c r="N541" s="31">
        <v>14140833</v>
      </c>
      <c r="O541" s="31">
        <v>796667</v>
      </c>
      <c r="P541" s="31">
        <v>17925000</v>
      </c>
      <c r="Q541" s="31">
        <f>VLOOKUP(A541,Hoja8!A:B,2,0)</f>
        <v>1053332784</v>
      </c>
      <c r="R541" s="31">
        <f t="shared" si="33"/>
        <v>0</v>
      </c>
      <c r="S541" s="31">
        <f>VLOOKUP(A541,Hoja8!A:C,3,0)</f>
        <v>32862500</v>
      </c>
      <c r="T541" s="31">
        <f t="shared" si="34"/>
        <v>0</v>
      </c>
      <c r="U541" s="31">
        <f>VLOOKUP(A541,Hoja8!A:E,5,0)</f>
        <v>20115833</v>
      </c>
      <c r="V541" s="31">
        <f>VLOOKUP(A541,Hoja8!A:D,4,0)</f>
        <v>796667</v>
      </c>
      <c r="W541" s="31">
        <f>VLOOKUP(A541,Hoja8!A:F,6,0)</f>
        <v>11950000</v>
      </c>
      <c r="AA541" s="30">
        <f t="shared" si="35"/>
        <v>45504</v>
      </c>
      <c r="AB541" s="31"/>
      <c r="AC541" s="31">
        <f t="shared" si="32"/>
        <v>32862500</v>
      </c>
      <c r="AD541" s="28" t="s">
        <v>5415</v>
      </c>
    </row>
    <row r="542" spans="1:30" s="28" customFormat="1" ht="43.5" x14ac:dyDescent="0.35">
      <c r="A542" s="20">
        <v>595</v>
      </c>
      <c r="B542" s="28">
        <v>2024</v>
      </c>
      <c r="C542" s="19" t="s">
        <v>1697</v>
      </c>
      <c r="D542" s="19" t="s">
        <v>1698</v>
      </c>
      <c r="E542" s="19">
        <v>1022342491</v>
      </c>
      <c r="F542" s="19" t="s">
        <v>1699</v>
      </c>
      <c r="G542" s="19" t="s">
        <v>475</v>
      </c>
      <c r="H542" s="19" t="s">
        <v>4768</v>
      </c>
      <c r="I542" s="27">
        <v>45338</v>
      </c>
      <c r="J542" s="27">
        <v>45342</v>
      </c>
      <c r="K542" s="27">
        <v>45504</v>
      </c>
      <c r="L542" s="29">
        <v>31512000</v>
      </c>
      <c r="M542" s="36">
        <v>0.43750000669387845</v>
      </c>
      <c r="N542" s="31">
        <v>12254667</v>
      </c>
      <c r="O542" s="31">
        <v>3501333</v>
      </c>
      <c r="P542" s="31">
        <v>15756000</v>
      </c>
      <c r="Q542" s="31">
        <f>VLOOKUP(A542,Hoja8!A:B,2,0)</f>
        <v>1022342491</v>
      </c>
      <c r="R542" s="31">
        <f t="shared" si="33"/>
        <v>0</v>
      </c>
      <c r="S542" s="31">
        <f>VLOOKUP(A542,Hoja8!A:C,3,0)</f>
        <v>31512000</v>
      </c>
      <c r="T542" s="31">
        <f t="shared" si="34"/>
        <v>0</v>
      </c>
      <c r="U542" s="31">
        <f>VLOOKUP(A542,Hoja8!A:E,5,0)</f>
        <v>17506667</v>
      </c>
      <c r="V542" s="31">
        <f>VLOOKUP(A542,Hoja8!A:D,4,0)</f>
        <v>3501333</v>
      </c>
      <c r="W542" s="31">
        <f>VLOOKUP(A542,Hoja8!A:F,6,0)</f>
        <v>10504000</v>
      </c>
      <c r="AA542" s="30">
        <f t="shared" si="35"/>
        <v>45504</v>
      </c>
      <c r="AB542" s="31"/>
      <c r="AC542" s="31">
        <f t="shared" si="32"/>
        <v>31512000</v>
      </c>
      <c r="AD542" s="28" t="s">
        <v>477</v>
      </c>
    </row>
    <row r="543" spans="1:30" s="28" customFormat="1" ht="43.5" x14ac:dyDescent="0.35">
      <c r="A543" s="20">
        <v>596</v>
      </c>
      <c r="B543" s="28">
        <v>2024</v>
      </c>
      <c r="C543" s="19" t="s">
        <v>1700</v>
      </c>
      <c r="D543" s="19" t="s">
        <v>1701</v>
      </c>
      <c r="E543" s="19">
        <v>1012350248</v>
      </c>
      <c r="F543" s="19" t="s">
        <v>1702</v>
      </c>
      <c r="G543" s="19" t="s">
        <v>475</v>
      </c>
      <c r="H543" s="19" t="s">
        <v>4768</v>
      </c>
      <c r="I543" s="27">
        <v>45338</v>
      </c>
      <c r="J543" s="27">
        <v>45342</v>
      </c>
      <c r="K543" s="27">
        <v>45504</v>
      </c>
      <c r="L543" s="29">
        <v>39107000</v>
      </c>
      <c r="M543" s="36">
        <v>0.4375</v>
      </c>
      <c r="N543" s="31">
        <v>15208277</v>
      </c>
      <c r="O543" s="31">
        <v>4345224</v>
      </c>
      <c r="P543" s="31">
        <v>19553499</v>
      </c>
      <c r="Q543" s="31">
        <f>VLOOKUP(A543,Hoja8!A:B,2,0)</f>
        <v>1012350248</v>
      </c>
      <c r="R543" s="31">
        <f t="shared" si="33"/>
        <v>0</v>
      </c>
      <c r="S543" s="31">
        <f>VLOOKUP(A543,Hoja8!A:C,3,0)</f>
        <v>39107000</v>
      </c>
      <c r="T543" s="31">
        <f t="shared" si="34"/>
        <v>0</v>
      </c>
      <c r="U543" s="31">
        <f>VLOOKUP(A543,Hoja8!A:E,5,0)</f>
        <v>21726110</v>
      </c>
      <c r="V543" s="31">
        <f>VLOOKUP(A543,Hoja8!A:D,4,0)</f>
        <v>4345224</v>
      </c>
      <c r="W543" s="31">
        <f>VLOOKUP(A543,Hoja8!A:F,6,0)</f>
        <v>13035666</v>
      </c>
      <c r="AA543" s="30">
        <f t="shared" si="35"/>
        <v>45504</v>
      </c>
      <c r="AB543" s="31"/>
      <c r="AC543" s="31">
        <f t="shared" si="32"/>
        <v>39107000</v>
      </c>
      <c r="AD543" s="28" t="s">
        <v>477</v>
      </c>
    </row>
    <row r="544" spans="1:30" s="28" customFormat="1" ht="43.5" x14ac:dyDescent="0.35">
      <c r="A544" s="20">
        <v>597</v>
      </c>
      <c r="B544" s="28">
        <v>2024</v>
      </c>
      <c r="C544" s="19" t="s">
        <v>1703</v>
      </c>
      <c r="D544" s="19" t="s">
        <v>1704</v>
      </c>
      <c r="E544" s="19">
        <v>1033741170</v>
      </c>
      <c r="F544" s="19" t="s">
        <v>1705</v>
      </c>
      <c r="G544" s="19" t="s">
        <v>475</v>
      </c>
      <c r="H544" s="19" t="s">
        <v>4768</v>
      </c>
      <c r="I544" s="27">
        <v>45338</v>
      </c>
      <c r="J544" s="27">
        <v>45342</v>
      </c>
      <c r="K544" s="27">
        <v>45504</v>
      </c>
      <c r="L544" s="29">
        <v>13131250</v>
      </c>
      <c r="M544" s="36">
        <v>0.43749998527486872</v>
      </c>
      <c r="N544" s="31">
        <v>5570833</v>
      </c>
      <c r="O544" s="31">
        <v>397917</v>
      </c>
      <c r="P544" s="31">
        <v>7162500</v>
      </c>
      <c r="Q544" s="31">
        <f>VLOOKUP(A544,Hoja8!A:B,2,0)</f>
        <v>1033741170</v>
      </c>
      <c r="R544" s="31">
        <f t="shared" si="33"/>
        <v>0</v>
      </c>
      <c r="S544" s="31">
        <f>VLOOKUP(A544,Hoja8!A:C,3,0)</f>
        <v>13131250</v>
      </c>
      <c r="T544" s="31">
        <f t="shared" si="34"/>
        <v>0</v>
      </c>
      <c r="U544" s="31">
        <f>VLOOKUP(A544,Hoja8!A:E,5,0)</f>
        <v>7958333</v>
      </c>
      <c r="V544" s="31">
        <f>VLOOKUP(A544,Hoja8!A:D,4,0)</f>
        <v>397917</v>
      </c>
      <c r="W544" s="31">
        <f>VLOOKUP(A544,Hoja8!A:F,6,0)</f>
        <v>4775000</v>
      </c>
      <c r="AA544" s="30">
        <f t="shared" si="35"/>
        <v>45504</v>
      </c>
      <c r="AB544" s="31"/>
      <c r="AC544" s="31">
        <f t="shared" si="32"/>
        <v>13131250</v>
      </c>
      <c r="AD544" s="28" t="s">
        <v>477</v>
      </c>
    </row>
    <row r="545" spans="1:30" s="28" customFormat="1" ht="43.5" x14ac:dyDescent="0.35">
      <c r="A545" s="20">
        <v>598</v>
      </c>
      <c r="B545" s="28">
        <v>2024</v>
      </c>
      <c r="C545" s="19" t="s">
        <v>1706</v>
      </c>
      <c r="D545" s="19" t="s">
        <v>1707</v>
      </c>
      <c r="E545" s="19">
        <v>60288166</v>
      </c>
      <c r="F545" s="19" t="s">
        <v>1708</v>
      </c>
      <c r="G545" s="19" t="s">
        <v>475</v>
      </c>
      <c r="H545" s="19" t="s">
        <v>4768</v>
      </c>
      <c r="I545" s="27">
        <v>45338</v>
      </c>
      <c r="J545" s="27">
        <v>45342</v>
      </c>
      <c r="K545" s="27">
        <v>45504</v>
      </c>
      <c r="L545" s="29">
        <v>13131250</v>
      </c>
      <c r="M545" s="36">
        <v>0.43749998527486872</v>
      </c>
      <c r="N545" s="31">
        <v>5570833</v>
      </c>
      <c r="O545" s="31">
        <v>397917</v>
      </c>
      <c r="P545" s="31">
        <v>7162500</v>
      </c>
      <c r="Q545" s="31">
        <f>VLOOKUP(A545,Hoja8!A:B,2,0)</f>
        <v>60288166</v>
      </c>
      <c r="R545" s="31">
        <f t="shared" si="33"/>
        <v>0</v>
      </c>
      <c r="S545" s="31">
        <f>VLOOKUP(A545,Hoja8!A:C,3,0)</f>
        <v>13131250</v>
      </c>
      <c r="T545" s="31">
        <f t="shared" si="34"/>
        <v>0</v>
      </c>
      <c r="U545" s="31">
        <f>VLOOKUP(A545,Hoja8!A:E,5,0)</f>
        <v>7958333</v>
      </c>
      <c r="V545" s="31">
        <f>VLOOKUP(A545,Hoja8!A:D,4,0)</f>
        <v>397917</v>
      </c>
      <c r="W545" s="31">
        <f>VLOOKUP(A545,Hoja8!A:F,6,0)</f>
        <v>4775000</v>
      </c>
      <c r="AA545" s="30">
        <f t="shared" si="35"/>
        <v>45504</v>
      </c>
      <c r="AB545" s="31"/>
      <c r="AC545" s="31">
        <f t="shared" si="32"/>
        <v>13131250</v>
      </c>
      <c r="AD545" s="28" t="s">
        <v>477</v>
      </c>
    </row>
    <row r="546" spans="1:30" s="28" customFormat="1" ht="43.5" x14ac:dyDescent="0.35">
      <c r="A546" s="20">
        <v>599</v>
      </c>
      <c r="B546" s="28">
        <v>2024</v>
      </c>
      <c r="C546" s="19" t="s">
        <v>1709</v>
      </c>
      <c r="D546" s="19" t="s">
        <v>1710</v>
      </c>
      <c r="E546" s="19">
        <v>39637235</v>
      </c>
      <c r="F546" s="19" t="s">
        <v>1711</v>
      </c>
      <c r="G546" s="19" t="s">
        <v>475</v>
      </c>
      <c r="H546" s="19" t="s">
        <v>4768</v>
      </c>
      <c r="I546" s="27">
        <v>45338</v>
      </c>
      <c r="J546" s="27">
        <v>45342</v>
      </c>
      <c r="K546" s="27">
        <v>45504</v>
      </c>
      <c r="L546" s="29">
        <v>29174750</v>
      </c>
      <c r="M546" s="36">
        <v>0.43750000662762739</v>
      </c>
      <c r="N546" s="31">
        <v>12377167</v>
      </c>
      <c r="O546" s="31">
        <v>884083</v>
      </c>
      <c r="P546" s="31">
        <v>15913500</v>
      </c>
      <c r="Q546" s="31">
        <f>VLOOKUP(A546,Hoja8!A:B,2,0)</f>
        <v>39637235</v>
      </c>
      <c r="R546" s="31">
        <f t="shared" si="33"/>
        <v>0</v>
      </c>
      <c r="S546" s="31">
        <f>VLOOKUP(A546,Hoja8!A:C,3,0)</f>
        <v>29174750</v>
      </c>
      <c r="T546" s="31">
        <f t="shared" si="34"/>
        <v>0</v>
      </c>
      <c r="U546" s="31">
        <f>VLOOKUP(A546,Hoja8!A:E,5,0)</f>
        <v>17681667</v>
      </c>
      <c r="V546" s="31">
        <f>VLOOKUP(A546,Hoja8!A:D,4,0)</f>
        <v>884083</v>
      </c>
      <c r="W546" s="31">
        <f>VLOOKUP(A546,Hoja8!A:F,6,0)</f>
        <v>10609000</v>
      </c>
      <c r="AA546" s="30">
        <f t="shared" si="35"/>
        <v>45504</v>
      </c>
      <c r="AB546" s="31"/>
      <c r="AC546" s="31">
        <f t="shared" si="32"/>
        <v>29174750</v>
      </c>
      <c r="AD546" s="28" t="s">
        <v>477</v>
      </c>
    </row>
    <row r="547" spans="1:30" s="28" customFormat="1" ht="43.5" x14ac:dyDescent="0.35">
      <c r="A547" s="20">
        <v>600</v>
      </c>
      <c r="B547" s="28">
        <v>2024</v>
      </c>
      <c r="C547" s="19" t="s">
        <v>1712</v>
      </c>
      <c r="D547" s="19" t="s">
        <v>1713</v>
      </c>
      <c r="E547" s="19">
        <v>52507586</v>
      </c>
      <c r="F547" s="19" t="s">
        <v>1714</v>
      </c>
      <c r="G547" s="19" t="s">
        <v>475</v>
      </c>
      <c r="H547" s="19" t="s">
        <v>4768</v>
      </c>
      <c r="I547" s="27">
        <v>45338</v>
      </c>
      <c r="J547" s="27">
        <v>45342</v>
      </c>
      <c r="K547" s="27">
        <v>45504</v>
      </c>
      <c r="L547" s="29">
        <v>29174750</v>
      </c>
      <c r="M547" s="36">
        <v>0.43750000662762739</v>
      </c>
      <c r="N547" s="31">
        <v>12377167</v>
      </c>
      <c r="O547" s="31">
        <v>884083</v>
      </c>
      <c r="P547" s="31">
        <v>15913500</v>
      </c>
      <c r="Q547" s="31">
        <f>VLOOKUP(A547,Hoja8!A:B,2,0)</f>
        <v>52507586</v>
      </c>
      <c r="R547" s="31">
        <f t="shared" si="33"/>
        <v>0</v>
      </c>
      <c r="S547" s="31">
        <f>VLOOKUP(A547,Hoja8!A:C,3,0)</f>
        <v>29174750</v>
      </c>
      <c r="T547" s="31">
        <f t="shared" si="34"/>
        <v>0</v>
      </c>
      <c r="U547" s="31">
        <f>VLOOKUP(A547,Hoja8!A:E,5,0)</f>
        <v>17681667</v>
      </c>
      <c r="V547" s="31">
        <f>VLOOKUP(A547,Hoja8!A:D,4,0)</f>
        <v>884083</v>
      </c>
      <c r="W547" s="31">
        <f>VLOOKUP(A547,Hoja8!A:F,6,0)</f>
        <v>10609000</v>
      </c>
      <c r="AA547" s="30">
        <f t="shared" si="35"/>
        <v>45504</v>
      </c>
      <c r="AB547" s="31"/>
      <c r="AC547" s="31">
        <f t="shared" si="32"/>
        <v>29174750</v>
      </c>
      <c r="AD547" s="28" t="s">
        <v>477</v>
      </c>
    </row>
    <row r="548" spans="1:30" s="28" customFormat="1" ht="43.5" x14ac:dyDescent="0.35">
      <c r="A548" s="20">
        <v>601</v>
      </c>
      <c r="B548" s="28">
        <v>2024</v>
      </c>
      <c r="C548" s="19" t="s">
        <v>1715</v>
      </c>
      <c r="D548" s="19" t="s">
        <v>1716</v>
      </c>
      <c r="E548" s="19">
        <v>52976048</v>
      </c>
      <c r="F548" s="19" t="s">
        <v>1717</v>
      </c>
      <c r="G548" s="19" t="s">
        <v>262</v>
      </c>
      <c r="H548" s="19" t="s">
        <v>4742</v>
      </c>
      <c r="I548" s="27">
        <v>45338</v>
      </c>
      <c r="J548" s="27">
        <v>45341</v>
      </c>
      <c r="K548" s="27">
        <v>45504</v>
      </c>
      <c r="L548" s="29">
        <v>32862500</v>
      </c>
      <c r="M548" s="36">
        <v>0.44099378300884934</v>
      </c>
      <c r="N548" s="31">
        <v>14140833</v>
      </c>
      <c r="O548" s="31">
        <v>796667</v>
      </c>
      <c r="P548" s="31">
        <v>17925000</v>
      </c>
      <c r="Q548" s="31">
        <f>VLOOKUP(A548,Hoja8!A:B,2,0)</f>
        <v>52976048</v>
      </c>
      <c r="R548" s="31">
        <f t="shared" si="33"/>
        <v>0</v>
      </c>
      <c r="S548" s="31">
        <f>VLOOKUP(A548,Hoja8!A:C,3,0)</f>
        <v>32862500</v>
      </c>
      <c r="T548" s="31">
        <f t="shared" si="34"/>
        <v>0</v>
      </c>
      <c r="U548" s="31">
        <f>VLOOKUP(A548,Hoja8!A:E,5,0)</f>
        <v>20115833</v>
      </c>
      <c r="V548" s="31">
        <f>VLOOKUP(A548,Hoja8!A:D,4,0)</f>
        <v>796667</v>
      </c>
      <c r="W548" s="31">
        <f>VLOOKUP(A548,Hoja8!A:F,6,0)</f>
        <v>11950000</v>
      </c>
      <c r="AA548" s="30">
        <f t="shared" si="35"/>
        <v>45504</v>
      </c>
      <c r="AB548" s="31"/>
      <c r="AC548" s="31">
        <f t="shared" si="32"/>
        <v>32862500</v>
      </c>
      <c r="AD548" s="28" t="s">
        <v>5415</v>
      </c>
    </row>
    <row r="549" spans="1:30" s="28" customFormat="1" ht="43.5" x14ac:dyDescent="0.35">
      <c r="A549" s="20">
        <v>602</v>
      </c>
      <c r="B549" s="28">
        <v>2024</v>
      </c>
      <c r="C549" s="19" t="s">
        <v>1718</v>
      </c>
      <c r="D549" s="19" t="s">
        <v>1719</v>
      </c>
      <c r="E549" s="19">
        <v>52750847</v>
      </c>
      <c r="F549" s="19" t="s">
        <v>1720</v>
      </c>
      <c r="G549" s="19" t="s">
        <v>764</v>
      </c>
      <c r="H549" s="19" t="s">
        <v>765</v>
      </c>
      <c r="I549" s="27">
        <v>45338</v>
      </c>
      <c r="J549" s="27">
        <v>45349</v>
      </c>
      <c r="K549" s="27">
        <v>45504</v>
      </c>
      <c r="L549" s="29">
        <v>39108000</v>
      </c>
      <c r="M549" s="36">
        <v>0.41176470588235292</v>
      </c>
      <c r="N549" s="31">
        <v>13687800</v>
      </c>
      <c r="O549" s="31">
        <v>5866200</v>
      </c>
      <c r="P549" s="31">
        <v>19554000</v>
      </c>
      <c r="Q549" s="31">
        <f>VLOOKUP(A549,Hoja8!A:B,2,0)</f>
        <v>52750847</v>
      </c>
      <c r="R549" s="31">
        <f t="shared" si="33"/>
        <v>0</v>
      </c>
      <c r="S549" s="31">
        <f>VLOOKUP(A549,Hoja8!A:C,3,0)</f>
        <v>39108000</v>
      </c>
      <c r="T549" s="31">
        <f t="shared" si="34"/>
        <v>0</v>
      </c>
      <c r="U549" s="31">
        <f>VLOOKUP(A549,Hoja8!A:E,5,0)</f>
        <v>20205800</v>
      </c>
      <c r="V549" s="31">
        <f>VLOOKUP(A549,Hoja8!A:D,4,0)</f>
        <v>5866200</v>
      </c>
      <c r="W549" s="31">
        <f>VLOOKUP(A549,Hoja8!A:F,6,0)</f>
        <v>13036000</v>
      </c>
      <c r="AA549" s="30">
        <f t="shared" si="35"/>
        <v>45504</v>
      </c>
      <c r="AB549" s="31"/>
      <c r="AC549" s="31">
        <f t="shared" si="32"/>
        <v>39108000</v>
      </c>
      <c r="AD549" s="28" t="s">
        <v>556</v>
      </c>
    </row>
    <row r="550" spans="1:30" s="28" customFormat="1" ht="29" x14ac:dyDescent="0.35">
      <c r="A550" s="20">
        <v>603</v>
      </c>
      <c r="B550" s="28">
        <v>2024</v>
      </c>
      <c r="C550" s="19" t="s">
        <v>1721</v>
      </c>
      <c r="D550" s="19" t="s">
        <v>1722</v>
      </c>
      <c r="E550" s="19">
        <v>75088692</v>
      </c>
      <c r="F550" s="19" t="s">
        <v>1723</v>
      </c>
      <c r="G550" s="19" t="s">
        <v>764</v>
      </c>
      <c r="H550" s="19" t="s">
        <v>765</v>
      </c>
      <c r="I550" s="27">
        <v>45338</v>
      </c>
      <c r="J550" s="27">
        <v>45342</v>
      </c>
      <c r="K550" s="27">
        <v>45504</v>
      </c>
      <c r="L550" s="29">
        <v>52152000</v>
      </c>
      <c r="M550" s="36">
        <v>0.43749999595533245</v>
      </c>
      <c r="N550" s="31">
        <v>20281333</v>
      </c>
      <c r="O550" s="31">
        <v>5794667</v>
      </c>
      <c r="P550" s="31">
        <v>26076000</v>
      </c>
      <c r="Q550" s="31">
        <f>VLOOKUP(A550,Hoja8!A:B,2,0)</f>
        <v>75088692</v>
      </c>
      <c r="R550" s="31">
        <f t="shared" si="33"/>
        <v>0</v>
      </c>
      <c r="S550" s="31">
        <f>VLOOKUP(A550,Hoja8!A:C,3,0)</f>
        <v>52152000</v>
      </c>
      <c r="T550" s="31">
        <f t="shared" si="34"/>
        <v>0</v>
      </c>
      <c r="U550" s="31">
        <f>VLOOKUP(A550,Hoja8!A:E,5,0)</f>
        <v>28973333</v>
      </c>
      <c r="V550" s="31">
        <f>VLOOKUP(A550,Hoja8!A:D,4,0)</f>
        <v>5794667</v>
      </c>
      <c r="W550" s="31">
        <f>VLOOKUP(A550,Hoja8!A:F,6,0)</f>
        <v>17384000</v>
      </c>
      <c r="AA550" s="30">
        <f t="shared" si="35"/>
        <v>45504</v>
      </c>
      <c r="AB550" s="31"/>
      <c r="AC550" s="31">
        <f t="shared" si="32"/>
        <v>52152000</v>
      </c>
      <c r="AD550" s="28" t="s">
        <v>556</v>
      </c>
    </row>
    <row r="551" spans="1:30" s="28" customFormat="1" ht="29" x14ac:dyDescent="0.35">
      <c r="A551" s="20">
        <v>604</v>
      </c>
      <c r="B551" s="28">
        <v>2024</v>
      </c>
      <c r="C551" s="19" t="s">
        <v>1724</v>
      </c>
      <c r="D551" s="19" t="s">
        <v>1725</v>
      </c>
      <c r="E551" s="19">
        <v>1018412053</v>
      </c>
      <c r="F551" s="19" t="s">
        <v>1726</v>
      </c>
      <c r="G551" s="19" t="s">
        <v>764</v>
      </c>
      <c r="H551" s="19" t="s">
        <v>765</v>
      </c>
      <c r="I551" s="27">
        <v>45338</v>
      </c>
      <c r="J551" s="27">
        <v>45349</v>
      </c>
      <c r="K551" s="27">
        <v>45504</v>
      </c>
      <c r="L551" s="29">
        <v>39108000</v>
      </c>
      <c r="M551" s="36">
        <v>0.41176470588235292</v>
      </c>
      <c r="N551" s="31">
        <v>13687800</v>
      </c>
      <c r="O551" s="31">
        <v>5866200</v>
      </c>
      <c r="P551" s="31">
        <v>19554000</v>
      </c>
      <c r="Q551" s="31">
        <f>VLOOKUP(A551,Hoja8!A:B,2,0)</f>
        <v>1018412053</v>
      </c>
      <c r="R551" s="31">
        <f t="shared" si="33"/>
        <v>0</v>
      </c>
      <c r="S551" s="31">
        <f>VLOOKUP(A551,Hoja8!A:C,3,0)</f>
        <v>39108000</v>
      </c>
      <c r="T551" s="31">
        <f t="shared" si="34"/>
        <v>0</v>
      </c>
      <c r="U551" s="31">
        <f>VLOOKUP(A551,Hoja8!A:E,5,0)</f>
        <v>20205800</v>
      </c>
      <c r="V551" s="31">
        <f>VLOOKUP(A551,Hoja8!A:D,4,0)</f>
        <v>5866200</v>
      </c>
      <c r="W551" s="31">
        <f>VLOOKUP(A551,Hoja8!A:F,6,0)</f>
        <v>13036000</v>
      </c>
      <c r="AA551" s="30">
        <f t="shared" si="35"/>
        <v>45504</v>
      </c>
      <c r="AB551" s="31"/>
      <c r="AC551" s="31">
        <f t="shared" si="32"/>
        <v>39108000</v>
      </c>
      <c r="AD551" s="28" t="s">
        <v>556</v>
      </c>
    </row>
    <row r="552" spans="1:30" s="28" customFormat="1" ht="29" x14ac:dyDescent="0.35">
      <c r="A552" s="20">
        <v>605</v>
      </c>
      <c r="B552" s="28">
        <v>2024</v>
      </c>
      <c r="C552" s="19" t="s">
        <v>1727</v>
      </c>
      <c r="D552" s="19" t="s">
        <v>1728</v>
      </c>
      <c r="E552" s="19">
        <v>1026294950</v>
      </c>
      <c r="F552" s="19" t="s">
        <v>1729</v>
      </c>
      <c r="G552" s="19" t="s">
        <v>154</v>
      </c>
      <c r="H552" s="19" t="s">
        <v>32</v>
      </c>
      <c r="I552" s="27">
        <v>45338</v>
      </c>
      <c r="J552" s="27">
        <v>45348</v>
      </c>
      <c r="K552" s="27">
        <v>45504</v>
      </c>
      <c r="L552" s="29">
        <v>39108000</v>
      </c>
      <c r="M552" s="36">
        <v>0.41558442140661006</v>
      </c>
      <c r="N552" s="31">
        <v>13905067</v>
      </c>
      <c r="O552" s="31">
        <v>5648933</v>
      </c>
      <c r="P552" s="31">
        <v>19554000</v>
      </c>
      <c r="Q552" s="31">
        <f>VLOOKUP(A552,Hoja8!A:B,2,0)</f>
        <v>1026294950</v>
      </c>
      <c r="R552" s="31">
        <f t="shared" si="33"/>
        <v>0</v>
      </c>
      <c r="S552" s="31">
        <f>VLOOKUP(A552,Hoja8!A:C,3,0)</f>
        <v>39108000</v>
      </c>
      <c r="T552" s="31">
        <f t="shared" si="34"/>
        <v>0</v>
      </c>
      <c r="U552" s="31">
        <f>VLOOKUP(A552,Hoja8!A:E,5,0)</f>
        <v>20423067</v>
      </c>
      <c r="V552" s="31">
        <f>VLOOKUP(A552,Hoja8!A:D,4,0)</f>
        <v>5648933</v>
      </c>
      <c r="W552" s="31">
        <f>VLOOKUP(A552,Hoja8!A:F,6,0)</f>
        <v>13036000</v>
      </c>
      <c r="AA552" s="30">
        <f t="shared" si="35"/>
        <v>45504</v>
      </c>
      <c r="AB552" s="31"/>
      <c r="AC552" s="31">
        <f t="shared" si="32"/>
        <v>39108000</v>
      </c>
      <c r="AD552" s="28" t="s">
        <v>32</v>
      </c>
    </row>
    <row r="553" spans="1:30" s="28" customFormat="1" ht="43.5" x14ac:dyDescent="0.35">
      <c r="A553" s="20">
        <v>606</v>
      </c>
      <c r="B553" s="28">
        <v>2024</v>
      </c>
      <c r="C553" s="19" t="s">
        <v>1730</v>
      </c>
      <c r="D553" s="19" t="s">
        <v>1731</v>
      </c>
      <c r="E553" s="19">
        <v>1010210091</v>
      </c>
      <c r="F553" s="19" t="s">
        <v>1732</v>
      </c>
      <c r="G553" s="19" t="s">
        <v>262</v>
      </c>
      <c r="H553" s="19" t="s">
        <v>4742</v>
      </c>
      <c r="I553" s="27">
        <v>45338</v>
      </c>
      <c r="J553" s="27">
        <v>45341</v>
      </c>
      <c r="K553" s="27">
        <v>45504</v>
      </c>
      <c r="L553" s="29">
        <v>32862500</v>
      </c>
      <c r="M553" s="36">
        <v>0.44099378300884934</v>
      </c>
      <c r="N553" s="31">
        <v>14140833</v>
      </c>
      <c r="O553" s="31">
        <v>796667</v>
      </c>
      <c r="P553" s="31">
        <v>17925000</v>
      </c>
      <c r="Q553" s="31">
        <f>VLOOKUP(A553,Hoja8!A:B,2,0)</f>
        <v>1010210091</v>
      </c>
      <c r="R553" s="31">
        <f t="shared" si="33"/>
        <v>0</v>
      </c>
      <c r="S553" s="31">
        <f>VLOOKUP(A553,Hoja8!A:C,3,0)</f>
        <v>32862500</v>
      </c>
      <c r="T553" s="31">
        <f t="shared" si="34"/>
        <v>0</v>
      </c>
      <c r="U553" s="31">
        <f>VLOOKUP(A553,Hoja8!A:E,5,0)</f>
        <v>20115833</v>
      </c>
      <c r="V553" s="31">
        <f>VLOOKUP(A553,Hoja8!A:D,4,0)</f>
        <v>796667</v>
      </c>
      <c r="W553" s="31">
        <f>VLOOKUP(A553,Hoja8!A:F,6,0)</f>
        <v>11950000</v>
      </c>
      <c r="AA553" s="30">
        <f t="shared" si="35"/>
        <v>45504</v>
      </c>
      <c r="AB553" s="31"/>
      <c r="AC553" s="31">
        <f t="shared" si="32"/>
        <v>32862500</v>
      </c>
      <c r="AD553" s="28" t="s">
        <v>5415</v>
      </c>
    </row>
    <row r="554" spans="1:30" s="28" customFormat="1" ht="43.5" x14ac:dyDescent="0.35">
      <c r="A554" s="20">
        <v>607</v>
      </c>
      <c r="B554" s="28">
        <v>2024</v>
      </c>
      <c r="C554" s="19" t="s">
        <v>1733</v>
      </c>
      <c r="D554" s="19" t="s">
        <v>1734</v>
      </c>
      <c r="E554" s="19">
        <v>1032393159</v>
      </c>
      <c r="F554" s="19" t="s">
        <v>1735</v>
      </c>
      <c r="G554" s="19" t="s">
        <v>262</v>
      </c>
      <c r="H554" s="19" t="s">
        <v>4742</v>
      </c>
      <c r="I554" s="27">
        <v>45338</v>
      </c>
      <c r="J554" s="27">
        <v>45341</v>
      </c>
      <c r="K554" s="27">
        <v>45504</v>
      </c>
      <c r="L554" s="29">
        <v>32862500</v>
      </c>
      <c r="M554" s="36">
        <v>0.44099378300884934</v>
      </c>
      <c r="N554" s="31">
        <v>14140833</v>
      </c>
      <c r="O554" s="31">
        <v>796667</v>
      </c>
      <c r="P554" s="31">
        <v>17925000</v>
      </c>
      <c r="Q554" s="31">
        <f>VLOOKUP(A554,Hoja8!A:B,2,0)</f>
        <v>1032393159</v>
      </c>
      <c r="R554" s="31">
        <f t="shared" si="33"/>
        <v>0</v>
      </c>
      <c r="S554" s="31">
        <f>VLOOKUP(A554,Hoja8!A:C,3,0)</f>
        <v>32862500</v>
      </c>
      <c r="T554" s="31">
        <f t="shared" si="34"/>
        <v>0</v>
      </c>
      <c r="U554" s="31">
        <f>VLOOKUP(A554,Hoja8!A:E,5,0)</f>
        <v>20115833</v>
      </c>
      <c r="V554" s="31">
        <f>VLOOKUP(A554,Hoja8!A:D,4,0)</f>
        <v>796667</v>
      </c>
      <c r="W554" s="31">
        <f>VLOOKUP(A554,Hoja8!A:F,6,0)</f>
        <v>11950000</v>
      </c>
      <c r="AA554" s="30">
        <f t="shared" si="35"/>
        <v>45504</v>
      </c>
      <c r="AB554" s="31"/>
      <c r="AC554" s="31">
        <f t="shared" si="32"/>
        <v>32862500</v>
      </c>
      <c r="AD554" s="28" t="s">
        <v>5415</v>
      </c>
    </row>
    <row r="555" spans="1:30" s="28" customFormat="1" ht="43.5" x14ac:dyDescent="0.35">
      <c r="A555" s="20">
        <v>608</v>
      </c>
      <c r="B555" s="28">
        <v>2024</v>
      </c>
      <c r="C555" s="19" t="s">
        <v>1736</v>
      </c>
      <c r="D555" s="19" t="s">
        <v>1737</v>
      </c>
      <c r="E555" s="19">
        <v>1122123341</v>
      </c>
      <c r="F555" s="19" t="s">
        <v>1738</v>
      </c>
      <c r="G555" s="19" t="s">
        <v>262</v>
      </c>
      <c r="H555" s="19" t="s">
        <v>4742</v>
      </c>
      <c r="I555" s="27">
        <v>45338</v>
      </c>
      <c r="J555" s="27">
        <v>45341</v>
      </c>
      <c r="K555" s="27">
        <v>45504</v>
      </c>
      <c r="L555" s="29">
        <v>32455500</v>
      </c>
      <c r="M555" s="36">
        <v>0.44099378881987578</v>
      </c>
      <c r="N555" s="31">
        <v>13965700</v>
      </c>
      <c r="O555" s="31">
        <v>786800</v>
      </c>
      <c r="P555" s="31">
        <v>17703000</v>
      </c>
      <c r="Q555" s="31">
        <f>VLOOKUP(A555,Hoja8!A:B,2,0)</f>
        <v>1122123341</v>
      </c>
      <c r="R555" s="31">
        <f t="shared" si="33"/>
        <v>0</v>
      </c>
      <c r="S555" s="31">
        <f>VLOOKUP(A555,Hoja8!A:C,3,0)</f>
        <v>32455500</v>
      </c>
      <c r="T555" s="31">
        <f t="shared" si="34"/>
        <v>0</v>
      </c>
      <c r="U555" s="31">
        <f>VLOOKUP(A555,Hoja8!A:E,5,0)</f>
        <v>19866700</v>
      </c>
      <c r="V555" s="31">
        <f>VLOOKUP(A555,Hoja8!A:D,4,0)</f>
        <v>786800</v>
      </c>
      <c r="W555" s="31">
        <f>VLOOKUP(A555,Hoja8!A:F,6,0)</f>
        <v>11802000</v>
      </c>
      <c r="AA555" s="30">
        <f t="shared" si="35"/>
        <v>45504</v>
      </c>
      <c r="AB555" s="31"/>
      <c r="AC555" s="31">
        <f t="shared" si="32"/>
        <v>32455500</v>
      </c>
      <c r="AD555" s="28" t="s">
        <v>5415</v>
      </c>
    </row>
    <row r="556" spans="1:30" s="28" customFormat="1" ht="43.5" x14ac:dyDescent="0.35">
      <c r="A556" s="20">
        <v>609</v>
      </c>
      <c r="B556" s="28">
        <v>2024</v>
      </c>
      <c r="C556" s="19" t="s">
        <v>1739</v>
      </c>
      <c r="D556" s="19" t="s">
        <v>1740</v>
      </c>
      <c r="E556" s="19">
        <v>1110504810</v>
      </c>
      <c r="F556" s="19" t="s">
        <v>1741</v>
      </c>
      <c r="G556" s="19" t="s">
        <v>262</v>
      </c>
      <c r="H556" s="19" t="s">
        <v>4742</v>
      </c>
      <c r="I556" s="27">
        <v>45341</v>
      </c>
      <c r="J556" s="27">
        <v>45343</v>
      </c>
      <c r="K556" s="27">
        <v>45504</v>
      </c>
      <c r="L556" s="29">
        <v>32862500</v>
      </c>
      <c r="M556" s="36">
        <v>0.43396226415094341</v>
      </c>
      <c r="N556" s="31">
        <v>13742500</v>
      </c>
      <c r="O556" s="31">
        <v>1195000</v>
      </c>
      <c r="P556" s="31">
        <v>17925000</v>
      </c>
      <c r="Q556" s="31">
        <f>VLOOKUP(A556,Hoja8!A:B,2,0)</f>
        <v>1110504810</v>
      </c>
      <c r="R556" s="31">
        <f t="shared" si="33"/>
        <v>0</v>
      </c>
      <c r="S556" s="31">
        <f>VLOOKUP(A556,Hoja8!A:C,3,0)</f>
        <v>32862500</v>
      </c>
      <c r="T556" s="31">
        <f t="shared" si="34"/>
        <v>0</v>
      </c>
      <c r="U556" s="31">
        <f>VLOOKUP(A556,Hoja8!A:E,5,0)</f>
        <v>19717500</v>
      </c>
      <c r="V556" s="31">
        <f>VLOOKUP(A556,Hoja8!A:D,4,0)</f>
        <v>1195000</v>
      </c>
      <c r="W556" s="31">
        <f>VLOOKUP(A556,Hoja8!A:F,6,0)</f>
        <v>11950000</v>
      </c>
      <c r="AA556" s="30">
        <f t="shared" si="35"/>
        <v>45504</v>
      </c>
      <c r="AB556" s="31"/>
      <c r="AC556" s="31">
        <f t="shared" si="32"/>
        <v>32862500</v>
      </c>
      <c r="AD556" s="28" t="s">
        <v>5415</v>
      </c>
    </row>
    <row r="557" spans="1:30" s="28" customFormat="1" ht="43.5" x14ac:dyDescent="0.35">
      <c r="A557" s="20">
        <v>610</v>
      </c>
      <c r="B557" s="28">
        <v>2024</v>
      </c>
      <c r="C557" s="19" t="s">
        <v>1742</v>
      </c>
      <c r="D557" s="19" t="s">
        <v>1743</v>
      </c>
      <c r="E557" s="19">
        <v>1030655379</v>
      </c>
      <c r="F557" s="19" t="s">
        <v>1744</v>
      </c>
      <c r="G557" s="19" t="s">
        <v>5431</v>
      </c>
      <c r="H557" s="19" t="s">
        <v>539</v>
      </c>
      <c r="I557" s="27">
        <v>45341</v>
      </c>
      <c r="J557" s="27">
        <v>45343</v>
      </c>
      <c r="K557" s="27">
        <v>45504</v>
      </c>
      <c r="L557" s="29">
        <v>31827000</v>
      </c>
      <c r="M557" s="36">
        <v>0.43396226415094341</v>
      </c>
      <c r="N557" s="31">
        <v>12200350</v>
      </c>
      <c r="O557" s="31">
        <v>3713150</v>
      </c>
      <c r="P557" s="31">
        <v>15913500</v>
      </c>
      <c r="Q557" s="31">
        <f>VLOOKUP(A557,Hoja8!A:B,2,0)</f>
        <v>1030655379</v>
      </c>
      <c r="R557" s="31">
        <f t="shared" si="33"/>
        <v>0</v>
      </c>
      <c r="S557" s="31">
        <f>VLOOKUP(A557,Hoja8!A:C,3,0)</f>
        <v>31827000</v>
      </c>
      <c r="T557" s="31">
        <f t="shared" si="34"/>
        <v>0</v>
      </c>
      <c r="U557" s="31">
        <f>VLOOKUP(A557,Hoja8!A:E,5,0)</f>
        <v>17504850</v>
      </c>
      <c r="V557" s="31">
        <f>VLOOKUP(A557,Hoja8!A:D,4,0)</f>
        <v>3713150</v>
      </c>
      <c r="W557" s="31">
        <f>VLOOKUP(A557,Hoja8!A:F,6,0)</f>
        <v>10609000</v>
      </c>
      <c r="AA557" s="30">
        <f t="shared" si="35"/>
        <v>45504</v>
      </c>
      <c r="AB557" s="31"/>
      <c r="AC557" s="31">
        <f t="shared" si="32"/>
        <v>31827000</v>
      </c>
      <c r="AD557" s="28" t="s">
        <v>534</v>
      </c>
    </row>
    <row r="558" spans="1:30" s="28" customFormat="1" ht="43.5" x14ac:dyDescent="0.35">
      <c r="A558" s="20">
        <v>611</v>
      </c>
      <c r="B558" s="28">
        <v>2024</v>
      </c>
      <c r="C558" s="19" t="s">
        <v>1745</v>
      </c>
      <c r="D558" s="19" t="s">
        <v>1746</v>
      </c>
      <c r="E558" s="19">
        <v>52363861</v>
      </c>
      <c r="F558" s="19" t="s">
        <v>1747</v>
      </c>
      <c r="G558" s="19" t="s">
        <v>154</v>
      </c>
      <c r="H558" s="19" t="s">
        <v>4747</v>
      </c>
      <c r="I558" s="27">
        <v>45341</v>
      </c>
      <c r="J558" s="27">
        <v>45344</v>
      </c>
      <c r="K558" s="27">
        <v>45504</v>
      </c>
      <c r="L558" s="29">
        <v>38046000</v>
      </c>
      <c r="M558" s="36">
        <v>0.43037974683544306</v>
      </c>
      <c r="N558" s="31">
        <v>15218400</v>
      </c>
      <c r="O558" s="31">
        <v>2685600</v>
      </c>
      <c r="P558" s="31">
        <v>20142000</v>
      </c>
      <c r="Q558" s="31">
        <f>VLOOKUP(A558,Hoja8!A:B,2,0)</f>
        <v>52363861</v>
      </c>
      <c r="R558" s="31">
        <f t="shared" si="33"/>
        <v>0</v>
      </c>
      <c r="S558" s="31">
        <f>VLOOKUP(A558,Hoja8!A:C,3,0)</f>
        <v>38046000</v>
      </c>
      <c r="T558" s="31">
        <f t="shared" si="34"/>
        <v>0</v>
      </c>
      <c r="U558" s="31">
        <f>VLOOKUP(A558,Hoja8!A:E,5,0)</f>
        <v>21932400</v>
      </c>
      <c r="V558" s="31">
        <f>VLOOKUP(A558,Hoja8!A:D,4,0)</f>
        <v>2685600</v>
      </c>
      <c r="W558" s="31">
        <f>VLOOKUP(A558,Hoja8!A:F,6,0)</f>
        <v>13428000</v>
      </c>
      <c r="AA558" s="30">
        <f t="shared" si="35"/>
        <v>45504</v>
      </c>
      <c r="AB558" s="31"/>
      <c r="AC558" s="31">
        <f t="shared" si="32"/>
        <v>38046000</v>
      </c>
      <c r="AD558" s="28" t="s">
        <v>5435</v>
      </c>
    </row>
    <row r="559" spans="1:30" s="28" customFormat="1" ht="43.5" x14ac:dyDescent="0.35">
      <c r="A559" s="20">
        <v>612</v>
      </c>
      <c r="B559" s="28">
        <v>2024</v>
      </c>
      <c r="C559" s="19" t="s">
        <v>1748</v>
      </c>
      <c r="D559" s="19" t="s">
        <v>1749</v>
      </c>
      <c r="E559" s="19">
        <v>1026293199</v>
      </c>
      <c r="F559" s="19" t="s">
        <v>1750</v>
      </c>
      <c r="G559" s="19" t="s">
        <v>154</v>
      </c>
      <c r="H559" s="19" t="s">
        <v>32</v>
      </c>
      <c r="I559" s="27">
        <v>45341</v>
      </c>
      <c r="J559" s="27">
        <v>45344</v>
      </c>
      <c r="K559" s="27">
        <v>45504</v>
      </c>
      <c r="L559" s="29">
        <v>39108000</v>
      </c>
      <c r="M559" s="36">
        <v>0.43037974130431156</v>
      </c>
      <c r="N559" s="31">
        <v>14774133</v>
      </c>
      <c r="O559" s="31">
        <v>4779867</v>
      </c>
      <c r="P559" s="31">
        <v>19554000</v>
      </c>
      <c r="Q559" s="31">
        <f>VLOOKUP(A559,Hoja8!A:B,2,0)</f>
        <v>1026293199</v>
      </c>
      <c r="R559" s="31">
        <f t="shared" si="33"/>
        <v>0</v>
      </c>
      <c r="S559" s="31">
        <f>VLOOKUP(A559,Hoja8!A:C,3,0)</f>
        <v>39108000</v>
      </c>
      <c r="T559" s="31">
        <f t="shared" si="34"/>
        <v>0</v>
      </c>
      <c r="U559" s="31">
        <f>VLOOKUP(A559,Hoja8!A:E,5,0)</f>
        <v>21292133</v>
      </c>
      <c r="V559" s="31">
        <f>VLOOKUP(A559,Hoja8!A:D,4,0)</f>
        <v>4779867</v>
      </c>
      <c r="W559" s="31">
        <f>VLOOKUP(A559,Hoja8!A:F,6,0)</f>
        <v>13036000</v>
      </c>
      <c r="AA559" s="30">
        <f t="shared" si="35"/>
        <v>45504</v>
      </c>
      <c r="AB559" s="31"/>
      <c r="AC559" s="31">
        <f t="shared" si="32"/>
        <v>39108000</v>
      </c>
      <c r="AD559" s="28" t="s">
        <v>32</v>
      </c>
    </row>
    <row r="560" spans="1:30" s="28" customFormat="1" ht="29" x14ac:dyDescent="0.35">
      <c r="A560" s="20">
        <v>613</v>
      </c>
      <c r="B560" s="28">
        <v>2024</v>
      </c>
      <c r="C560" s="19" t="s">
        <v>1751</v>
      </c>
      <c r="D560" s="19" t="s">
        <v>1752</v>
      </c>
      <c r="E560" s="19">
        <v>1030649360</v>
      </c>
      <c r="F560" s="19" t="s">
        <v>1753</v>
      </c>
      <c r="G560" s="19" t="s">
        <v>764</v>
      </c>
      <c r="H560" s="19" t="s">
        <v>765</v>
      </c>
      <c r="I560" s="27">
        <v>45341</v>
      </c>
      <c r="J560" s="27">
        <v>45349</v>
      </c>
      <c r="K560" s="27">
        <v>45504</v>
      </c>
      <c r="L560" s="29">
        <v>39108000</v>
      </c>
      <c r="M560" s="36">
        <v>0.41176470588235292</v>
      </c>
      <c r="N560" s="31">
        <v>13687800</v>
      </c>
      <c r="O560" s="31">
        <v>5866200</v>
      </c>
      <c r="P560" s="31">
        <v>19554000</v>
      </c>
      <c r="Q560" s="31">
        <f>VLOOKUP(A560,Hoja8!A:B,2,0)</f>
        <v>1030649360</v>
      </c>
      <c r="R560" s="31">
        <f t="shared" si="33"/>
        <v>0</v>
      </c>
      <c r="S560" s="31">
        <f>VLOOKUP(A560,Hoja8!A:C,3,0)</f>
        <v>39108000</v>
      </c>
      <c r="T560" s="31">
        <f t="shared" si="34"/>
        <v>0</v>
      </c>
      <c r="U560" s="31">
        <f>VLOOKUP(A560,Hoja8!A:E,5,0)</f>
        <v>20205800</v>
      </c>
      <c r="V560" s="31">
        <f>VLOOKUP(A560,Hoja8!A:D,4,0)</f>
        <v>5866200</v>
      </c>
      <c r="W560" s="31">
        <f>VLOOKUP(A560,Hoja8!A:F,6,0)</f>
        <v>13036000</v>
      </c>
      <c r="AA560" s="30">
        <f t="shared" si="35"/>
        <v>45504</v>
      </c>
      <c r="AB560" s="31"/>
      <c r="AC560" s="31">
        <f t="shared" si="32"/>
        <v>39108000</v>
      </c>
      <c r="AD560" s="28" t="s">
        <v>556</v>
      </c>
    </row>
    <row r="561" spans="1:30" s="28" customFormat="1" ht="29" x14ac:dyDescent="0.35">
      <c r="A561" s="20">
        <v>614</v>
      </c>
      <c r="B561" s="28">
        <v>2024</v>
      </c>
      <c r="C561" s="19" t="s">
        <v>1754</v>
      </c>
      <c r="D561" s="19" t="s">
        <v>1755</v>
      </c>
      <c r="E561" s="19">
        <v>1016004202</v>
      </c>
      <c r="F561" s="19" t="s">
        <v>1756</v>
      </c>
      <c r="G561" s="19" t="s">
        <v>298</v>
      </c>
      <c r="H561" s="19" t="s">
        <v>299</v>
      </c>
      <c r="I561" s="27">
        <v>45341</v>
      </c>
      <c r="J561" s="27">
        <v>45343</v>
      </c>
      <c r="K561" s="27">
        <v>45504</v>
      </c>
      <c r="L561" s="29">
        <v>32500000</v>
      </c>
      <c r="M561" s="36">
        <v>0.43396226415094341</v>
      </c>
      <c r="N561" s="31">
        <v>11500000</v>
      </c>
      <c r="O561" s="31">
        <v>6000000</v>
      </c>
      <c r="P561" s="31">
        <v>15000000</v>
      </c>
      <c r="Q561" s="31">
        <f>VLOOKUP(A561,Hoja8!A:B,2,0)</f>
        <v>1016004202</v>
      </c>
      <c r="R561" s="31">
        <f t="shared" si="33"/>
        <v>0</v>
      </c>
      <c r="S561" s="31">
        <f>VLOOKUP(A561,Hoja8!A:C,3,0)</f>
        <v>32500000</v>
      </c>
      <c r="T561" s="31">
        <f t="shared" si="34"/>
        <v>0</v>
      </c>
      <c r="U561" s="31">
        <f>VLOOKUP(A561,Hoja8!A:E,5,0)</f>
        <v>11500000</v>
      </c>
      <c r="V561" s="31">
        <f>VLOOKUP(A561,Hoja8!A:D,4,0)</f>
        <v>6000000</v>
      </c>
      <c r="W561" s="31">
        <f>VLOOKUP(A561,Hoja8!A:F,6,0)</f>
        <v>15000000</v>
      </c>
      <c r="AA561" s="30">
        <f t="shared" si="35"/>
        <v>45504</v>
      </c>
      <c r="AB561" s="31"/>
      <c r="AC561" s="31">
        <f t="shared" si="32"/>
        <v>32500000</v>
      </c>
      <c r="AD561" s="28" t="s">
        <v>300</v>
      </c>
    </row>
    <row r="562" spans="1:30" s="28" customFormat="1" ht="29" x14ac:dyDescent="0.35">
      <c r="A562" s="20">
        <v>615</v>
      </c>
      <c r="B562" s="28">
        <v>2024</v>
      </c>
      <c r="C562" s="19" t="s">
        <v>1757</v>
      </c>
      <c r="D562" s="19" t="s">
        <v>1758</v>
      </c>
      <c r="E562" s="19">
        <v>1085942790</v>
      </c>
      <c r="F562" s="19" t="s">
        <v>1759</v>
      </c>
      <c r="G562" s="19" t="s">
        <v>5431</v>
      </c>
      <c r="H562" s="19" t="s">
        <v>539</v>
      </c>
      <c r="I562" s="27">
        <v>45341</v>
      </c>
      <c r="J562" s="27">
        <v>45343</v>
      </c>
      <c r="K562" s="27">
        <v>45504</v>
      </c>
      <c r="L562" s="29">
        <v>31827000</v>
      </c>
      <c r="M562" s="36">
        <v>0.43396226415094341</v>
      </c>
      <c r="N562" s="31">
        <v>12200350</v>
      </c>
      <c r="O562" s="31">
        <v>3713150</v>
      </c>
      <c r="P562" s="31">
        <v>15913500</v>
      </c>
      <c r="Q562" s="31">
        <f>VLOOKUP(A562,Hoja8!A:B,2,0)</f>
        <v>1085942790</v>
      </c>
      <c r="R562" s="31">
        <f t="shared" si="33"/>
        <v>0</v>
      </c>
      <c r="S562" s="31">
        <f>VLOOKUP(A562,Hoja8!A:C,3,0)</f>
        <v>31827000</v>
      </c>
      <c r="T562" s="31">
        <f t="shared" si="34"/>
        <v>0</v>
      </c>
      <c r="U562" s="31">
        <f>VLOOKUP(A562,Hoja8!A:E,5,0)</f>
        <v>17504850</v>
      </c>
      <c r="V562" s="31">
        <f>VLOOKUP(A562,Hoja8!A:D,4,0)</f>
        <v>3713150</v>
      </c>
      <c r="W562" s="31">
        <f>VLOOKUP(A562,Hoja8!A:F,6,0)</f>
        <v>10609000</v>
      </c>
      <c r="AA562" s="30">
        <f t="shared" si="35"/>
        <v>45504</v>
      </c>
      <c r="AB562" s="31"/>
      <c r="AC562" s="31">
        <f t="shared" si="32"/>
        <v>31827000</v>
      </c>
      <c r="AD562" s="28" t="s">
        <v>534</v>
      </c>
    </row>
    <row r="563" spans="1:30" s="28" customFormat="1" ht="29" x14ac:dyDescent="0.35">
      <c r="A563" s="20">
        <v>617</v>
      </c>
      <c r="B563" s="28">
        <v>2024</v>
      </c>
      <c r="C563" s="19" t="s">
        <v>1760</v>
      </c>
      <c r="D563" s="19" t="s">
        <v>1761</v>
      </c>
      <c r="E563" s="19">
        <v>52819901</v>
      </c>
      <c r="F563" s="19" t="s">
        <v>1762</v>
      </c>
      <c r="G563" s="19" t="s">
        <v>154</v>
      </c>
      <c r="H563" s="19" t="s">
        <v>4747</v>
      </c>
      <c r="I563" s="27">
        <v>45341</v>
      </c>
      <c r="J563" s="27">
        <v>45344</v>
      </c>
      <c r="K563" s="27">
        <v>45504</v>
      </c>
      <c r="L563" s="29">
        <v>38046000</v>
      </c>
      <c r="M563" s="36">
        <v>0.43037974683544306</v>
      </c>
      <c r="N563" s="31">
        <v>15218400</v>
      </c>
      <c r="O563" s="31">
        <v>2685600</v>
      </c>
      <c r="P563" s="31">
        <v>20142000</v>
      </c>
      <c r="Q563" s="31">
        <f>VLOOKUP(A563,Hoja8!A:B,2,0)</f>
        <v>52819901</v>
      </c>
      <c r="R563" s="31">
        <f t="shared" si="33"/>
        <v>0</v>
      </c>
      <c r="S563" s="31">
        <f>VLOOKUP(A563,Hoja8!A:C,3,0)</f>
        <v>38046000</v>
      </c>
      <c r="T563" s="31">
        <f t="shared" si="34"/>
        <v>0</v>
      </c>
      <c r="U563" s="31">
        <f>VLOOKUP(A563,Hoja8!A:E,5,0)</f>
        <v>21932400</v>
      </c>
      <c r="V563" s="31">
        <f>VLOOKUP(A563,Hoja8!A:D,4,0)</f>
        <v>2685600</v>
      </c>
      <c r="W563" s="31">
        <f>VLOOKUP(A563,Hoja8!A:F,6,0)</f>
        <v>13428000</v>
      </c>
      <c r="AA563" s="30">
        <f t="shared" si="35"/>
        <v>45504</v>
      </c>
      <c r="AB563" s="31"/>
      <c r="AC563" s="31">
        <f t="shared" si="32"/>
        <v>38046000</v>
      </c>
      <c r="AD563" s="28" t="s">
        <v>5435</v>
      </c>
    </row>
    <row r="564" spans="1:30" s="28" customFormat="1" ht="29" x14ac:dyDescent="0.35">
      <c r="A564" s="20">
        <v>618</v>
      </c>
      <c r="B564" s="28">
        <v>2024</v>
      </c>
      <c r="C564" s="19" t="s">
        <v>1763</v>
      </c>
      <c r="D564" s="19" t="s">
        <v>1764</v>
      </c>
      <c r="E564" s="19">
        <v>1026274362</v>
      </c>
      <c r="F564" s="19" t="s">
        <v>1765</v>
      </c>
      <c r="G564" s="19" t="s">
        <v>5431</v>
      </c>
      <c r="H564" s="19" t="s">
        <v>539</v>
      </c>
      <c r="I564" s="27">
        <v>45341</v>
      </c>
      <c r="J564" s="27">
        <v>45348</v>
      </c>
      <c r="K564" s="27">
        <v>45504</v>
      </c>
      <c r="L564" s="29">
        <v>31827000</v>
      </c>
      <c r="M564" s="36">
        <v>0.41558442273854196</v>
      </c>
      <c r="N564" s="31">
        <v>11316267</v>
      </c>
      <c r="O564" s="31">
        <v>4597233</v>
      </c>
      <c r="P564" s="31">
        <v>15913500</v>
      </c>
      <c r="Q564" s="31">
        <f>VLOOKUP(A564,Hoja8!A:B,2,0)</f>
        <v>1026274362</v>
      </c>
      <c r="R564" s="31">
        <f t="shared" si="33"/>
        <v>0</v>
      </c>
      <c r="S564" s="31">
        <f>VLOOKUP(A564,Hoja8!A:C,3,0)</f>
        <v>31827000</v>
      </c>
      <c r="T564" s="31">
        <f t="shared" si="34"/>
        <v>0</v>
      </c>
      <c r="U564" s="31">
        <f>VLOOKUP(A564,Hoja8!A:E,5,0)</f>
        <v>16620767</v>
      </c>
      <c r="V564" s="31">
        <f>VLOOKUP(A564,Hoja8!A:D,4,0)</f>
        <v>4597233</v>
      </c>
      <c r="W564" s="31">
        <f>VLOOKUP(A564,Hoja8!A:F,6,0)</f>
        <v>10609000</v>
      </c>
      <c r="AA564" s="30">
        <f t="shared" si="35"/>
        <v>45504</v>
      </c>
      <c r="AB564" s="31"/>
      <c r="AC564" s="31">
        <f t="shared" si="32"/>
        <v>31827000</v>
      </c>
      <c r="AD564" s="28" t="s">
        <v>534</v>
      </c>
    </row>
    <row r="565" spans="1:30" s="28" customFormat="1" ht="43.5" x14ac:dyDescent="0.35">
      <c r="A565" s="20">
        <v>619</v>
      </c>
      <c r="B565" s="28">
        <v>2024</v>
      </c>
      <c r="C565" s="19" t="s">
        <v>1766</v>
      </c>
      <c r="D565" s="19" t="s">
        <v>1767</v>
      </c>
      <c r="E565" s="19">
        <v>1010221584</v>
      </c>
      <c r="F565" s="19" t="s">
        <v>1768</v>
      </c>
      <c r="G565" s="19" t="s">
        <v>5431</v>
      </c>
      <c r="H565" s="19" t="s">
        <v>539</v>
      </c>
      <c r="I565" s="27">
        <v>45341</v>
      </c>
      <c r="J565" s="27">
        <v>45343</v>
      </c>
      <c r="K565" s="27">
        <v>45504</v>
      </c>
      <c r="L565" s="29">
        <v>31827000</v>
      </c>
      <c r="M565" s="36">
        <v>0.43396226415094341</v>
      </c>
      <c r="N565" s="31">
        <v>12200350</v>
      </c>
      <c r="O565" s="31">
        <v>3713150</v>
      </c>
      <c r="P565" s="31">
        <v>15913500</v>
      </c>
      <c r="Q565" s="31">
        <f>VLOOKUP(A565,Hoja8!A:B,2,0)</f>
        <v>1010221584</v>
      </c>
      <c r="R565" s="31">
        <f t="shared" si="33"/>
        <v>0</v>
      </c>
      <c r="S565" s="31">
        <f>VLOOKUP(A565,Hoja8!A:C,3,0)</f>
        <v>31827000</v>
      </c>
      <c r="T565" s="31">
        <f t="shared" si="34"/>
        <v>0</v>
      </c>
      <c r="U565" s="31">
        <f>VLOOKUP(A565,Hoja8!A:E,5,0)</f>
        <v>17504850</v>
      </c>
      <c r="V565" s="31">
        <f>VLOOKUP(A565,Hoja8!A:D,4,0)</f>
        <v>3713150</v>
      </c>
      <c r="W565" s="31">
        <f>VLOOKUP(A565,Hoja8!A:F,6,0)</f>
        <v>10609000</v>
      </c>
      <c r="AA565" s="30">
        <f t="shared" si="35"/>
        <v>45504</v>
      </c>
      <c r="AB565" s="31"/>
      <c r="AC565" s="31">
        <f t="shared" si="32"/>
        <v>31827000</v>
      </c>
      <c r="AD565" s="28" t="s">
        <v>534</v>
      </c>
    </row>
    <row r="566" spans="1:30" s="28" customFormat="1" ht="43.5" x14ac:dyDescent="0.35">
      <c r="A566" s="20">
        <v>620</v>
      </c>
      <c r="B566" s="28">
        <v>2024</v>
      </c>
      <c r="C566" s="19" t="s">
        <v>1769</v>
      </c>
      <c r="D566" s="19" t="s">
        <v>1770</v>
      </c>
      <c r="E566" s="19">
        <v>24729493</v>
      </c>
      <c r="F566" s="19" t="s">
        <v>1771</v>
      </c>
      <c r="G566" s="19" t="s">
        <v>262</v>
      </c>
      <c r="H566" s="19" t="s">
        <v>4742</v>
      </c>
      <c r="I566" s="27">
        <v>45341</v>
      </c>
      <c r="J566" s="27">
        <v>45343</v>
      </c>
      <c r="K566" s="27">
        <v>45504</v>
      </c>
      <c r="L566" s="29">
        <v>27192000</v>
      </c>
      <c r="M566" s="36">
        <v>0.43396226415094341</v>
      </c>
      <c r="N566" s="31">
        <v>10423600</v>
      </c>
      <c r="O566" s="31">
        <v>3172400</v>
      </c>
      <c r="P566" s="31">
        <v>13596000</v>
      </c>
      <c r="Q566" s="31">
        <f>VLOOKUP(A566,Hoja8!A:B,2,0)</f>
        <v>24729493</v>
      </c>
      <c r="R566" s="31">
        <f t="shared" si="33"/>
        <v>0</v>
      </c>
      <c r="S566" s="31">
        <f>VLOOKUP(A566,Hoja8!A:C,3,0)</f>
        <v>27192000</v>
      </c>
      <c r="T566" s="31">
        <f t="shared" si="34"/>
        <v>0</v>
      </c>
      <c r="U566" s="31">
        <f>VLOOKUP(A566,Hoja8!A:E,5,0)</f>
        <v>14955600</v>
      </c>
      <c r="V566" s="31">
        <f>VLOOKUP(A566,Hoja8!A:D,4,0)</f>
        <v>3172400</v>
      </c>
      <c r="W566" s="31">
        <f>VLOOKUP(A566,Hoja8!A:F,6,0)</f>
        <v>9064000</v>
      </c>
      <c r="AA566" s="30">
        <f t="shared" si="35"/>
        <v>45504</v>
      </c>
      <c r="AB566" s="31"/>
      <c r="AC566" s="31">
        <f t="shared" ref="AC566:AC629" si="36">+AB566+L566</f>
        <v>27192000</v>
      </c>
      <c r="AD566" s="28" t="s">
        <v>5415</v>
      </c>
    </row>
    <row r="567" spans="1:30" s="28" customFormat="1" ht="43.5" x14ac:dyDescent="0.35">
      <c r="A567" s="20">
        <v>621</v>
      </c>
      <c r="B567" s="28">
        <v>2024</v>
      </c>
      <c r="C567" s="19" t="s">
        <v>1772</v>
      </c>
      <c r="D567" s="19" t="s">
        <v>1773</v>
      </c>
      <c r="E567" s="19">
        <v>1098715072</v>
      </c>
      <c r="F567" s="19" t="s">
        <v>1774</v>
      </c>
      <c r="G567" s="19" t="s">
        <v>262</v>
      </c>
      <c r="H567" s="19" t="s">
        <v>4742</v>
      </c>
      <c r="I567" s="27">
        <v>45341</v>
      </c>
      <c r="J567" s="27">
        <v>45343</v>
      </c>
      <c r="K567" s="27">
        <v>45504</v>
      </c>
      <c r="L567" s="29">
        <v>27192000</v>
      </c>
      <c r="M567" s="36">
        <v>0.43396226415094341</v>
      </c>
      <c r="N567" s="31">
        <v>10423600</v>
      </c>
      <c r="O567" s="31">
        <v>3172400</v>
      </c>
      <c r="P567" s="31">
        <v>13596000</v>
      </c>
      <c r="Q567" s="31">
        <f>VLOOKUP(A567,Hoja8!A:B,2,0)</f>
        <v>1098715072</v>
      </c>
      <c r="R567" s="31">
        <f t="shared" si="33"/>
        <v>0</v>
      </c>
      <c r="S567" s="31">
        <f>VLOOKUP(A567,Hoja8!A:C,3,0)</f>
        <v>27192000</v>
      </c>
      <c r="T567" s="31">
        <f t="shared" si="34"/>
        <v>0</v>
      </c>
      <c r="U567" s="31">
        <f>VLOOKUP(A567,Hoja8!A:E,5,0)</f>
        <v>14955600</v>
      </c>
      <c r="V567" s="31">
        <f>VLOOKUP(A567,Hoja8!A:D,4,0)</f>
        <v>3172400</v>
      </c>
      <c r="W567" s="31">
        <f>VLOOKUP(A567,Hoja8!A:F,6,0)</f>
        <v>9064000</v>
      </c>
      <c r="AA567" s="30">
        <f t="shared" si="35"/>
        <v>45504</v>
      </c>
      <c r="AB567" s="31"/>
      <c r="AC567" s="31">
        <f t="shared" si="36"/>
        <v>27192000</v>
      </c>
      <c r="AD567" s="28" t="s">
        <v>5415</v>
      </c>
    </row>
    <row r="568" spans="1:30" s="28" customFormat="1" ht="43.5" x14ac:dyDescent="0.35">
      <c r="A568" s="20">
        <v>622</v>
      </c>
      <c r="B568" s="28">
        <v>2024</v>
      </c>
      <c r="C568" s="19" t="s">
        <v>1775</v>
      </c>
      <c r="D568" s="19" t="s">
        <v>1776</v>
      </c>
      <c r="E568" s="19">
        <v>30231256</v>
      </c>
      <c r="F568" s="19" t="s">
        <v>1777</v>
      </c>
      <c r="G568" s="19" t="s">
        <v>298</v>
      </c>
      <c r="H568" s="19" t="s">
        <v>299</v>
      </c>
      <c r="I568" s="27">
        <v>45341</v>
      </c>
      <c r="J568" s="27">
        <v>45343</v>
      </c>
      <c r="K568" s="27">
        <v>45504</v>
      </c>
      <c r="L568" s="29">
        <v>32500000</v>
      </c>
      <c r="M568" s="36">
        <v>0.43396226415094341</v>
      </c>
      <c r="N568" s="31">
        <v>11500000</v>
      </c>
      <c r="O568" s="31">
        <v>6000000</v>
      </c>
      <c r="P568" s="31">
        <v>15000000</v>
      </c>
      <c r="Q568" s="31">
        <f>VLOOKUP(A568,Hoja8!A:B,2,0)</f>
        <v>30231256</v>
      </c>
      <c r="R568" s="31">
        <f t="shared" si="33"/>
        <v>0</v>
      </c>
      <c r="S568" s="31">
        <f>VLOOKUP(A568,Hoja8!A:C,3,0)</f>
        <v>32500000</v>
      </c>
      <c r="T568" s="31">
        <f t="shared" si="34"/>
        <v>0</v>
      </c>
      <c r="U568" s="31">
        <f>VLOOKUP(A568,Hoja8!A:E,5,0)</f>
        <v>16500000</v>
      </c>
      <c r="V568" s="31">
        <f>VLOOKUP(A568,Hoja8!A:D,4,0)</f>
        <v>6000000</v>
      </c>
      <c r="W568" s="31">
        <f>VLOOKUP(A568,Hoja8!A:F,6,0)</f>
        <v>10000000</v>
      </c>
      <c r="AA568" s="30">
        <f t="shared" si="35"/>
        <v>45504</v>
      </c>
      <c r="AB568" s="31"/>
      <c r="AC568" s="31">
        <f t="shared" si="36"/>
        <v>32500000</v>
      </c>
      <c r="AD568" s="28" t="s">
        <v>300</v>
      </c>
    </row>
    <row r="569" spans="1:30" s="28" customFormat="1" ht="43.5" x14ac:dyDescent="0.35">
      <c r="A569" s="20">
        <v>623</v>
      </c>
      <c r="B569" s="28">
        <v>2024</v>
      </c>
      <c r="C569" s="19" t="s">
        <v>1778</v>
      </c>
      <c r="D569" s="19" t="s">
        <v>1779</v>
      </c>
      <c r="E569" s="19">
        <v>1110508111</v>
      </c>
      <c r="F569" s="19" t="s">
        <v>1780</v>
      </c>
      <c r="G569" s="19" t="s">
        <v>797</v>
      </c>
      <c r="H569" s="19" t="s">
        <v>4765</v>
      </c>
      <c r="I569" s="27">
        <v>45341</v>
      </c>
      <c r="J569" s="27">
        <v>45342</v>
      </c>
      <c r="K569" s="27">
        <v>45504</v>
      </c>
      <c r="L569" s="29">
        <v>36822500</v>
      </c>
      <c r="M569" s="36">
        <v>0.43750000525112021</v>
      </c>
      <c r="N569" s="31">
        <v>15621667</v>
      </c>
      <c r="O569" s="31">
        <v>1115833</v>
      </c>
      <c r="P569" s="31">
        <v>20085000</v>
      </c>
      <c r="Q569" s="31">
        <f>VLOOKUP(A569,Hoja8!A:B,2,0)</f>
        <v>1110508111</v>
      </c>
      <c r="R569" s="31">
        <f t="shared" si="33"/>
        <v>0</v>
      </c>
      <c r="S569" s="31">
        <f>VLOOKUP(A569,Hoja8!A:C,3,0)</f>
        <v>36822500</v>
      </c>
      <c r="T569" s="31">
        <f t="shared" si="34"/>
        <v>0</v>
      </c>
      <c r="U569" s="31">
        <f>VLOOKUP(A569,Hoja8!A:E,5,0)</f>
        <v>22316667</v>
      </c>
      <c r="V569" s="31">
        <f>VLOOKUP(A569,Hoja8!A:D,4,0)</f>
        <v>1115833</v>
      </c>
      <c r="W569" s="31">
        <f>VLOOKUP(A569,Hoja8!A:F,6,0)</f>
        <v>13390000</v>
      </c>
      <c r="AA569" s="30">
        <f t="shared" si="35"/>
        <v>45504</v>
      </c>
      <c r="AB569" s="31"/>
      <c r="AC569" s="31">
        <f t="shared" si="36"/>
        <v>36822500</v>
      </c>
      <c r="AD569" s="28" t="s">
        <v>4765</v>
      </c>
    </row>
    <row r="570" spans="1:30" s="28" customFormat="1" ht="43.5" x14ac:dyDescent="0.35">
      <c r="A570" s="20">
        <v>624</v>
      </c>
      <c r="B570" s="28">
        <v>2024</v>
      </c>
      <c r="C570" s="19" t="s">
        <v>1781</v>
      </c>
      <c r="D570" s="19" t="s">
        <v>1782</v>
      </c>
      <c r="E570" s="19">
        <v>1032412161</v>
      </c>
      <c r="F570" s="19" t="s">
        <v>1783</v>
      </c>
      <c r="G570" s="19" t="s">
        <v>262</v>
      </c>
      <c r="H570" s="19" t="s">
        <v>4742</v>
      </c>
      <c r="I570" s="27">
        <v>45341</v>
      </c>
      <c r="J570" s="27">
        <v>45348</v>
      </c>
      <c r="K570" s="27">
        <v>45504</v>
      </c>
      <c r="L570" s="29">
        <v>20339000</v>
      </c>
      <c r="M570" s="36">
        <v>0.41558442584646621</v>
      </c>
      <c r="N570" s="31">
        <v>7889067</v>
      </c>
      <c r="O570" s="31">
        <v>1355933</v>
      </c>
      <c r="P570" s="31">
        <v>11094000</v>
      </c>
      <c r="Q570" s="31">
        <f>VLOOKUP(A570,Hoja8!A:B,2,0)</f>
        <v>1032412161</v>
      </c>
      <c r="R570" s="31">
        <f t="shared" si="33"/>
        <v>0</v>
      </c>
      <c r="S570" s="31">
        <f>VLOOKUP(A570,Hoja8!A:C,3,0)</f>
        <v>20339000</v>
      </c>
      <c r="T570" s="31">
        <f t="shared" si="34"/>
        <v>0</v>
      </c>
      <c r="U570" s="31">
        <f>VLOOKUP(A570,Hoja8!A:E,5,0)</f>
        <v>11587067</v>
      </c>
      <c r="V570" s="31">
        <f>VLOOKUP(A570,Hoja8!A:D,4,0)</f>
        <v>1355933</v>
      </c>
      <c r="W570" s="31">
        <f>VLOOKUP(A570,Hoja8!A:F,6,0)</f>
        <v>7396000</v>
      </c>
      <c r="AA570" s="30">
        <f t="shared" si="35"/>
        <v>45504</v>
      </c>
      <c r="AB570" s="31"/>
      <c r="AC570" s="31">
        <f t="shared" si="36"/>
        <v>20339000</v>
      </c>
      <c r="AD570" s="28" t="s">
        <v>5415</v>
      </c>
    </row>
    <row r="571" spans="1:30" s="28" customFormat="1" ht="43.5" x14ac:dyDescent="0.35">
      <c r="A571" s="20">
        <v>626</v>
      </c>
      <c r="B571" s="28">
        <v>2024</v>
      </c>
      <c r="C571" s="19" t="s">
        <v>1784</v>
      </c>
      <c r="D571" s="19" t="s">
        <v>1785</v>
      </c>
      <c r="E571" s="19">
        <v>52964617</v>
      </c>
      <c r="F571" s="19" t="s">
        <v>1786</v>
      </c>
      <c r="G571" s="19" t="s">
        <v>262</v>
      </c>
      <c r="H571" s="19" t="s">
        <v>4742</v>
      </c>
      <c r="I571" s="27">
        <v>45341</v>
      </c>
      <c r="J571" s="27">
        <v>45342</v>
      </c>
      <c r="K571" s="27">
        <v>45504</v>
      </c>
      <c r="L571" s="29">
        <v>32455500</v>
      </c>
      <c r="M571" s="36">
        <v>0.4375</v>
      </c>
      <c r="N571" s="31">
        <v>13769000</v>
      </c>
      <c r="O571" s="31">
        <v>983500</v>
      </c>
      <c r="P571" s="31">
        <v>17703000</v>
      </c>
      <c r="Q571" s="31">
        <f>VLOOKUP(A571,Hoja8!A:B,2,0)</f>
        <v>52964617</v>
      </c>
      <c r="R571" s="31">
        <f t="shared" si="33"/>
        <v>0</v>
      </c>
      <c r="S571" s="31">
        <f>VLOOKUP(A571,Hoja8!A:C,3,0)</f>
        <v>32455500</v>
      </c>
      <c r="T571" s="31">
        <f t="shared" si="34"/>
        <v>0</v>
      </c>
      <c r="U571" s="31">
        <f>VLOOKUP(A571,Hoja8!A:E,5,0)</f>
        <v>19670000</v>
      </c>
      <c r="V571" s="31">
        <f>VLOOKUP(A571,Hoja8!A:D,4,0)</f>
        <v>983500</v>
      </c>
      <c r="W571" s="31">
        <f>VLOOKUP(A571,Hoja8!A:F,6,0)</f>
        <v>11802000</v>
      </c>
      <c r="AA571" s="30">
        <f t="shared" si="35"/>
        <v>45504</v>
      </c>
      <c r="AB571" s="31"/>
      <c r="AC571" s="31">
        <f t="shared" si="36"/>
        <v>32455500</v>
      </c>
      <c r="AD571" s="28" t="s">
        <v>5415</v>
      </c>
    </row>
    <row r="572" spans="1:30" s="28" customFormat="1" ht="43.5" x14ac:dyDescent="0.35">
      <c r="A572" s="20">
        <v>627</v>
      </c>
      <c r="B572" s="28">
        <v>2024</v>
      </c>
      <c r="C572" s="19" t="s">
        <v>1787</v>
      </c>
      <c r="D572" s="19" t="s">
        <v>1788</v>
      </c>
      <c r="E572" s="19">
        <v>1014229104</v>
      </c>
      <c r="F572" s="19" t="s">
        <v>1789</v>
      </c>
      <c r="G572" s="19" t="s">
        <v>262</v>
      </c>
      <c r="H572" s="19" t="s">
        <v>4742</v>
      </c>
      <c r="I572" s="27">
        <v>45341</v>
      </c>
      <c r="J572" s="27">
        <v>45342</v>
      </c>
      <c r="K572" s="27">
        <v>45504</v>
      </c>
      <c r="L572" s="29">
        <v>32455500</v>
      </c>
      <c r="M572" s="36">
        <v>0.4375</v>
      </c>
      <c r="N572" s="31">
        <v>13769000</v>
      </c>
      <c r="O572" s="31">
        <v>983500</v>
      </c>
      <c r="P572" s="31">
        <v>17703000</v>
      </c>
      <c r="Q572" s="31">
        <f>VLOOKUP(A572,Hoja8!A:B,2,0)</f>
        <v>1014229104</v>
      </c>
      <c r="R572" s="31">
        <f t="shared" si="33"/>
        <v>0</v>
      </c>
      <c r="S572" s="31">
        <f>VLOOKUP(A572,Hoja8!A:C,3,0)</f>
        <v>32455500</v>
      </c>
      <c r="T572" s="31">
        <f t="shared" si="34"/>
        <v>0</v>
      </c>
      <c r="U572" s="31">
        <f>VLOOKUP(A572,Hoja8!A:E,5,0)</f>
        <v>19670000</v>
      </c>
      <c r="V572" s="31">
        <f>VLOOKUP(A572,Hoja8!A:D,4,0)</f>
        <v>983500</v>
      </c>
      <c r="W572" s="31">
        <f>VLOOKUP(A572,Hoja8!A:F,6,0)</f>
        <v>11802000</v>
      </c>
      <c r="AA572" s="30">
        <f t="shared" si="35"/>
        <v>45504</v>
      </c>
      <c r="AB572" s="31"/>
      <c r="AC572" s="31">
        <f t="shared" si="36"/>
        <v>32455500</v>
      </c>
      <c r="AD572" s="28" t="s">
        <v>5415</v>
      </c>
    </row>
    <row r="573" spans="1:30" s="28" customFormat="1" ht="29" x14ac:dyDescent="0.35">
      <c r="A573" s="20">
        <v>628</v>
      </c>
      <c r="B573" s="28">
        <v>2024</v>
      </c>
      <c r="C573" s="19" t="s">
        <v>1790</v>
      </c>
      <c r="D573" s="19" t="s">
        <v>1791</v>
      </c>
      <c r="E573" s="19">
        <v>1033815957</v>
      </c>
      <c r="F573" s="19" t="s">
        <v>1792</v>
      </c>
      <c r="G573" s="19" t="s">
        <v>154</v>
      </c>
      <c r="H573" s="19" t="s">
        <v>32</v>
      </c>
      <c r="I573" s="27">
        <v>45341</v>
      </c>
      <c r="J573" s="27">
        <v>45349</v>
      </c>
      <c r="K573" s="27">
        <v>45504</v>
      </c>
      <c r="L573" s="29">
        <v>39108000</v>
      </c>
      <c r="M573" s="36">
        <v>0.41176470588235292</v>
      </c>
      <c r="N573" s="31">
        <v>13687800</v>
      </c>
      <c r="O573" s="31">
        <v>5866200</v>
      </c>
      <c r="P573" s="31">
        <v>19554000</v>
      </c>
      <c r="Q573" s="31">
        <f>VLOOKUP(A573,Hoja8!A:B,2,0)</f>
        <v>1033815957</v>
      </c>
      <c r="R573" s="31">
        <f t="shared" si="33"/>
        <v>0</v>
      </c>
      <c r="S573" s="31">
        <f>VLOOKUP(A573,Hoja8!A:C,3,0)</f>
        <v>39108000</v>
      </c>
      <c r="T573" s="31">
        <f t="shared" si="34"/>
        <v>0</v>
      </c>
      <c r="U573" s="31">
        <f>VLOOKUP(A573,Hoja8!A:E,5,0)</f>
        <v>20205800</v>
      </c>
      <c r="V573" s="31">
        <f>VLOOKUP(A573,Hoja8!A:D,4,0)</f>
        <v>5866200</v>
      </c>
      <c r="W573" s="31">
        <f>VLOOKUP(A573,Hoja8!A:F,6,0)</f>
        <v>13036000</v>
      </c>
      <c r="AA573" s="30">
        <f t="shared" si="35"/>
        <v>45504</v>
      </c>
      <c r="AB573" s="31"/>
      <c r="AC573" s="31">
        <f t="shared" si="36"/>
        <v>39108000</v>
      </c>
      <c r="AD573" s="28" t="s">
        <v>32</v>
      </c>
    </row>
    <row r="574" spans="1:30" s="28" customFormat="1" ht="43.5" x14ac:dyDescent="0.35">
      <c r="A574" s="20">
        <v>629</v>
      </c>
      <c r="B574" s="28">
        <v>2024</v>
      </c>
      <c r="C574" s="19" t="s">
        <v>1793</v>
      </c>
      <c r="D574" s="19" t="s">
        <v>1794</v>
      </c>
      <c r="E574" s="19">
        <v>52810740</v>
      </c>
      <c r="F574" s="19" t="s">
        <v>1795</v>
      </c>
      <c r="G574" s="19" t="s">
        <v>894</v>
      </c>
      <c r="H574" s="19" t="s">
        <v>895</v>
      </c>
      <c r="I574" s="27">
        <v>45341</v>
      </c>
      <c r="J574" s="27">
        <v>45343</v>
      </c>
      <c r="K574" s="27">
        <v>45504</v>
      </c>
      <c r="L574" s="29">
        <v>31827000</v>
      </c>
      <c r="M574" s="36">
        <v>0.43396226415094341</v>
      </c>
      <c r="N574" s="31">
        <v>12200350</v>
      </c>
      <c r="O574" s="31">
        <v>3713150</v>
      </c>
      <c r="P574" s="31">
        <v>15913500</v>
      </c>
      <c r="Q574" s="31">
        <f>VLOOKUP(A574,Hoja8!A:B,2,0)</f>
        <v>52810740</v>
      </c>
      <c r="R574" s="31">
        <f t="shared" si="33"/>
        <v>0</v>
      </c>
      <c r="S574" s="31">
        <f>VLOOKUP(A574,Hoja8!A:C,3,0)</f>
        <v>31827000</v>
      </c>
      <c r="T574" s="31">
        <f t="shared" si="34"/>
        <v>0</v>
      </c>
      <c r="U574" s="31">
        <f>VLOOKUP(A574,Hoja8!A:E,5,0)</f>
        <v>17504850</v>
      </c>
      <c r="V574" s="31">
        <f>VLOOKUP(A574,Hoja8!A:D,4,0)</f>
        <v>3713150</v>
      </c>
      <c r="W574" s="31">
        <f>VLOOKUP(A574,Hoja8!A:F,6,0)</f>
        <v>10609000</v>
      </c>
      <c r="AA574" s="30">
        <f t="shared" si="35"/>
        <v>45504</v>
      </c>
      <c r="AB574" s="31"/>
      <c r="AC574" s="31">
        <f t="shared" si="36"/>
        <v>31827000</v>
      </c>
      <c r="AD574" s="28" t="s">
        <v>895</v>
      </c>
    </row>
    <row r="575" spans="1:30" s="28" customFormat="1" ht="43.5" x14ac:dyDescent="0.35">
      <c r="A575" s="20">
        <v>630</v>
      </c>
      <c r="B575" s="28">
        <v>2024</v>
      </c>
      <c r="C575" s="19" t="s">
        <v>1796</v>
      </c>
      <c r="D575" s="19" t="s">
        <v>1797</v>
      </c>
      <c r="E575" s="19">
        <v>1015404486</v>
      </c>
      <c r="F575" s="19" t="s">
        <v>1798</v>
      </c>
      <c r="G575" s="19" t="s">
        <v>894</v>
      </c>
      <c r="H575" s="19" t="s">
        <v>895</v>
      </c>
      <c r="I575" s="27">
        <v>45341</v>
      </c>
      <c r="J575" s="27">
        <v>45343</v>
      </c>
      <c r="K575" s="27">
        <v>45504</v>
      </c>
      <c r="L575" s="29">
        <v>31827000</v>
      </c>
      <c r="M575" s="36">
        <v>0.43396226415094341</v>
      </c>
      <c r="N575" s="31">
        <v>12200350</v>
      </c>
      <c r="O575" s="31">
        <v>3713150</v>
      </c>
      <c r="P575" s="31">
        <v>15913500</v>
      </c>
      <c r="Q575" s="31">
        <f>VLOOKUP(A575,Hoja8!A:B,2,0)</f>
        <v>1015404486</v>
      </c>
      <c r="R575" s="31">
        <f t="shared" si="33"/>
        <v>0</v>
      </c>
      <c r="S575" s="31">
        <f>VLOOKUP(A575,Hoja8!A:C,3,0)</f>
        <v>31827000</v>
      </c>
      <c r="T575" s="31">
        <f t="shared" si="34"/>
        <v>0</v>
      </c>
      <c r="U575" s="31">
        <f>VLOOKUP(A575,Hoja8!A:E,5,0)</f>
        <v>17504850</v>
      </c>
      <c r="V575" s="31">
        <f>VLOOKUP(A575,Hoja8!A:D,4,0)</f>
        <v>3713150</v>
      </c>
      <c r="W575" s="31">
        <f>VLOOKUP(A575,Hoja8!A:F,6,0)</f>
        <v>10609000</v>
      </c>
      <c r="AA575" s="30">
        <f t="shared" si="35"/>
        <v>45504</v>
      </c>
      <c r="AB575" s="31"/>
      <c r="AC575" s="31">
        <f t="shared" si="36"/>
        <v>31827000</v>
      </c>
      <c r="AD575" s="28" t="s">
        <v>895</v>
      </c>
    </row>
    <row r="576" spans="1:30" s="28" customFormat="1" ht="43.5" x14ac:dyDescent="0.35">
      <c r="A576" s="20">
        <v>631</v>
      </c>
      <c r="B576" s="28">
        <v>2024</v>
      </c>
      <c r="C576" s="19" t="s">
        <v>1799</v>
      </c>
      <c r="D576" s="19" t="s">
        <v>1800</v>
      </c>
      <c r="E576" s="19">
        <v>1032417500</v>
      </c>
      <c r="F576" s="19" t="s">
        <v>1801</v>
      </c>
      <c r="G576" s="19" t="s">
        <v>262</v>
      </c>
      <c r="H576" s="19" t="s">
        <v>4742</v>
      </c>
      <c r="I576" s="27">
        <v>45341</v>
      </c>
      <c r="J576" s="27">
        <v>45348</v>
      </c>
      <c r="K576" s="27">
        <v>45504</v>
      </c>
      <c r="L576" s="29">
        <v>32862500</v>
      </c>
      <c r="M576" s="36">
        <v>0.41558442193572326</v>
      </c>
      <c r="N576" s="31">
        <v>12746667</v>
      </c>
      <c r="O576" s="31">
        <v>2190833</v>
      </c>
      <c r="P576" s="31">
        <v>17925000</v>
      </c>
      <c r="Q576" s="31">
        <f>VLOOKUP(A576,Hoja8!A:B,2,0)</f>
        <v>1032417500</v>
      </c>
      <c r="R576" s="31">
        <f t="shared" si="33"/>
        <v>0</v>
      </c>
      <c r="S576" s="31">
        <f>VLOOKUP(A576,Hoja8!A:C,3,0)</f>
        <v>32862500</v>
      </c>
      <c r="T576" s="31">
        <f t="shared" si="34"/>
        <v>0</v>
      </c>
      <c r="U576" s="31">
        <f>VLOOKUP(A576,Hoja8!A:E,5,0)</f>
        <v>18721667</v>
      </c>
      <c r="V576" s="31">
        <f>VLOOKUP(A576,Hoja8!A:D,4,0)</f>
        <v>2190833</v>
      </c>
      <c r="W576" s="31">
        <f>VLOOKUP(A576,Hoja8!A:F,6,0)</f>
        <v>11950000</v>
      </c>
      <c r="AA576" s="30">
        <f t="shared" si="35"/>
        <v>45504</v>
      </c>
      <c r="AB576" s="31"/>
      <c r="AC576" s="31">
        <f t="shared" si="36"/>
        <v>32862500</v>
      </c>
      <c r="AD576" s="28" t="s">
        <v>5415</v>
      </c>
    </row>
    <row r="577" spans="1:30" s="28" customFormat="1" ht="43.5" x14ac:dyDescent="0.35">
      <c r="A577" s="20">
        <v>632</v>
      </c>
      <c r="B577" s="28">
        <v>2024</v>
      </c>
      <c r="C577" s="19" t="s">
        <v>1802</v>
      </c>
      <c r="D577" s="19" t="s">
        <v>1803</v>
      </c>
      <c r="E577" s="19">
        <v>1031127072</v>
      </c>
      <c r="F577" s="19" t="s">
        <v>1804</v>
      </c>
      <c r="G577" s="19" t="s">
        <v>262</v>
      </c>
      <c r="H577" s="19" t="s">
        <v>4742</v>
      </c>
      <c r="I577" s="27">
        <v>45341</v>
      </c>
      <c r="J577" s="27">
        <v>45343</v>
      </c>
      <c r="K577" s="27">
        <v>45504</v>
      </c>
      <c r="L577" s="29">
        <v>32862500</v>
      </c>
      <c r="M577" s="36">
        <v>0.43396226415094341</v>
      </c>
      <c r="N577" s="31">
        <v>13742500</v>
      </c>
      <c r="O577" s="31">
        <v>1195000</v>
      </c>
      <c r="P577" s="31">
        <v>17925000</v>
      </c>
      <c r="Q577" s="31">
        <f>VLOOKUP(A577,Hoja8!A:B,2,0)</f>
        <v>1031127072</v>
      </c>
      <c r="R577" s="31">
        <f t="shared" si="33"/>
        <v>0</v>
      </c>
      <c r="S577" s="31">
        <f>VLOOKUP(A577,Hoja8!A:C,3,0)</f>
        <v>32862500</v>
      </c>
      <c r="T577" s="31">
        <f t="shared" si="34"/>
        <v>0</v>
      </c>
      <c r="U577" s="31">
        <f>VLOOKUP(A577,Hoja8!A:E,5,0)</f>
        <v>19717500</v>
      </c>
      <c r="V577" s="31">
        <f>VLOOKUP(A577,Hoja8!A:D,4,0)</f>
        <v>1195000</v>
      </c>
      <c r="W577" s="31">
        <f>VLOOKUP(A577,Hoja8!A:F,6,0)</f>
        <v>11950000</v>
      </c>
      <c r="AA577" s="30">
        <f t="shared" si="35"/>
        <v>45504</v>
      </c>
      <c r="AB577" s="31"/>
      <c r="AC577" s="31">
        <f t="shared" si="36"/>
        <v>32862500</v>
      </c>
      <c r="AD577" s="28" t="s">
        <v>5415</v>
      </c>
    </row>
    <row r="578" spans="1:30" s="28" customFormat="1" ht="43.5" x14ac:dyDescent="0.35">
      <c r="A578" s="20">
        <v>633</v>
      </c>
      <c r="B578" s="28">
        <v>2024</v>
      </c>
      <c r="C578" s="19" t="s">
        <v>1805</v>
      </c>
      <c r="D578" s="19" t="s">
        <v>1806</v>
      </c>
      <c r="E578" s="19">
        <v>53094778</v>
      </c>
      <c r="F578" s="19" t="s">
        <v>1807</v>
      </c>
      <c r="G578" s="19" t="s">
        <v>154</v>
      </c>
      <c r="H578" s="19" t="s">
        <v>4747</v>
      </c>
      <c r="I578" s="27">
        <v>45342</v>
      </c>
      <c r="J578" s="27">
        <v>45349</v>
      </c>
      <c r="K578" s="27">
        <v>45504</v>
      </c>
      <c r="L578" s="29">
        <v>38046000</v>
      </c>
      <c r="M578" s="36">
        <v>0.41176470588235292</v>
      </c>
      <c r="N578" s="31">
        <v>14099400</v>
      </c>
      <c r="O578" s="31">
        <v>3804600</v>
      </c>
      <c r="P578" s="31">
        <v>20142000</v>
      </c>
      <c r="Q578" s="31">
        <f>VLOOKUP(A578,Hoja8!A:B,2,0)</f>
        <v>53094778</v>
      </c>
      <c r="R578" s="31">
        <f t="shared" si="33"/>
        <v>0</v>
      </c>
      <c r="S578" s="31">
        <f>VLOOKUP(A578,Hoja8!A:C,3,0)</f>
        <v>38046000</v>
      </c>
      <c r="T578" s="31">
        <f t="shared" si="34"/>
        <v>0</v>
      </c>
      <c r="U578" s="31">
        <f>VLOOKUP(A578,Hoja8!A:E,5,0)</f>
        <v>20813400</v>
      </c>
      <c r="V578" s="31">
        <f>VLOOKUP(A578,Hoja8!A:D,4,0)</f>
        <v>3804600</v>
      </c>
      <c r="W578" s="31">
        <f>VLOOKUP(A578,Hoja8!A:F,6,0)</f>
        <v>13428000</v>
      </c>
      <c r="AA578" s="30">
        <f t="shared" si="35"/>
        <v>45504</v>
      </c>
      <c r="AB578" s="31"/>
      <c r="AC578" s="31">
        <f t="shared" si="36"/>
        <v>38046000</v>
      </c>
      <c r="AD578" s="28" t="s">
        <v>5435</v>
      </c>
    </row>
    <row r="579" spans="1:30" s="28" customFormat="1" ht="43.5" x14ac:dyDescent="0.35">
      <c r="A579" s="20">
        <v>634</v>
      </c>
      <c r="B579" s="28">
        <v>2024</v>
      </c>
      <c r="C579" s="19" t="s">
        <v>1808</v>
      </c>
      <c r="D579" s="19" t="s">
        <v>1809</v>
      </c>
      <c r="E579" s="19">
        <v>1024523176</v>
      </c>
      <c r="F579" s="19" t="s">
        <v>1810</v>
      </c>
      <c r="G579" s="19" t="s">
        <v>154</v>
      </c>
      <c r="H579" s="19" t="s">
        <v>4747</v>
      </c>
      <c r="I579" s="27">
        <v>45342</v>
      </c>
      <c r="J579" s="27">
        <v>45344</v>
      </c>
      <c r="K579" s="27">
        <v>45504</v>
      </c>
      <c r="L579" s="29">
        <v>35308000</v>
      </c>
      <c r="M579" s="36">
        <v>0.43037974019849251</v>
      </c>
      <c r="N579" s="31">
        <v>12312533</v>
      </c>
      <c r="O579" s="31">
        <v>6699467</v>
      </c>
      <c r="P579" s="31">
        <v>16296000</v>
      </c>
      <c r="Q579" s="31">
        <f>VLOOKUP(A579,Hoja8!A:B,2,0)</f>
        <v>1024523176</v>
      </c>
      <c r="R579" s="31">
        <f t="shared" si="33"/>
        <v>0</v>
      </c>
      <c r="S579" s="31">
        <f>VLOOKUP(A579,Hoja8!A:C,3,0)</f>
        <v>35308000</v>
      </c>
      <c r="T579" s="31">
        <f t="shared" si="34"/>
        <v>0</v>
      </c>
      <c r="U579" s="31">
        <f>VLOOKUP(A579,Hoja8!A:E,5,0)</f>
        <v>17744533</v>
      </c>
      <c r="V579" s="31">
        <f>VLOOKUP(A579,Hoja8!A:D,4,0)</f>
        <v>6699467</v>
      </c>
      <c r="W579" s="31">
        <f>VLOOKUP(A579,Hoja8!A:F,6,0)</f>
        <v>10864000</v>
      </c>
      <c r="AA579" s="30">
        <f t="shared" si="35"/>
        <v>45504</v>
      </c>
      <c r="AB579" s="31"/>
      <c r="AC579" s="31">
        <f t="shared" si="36"/>
        <v>35308000</v>
      </c>
      <c r="AD579" s="28" t="s">
        <v>5435</v>
      </c>
    </row>
    <row r="580" spans="1:30" s="28" customFormat="1" ht="43.5" x14ac:dyDescent="0.35">
      <c r="A580" s="20">
        <v>635</v>
      </c>
      <c r="B580" s="28">
        <v>2024</v>
      </c>
      <c r="C580" s="19" t="s">
        <v>1811</v>
      </c>
      <c r="D580" s="19" t="s">
        <v>1812</v>
      </c>
      <c r="E580" s="19">
        <v>52987393</v>
      </c>
      <c r="F580" s="19" t="s">
        <v>1813</v>
      </c>
      <c r="G580" s="19" t="s">
        <v>463</v>
      </c>
      <c r="H580" s="19" t="s">
        <v>1180</v>
      </c>
      <c r="I580" s="27">
        <v>45342</v>
      </c>
      <c r="J580" s="27">
        <v>45344</v>
      </c>
      <c r="K580" s="27">
        <v>45504</v>
      </c>
      <c r="L580" s="29">
        <v>40110000</v>
      </c>
      <c r="M580" s="36">
        <v>0.43037975222839958</v>
      </c>
      <c r="N580" s="31">
        <v>15152667</v>
      </c>
      <c r="O580" s="31">
        <v>4902333</v>
      </c>
      <c r="P580" s="31">
        <v>20055000</v>
      </c>
      <c r="Q580" s="31">
        <f>VLOOKUP(A580,Hoja8!A:B,2,0)</f>
        <v>52987393</v>
      </c>
      <c r="R580" s="31">
        <f t="shared" si="33"/>
        <v>0</v>
      </c>
      <c r="S580" s="31">
        <f>VLOOKUP(A580,Hoja8!A:C,3,0)</f>
        <v>40110000</v>
      </c>
      <c r="T580" s="31">
        <f t="shared" si="34"/>
        <v>0</v>
      </c>
      <c r="U580" s="31">
        <f>VLOOKUP(A580,Hoja8!A:E,5,0)</f>
        <v>21837667</v>
      </c>
      <c r="V580" s="31">
        <f>VLOOKUP(A580,Hoja8!A:D,4,0)</f>
        <v>4902333</v>
      </c>
      <c r="W580" s="31">
        <f>VLOOKUP(A580,Hoja8!A:F,6,0)</f>
        <v>13370000</v>
      </c>
      <c r="AA580" s="30">
        <f t="shared" si="35"/>
        <v>45504</v>
      </c>
      <c r="AB580" s="31"/>
      <c r="AC580" s="31">
        <f t="shared" si="36"/>
        <v>40110000</v>
      </c>
      <c r="AD580" s="28" t="s">
        <v>1180</v>
      </c>
    </row>
    <row r="581" spans="1:30" s="28" customFormat="1" ht="43.5" x14ac:dyDescent="0.35">
      <c r="A581" s="20">
        <v>636</v>
      </c>
      <c r="B581" s="28">
        <v>2024</v>
      </c>
      <c r="C581" s="19" t="s">
        <v>1814</v>
      </c>
      <c r="D581" s="19" t="s">
        <v>1815</v>
      </c>
      <c r="E581" s="19">
        <v>1014269721</v>
      </c>
      <c r="F581" s="19" t="s">
        <v>1816</v>
      </c>
      <c r="G581" s="19" t="s">
        <v>894</v>
      </c>
      <c r="H581" s="19" t="s">
        <v>895</v>
      </c>
      <c r="I581" s="27">
        <v>45342</v>
      </c>
      <c r="J581" s="27">
        <v>45343</v>
      </c>
      <c r="K581" s="27">
        <v>45504</v>
      </c>
      <c r="L581" s="29">
        <v>31827000</v>
      </c>
      <c r="M581" s="36">
        <v>0.43396226415094341</v>
      </c>
      <c r="N581" s="31">
        <v>12200350</v>
      </c>
      <c r="O581" s="31">
        <v>3713150</v>
      </c>
      <c r="P581" s="31">
        <v>15913500</v>
      </c>
      <c r="Q581" s="31">
        <f>VLOOKUP(A581,Hoja8!A:B,2,0)</f>
        <v>1014269721</v>
      </c>
      <c r="R581" s="31">
        <f t="shared" si="33"/>
        <v>0</v>
      </c>
      <c r="S581" s="31">
        <f>VLOOKUP(A581,Hoja8!A:C,3,0)</f>
        <v>31827000</v>
      </c>
      <c r="T581" s="31">
        <f t="shared" si="34"/>
        <v>0</v>
      </c>
      <c r="U581" s="31">
        <f>VLOOKUP(A581,Hoja8!A:E,5,0)</f>
        <v>17504850</v>
      </c>
      <c r="V581" s="31">
        <f>VLOOKUP(A581,Hoja8!A:D,4,0)</f>
        <v>3713150</v>
      </c>
      <c r="W581" s="31">
        <f>VLOOKUP(A581,Hoja8!A:F,6,0)</f>
        <v>10609000</v>
      </c>
      <c r="AA581" s="30">
        <f t="shared" si="35"/>
        <v>45504</v>
      </c>
      <c r="AB581" s="31"/>
      <c r="AC581" s="31">
        <f t="shared" si="36"/>
        <v>31827000</v>
      </c>
      <c r="AD581" s="28" t="s">
        <v>895</v>
      </c>
    </row>
    <row r="582" spans="1:30" s="28" customFormat="1" ht="29" x14ac:dyDescent="0.35">
      <c r="A582" s="20">
        <v>638</v>
      </c>
      <c r="B582" s="28">
        <v>2024</v>
      </c>
      <c r="C582" s="19" t="s">
        <v>1817</v>
      </c>
      <c r="D582" s="19" t="s">
        <v>1818</v>
      </c>
      <c r="E582" s="19">
        <v>52739383</v>
      </c>
      <c r="F582" s="19" t="s">
        <v>1819</v>
      </c>
      <c r="G582" s="19" t="s">
        <v>5431</v>
      </c>
      <c r="H582" s="19" t="s">
        <v>539</v>
      </c>
      <c r="I582" s="27">
        <v>45342</v>
      </c>
      <c r="J582" s="27">
        <v>45344</v>
      </c>
      <c r="K582" s="27">
        <v>45504</v>
      </c>
      <c r="L582" s="29">
        <v>31827000</v>
      </c>
      <c r="M582" s="36">
        <v>0.43037974003896551</v>
      </c>
      <c r="N582" s="31">
        <v>12023533</v>
      </c>
      <c r="O582" s="31">
        <v>3889967</v>
      </c>
      <c r="P582" s="31">
        <v>15913500</v>
      </c>
      <c r="Q582" s="31">
        <f>VLOOKUP(A582,Hoja8!A:B,2,0)</f>
        <v>52739383</v>
      </c>
      <c r="R582" s="31">
        <f t="shared" si="33"/>
        <v>0</v>
      </c>
      <c r="S582" s="31">
        <f>VLOOKUP(A582,Hoja8!A:C,3,0)</f>
        <v>31827000</v>
      </c>
      <c r="T582" s="31">
        <f t="shared" si="34"/>
        <v>0</v>
      </c>
      <c r="U582" s="31">
        <f>VLOOKUP(A582,Hoja8!A:E,5,0)</f>
        <v>17328033</v>
      </c>
      <c r="V582" s="31">
        <f>VLOOKUP(A582,Hoja8!A:D,4,0)</f>
        <v>3889967</v>
      </c>
      <c r="W582" s="31">
        <f>VLOOKUP(A582,Hoja8!A:F,6,0)</f>
        <v>10609000</v>
      </c>
      <c r="AA582" s="30">
        <f t="shared" si="35"/>
        <v>45504</v>
      </c>
      <c r="AB582" s="31"/>
      <c r="AC582" s="31">
        <f t="shared" si="36"/>
        <v>31827000</v>
      </c>
      <c r="AD582" s="28" t="s">
        <v>534</v>
      </c>
    </row>
    <row r="583" spans="1:30" s="28" customFormat="1" ht="43.5" x14ac:dyDescent="0.35">
      <c r="A583" s="20">
        <v>639</v>
      </c>
      <c r="B583" s="28">
        <v>2024</v>
      </c>
      <c r="C583" s="19" t="s">
        <v>1820</v>
      </c>
      <c r="D583" s="19" t="s">
        <v>1821</v>
      </c>
      <c r="E583" s="19">
        <v>1016081223</v>
      </c>
      <c r="F583" s="19" t="s">
        <v>1822</v>
      </c>
      <c r="G583" s="19" t="s">
        <v>262</v>
      </c>
      <c r="H583" s="19" t="s">
        <v>4742</v>
      </c>
      <c r="I583" s="27">
        <v>45342</v>
      </c>
      <c r="J583" s="27">
        <v>45352</v>
      </c>
      <c r="K583" s="27">
        <v>45504</v>
      </c>
      <c r="L583" s="29">
        <v>32455500</v>
      </c>
      <c r="M583" s="36">
        <v>0.4</v>
      </c>
      <c r="N583" s="31">
        <v>11802000</v>
      </c>
      <c r="O583" s="31">
        <v>2950500</v>
      </c>
      <c r="P583" s="31">
        <v>17703000</v>
      </c>
      <c r="Q583" s="31">
        <f>VLOOKUP(A583,Hoja8!A:B,2,0)</f>
        <v>1016081223</v>
      </c>
      <c r="R583" s="31">
        <f t="shared" si="33"/>
        <v>0</v>
      </c>
      <c r="S583" s="31">
        <f>VLOOKUP(A583,Hoja8!A:C,3,0)</f>
        <v>32455500</v>
      </c>
      <c r="T583" s="31">
        <f t="shared" si="34"/>
        <v>0</v>
      </c>
      <c r="U583" s="31">
        <f>VLOOKUP(A583,Hoja8!A:E,5,0)</f>
        <v>17703000</v>
      </c>
      <c r="V583" s="31">
        <f>VLOOKUP(A583,Hoja8!A:D,4,0)</f>
        <v>2950500</v>
      </c>
      <c r="W583" s="31">
        <f>VLOOKUP(A583,Hoja8!A:F,6,0)</f>
        <v>11802000</v>
      </c>
      <c r="AA583" s="30">
        <f t="shared" si="35"/>
        <v>45504</v>
      </c>
      <c r="AB583" s="31"/>
      <c r="AC583" s="31">
        <f t="shared" si="36"/>
        <v>32455500</v>
      </c>
      <c r="AD583" s="28" t="s">
        <v>5415</v>
      </c>
    </row>
    <row r="584" spans="1:30" s="28" customFormat="1" ht="43.5" x14ac:dyDescent="0.35">
      <c r="A584" s="20">
        <v>640</v>
      </c>
      <c r="B584" s="28">
        <v>2024</v>
      </c>
      <c r="C584" s="19" t="s">
        <v>1823</v>
      </c>
      <c r="D584" s="19" t="s">
        <v>1824</v>
      </c>
      <c r="E584" s="19">
        <v>52907949</v>
      </c>
      <c r="F584" s="19" t="s">
        <v>1825</v>
      </c>
      <c r="G584" s="19" t="s">
        <v>475</v>
      </c>
      <c r="H584" s="19" t="s">
        <v>4768</v>
      </c>
      <c r="I584" s="27">
        <v>45342</v>
      </c>
      <c r="J584" s="27">
        <v>45343</v>
      </c>
      <c r="K584" s="27">
        <v>45504</v>
      </c>
      <c r="L584" s="29">
        <v>31827000</v>
      </c>
      <c r="M584" s="36">
        <v>0.43396226415094341</v>
      </c>
      <c r="N584" s="31">
        <v>12200350</v>
      </c>
      <c r="O584" s="31">
        <v>3713150</v>
      </c>
      <c r="P584" s="31">
        <v>15913500</v>
      </c>
      <c r="Q584" s="31">
        <f>VLOOKUP(A584,Hoja8!A:B,2,0)</f>
        <v>52907949</v>
      </c>
      <c r="R584" s="31">
        <f t="shared" ref="R584:R647" si="37">+E584-Q584</f>
        <v>0</v>
      </c>
      <c r="S584" s="31">
        <f>VLOOKUP(A584,Hoja8!A:C,3,0)</f>
        <v>31827000</v>
      </c>
      <c r="T584" s="31">
        <f t="shared" ref="T584:T647" si="38">+L584-S584</f>
        <v>0</v>
      </c>
      <c r="U584" s="31">
        <f>VLOOKUP(A584,Hoja8!A:E,5,0)</f>
        <v>17504850</v>
      </c>
      <c r="V584" s="31">
        <f>VLOOKUP(A584,Hoja8!A:D,4,0)</f>
        <v>3713150</v>
      </c>
      <c r="W584" s="31">
        <f>VLOOKUP(A584,Hoja8!A:F,6,0)</f>
        <v>10609000</v>
      </c>
      <c r="AA584" s="30">
        <f t="shared" ref="AA584:AA647" si="39">+Z584+K584</f>
        <v>45504</v>
      </c>
      <c r="AB584" s="31"/>
      <c r="AC584" s="31">
        <f t="shared" si="36"/>
        <v>31827000</v>
      </c>
      <c r="AD584" s="28" t="s">
        <v>477</v>
      </c>
    </row>
    <row r="585" spans="1:30" s="28" customFormat="1" ht="43.5" x14ac:dyDescent="0.35">
      <c r="A585" s="20">
        <v>641</v>
      </c>
      <c r="B585" s="28">
        <v>2024</v>
      </c>
      <c r="C585" s="19" t="s">
        <v>1826</v>
      </c>
      <c r="D585" s="19" t="s">
        <v>1827</v>
      </c>
      <c r="E585" s="19">
        <v>1018402938</v>
      </c>
      <c r="F585" s="19" t="s">
        <v>1828</v>
      </c>
      <c r="G585" s="19" t="s">
        <v>154</v>
      </c>
      <c r="H585" s="19" t="s">
        <v>4747</v>
      </c>
      <c r="I585" s="27">
        <v>45342</v>
      </c>
      <c r="J585" s="27">
        <v>45348</v>
      </c>
      <c r="K585" s="27">
        <v>45504</v>
      </c>
      <c r="L585" s="29">
        <v>44688000</v>
      </c>
      <c r="M585" s="36">
        <v>0.41558442067961748</v>
      </c>
      <c r="N585" s="31">
        <v>15889067</v>
      </c>
      <c r="O585" s="31">
        <v>6454933</v>
      </c>
      <c r="P585" s="31">
        <v>22344000</v>
      </c>
      <c r="Q585" s="31">
        <f>VLOOKUP(A585,Hoja8!A:B,2,0)</f>
        <v>1018402938</v>
      </c>
      <c r="R585" s="31">
        <f t="shared" si="37"/>
        <v>0</v>
      </c>
      <c r="S585" s="31">
        <f>VLOOKUP(A585,Hoja8!A:C,3,0)</f>
        <v>44688000</v>
      </c>
      <c r="T585" s="31">
        <f t="shared" si="38"/>
        <v>0</v>
      </c>
      <c r="U585" s="31">
        <f>VLOOKUP(A585,Hoja8!A:E,5,0)</f>
        <v>23337067</v>
      </c>
      <c r="V585" s="31">
        <f>VLOOKUP(A585,Hoja8!A:D,4,0)</f>
        <v>6454933</v>
      </c>
      <c r="W585" s="31">
        <f>VLOOKUP(A585,Hoja8!A:F,6,0)</f>
        <v>14896000</v>
      </c>
      <c r="AA585" s="30">
        <f t="shared" si="39"/>
        <v>45504</v>
      </c>
      <c r="AB585" s="31"/>
      <c r="AC585" s="31">
        <f t="shared" si="36"/>
        <v>44688000</v>
      </c>
      <c r="AD585" s="28" t="s">
        <v>5435</v>
      </c>
    </row>
    <row r="586" spans="1:30" s="28" customFormat="1" ht="43.5" x14ac:dyDescent="0.35">
      <c r="A586" s="20">
        <v>642</v>
      </c>
      <c r="B586" s="28">
        <v>2024</v>
      </c>
      <c r="C586" s="19" t="s">
        <v>1829</v>
      </c>
      <c r="D586" s="19" t="s">
        <v>1830</v>
      </c>
      <c r="E586" s="19">
        <v>52823115</v>
      </c>
      <c r="F586" s="19" t="s">
        <v>1831</v>
      </c>
      <c r="G586" s="19" t="s">
        <v>154</v>
      </c>
      <c r="H586" s="19" t="s">
        <v>4747</v>
      </c>
      <c r="I586" s="27">
        <v>45342</v>
      </c>
      <c r="J586" s="27">
        <v>45345</v>
      </c>
      <c r="K586" s="27">
        <v>45526</v>
      </c>
      <c r="L586" s="29">
        <v>39798000</v>
      </c>
      <c r="M586" s="36">
        <v>0.37430167597765363</v>
      </c>
      <c r="N586" s="31">
        <v>14813700</v>
      </c>
      <c r="O586" s="31">
        <v>221100</v>
      </c>
      <c r="P586" s="31">
        <v>24763200</v>
      </c>
      <c r="Q586" s="31">
        <f>VLOOKUP(A586,Hoja8!A:B,2,0)</f>
        <v>52823115</v>
      </c>
      <c r="R586" s="31">
        <f t="shared" si="37"/>
        <v>0</v>
      </c>
      <c r="S586" s="31">
        <f>VLOOKUP(A586,Hoja8!A:C,3,0)</f>
        <v>39798000</v>
      </c>
      <c r="T586" s="31">
        <f t="shared" si="38"/>
        <v>0</v>
      </c>
      <c r="U586" s="31">
        <f>VLOOKUP(A586,Hoja8!A:E,5,0)</f>
        <v>21446700</v>
      </c>
      <c r="V586" s="31">
        <f>VLOOKUP(A586,Hoja8!A:D,4,0)</f>
        <v>221100</v>
      </c>
      <c r="W586" s="31">
        <f>VLOOKUP(A586,Hoja8!A:F,6,0)</f>
        <v>18130200</v>
      </c>
      <c r="AA586" s="30">
        <f t="shared" si="39"/>
        <v>45526</v>
      </c>
      <c r="AB586" s="31"/>
      <c r="AC586" s="31">
        <f t="shared" si="36"/>
        <v>39798000</v>
      </c>
      <c r="AD586" s="28" t="s">
        <v>5435</v>
      </c>
    </row>
    <row r="587" spans="1:30" s="28" customFormat="1" ht="43.5" x14ac:dyDescent="0.35">
      <c r="A587" s="20">
        <v>643</v>
      </c>
      <c r="B587" s="28">
        <v>2024</v>
      </c>
      <c r="C587" s="19" t="s">
        <v>1832</v>
      </c>
      <c r="D587" s="19" t="s">
        <v>1833</v>
      </c>
      <c r="E587" s="19">
        <v>52753589</v>
      </c>
      <c r="F587" s="19" t="s">
        <v>1834</v>
      </c>
      <c r="G587" s="19" t="s">
        <v>262</v>
      </c>
      <c r="H587" s="19" t="s">
        <v>4742</v>
      </c>
      <c r="I587" s="27">
        <v>45342</v>
      </c>
      <c r="J587" s="27">
        <v>45348</v>
      </c>
      <c r="K587" s="27">
        <v>45504</v>
      </c>
      <c r="L587" s="29">
        <v>20339000</v>
      </c>
      <c r="M587" s="36">
        <v>0.41558442584646621</v>
      </c>
      <c r="N587" s="31">
        <v>7889067</v>
      </c>
      <c r="O587" s="31">
        <v>1355933</v>
      </c>
      <c r="P587" s="31">
        <v>11094000</v>
      </c>
      <c r="Q587" s="31">
        <f>VLOOKUP(A587,Hoja8!A:B,2,0)</f>
        <v>52753589</v>
      </c>
      <c r="R587" s="31">
        <f t="shared" si="37"/>
        <v>0</v>
      </c>
      <c r="S587" s="31">
        <f>VLOOKUP(A587,Hoja8!A:C,3,0)</f>
        <v>20339000</v>
      </c>
      <c r="T587" s="31">
        <f t="shared" si="38"/>
        <v>0</v>
      </c>
      <c r="U587" s="31">
        <f>VLOOKUP(A587,Hoja8!A:E,5,0)</f>
        <v>11587067</v>
      </c>
      <c r="V587" s="31">
        <f>VLOOKUP(A587,Hoja8!A:D,4,0)</f>
        <v>1355933</v>
      </c>
      <c r="W587" s="31">
        <f>VLOOKUP(A587,Hoja8!A:F,6,0)</f>
        <v>7396000</v>
      </c>
      <c r="AA587" s="30">
        <f t="shared" si="39"/>
        <v>45504</v>
      </c>
      <c r="AB587" s="31"/>
      <c r="AC587" s="31">
        <f t="shared" si="36"/>
        <v>20339000</v>
      </c>
      <c r="AD587" s="28" t="s">
        <v>5415</v>
      </c>
    </row>
    <row r="588" spans="1:30" s="28" customFormat="1" ht="29" x14ac:dyDescent="0.35">
      <c r="A588" s="20">
        <v>644</v>
      </c>
      <c r="B588" s="28">
        <v>2024</v>
      </c>
      <c r="C588" s="19" t="s">
        <v>1835</v>
      </c>
      <c r="D588" s="19" t="s">
        <v>1836</v>
      </c>
      <c r="E588" s="19">
        <v>1026295417</v>
      </c>
      <c r="F588" s="19" t="s">
        <v>1837</v>
      </c>
      <c r="G588" s="19" t="s">
        <v>154</v>
      </c>
      <c r="H588" s="19" t="s">
        <v>32</v>
      </c>
      <c r="I588" s="27">
        <v>45342</v>
      </c>
      <c r="J588" s="27">
        <v>45349</v>
      </c>
      <c r="K588" s="27">
        <v>45504</v>
      </c>
      <c r="L588" s="29">
        <v>39108000</v>
      </c>
      <c r="M588" s="36">
        <v>0.41176470588235292</v>
      </c>
      <c r="N588" s="31">
        <v>13687800</v>
      </c>
      <c r="O588" s="31">
        <v>5866200</v>
      </c>
      <c r="P588" s="31">
        <v>19554000</v>
      </c>
      <c r="Q588" s="31">
        <f>VLOOKUP(A588,Hoja8!A:B,2,0)</f>
        <v>1026295417</v>
      </c>
      <c r="R588" s="31">
        <f t="shared" si="37"/>
        <v>0</v>
      </c>
      <c r="S588" s="31">
        <f>VLOOKUP(A588,Hoja8!A:C,3,0)</f>
        <v>39108000</v>
      </c>
      <c r="T588" s="31">
        <f t="shared" si="38"/>
        <v>0</v>
      </c>
      <c r="U588" s="31">
        <f>VLOOKUP(A588,Hoja8!A:E,5,0)</f>
        <v>20205800</v>
      </c>
      <c r="V588" s="31">
        <f>VLOOKUP(A588,Hoja8!A:D,4,0)</f>
        <v>5866200</v>
      </c>
      <c r="W588" s="31">
        <f>VLOOKUP(A588,Hoja8!A:F,6,0)</f>
        <v>13036000</v>
      </c>
      <c r="AA588" s="30">
        <f t="shared" si="39"/>
        <v>45504</v>
      </c>
      <c r="AB588" s="31"/>
      <c r="AC588" s="31">
        <f t="shared" si="36"/>
        <v>39108000</v>
      </c>
      <c r="AD588" s="28" t="s">
        <v>32</v>
      </c>
    </row>
    <row r="589" spans="1:30" s="28" customFormat="1" ht="29" x14ac:dyDescent="0.35">
      <c r="A589" s="20">
        <v>645</v>
      </c>
      <c r="B589" s="28">
        <v>2024</v>
      </c>
      <c r="C589" s="19" t="s">
        <v>1838</v>
      </c>
      <c r="D589" s="19" t="s">
        <v>1839</v>
      </c>
      <c r="E589" s="19">
        <v>52186895</v>
      </c>
      <c r="F589" s="19" t="s">
        <v>1840</v>
      </c>
      <c r="G589" s="19" t="s">
        <v>154</v>
      </c>
      <c r="H589" s="19" t="s">
        <v>32</v>
      </c>
      <c r="I589" s="27">
        <v>45343</v>
      </c>
      <c r="J589" s="27">
        <v>45349</v>
      </c>
      <c r="K589" s="27">
        <v>45504</v>
      </c>
      <c r="L589" s="29">
        <v>39108000</v>
      </c>
      <c r="M589" s="36">
        <v>0.41176470588235292</v>
      </c>
      <c r="N589" s="31">
        <v>13687800</v>
      </c>
      <c r="O589" s="31">
        <v>5866200</v>
      </c>
      <c r="P589" s="31">
        <v>19554000</v>
      </c>
      <c r="Q589" s="31">
        <f>VLOOKUP(A589,Hoja8!A:B,2,0)</f>
        <v>52186895</v>
      </c>
      <c r="R589" s="31">
        <f t="shared" si="37"/>
        <v>0</v>
      </c>
      <c r="S589" s="31">
        <f>VLOOKUP(A589,Hoja8!A:C,3,0)</f>
        <v>39108000</v>
      </c>
      <c r="T589" s="31">
        <f t="shared" si="38"/>
        <v>0</v>
      </c>
      <c r="U589" s="31">
        <f>VLOOKUP(A589,Hoja8!A:E,5,0)</f>
        <v>20205800</v>
      </c>
      <c r="V589" s="31">
        <f>VLOOKUP(A589,Hoja8!A:D,4,0)</f>
        <v>5866200</v>
      </c>
      <c r="W589" s="31">
        <f>VLOOKUP(A589,Hoja8!A:F,6,0)</f>
        <v>13036000</v>
      </c>
      <c r="AA589" s="30">
        <f t="shared" si="39"/>
        <v>45504</v>
      </c>
      <c r="AB589" s="31"/>
      <c r="AC589" s="31">
        <f t="shared" si="36"/>
        <v>39108000</v>
      </c>
      <c r="AD589" s="28" t="s">
        <v>32</v>
      </c>
    </row>
    <row r="590" spans="1:30" s="28" customFormat="1" ht="29" x14ac:dyDescent="0.35">
      <c r="A590" s="20">
        <v>646</v>
      </c>
      <c r="B590" s="28">
        <v>2024</v>
      </c>
      <c r="C590" s="19" t="s">
        <v>1841</v>
      </c>
      <c r="D590" s="19" t="s">
        <v>1842</v>
      </c>
      <c r="E590" s="19">
        <v>1026594936</v>
      </c>
      <c r="F590" s="19" t="s">
        <v>1843</v>
      </c>
      <c r="G590" s="19" t="s">
        <v>154</v>
      </c>
      <c r="H590" s="19" t="s">
        <v>32</v>
      </c>
      <c r="I590" s="27">
        <v>45342</v>
      </c>
      <c r="J590" s="27">
        <v>45348</v>
      </c>
      <c r="K590" s="27">
        <v>45504</v>
      </c>
      <c r="L590" s="29">
        <v>18906000</v>
      </c>
      <c r="M590" s="36">
        <v>0.4155844035409168</v>
      </c>
      <c r="N590" s="31">
        <v>6722133</v>
      </c>
      <c r="O590" s="31">
        <v>2730867</v>
      </c>
      <c r="P590" s="31">
        <v>9453000</v>
      </c>
      <c r="Q590" s="31">
        <f>VLOOKUP(A590,Hoja8!A:B,2,0)</f>
        <v>1026594936</v>
      </c>
      <c r="R590" s="31">
        <f t="shared" si="37"/>
        <v>0</v>
      </c>
      <c r="S590" s="31">
        <f>VLOOKUP(A590,Hoja8!A:C,3,0)</f>
        <v>18906000</v>
      </c>
      <c r="T590" s="31">
        <f t="shared" si="38"/>
        <v>0</v>
      </c>
      <c r="U590" s="31">
        <f>VLOOKUP(A590,Hoja8!A:E,5,0)</f>
        <v>9873133</v>
      </c>
      <c r="V590" s="31">
        <f>VLOOKUP(A590,Hoja8!A:D,4,0)</f>
        <v>2730867</v>
      </c>
      <c r="W590" s="31">
        <f>VLOOKUP(A590,Hoja8!A:F,6,0)</f>
        <v>6302000</v>
      </c>
      <c r="AA590" s="30">
        <f t="shared" si="39"/>
        <v>45504</v>
      </c>
      <c r="AB590" s="31"/>
      <c r="AC590" s="31">
        <f t="shared" si="36"/>
        <v>18906000</v>
      </c>
      <c r="AD590" s="28" t="s">
        <v>32</v>
      </c>
    </row>
    <row r="591" spans="1:30" s="28" customFormat="1" ht="29" x14ac:dyDescent="0.35">
      <c r="A591" s="20">
        <v>647</v>
      </c>
      <c r="B591" s="28">
        <v>2024</v>
      </c>
      <c r="C591" s="19" t="s">
        <v>1844</v>
      </c>
      <c r="D591" s="19" t="s">
        <v>1845</v>
      </c>
      <c r="E591" s="19">
        <v>1094940032</v>
      </c>
      <c r="F591" s="19" t="s">
        <v>1846</v>
      </c>
      <c r="G591" s="19" t="s">
        <v>154</v>
      </c>
      <c r="H591" s="19" t="s">
        <v>4747</v>
      </c>
      <c r="I591" s="27">
        <v>45343</v>
      </c>
      <c r="J591" s="27">
        <v>45348</v>
      </c>
      <c r="K591" s="27">
        <v>45504</v>
      </c>
      <c r="L591" s="29">
        <v>39798000</v>
      </c>
      <c r="M591" s="36">
        <v>0.41558441558441561</v>
      </c>
      <c r="N591" s="31">
        <v>14150400</v>
      </c>
      <c r="O591" s="31">
        <v>5748600</v>
      </c>
      <c r="P591" s="31">
        <v>19899000</v>
      </c>
      <c r="Q591" s="31">
        <f>VLOOKUP(A591,Hoja8!A:B,2,0)</f>
        <v>1094940032</v>
      </c>
      <c r="R591" s="31">
        <f t="shared" si="37"/>
        <v>0</v>
      </c>
      <c r="S591" s="31">
        <f>VLOOKUP(A591,Hoja8!A:C,3,0)</f>
        <v>39798000</v>
      </c>
      <c r="T591" s="31">
        <f t="shared" si="38"/>
        <v>0</v>
      </c>
      <c r="U591" s="31">
        <f>VLOOKUP(A591,Hoja8!A:E,5,0)</f>
        <v>20783400</v>
      </c>
      <c r="V591" s="31">
        <f>VLOOKUP(A591,Hoja8!A:D,4,0)</f>
        <v>5748600</v>
      </c>
      <c r="W591" s="31">
        <f>VLOOKUP(A591,Hoja8!A:F,6,0)</f>
        <v>13266000</v>
      </c>
      <c r="AA591" s="30">
        <f t="shared" si="39"/>
        <v>45504</v>
      </c>
      <c r="AB591" s="31"/>
      <c r="AC591" s="31">
        <f t="shared" si="36"/>
        <v>39798000</v>
      </c>
      <c r="AD591" s="28" t="s">
        <v>5435</v>
      </c>
    </row>
    <row r="592" spans="1:30" s="28" customFormat="1" ht="29" x14ac:dyDescent="0.35">
      <c r="A592" s="20">
        <v>648</v>
      </c>
      <c r="B592" s="28">
        <v>2024</v>
      </c>
      <c r="C592" s="19" t="s">
        <v>1847</v>
      </c>
      <c r="D592" s="19" t="s">
        <v>1848</v>
      </c>
      <c r="E592" s="19">
        <v>1012440977</v>
      </c>
      <c r="F592" s="19" t="s">
        <v>1849</v>
      </c>
      <c r="G592" s="19" t="s">
        <v>5431</v>
      </c>
      <c r="H592" s="19" t="s">
        <v>539</v>
      </c>
      <c r="I592" s="27">
        <v>45343</v>
      </c>
      <c r="J592" s="27">
        <v>45348</v>
      </c>
      <c r="K592" s="27">
        <v>45504</v>
      </c>
      <c r="L592" s="29">
        <v>31827000</v>
      </c>
      <c r="M592" s="36">
        <v>0.41558442273854196</v>
      </c>
      <c r="N592" s="31">
        <v>11316267</v>
      </c>
      <c r="O592" s="31">
        <v>4597233</v>
      </c>
      <c r="P592" s="31">
        <v>15913500</v>
      </c>
      <c r="Q592" s="31">
        <f>VLOOKUP(A592,Hoja8!A:B,2,0)</f>
        <v>1012440977</v>
      </c>
      <c r="R592" s="31">
        <f t="shared" si="37"/>
        <v>0</v>
      </c>
      <c r="S592" s="31">
        <f>VLOOKUP(A592,Hoja8!A:C,3,0)</f>
        <v>31827000</v>
      </c>
      <c r="T592" s="31">
        <f t="shared" si="38"/>
        <v>0</v>
      </c>
      <c r="U592" s="31">
        <f>VLOOKUP(A592,Hoja8!A:E,5,0)</f>
        <v>16620767</v>
      </c>
      <c r="V592" s="31">
        <f>VLOOKUP(A592,Hoja8!A:D,4,0)</f>
        <v>4597233</v>
      </c>
      <c r="W592" s="31">
        <f>VLOOKUP(A592,Hoja8!A:F,6,0)</f>
        <v>10609000</v>
      </c>
      <c r="AA592" s="30">
        <f t="shared" si="39"/>
        <v>45504</v>
      </c>
      <c r="AB592" s="31"/>
      <c r="AC592" s="31">
        <f t="shared" si="36"/>
        <v>31827000</v>
      </c>
      <c r="AD592" s="28" t="s">
        <v>534</v>
      </c>
    </row>
    <row r="593" spans="1:30" s="28" customFormat="1" ht="29" x14ac:dyDescent="0.35">
      <c r="A593" s="20">
        <v>649</v>
      </c>
      <c r="B593" s="28">
        <v>2024</v>
      </c>
      <c r="C593" s="19" t="s">
        <v>1850</v>
      </c>
      <c r="D593" s="19" t="s">
        <v>1851</v>
      </c>
      <c r="E593" s="19">
        <v>800217686</v>
      </c>
      <c r="F593" s="19" t="s">
        <v>1852</v>
      </c>
      <c r="G593" s="19" t="s">
        <v>298</v>
      </c>
      <c r="H593" s="19" t="s">
        <v>299</v>
      </c>
      <c r="I593" s="27">
        <v>45343</v>
      </c>
      <c r="J593" s="27">
        <v>45343</v>
      </c>
      <c r="K593" s="27">
        <v>45678</v>
      </c>
      <c r="L593" s="29">
        <v>120772608</v>
      </c>
      <c r="M593" s="36">
        <v>0.18181818181818182</v>
      </c>
      <c r="N593" s="31">
        <v>21958656</v>
      </c>
      <c r="O593" s="31">
        <v>0</v>
      </c>
      <c r="P593" s="31">
        <v>98813952</v>
      </c>
      <c r="Q593" s="31">
        <f>VLOOKUP(A593,Hoja8!A:B,2,0)</f>
        <v>800217686</v>
      </c>
      <c r="R593" s="31">
        <f t="shared" si="37"/>
        <v>0</v>
      </c>
      <c r="S593" s="31">
        <f>VLOOKUP(A593,Hoja8!A:C,3,0)</f>
        <v>120772608</v>
      </c>
      <c r="T593" s="31">
        <f t="shared" si="38"/>
        <v>0</v>
      </c>
      <c r="U593" s="31">
        <f>VLOOKUP(A593,Hoja8!A:E,5,0)</f>
        <v>32937984</v>
      </c>
      <c r="V593" s="31">
        <f>VLOOKUP(A593,Hoja8!A:D,4,0)</f>
        <v>0</v>
      </c>
      <c r="W593" s="31">
        <f>VLOOKUP(A593,Hoja8!A:F,6,0)</f>
        <v>87834624</v>
      </c>
      <c r="AA593" s="30">
        <f t="shared" si="39"/>
        <v>45678</v>
      </c>
      <c r="AB593" s="31"/>
      <c r="AC593" s="31">
        <f t="shared" si="36"/>
        <v>120772608</v>
      </c>
      <c r="AD593" s="28" t="s">
        <v>5434</v>
      </c>
    </row>
    <row r="594" spans="1:30" s="28" customFormat="1" ht="29" x14ac:dyDescent="0.35">
      <c r="A594" s="20">
        <v>650</v>
      </c>
      <c r="B594" s="28">
        <v>2024</v>
      </c>
      <c r="C594" s="19" t="s">
        <v>1853</v>
      </c>
      <c r="D594" s="19" t="s">
        <v>1854</v>
      </c>
      <c r="E594" s="19">
        <v>1144074564</v>
      </c>
      <c r="F594" s="19" t="s">
        <v>1855</v>
      </c>
      <c r="G594" s="19" t="s">
        <v>532</v>
      </c>
      <c r="H594" s="19" t="s">
        <v>533</v>
      </c>
      <c r="I594" s="27">
        <v>45343</v>
      </c>
      <c r="J594" s="27">
        <v>45345</v>
      </c>
      <c r="K594" s="27">
        <v>45504</v>
      </c>
      <c r="L594" s="29">
        <v>23339800</v>
      </c>
      <c r="M594" s="36">
        <v>0.42675158375252209</v>
      </c>
      <c r="N594" s="31">
        <v>9477373</v>
      </c>
      <c r="O594" s="31">
        <v>1131627</v>
      </c>
      <c r="P594" s="31">
        <v>12730800</v>
      </c>
      <c r="Q594" s="31">
        <f>VLOOKUP(A594,Hoja8!A:B,2,0)</f>
        <v>1144074564</v>
      </c>
      <c r="R594" s="31">
        <f t="shared" si="37"/>
        <v>0</v>
      </c>
      <c r="S594" s="31">
        <f>VLOOKUP(A594,Hoja8!A:C,3,0)</f>
        <v>23339800</v>
      </c>
      <c r="T594" s="31">
        <f t="shared" si="38"/>
        <v>0</v>
      </c>
      <c r="U594" s="31">
        <f>VLOOKUP(A594,Hoja8!A:E,5,0)</f>
        <v>13720973</v>
      </c>
      <c r="V594" s="31">
        <f>VLOOKUP(A594,Hoja8!A:D,4,0)</f>
        <v>1131627</v>
      </c>
      <c r="W594" s="31">
        <f>VLOOKUP(A594,Hoja8!A:F,6,0)</f>
        <v>8487200</v>
      </c>
      <c r="AA594" s="30">
        <f t="shared" si="39"/>
        <v>45504</v>
      </c>
      <c r="AB594" s="31"/>
      <c r="AC594" s="31">
        <f t="shared" si="36"/>
        <v>23339800</v>
      </c>
      <c r="AD594" s="28" t="s">
        <v>534</v>
      </c>
    </row>
    <row r="595" spans="1:30" s="28" customFormat="1" ht="29" x14ac:dyDescent="0.35">
      <c r="A595" s="20">
        <v>651</v>
      </c>
      <c r="B595" s="28">
        <v>2024</v>
      </c>
      <c r="C595" s="19" t="s">
        <v>1856</v>
      </c>
      <c r="D595" s="19" t="s">
        <v>1857</v>
      </c>
      <c r="E595" s="19">
        <v>79516486</v>
      </c>
      <c r="F595" s="19" t="s">
        <v>1858</v>
      </c>
      <c r="G595" s="19" t="s">
        <v>298</v>
      </c>
      <c r="H595" s="19" t="s">
        <v>299</v>
      </c>
      <c r="I595" s="27">
        <v>45343</v>
      </c>
      <c r="J595" s="27">
        <v>45345</v>
      </c>
      <c r="K595" s="27">
        <v>45504</v>
      </c>
      <c r="L595" s="29">
        <v>14400000</v>
      </c>
      <c r="M595" s="36">
        <v>0.42675159235668791</v>
      </c>
      <c r="N595" s="31">
        <v>5360000</v>
      </c>
      <c r="O595" s="31">
        <v>1840000</v>
      </c>
      <c r="P595" s="31">
        <v>7200000</v>
      </c>
      <c r="Q595" s="31">
        <f>VLOOKUP(A595,Hoja8!A:B,2,0)</f>
        <v>79516486</v>
      </c>
      <c r="R595" s="31">
        <f t="shared" si="37"/>
        <v>0</v>
      </c>
      <c r="S595" s="31">
        <f>VLOOKUP(A595,Hoja8!A:C,3,0)</f>
        <v>14400000</v>
      </c>
      <c r="T595" s="31">
        <f t="shared" si="38"/>
        <v>0</v>
      </c>
      <c r="U595" s="31">
        <f>VLOOKUP(A595,Hoja8!A:E,5,0)</f>
        <v>7760000</v>
      </c>
      <c r="V595" s="31">
        <f>VLOOKUP(A595,Hoja8!A:D,4,0)</f>
        <v>1840000</v>
      </c>
      <c r="W595" s="31">
        <f>VLOOKUP(A595,Hoja8!A:F,6,0)</f>
        <v>4800000</v>
      </c>
      <c r="AA595" s="30">
        <f t="shared" si="39"/>
        <v>45504</v>
      </c>
      <c r="AB595" s="31"/>
      <c r="AC595" s="31">
        <f t="shared" si="36"/>
        <v>14400000</v>
      </c>
      <c r="AD595" s="28" t="s">
        <v>300</v>
      </c>
    </row>
    <row r="596" spans="1:30" s="28" customFormat="1" ht="29" x14ac:dyDescent="0.35">
      <c r="A596" s="20">
        <v>652</v>
      </c>
      <c r="B596" s="28">
        <v>2024</v>
      </c>
      <c r="C596" s="19" t="s">
        <v>1859</v>
      </c>
      <c r="D596" s="19" t="s">
        <v>1860</v>
      </c>
      <c r="E596" s="19">
        <v>1032362672</v>
      </c>
      <c r="F596" s="19" t="s">
        <v>1861</v>
      </c>
      <c r="G596" s="19" t="s">
        <v>475</v>
      </c>
      <c r="H596" s="19" t="s">
        <v>4768</v>
      </c>
      <c r="I596" s="27">
        <v>45343</v>
      </c>
      <c r="J596" s="27">
        <v>45348</v>
      </c>
      <c r="K596" s="27">
        <v>45504</v>
      </c>
      <c r="L596" s="29">
        <v>31512000</v>
      </c>
      <c r="M596" s="36">
        <v>0.41558442281005598</v>
      </c>
      <c r="N596" s="31">
        <v>11204267</v>
      </c>
      <c r="O596" s="31">
        <v>4551733</v>
      </c>
      <c r="P596" s="31">
        <v>15756000</v>
      </c>
      <c r="Q596" s="31">
        <f>VLOOKUP(A596,Hoja8!A:B,2,0)</f>
        <v>1032362672</v>
      </c>
      <c r="R596" s="31">
        <f t="shared" si="37"/>
        <v>0</v>
      </c>
      <c r="S596" s="31">
        <f>VLOOKUP(A596,Hoja8!A:C,3,0)</f>
        <v>31512000</v>
      </c>
      <c r="T596" s="31">
        <f t="shared" si="38"/>
        <v>0</v>
      </c>
      <c r="U596" s="31">
        <f>VLOOKUP(A596,Hoja8!A:E,5,0)</f>
        <v>16456267</v>
      </c>
      <c r="V596" s="31">
        <f>VLOOKUP(A596,Hoja8!A:D,4,0)</f>
        <v>4551733</v>
      </c>
      <c r="W596" s="31">
        <f>VLOOKUP(A596,Hoja8!A:F,6,0)</f>
        <v>10504000</v>
      </c>
      <c r="AA596" s="30">
        <f t="shared" si="39"/>
        <v>45504</v>
      </c>
      <c r="AB596" s="31"/>
      <c r="AC596" s="31">
        <f t="shared" si="36"/>
        <v>31512000</v>
      </c>
      <c r="AD596" s="28" t="s">
        <v>477</v>
      </c>
    </row>
    <row r="597" spans="1:30" s="28" customFormat="1" ht="29" x14ac:dyDescent="0.35">
      <c r="A597" s="20">
        <v>653</v>
      </c>
      <c r="B597" s="28">
        <v>2024</v>
      </c>
      <c r="C597" s="19" t="s">
        <v>1862</v>
      </c>
      <c r="D597" s="19" t="s">
        <v>1863</v>
      </c>
      <c r="E597" s="19">
        <v>1032490243</v>
      </c>
      <c r="F597" s="19" t="s">
        <v>1864</v>
      </c>
      <c r="G597" s="19" t="s">
        <v>475</v>
      </c>
      <c r="H597" s="19" t="s">
        <v>4768</v>
      </c>
      <c r="I597" s="27">
        <v>45343</v>
      </c>
      <c r="J597" s="27">
        <v>45345</v>
      </c>
      <c r="K597" s="27">
        <v>45504</v>
      </c>
      <c r="L597" s="29">
        <v>34171500</v>
      </c>
      <c r="M597" s="36">
        <v>0.42675159235668791</v>
      </c>
      <c r="N597" s="31">
        <v>13875700</v>
      </c>
      <c r="O597" s="31">
        <v>1656800</v>
      </c>
      <c r="P597" s="31">
        <v>18639000</v>
      </c>
      <c r="Q597" s="31">
        <f>VLOOKUP(A597,Hoja8!A:B,2,0)</f>
        <v>1032490243</v>
      </c>
      <c r="R597" s="31">
        <f t="shared" si="37"/>
        <v>0</v>
      </c>
      <c r="S597" s="31">
        <f>VLOOKUP(A597,Hoja8!A:C,3,0)</f>
        <v>34171500</v>
      </c>
      <c r="T597" s="31">
        <f t="shared" si="38"/>
        <v>0</v>
      </c>
      <c r="U597" s="31">
        <f>VLOOKUP(A597,Hoja8!A:E,5,0)</f>
        <v>20088700</v>
      </c>
      <c r="V597" s="31">
        <f>VLOOKUP(A597,Hoja8!A:D,4,0)</f>
        <v>1656800</v>
      </c>
      <c r="W597" s="31">
        <f>VLOOKUP(A597,Hoja8!A:F,6,0)</f>
        <v>12426000</v>
      </c>
      <c r="AA597" s="30">
        <f t="shared" si="39"/>
        <v>45504</v>
      </c>
      <c r="AB597" s="31"/>
      <c r="AC597" s="31">
        <f t="shared" si="36"/>
        <v>34171500</v>
      </c>
      <c r="AD597" s="28" t="s">
        <v>477</v>
      </c>
    </row>
    <row r="598" spans="1:30" s="28" customFormat="1" ht="29" x14ac:dyDescent="0.35">
      <c r="A598" s="20">
        <v>654</v>
      </c>
      <c r="B598" s="28">
        <v>2024</v>
      </c>
      <c r="C598" s="19" t="s">
        <v>1865</v>
      </c>
      <c r="D598" s="19" t="s">
        <v>1866</v>
      </c>
      <c r="E598" s="19">
        <v>1018487742</v>
      </c>
      <c r="F598" s="19" t="s">
        <v>1867</v>
      </c>
      <c r="G598" s="19" t="s">
        <v>475</v>
      </c>
      <c r="H598" s="19" t="s">
        <v>4768</v>
      </c>
      <c r="I598" s="27">
        <v>45343</v>
      </c>
      <c r="J598" s="27">
        <v>45358</v>
      </c>
      <c r="K598" s="27">
        <v>45504</v>
      </c>
      <c r="L598" s="29">
        <v>31512000</v>
      </c>
      <c r="M598" s="36">
        <v>0.375</v>
      </c>
      <c r="N598" s="31">
        <v>9453600</v>
      </c>
      <c r="O598" s="31">
        <v>6302400</v>
      </c>
      <c r="P598" s="31">
        <v>15756000</v>
      </c>
      <c r="Q598" s="31">
        <f>VLOOKUP(A598,Hoja8!A:B,2,0)</f>
        <v>1018487742</v>
      </c>
      <c r="R598" s="31">
        <f t="shared" si="37"/>
        <v>0</v>
      </c>
      <c r="S598" s="31">
        <f>VLOOKUP(A598,Hoja8!A:C,3,0)</f>
        <v>31512000</v>
      </c>
      <c r="T598" s="31">
        <f t="shared" si="38"/>
        <v>0</v>
      </c>
      <c r="U598" s="31">
        <f>VLOOKUP(A598,Hoja8!A:E,5,0)</f>
        <v>14705600</v>
      </c>
      <c r="V598" s="31">
        <f>VLOOKUP(A598,Hoja8!A:D,4,0)</f>
        <v>6302400</v>
      </c>
      <c r="W598" s="31">
        <f>VLOOKUP(A598,Hoja8!A:F,6,0)</f>
        <v>10504000</v>
      </c>
      <c r="AA598" s="30">
        <f t="shared" si="39"/>
        <v>45504</v>
      </c>
      <c r="AB598" s="31"/>
      <c r="AC598" s="31">
        <f t="shared" si="36"/>
        <v>31512000</v>
      </c>
      <c r="AD598" s="28" t="s">
        <v>477</v>
      </c>
    </row>
    <row r="599" spans="1:30" s="28" customFormat="1" ht="29" x14ac:dyDescent="0.35">
      <c r="A599" s="20">
        <v>655</v>
      </c>
      <c r="B599" s="28">
        <v>2024</v>
      </c>
      <c r="C599" s="19" t="s">
        <v>1868</v>
      </c>
      <c r="D599" s="19" t="s">
        <v>1869</v>
      </c>
      <c r="E599" s="19">
        <v>1030553805</v>
      </c>
      <c r="F599" s="19" t="s">
        <v>1870</v>
      </c>
      <c r="G599" s="19" t="s">
        <v>854</v>
      </c>
      <c r="H599" s="19" t="s">
        <v>4785</v>
      </c>
      <c r="I599" s="27">
        <v>45343</v>
      </c>
      <c r="J599" s="27">
        <v>45344</v>
      </c>
      <c r="K599" s="27">
        <v>45504</v>
      </c>
      <c r="L599" s="29">
        <v>41400000</v>
      </c>
      <c r="M599" s="36">
        <v>0.43037974683544306</v>
      </c>
      <c r="N599" s="31">
        <v>15640000</v>
      </c>
      <c r="O599" s="31">
        <v>5060000</v>
      </c>
      <c r="P599" s="31">
        <v>20700000</v>
      </c>
      <c r="Q599" s="31">
        <f>VLOOKUP(A599,Hoja8!A:B,2,0)</f>
        <v>1030553805</v>
      </c>
      <c r="R599" s="31">
        <f t="shared" si="37"/>
        <v>0</v>
      </c>
      <c r="S599" s="31">
        <f>VLOOKUP(A599,Hoja8!A:C,3,0)</f>
        <v>41400000</v>
      </c>
      <c r="T599" s="31">
        <f t="shared" si="38"/>
        <v>0</v>
      </c>
      <c r="U599" s="31">
        <f>VLOOKUP(A599,Hoja8!A:E,5,0)</f>
        <v>22540000</v>
      </c>
      <c r="V599" s="31">
        <f>VLOOKUP(A599,Hoja8!A:D,4,0)</f>
        <v>5060000</v>
      </c>
      <c r="W599" s="31">
        <f>VLOOKUP(A599,Hoja8!A:F,6,0)</f>
        <v>13800000</v>
      </c>
      <c r="AA599" s="30">
        <f t="shared" si="39"/>
        <v>45504</v>
      </c>
      <c r="AB599" s="31"/>
      <c r="AC599" s="31">
        <f t="shared" si="36"/>
        <v>41400000</v>
      </c>
      <c r="AD599" s="28" t="s">
        <v>5436</v>
      </c>
    </row>
    <row r="600" spans="1:30" s="28" customFormat="1" ht="29" x14ac:dyDescent="0.35">
      <c r="A600" s="20">
        <v>656</v>
      </c>
      <c r="B600" s="28">
        <v>2024</v>
      </c>
      <c r="C600" s="19" t="s">
        <v>1871</v>
      </c>
      <c r="D600" s="19" t="s">
        <v>1872</v>
      </c>
      <c r="E600" s="19">
        <v>1032439727</v>
      </c>
      <c r="F600" s="19" t="s">
        <v>1873</v>
      </c>
      <c r="G600" s="19" t="s">
        <v>304</v>
      </c>
      <c r="H600" s="19" t="s">
        <v>305</v>
      </c>
      <c r="I600" s="27">
        <v>45343</v>
      </c>
      <c r="J600" s="27">
        <v>45344</v>
      </c>
      <c r="K600" s="27">
        <v>45504</v>
      </c>
      <c r="L600" s="29">
        <v>41400000</v>
      </c>
      <c r="M600" s="36">
        <v>0.43037974683544306</v>
      </c>
      <c r="N600" s="31">
        <v>15640000</v>
      </c>
      <c r="O600" s="31">
        <v>5060000</v>
      </c>
      <c r="P600" s="31">
        <v>20700000</v>
      </c>
      <c r="Q600" s="31">
        <f>VLOOKUP(A600,Hoja8!A:B,2,0)</f>
        <v>1032439727</v>
      </c>
      <c r="R600" s="31">
        <f t="shared" si="37"/>
        <v>0</v>
      </c>
      <c r="S600" s="31">
        <f>VLOOKUP(A600,Hoja8!A:C,3,0)</f>
        <v>41400000</v>
      </c>
      <c r="T600" s="31">
        <f t="shared" si="38"/>
        <v>0</v>
      </c>
      <c r="U600" s="31">
        <f>VLOOKUP(A600,Hoja8!A:E,5,0)</f>
        <v>22540000</v>
      </c>
      <c r="V600" s="31">
        <f>VLOOKUP(A600,Hoja8!A:D,4,0)</f>
        <v>5060000</v>
      </c>
      <c r="W600" s="31">
        <f>VLOOKUP(A600,Hoja8!A:F,6,0)</f>
        <v>13800000</v>
      </c>
      <c r="AA600" s="30">
        <f t="shared" si="39"/>
        <v>45504</v>
      </c>
      <c r="AB600" s="31"/>
      <c r="AC600" s="31">
        <f t="shared" si="36"/>
        <v>41400000</v>
      </c>
      <c r="AD600" s="28" t="s">
        <v>4785</v>
      </c>
    </row>
    <row r="601" spans="1:30" s="28" customFormat="1" ht="29" x14ac:dyDescent="0.35">
      <c r="A601" s="20">
        <v>657</v>
      </c>
      <c r="B601" s="28">
        <v>2024</v>
      </c>
      <c r="C601" s="19" t="s">
        <v>1874</v>
      </c>
      <c r="D601" s="19" t="s">
        <v>1875</v>
      </c>
      <c r="E601" s="19">
        <v>1012373845</v>
      </c>
      <c r="F601" s="19" t="s">
        <v>1876</v>
      </c>
      <c r="G601" s="19" t="s">
        <v>813</v>
      </c>
      <c r="H601" s="19" t="s">
        <v>4760</v>
      </c>
      <c r="I601" s="27">
        <v>45343</v>
      </c>
      <c r="J601" s="27">
        <v>45345</v>
      </c>
      <c r="K601" s="27">
        <v>45504</v>
      </c>
      <c r="L601" s="29">
        <v>20432500</v>
      </c>
      <c r="M601" s="36">
        <v>0.42675158252825235</v>
      </c>
      <c r="N601" s="31">
        <v>8296833</v>
      </c>
      <c r="O601" s="31">
        <v>990667</v>
      </c>
      <c r="P601" s="31">
        <v>11145000</v>
      </c>
      <c r="Q601" s="31">
        <f>VLOOKUP(A601,Hoja8!A:B,2,0)</f>
        <v>1012373845</v>
      </c>
      <c r="R601" s="31">
        <f t="shared" si="37"/>
        <v>0</v>
      </c>
      <c r="S601" s="31">
        <f>VLOOKUP(A601,Hoja8!A:C,3,0)</f>
        <v>20432500</v>
      </c>
      <c r="T601" s="31">
        <f t="shared" si="38"/>
        <v>0</v>
      </c>
      <c r="U601" s="31">
        <f>VLOOKUP(A601,Hoja8!A:E,5,0)</f>
        <v>12011833</v>
      </c>
      <c r="V601" s="31">
        <f>VLOOKUP(A601,Hoja8!A:D,4,0)</f>
        <v>990667</v>
      </c>
      <c r="W601" s="31">
        <f>VLOOKUP(A601,Hoja8!A:F,6,0)</f>
        <v>7430000</v>
      </c>
      <c r="AA601" s="30">
        <f t="shared" si="39"/>
        <v>45504</v>
      </c>
      <c r="AB601" s="31"/>
      <c r="AC601" s="31">
        <f t="shared" si="36"/>
        <v>20432500</v>
      </c>
      <c r="AD601" s="28" t="s">
        <v>534</v>
      </c>
    </row>
    <row r="602" spans="1:30" s="28" customFormat="1" ht="43.5" x14ac:dyDescent="0.35">
      <c r="A602" s="20">
        <v>658</v>
      </c>
      <c r="B602" s="28">
        <v>2024</v>
      </c>
      <c r="C602" s="19" t="s">
        <v>1877</v>
      </c>
      <c r="D602" s="19" t="s">
        <v>1878</v>
      </c>
      <c r="E602" s="19">
        <v>1071167372</v>
      </c>
      <c r="F602" s="19" t="s">
        <v>1879</v>
      </c>
      <c r="G602" s="19" t="s">
        <v>262</v>
      </c>
      <c r="H602" s="19" t="s">
        <v>4742</v>
      </c>
      <c r="I602" s="27">
        <v>45343</v>
      </c>
      <c r="J602" s="27">
        <v>45344</v>
      </c>
      <c r="K602" s="27">
        <v>45504</v>
      </c>
      <c r="L602" s="29">
        <v>31866667</v>
      </c>
      <c r="M602" s="36">
        <v>0.4303797408016497</v>
      </c>
      <c r="N602" s="31">
        <v>13543333</v>
      </c>
      <c r="O602" s="31">
        <v>398334</v>
      </c>
      <c r="P602" s="31">
        <v>17925000</v>
      </c>
      <c r="Q602" s="31">
        <f>VLOOKUP(A602,Hoja8!A:B,2,0)</f>
        <v>1071167372</v>
      </c>
      <c r="R602" s="31">
        <f t="shared" si="37"/>
        <v>0</v>
      </c>
      <c r="S602" s="31">
        <f>VLOOKUP(A602,Hoja8!A:C,3,0)</f>
        <v>31866667</v>
      </c>
      <c r="T602" s="31">
        <f t="shared" si="38"/>
        <v>0</v>
      </c>
      <c r="U602" s="31">
        <f>VLOOKUP(A602,Hoja8!A:E,5,0)</f>
        <v>19518333</v>
      </c>
      <c r="V602" s="31">
        <f>VLOOKUP(A602,Hoja8!A:D,4,0)</f>
        <v>398334</v>
      </c>
      <c r="W602" s="31">
        <f>VLOOKUP(A602,Hoja8!A:F,6,0)</f>
        <v>11950000</v>
      </c>
      <c r="AA602" s="30">
        <f t="shared" si="39"/>
        <v>45504</v>
      </c>
      <c r="AB602" s="31"/>
      <c r="AC602" s="31">
        <f t="shared" si="36"/>
        <v>31866667</v>
      </c>
      <c r="AD602" s="28" t="s">
        <v>5415</v>
      </c>
    </row>
    <row r="603" spans="1:30" s="28" customFormat="1" ht="43.5" x14ac:dyDescent="0.35">
      <c r="A603" s="20">
        <v>659</v>
      </c>
      <c r="B603" s="28">
        <v>2024</v>
      </c>
      <c r="C603" s="19" t="s">
        <v>1880</v>
      </c>
      <c r="D603" s="19" t="s">
        <v>1881</v>
      </c>
      <c r="E603" s="19">
        <v>60371694</v>
      </c>
      <c r="F603" s="19" t="s">
        <v>1882</v>
      </c>
      <c r="G603" s="19" t="s">
        <v>262</v>
      </c>
      <c r="H603" s="19" t="s">
        <v>4742</v>
      </c>
      <c r="I603" s="27">
        <v>45343</v>
      </c>
      <c r="J603" s="27">
        <v>45344</v>
      </c>
      <c r="K603" s="27">
        <v>45504</v>
      </c>
      <c r="L603" s="29">
        <v>31472000</v>
      </c>
      <c r="M603" s="36">
        <v>0.43037974683544306</v>
      </c>
      <c r="N603" s="31">
        <v>13375600</v>
      </c>
      <c r="O603" s="31">
        <v>393400</v>
      </c>
      <c r="P603" s="31">
        <v>17703000</v>
      </c>
      <c r="Q603" s="31">
        <f>VLOOKUP(A603,Hoja8!A:B,2,0)</f>
        <v>60371694</v>
      </c>
      <c r="R603" s="31">
        <f t="shared" si="37"/>
        <v>0</v>
      </c>
      <c r="S603" s="31">
        <f>VLOOKUP(A603,Hoja8!A:C,3,0)</f>
        <v>31472000</v>
      </c>
      <c r="T603" s="31">
        <f t="shared" si="38"/>
        <v>0</v>
      </c>
      <c r="U603" s="31">
        <f>VLOOKUP(A603,Hoja8!A:E,5,0)</f>
        <v>19276600</v>
      </c>
      <c r="V603" s="31">
        <f>VLOOKUP(A603,Hoja8!A:D,4,0)</f>
        <v>393400</v>
      </c>
      <c r="W603" s="31">
        <f>VLOOKUP(A603,Hoja8!A:F,6,0)</f>
        <v>11802000</v>
      </c>
      <c r="AA603" s="30">
        <f t="shared" si="39"/>
        <v>45504</v>
      </c>
      <c r="AB603" s="31"/>
      <c r="AC603" s="31">
        <f t="shared" si="36"/>
        <v>31472000</v>
      </c>
      <c r="AD603" s="28" t="s">
        <v>5415</v>
      </c>
    </row>
    <row r="604" spans="1:30" s="28" customFormat="1" ht="43.5" x14ac:dyDescent="0.35">
      <c r="A604" s="20">
        <v>660</v>
      </c>
      <c r="B604" s="28">
        <v>2024</v>
      </c>
      <c r="C604" s="19" t="s">
        <v>1883</v>
      </c>
      <c r="D604" s="19" t="s">
        <v>1884</v>
      </c>
      <c r="E604" s="19">
        <v>1032374674</v>
      </c>
      <c r="F604" s="19" t="s">
        <v>1885</v>
      </c>
      <c r="G604" s="19" t="s">
        <v>262</v>
      </c>
      <c r="H604" s="19" t="s">
        <v>4742</v>
      </c>
      <c r="I604" s="27">
        <v>45343</v>
      </c>
      <c r="J604" s="27">
        <v>45352</v>
      </c>
      <c r="K604" s="27">
        <v>45504</v>
      </c>
      <c r="L604" s="29">
        <v>32455500</v>
      </c>
      <c r="M604" s="36">
        <v>0.4</v>
      </c>
      <c r="N604" s="31">
        <v>11802000</v>
      </c>
      <c r="O604" s="31">
        <v>2950500</v>
      </c>
      <c r="P604" s="31">
        <v>17703000</v>
      </c>
      <c r="Q604" s="31">
        <f>VLOOKUP(A604,Hoja8!A:B,2,0)</f>
        <v>1032374674</v>
      </c>
      <c r="R604" s="31">
        <f t="shared" si="37"/>
        <v>0</v>
      </c>
      <c r="S604" s="31">
        <f>VLOOKUP(A604,Hoja8!A:C,3,0)</f>
        <v>32455500</v>
      </c>
      <c r="T604" s="31">
        <f t="shared" si="38"/>
        <v>0</v>
      </c>
      <c r="U604" s="31">
        <f>VLOOKUP(A604,Hoja8!A:E,5,0)</f>
        <v>17703000</v>
      </c>
      <c r="V604" s="31">
        <f>VLOOKUP(A604,Hoja8!A:D,4,0)</f>
        <v>2950500</v>
      </c>
      <c r="W604" s="31">
        <f>VLOOKUP(A604,Hoja8!A:F,6,0)</f>
        <v>11802000</v>
      </c>
      <c r="AA604" s="30">
        <f t="shared" si="39"/>
        <v>45504</v>
      </c>
      <c r="AB604" s="31"/>
      <c r="AC604" s="31">
        <f t="shared" si="36"/>
        <v>32455500</v>
      </c>
      <c r="AD604" s="28" t="s">
        <v>5415</v>
      </c>
    </row>
    <row r="605" spans="1:30" s="28" customFormat="1" ht="29" x14ac:dyDescent="0.35">
      <c r="A605" s="20">
        <v>661</v>
      </c>
      <c r="B605" s="28">
        <v>2024</v>
      </c>
      <c r="C605" s="19" t="s">
        <v>1886</v>
      </c>
      <c r="D605" s="19" t="s">
        <v>1887</v>
      </c>
      <c r="E605" s="19">
        <v>1032493452</v>
      </c>
      <c r="F605" s="19" t="s">
        <v>1888</v>
      </c>
      <c r="G605" s="19" t="s">
        <v>784</v>
      </c>
      <c r="H605" s="19" t="s">
        <v>4760</v>
      </c>
      <c r="I605" s="27">
        <v>45343</v>
      </c>
      <c r="J605" s="27">
        <v>45344</v>
      </c>
      <c r="K605" s="27">
        <v>45504</v>
      </c>
      <c r="L605" s="29">
        <v>55000000</v>
      </c>
      <c r="M605" s="36">
        <v>0.43037975044063448</v>
      </c>
      <c r="N605" s="31">
        <v>22666667</v>
      </c>
      <c r="O605" s="31">
        <v>2333333</v>
      </c>
      <c r="P605" s="31">
        <v>30000000</v>
      </c>
      <c r="Q605" s="31">
        <f>VLOOKUP(A605,Hoja8!A:B,2,0)</f>
        <v>1032493452</v>
      </c>
      <c r="R605" s="31">
        <f t="shared" si="37"/>
        <v>0</v>
      </c>
      <c r="S605" s="31">
        <f>VLOOKUP(A605,Hoja8!A:C,3,0)</f>
        <v>55000000</v>
      </c>
      <c r="T605" s="31">
        <f t="shared" si="38"/>
        <v>0</v>
      </c>
      <c r="U605" s="31">
        <f>VLOOKUP(A605,Hoja8!A:E,5,0)</f>
        <v>32666667</v>
      </c>
      <c r="V605" s="31">
        <f>VLOOKUP(A605,Hoja8!A:D,4,0)</f>
        <v>2333333</v>
      </c>
      <c r="W605" s="31">
        <f>VLOOKUP(A605,Hoja8!A:F,6,0)</f>
        <v>20000000</v>
      </c>
      <c r="AA605" s="30">
        <f t="shared" si="39"/>
        <v>45504</v>
      </c>
      <c r="AB605" s="31"/>
      <c r="AC605" s="31">
        <f t="shared" si="36"/>
        <v>55000000</v>
      </c>
      <c r="AD605" s="28" t="s">
        <v>534</v>
      </c>
    </row>
    <row r="606" spans="1:30" s="28" customFormat="1" ht="29" x14ac:dyDescent="0.35">
      <c r="A606" s="20">
        <v>662</v>
      </c>
      <c r="B606" s="28">
        <v>2024</v>
      </c>
      <c r="C606" s="19" t="s">
        <v>1889</v>
      </c>
      <c r="D606" s="19" t="s">
        <v>1890</v>
      </c>
      <c r="E606" s="19">
        <v>32735680</v>
      </c>
      <c r="F606" s="19" t="s">
        <v>1891</v>
      </c>
      <c r="G606" s="19" t="s">
        <v>5431</v>
      </c>
      <c r="H606" s="19" t="s">
        <v>539</v>
      </c>
      <c r="I606" s="27">
        <v>45344</v>
      </c>
      <c r="J606" s="27">
        <v>45351</v>
      </c>
      <c r="K606" s="27">
        <v>45504</v>
      </c>
      <c r="L606" s="29">
        <v>31827000</v>
      </c>
      <c r="M606" s="36">
        <v>0.40397351737499504</v>
      </c>
      <c r="N606" s="31">
        <v>10785817</v>
      </c>
      <c r="O606" s="31">
        <v>5127683</v>
      </c>
      <c r="P606" s="31">
        <v>15913500</v>
      </c>
      <c r="Q606" s="31">
        <f>VLOOKUP(A606,Hoja8!A:B,2,0)</f>
        <v>32735680</v>
      </c>
      <c r="R606" s="31">
        <f t="shared" si="37"/>
        <v>0</v>
      </c>
      <c r="S606" s="31">
        <f>VLOOKUP(A606,Hoja8!A:C,3,0)</f>
        <v>31827000</v>
      </c>
      <c r="T606" s="31">
        <f t="shared" si="38"/>
        <v>0</v>
      </c>
      <c r="U606" s="31">
        <f>VLOOKUP(A606,Hoja8!A:E,5,0)</f>
        <v>16090317</v>
      </c>
      <c r="V606" s="31">
        <f>VLOOKUP(A606,Hoja8!A:D,4,0)</f>
        <v>5127683</v>
      </c>
      <c r="W606" s="31">
        <f>VLOOKUP(A606,Hoja8!A:F,6,0)</f>
        <v>10609000</v>
      </c>
      <c r="AA606" s="30">
        <f t="shared" si="39"/>
        <v>45504</v>
      </c>
      <c r="AB606" s="31"/>
      <c r="AC606" s="31">
        <f t="shared" si="36"/>
        <v>31827000</v>
      </c>
      <c r="AD606" s="28" t="s">
        <v>534</v>
      </c>
    </row>
    <row r="607" spans="1:30" s="28" customFormat="1" ht="29" x14ac:dyDescent="0.35">
      <c r="A607" s="20">
        <v>663</v>
      </c>
      <c r="B607" s="28">
        <v>2024</v>
      </c>
      <c r="C607" s="19" t="s">
        <v>1892</v>
      </c>
      <c r="D607" s="19" t="s">
        <v>1893</v>
      </c>
      <c r="E607" s="19">
        <v>1032393353</v>
      </c>
      <c r="F607" s="19" t="s">
        <v>1894</v>
      </c>
      <c r="G607" s="19" t="s">
        <v>532</v>
      </c>
      <c r="H607" s="19" t="s">
        <v>533</v>
      </c>
      <c r="I607" s="27">
        <v>45344</v>
      </c>
      <c r="J607" s="27">
        <v>45351</v>
      </c>
      <c r="K607" s="27">
        <v>45504</v>
      </c>
      <c r="L607" s="29">
        <v>31827000</v>
      </c>
      <c r="M607" s="36">
        <v>0.40397351737499504</v>
      </c>
      <c r="N607" s="31">
        <v>10785817</v>
      </c>
      <c r="O607" s="31">
        <v>5127683</v>
      </c>
      <c r="P607" s="31">
        <v>15913500</v>
      </c>
      <c r="Q607" s="31">
        <f>VLOOKUP(A607,Hoja8!A:B,2,0)</f>
        <v>1032393353</v>
      </c>
      <c r="R607" s="31">
        <f t="shared" si="37"/>
        <v>0</v>
      </c>
      <c r="S607" s="31">
        <f>VLOOKUP(A607,Hoja8!A:C,3,0)</f>
        <v>31827000</v>
      </c>
      <c r="T607" s="31">
        <f t="shared" si="38"/>
        <v>0</v>
      </c>
      <c r="U607" s="31">
        <f>VLOOKUP(A607,Hoja8!A:E,5,0)</f>
        <v>16090317</v>
      </c>
      <c r="V607" s="31">
        <f>VLOOKUP(A607,Hoja8!A:D,4,0)</f>
        <v>5127683</v>
      </c>
      <c r="W607" s="31">
        <f>VLOOKUP(A607,Hoja8!A:F,6,0)</f>
        <v>10609000</v>
      </c>
      <c r="AA607" s="30">
        <f t="shared" si="39"/>
        <v>45504</v>
      </c>
      <c r="AB607" s="31"/>
      <c r="AC607" s="31">
        <f t="shared" si="36"/>
        <v>31827000</v>
      </c>
      <c r="AD607" s="28" t="s">
        <v>534</v>
      </c>
    </row>
    <row r="608" spans="1:30" s="28" customFormat="1" ht="29" x14ac:dyDescent="0.35">
      <c r="A608" s="20">
        <v>664</v>
      </c>
      <c r="B608" s="28">
        <v>2024</v>
      </c>
      <c r="C608" s="19" t="s">
        <v>1895</v>
      </c>
      <c r="D608" s="19" t="s">
        <v>1896</v>
      </c>
      <c r="E608" s="19">
        <v>1010184242</v>
      </c>
      <c r="F608" s="19" t="s">
        <v>1897</v>
      </c>
      <c r="G608" s="19" t="s">
        <v>475</v>
      </c>
      <c r="H608" s="19" t="s">
        <v>4768</v>
      </c>
      <c r="I608" s="27">
        <v>45344</v>
      </c>
      <c r="J608" s="27">
        <v>45348</v>
      </c>
      <c r="K608" s="27">
        <v>45504</v>
      </c>
      <c r="L608" s="29">
        <v>15708000</v>
      </c>
      <c r="M608" s="36">
        <v>0.41558443007985602</v>
      </c>
      <c r="N608" s="31">
        <v>5585067</v>
      </c>
      <c r="O608" s="31">
        <v>2268933</v>
      </c>
      <c r="P608" s="31">
        <v>7854000</v>
      </c>
      <c r="Q608" s="31">
        <f>VLOOKUP(A608,Hoja8!A:B,2,0)</f>
        <v>1010184242</v>
      </c>
      <c r="R608" s="31">
        <f t="shared" si="37"/>
        <v>0</v>
      </c>
      <c r="S608" s="31">
        <f>VLOOKUP(A608,Hoja8!A:C,3,0)</f>
        <v>15708000</v>
      </c>
      <c r="T608" s="31">
        <f t="shared" si="38"/>
        <v>0</v>
      </c>
      <c r="U608" s="31">
        <f>VLOOKUP(A608,Hoja8!A:E,5,0)</f>
        <v>8203067</v>
      </c>
      <c r="V608" s="31">
        <f>VLOOKUP(A608,Hoja8!A:D,4,0)</f>
        <v>2268933</v>
      </c>
      <c r="W608" s="31">
        <f>VLOOKUP(A608,Hoja8!A:F,6,0)</f>
        <v>5236000</v>
      </c>
      <c r="AA608" s="30">
        <f t="shared" si="39"/>
        <v>45504</v>
      </c>
      <c r="AB608" s="31"/>
      <c r="AC608" s="31">
        <f t="shared" si="36"/>
        <v>15708000</v>
      </c>
      <c r="AD608" s="28" t="s">
        <v>477</v>
      </c>
    </row>
    <row r="609" spans="1:30" s="28" customFormat="1" ht="29" x14ac:dyDescent="0.35">
      <c r="A609" s="20">
        <v>665</v>
      </c>
      <c r="B609" s="28">
        <v>2024</v>
      </c>
      <c r="C609" s="19" t="s">
        <v>1898</v>
      </c>
      <c r="D609" s="19" t="s">
        <v>1899</v>
      </c>
      <c r="E609" s="19">
        <v>52541006</v>
      </c>
      <c r="F609" s="19" t="s">
        <v>1900</v>
      </c>
      <c r="G609" s="19" t="s">
        <v>475</v>
      </c>
      <c r="H609" s="19" t="s">
        <v>4768</v>
      </c>
      <c r="I609" s="27">
        <v>45344</v>
      </c>
      <c r="J609" s="27">
        <v>45348</v>
      </c>
      <c r="K609" s="27">
        <v>45504</v>
      </c>
      <c r="L609" s="29">
        <v>39107000</v>
      </c>
      <c r="M609" s="36">
        <v>0.41558440859760304</v>
      </c>
      <c r="N609" s="31">
        <v>13904710</v>
      </c>
      <c r="O609" s="31">
        <v>5648791</v>
      </c>
      <c r="P609" s="31">
        <v>19553499</v>
      </c>
      <c r="Q609" s="31">
        <f>VLOOKUP(A609,Hoja8!A:B,2,0)</f>
        <v>52541006</v>
      </c>
      <c r="R609" s="31">
        <f t="shared" si="37"/>
        <v>0</v>
      </c>
      <c r="S609" s="31">
        <f>VLOOKUP(A609,Hoja8!A:C,3,0)</f>
        <v>39107000</v>
      </c>
      <c r="T609" s="31">
        <f t="shared" si="38"/>
        <v>0</v>
      </c>
      <c r="U609" s="31">
        <f>VLOOKUP(A609,Hoja8!A:E,5,0)</f>
        <v>20422543</v>
      </c>
      <c r="V609" s="31">
        <f>VLOOKUP(A609,Hoja8!A:D,4,0)</f>
        <v>5648791</v>
      </c>
      <c r="W609" s="31">
        <f>VLOOKUP(A609,Hoja8!A:F,6,0)</f>
        <v>13035666</v>
      </c>
      <c r="AA609" s="30">
        <f t="shared" si="39"/>
        <v>45504</v>
      </c>
      <c r="AB609" s="31"/>
      <c r="AC609" s="31">
        <f t="shared" si="36"/>
        <v>39107000</v>
      </c>
      <c r="AD609" s="28" t="s">
        <v>477</v>
      </c>
    </row>
    <row r="610" spans="1:30" s="28" customFormat="1" ht="29" x14ac:dyDescent="0.35">
      <c r="A610" s="20">
        <v>666</v>
      </c>
      <c r="B610" s="28">
        <v>2024</v>
      </c>
      <c r="C610" s="19" t="s">
        <v>1901</v>
      </c>
      <c r="D610" s="19" t="s">
        <v>1902</v>
      </c>
      <c r="E610" s="19">
        <v>1136881164</v>
      </c>
      <c r="F610" s="19" t="s">
        <v>1903</v>
      </c>
      <c r="G610" s="19" t="s">
        <v>475</v>
      </c>
      <c r="H610" s="19" t="s">
        <v>4768</v>
      </c>
      <c r="I610" s="27">
        <v>45344</v>
      </c>
      <c r="J610" s="27">
        <v>45348</v>
      </c>
      <c r="K610" s="27">
        <v>45504</v>
      </c>
      <c r="L610" s="29">
        <v>38500000</v>
      </c>
      <c r="M610" s="36">
        <v>0.4155844101631207</v>
      </c>
      <c r="N610" s="31">
        <v>14933333</v>
      </c>
      <c r="O610" s="31">
        <v>2566667</v>
      </c>
      <c r="P610" s="31">
        <v>21000000</v>
      </c>
      <c r="Q610" s="31">
        <f>VLOOKUP(A610,Hoja8!A:B,2,0)</f>
        <v>1136881164</v>
      </c>
      <c r="R610" s="31">
        <f t="shared" si="37"/>
        <v>0</v>
      </c>
      <c r="S610" s="31">
        <f>VLOOKUP(A610,Hoja8!A:C,3,0)</f>
        <v>38500000</v>
      </c>
      <c r="T610" s="31">
        <f t="shared" si="38"/>
        <v>0</v>
      </c>
      <c r="U610" s="31">
        <f>VLOOKUP(A610,Hoja8!A:E,5,0)</f>
        <v>21933333</v>
      </c>
      <c r="V610" s="31">
        <f>VLOOKUP(A610,Hoja8!A:D,4,0)</f>
        <v>2566667</v>
      </c>
      <c r="W610" s="31">
        <f>VLOOKUP(A610,Hoja8!A:F,6,0)</f>
        <v>14000000</v>
      </c>
      <c r="AA610" s="30">
        <f t="shared" si="39"/>
        <v>45504</v>
      </c>
      <c r="AB610" s="31"/>
      <c r="AC610" s="31">
        <f t="shared" si="36"/>
        <v>38500000</v>
      </c>
      <c r="AD610" s="28" t="s">
        <v>477</v>
      </c>
    </row>
    <row r="611" spans="1:30" s="28" customFormat="1" ht="29" x14ac:dyDescent="0.35">
      <c r="A611" s="20">
        <v>667</v>
      </c>
      <c r="B611" s="28">
        <v>2024</v>
      </c>
      <c r="C611" s="19" t="s">
        <v>1904</v>
      </c>
      <c r="D611" s="19" t="s">
        <v>1905</v>
      </c>
      <c r="E611" s="19">
        <v>52274601</v>
      </c>
      <c r="F611" s="19" t="s">
        <v>1906</v>
      </c>
      <c r="G611" s="19" t="s">
        <v>154</v>
      </c>
      <c r="H611" s="19" t="s">
        <v>4747</v>
      </c>
      <c r="I611" s="27">
        <v>45344</v>
      </c>
      <c r="J611" s="27">
        <v>45352</v>
      </c>
      <c r="K611" s="27">
        <v>45504</v>
      </c>
      <c r="L611" s="29">
        <v>36927000</v>
      </c>
      <c r="M611" s="36">
        <v>0.4</v>
      </c>
      <c r="N611" s="31">
        <v>13428000</v>
      </c>
      <c r="O611" s="31">
        <v>3357000</v>
      </c>
      <c r="P611" s="31">
        <v>20142000</v>
      </c>
      <c r="Q611" s="31">
        <f>VLOOKUP(A611,Hoja8!A:B,2,0)</f>
        <v>52274601</v>
      </c>
      <c r="R611" s="31">
        <f t="shared" si="37"/>
        <v>0</v>
      </c>
      <c r="S611" s="31">
        <f>VLOOKUP(A611,Hoja8!A:C,3,0)</f>
        <v>36927000</v>
      </c>
      <c r="T611" s="31">
        <f t="shared" si="38"/>
        <v>0</v>
      </c>
      <c r="U611" s="31">
        <f>VLOOKUP(A611,Hoja8!A:E,5,0)</f>
        <v>20142000</v>
      </c>
      <c r="V611" s="31">
        <f>VLOOKUP(A611,Hoja8!A:D,4,0)</f>
        <v>3357000</v>
      </c>
      <c r="W611" s="31">
        <f>VLOOKUP(A611,Hoja8!A:F,6,0)</f>
        <v>13428000</v>
      </c>
      <c r="AA611" s="30">
        <f t="shared" si="39"/>
        <v>45504</v>
      </c>
      <c r="AB611" s="31"/>
      <c r="AC611" s="31">
        <f t="shared" si="36"/>
        <v>36927000</v>
      </c>
      <c r="AD611" s="28" t="s">
        <v>5435</v>
      </c>
    </row>
    <row r="612" spans="1:30" s="28" customFormat="1" ht="29" x14ac:dyDescent="0.35">
      <c r="A612" s="20">
        <v>668</v>
      </c>
      <c r="B612" s="28">
        <v>2024</v>
      </c>
      <c r="C612" s="19" t="s">
        <v>1907</v>
      </c>
      <c r="D612" s="19" t="s">
        <v>1908</v>
      </c>
      <c r="E612" s="19">
        <v>1026272157</v>
      </c>
      <c r="F612" s="19" t="s">
        <v>1909</v>
      </c>
      <c r="G612" s="19" t="s">
        <v>154</v>
      </c>
      <c r="H612" s="19" t="s">
        <v>4747</v>
      </c>
      <c r="I612" s="27">
        <v>45344</v>
      </c>
      <c r="J612" s="27">
        <v>45351</v>
      </c>
      <c r="K612" s="27">
        <v>45480</v>
      </c>
      <c r="L612" s="29">
        <v>34482500</v>
      </c>
      <c r="M612" s="36">
        <v>0.25165560731355036</v>
      </c>
      <c r="N612" s="31">
        <v>6719666</v>
      </c>
      <c r="O612" s="31">
        <v>7780667</v>
      </c>
      <c r="P612" s="31">
        <v>19982167</v>
      </c>
      <c r="Q612" s="31">
        <f>VLOOKUP(A612,Hoja8!A:B,2,0)</f>
        <v>1026272157</v>
      </c>
      <c r="R612" s="31">
        <f t="shared" si="37"/>
        <v>0</v>
      </c>
      <c r="S612" s="31">
        <f>VLOOKUP(A612,Hoja8!A:C,3,0)</f>
        <v>34482500</v>
      </c>
      <c r="T612" s="31">
        <f t="shared" si="38"/>
        <v>0</v>
      </c>
      <c r="U612" s="31">
        <f>VLOOKUP(A612,Hoja8!A:E,5,0)</f>
        <v>6719666</v>
      </c>
      <c r="V612" s="31">
        <f>VLOOKUP(A612,Hoja8!A:D,4,0)</f>
        <v>7780667</v>
      </c>
      <c r="W612" s="31">
        <f>VLOOKUP(A612,Hoja8!A:F,6,0)</f>
        <v>19982167</v>
      </c>
      <c r="AA612" s="30">
        <f t="shared" si="39"/>
        <v>45480</v>
      </c>
      <c r="AB612" s="31"/>
      <c r="AC612" s="31">
        <f t="shared" si="36"/>
        <v>34482500</v>
      </c>
      <c r="AD612" s="28" t="s">
        <v>5435</v>
      </c>
    </row>
    <row r="613" spans="1:30" s="28" customFormat="1" ht="43.5" x14ac:dyDescent="0.35">
      <c r="A613" s="20">
        <v>670</v>
      </c>
      <c r="B613" s="28">
        <v>2024</v>
      </c>
      <c r="C613" s="19" t="s">
        <v>1910</v>
      </c>
      <c r="D613" s="19" t="s">
        <v>1911</v>
      </c>
      <c r="E613" s="19">
        <v>52736932</v>
      </c>
      <c r="F613" s="19" t="s">
        <v>1912</v>
      </c>
      <c r="G613" s="19" t="s">
        <v>262</v>
      </c>
      <c r="H613" s="19" t="s">
        <v>4742</v>
      </c>
      <c r="I613" s="27">
        <v>45344</v>
      </c>
      <c r="J613" s="27">
        <v>45348</v>
      </c>
      <c r="K613" s="27">
        <v>45504</v>
      </c>
      <c r="L613" s="29">
        <v>31866667</v>
      </c>
      <c r="M613" s="36">
        <v>0.41558442193572326</v>
      </c>
      <c r="N613" s="31">
        <v>12746667</v>
      </c>
      <c r="O613" s="31">
        <v>1195000</v>
      </c>
      <c r="P613" s="31">
        <v>17925000</v>
      </c>
      <c r="Q613" s="31">
        <f>VLOOKUP(A613,Hoja8!A:B,2,0)</f>
        <v>52736932</v>
      </c>
      <c r="R613" s="31">
        <f t="shared" si="37"/>
        <v>0</v>
      </c>
      <c r="S613" s="31">
        <f>VLOOKUP(A613,Hoja8!A:C,3,0)</f>
        <v>31866667</v>
      </c>
      <c r="T613" s="31">
        <f t="shared" si="38"/>
        <v>0</v>
      </c>
      <c r="U613" s="31">
        <f>VLOOKUP(A613,Hoja8!A:E,5,0)</f>
        <v>18721667</v>
      </c>
      <c r="V613" s="31">
        <f>VLOOKUP(A613,Hoja8!A:D,4,0)</f>
        <v>1195000</v>
      </c>
      <c r="W613" s="31">
        <f>VLOOKUP(A613,Hoja8!A:F,6,0)</f>
        <v>11950000</v>
      </c>
      <c r="AA613" s="30">
        <f t="shared" si="39"/>
        <v>45504</v>
      </c>
      <c r="AB613" s="31"/>
      <c r="AC613" s="31">
        <f t="shared" si="36"/>
        <v>31866667</v>
      </c>
      <c r="AD613" s="28" t="s">
        <v>5415</v>
      </c>
    </row>
    <row r="614" spans="1:30" s="28" customFormat="1" ht="43.5" x14ac:dyDescent="0.35">
      <c r="A614" s="20">
        <v>671</v>
      </c>
      <c r="B614" s="28">
        <v>2024</v>
      </c>
      <c r="C614" s="19" t="s">
        <v>1913</v>
      </c>
      <c r="D614" s="19" t="s">
        <v>1914</v>
      </c>
      <c r="E614" s="19">
        <v>1013611178</v>
      </c>
      <c r="F614" s="19" t="s">
        <v>1915</v>
      </c>
      <c r="G614" s="19" t="s">
        <v>262</v>
      </c>
      <c r="H614" s="19" t="s">
        <v>4742</v>
      </c>
      <c r="I614" s="27">
        <v>45344</v>
      </c>
      <c r="J614" s="27">
        <v>45348</v>
      </c>
      <c r="K614" s="27">
        <v>45504</v>
      </c>
      <c r="L614" s="29">
        <v>31866667</v>
      </c>
      <c r="M614" s="36">
        <v>0.41558442193572326</v>
      </c>
      <c r="N614" s="31">
        <v>12746667</v>
      </c>
      <c r="O614" s="31">
        <v>1195000</v>
      </c>
      <c r="P614" s="31">
        <v>17925000</v>
      </c>
      <c r="Q614" s="31">
        <f>VLOOKUP(A614,Hoja8!A:B,2,0)</f>
        <v>1013611178</v>
      </c>
      <c r="R614" s="31">
        <f t="shared" si="37"/>
        <v>0</v>
      </c>
      <c r="S614" s="31">
        <f>VLOOKUP(A614,Hoja8!A:C,3,0)</f>
        <v>31866667</v>
      </c>
      <c r="T614" s="31">
        <f t="shared" si="38"/>
        <v>0</v>
      </c>
      <c r="U614" s="31">
        <f>VLOOKUP(A614,Hoja8!A:E,5,0)</f>
        <v>18721667</v>
      </c>
      <c r="V614" s="31">
        <f>VLOOKUP(A614,Hoja8!A:D,4,0)</f>
        <v>1195000</v>
      </c>
      <c r="W614" s="31">
        <f>VLOOKUP(A614,Hoja8!A:F,6,0)</f>
        <v>11950000</v>
      </c>
      <c r="AA614" s="30">
        <f t="shared" si="39"/>
        <v>45504</v>
      </c>
      <c r="AB614" s="31"/>
      <c r="AC614" s="31">
        <f t="shared" si="36"/>
        <v>31866667</v>
      </c>
      <c r="AD614" s="28" t="s">
        <v>5415</v>
      </c>
    </row>
    <row r="615" spans="1:30" s="28" customFormat="1" ht="29" x14ac:dyDescent="0.35">
      <c r="A615" s="20">
        <v>672</v>
      </c>
      <c r="B615" s="28">
        <v>2024</v>
      </c>
      <c r="C615" s="19" t="s">
        <v>1916</v>
      </c>
      <c r="D615" s="19" t="s">
        <v>1917</v>
      </c>
      <c r="E615" s="19">
        <v>1018488404</v>
      </c>
      <c r="F615" s="19" t="s">
        <v>1918</v>
      </c>
      <c r="G615" s="19" t="s">
        <v>764</v>
      </c>
      <c r="H615" s="19" t="s">
        <v>765</v>
      </c>
      <c r="I615" s="27">
        <v>45344</v>
      </c>
      <c r="J615" s="27">
        <v>45349</v>
      </c>
      <c r="K615" s="27">
        <v>45504</v>
      </c>
      <c r="L615" s="29">
        <v>22278000</v>
      </c>
      <c r="M615" s="36">
        <v>0.41176470588235292</v>
      </c>
      <c r="N615" s="31">
        <v>7797300</v>
      </c>
      <c r="O615" s="31">
        <v>3341700</v>
      </c>
      <c r="P615" s="31">
        <v>11139000</v>
      </c>
      <c r="Q615" s="31">
        <f>VLOOKUP(A615,Hoja8!A:B,2,0)</f>
        <v>1018488404</v>
      </c>
      <c r="R615" s="31">
        <f t="shared" si="37"/>
        <v>0</v>
      </c>
      <c r="S615" s="31">
        <f>VLOOKUP(A615,Hoja8!A:C,3,0)</f>
        <v>22278000</v>
      </c>
      <c r="T615" s="31">
        <f t="shared" si="38"/>
        <v>0</v>
      </c>
      <c r="U615" s="31">
        <f>VLOOKUP(A615,Hoja8!A:E,5,0)</f>
        <v>11510300</v>
      </c>
      <c r="V615" s="31">
        <f>VLOOKUP(A615,Hoja8!A:D,4,0)</f>
        <v>3341700</v>
      </c>
      <c r="W615" s="31">
        <f>VLOOKUP(A615,Hoja8!A:F,6,0)</f>
        <v>7426000</v>
      </c>
      <c r="AA615" s="30">
        <f t="shared" si="39"/>
        <v>45504</v>
      </c>
      <c r="AB615" s="31"/>
      <c r="AC615" s="31">
        <f t="shared" si="36"/>
        <v>22278000</v>
      </c>
      <c r="AD615" s="28" t="s">
        <v>556</v>
      </c>
    </row>
    <row r="616" spans="1:30" s="28" customFormat="1" ht="29" x14ac:dyDescent="0.35">
      <c r="A616" s="20">
        <v>673</v>
      </c>
      <c r="B616" s="28">
        <v>2024</v>
      </c>
      <c r="C616" s="19" t="s">
        <v>1919</v>
      </c>
      <c r="D616" s="19" t="s">
        <v>1920</v>
      </c>
      <c r="E616" s="19">
        <v>1022385067</v>
      </c>
      <c r="F616" s="19" t="s">
        <v>1921</v>
      </c>
      <c r="G616" s="19" t="s">
        <v>764</v>
      </c>
      <c r="H616" s="19" t="s">
        <v>765</v>
      </c>
      <c r="I616" s="27">
        <v>45344</v>
      </c>
      <c r="J616" s="27">
        <v>45350</v>
      </c>
      <c r="K616" s="27">
        <v>45504</v>
      </c>
      <c r="L616" s="29">
        <v>22278000</v>
      </c>
      <c r="M616" s="36">
        <v>0.407894726350779</v>
      </c>
      <c r="N616" s="31">
        <v>7673533</v>
      </c>
      <c r="O616" s="31">
        <v>3465467</v>
      </c>
      <c r="P616" s="31">
        <v>11139000</v>
      </c>
      <c r="Q616" s="31">
        <f>VLOOKUP(A616,Hoja8!A:B,2,0)</f>
        <v>1022385067</v>
      </c>
      <c r="R616" s="31">
        <f t="shared" si="37"/>
        <v>0</v>
      </c>
      <c r="S616" s="31">
        <f>VLOOKUP(A616,Hoja8!A:C,3,0)</f>
        <v>22278000</v>
      </c>
      <c r="T616" s="31">
        <f t="shared" si="38"/>
        <v>0</v>
      </c>
      <c r="U616" s="31">
        <f>VLOOKUP(A616,Hoja8!A:E,5,0)</f>
        <v>11386533</v>
      </c>
      <c r="V616" s="31">
        <f>VLOOKUP(A616,Hoja8!A:D,4,0)</f>
        <v>3465467</v>
      </c>
      <c r="W616" s="31">
        <f>VLOOKUP(A616,Hoja8!A:F,6,0)</f>
        <v>7426000</v>
      </c>
      <c r="AA616" s="30">
        <f t="shared" si="39"/>
        <v>45504</v>
      </c>
      <c r="AB616" s="31"/>
      <c r="AC616" s="31">
        <f t="shared" si="36"/>
        <v>22278000</v>
      </c>
      <c r="AD616" s="28" t="s">
        <v>556</v>
      </c>
    </row>
    <row r="617" spans="1:30" s="28" customFormat="1" ht="29" x14ac:dyDescent="0.35">
      <c r="A617" s="20">
        <v>674</v>
      </c>
      <c r="B617" s="28">
        <v>2024</v>
      </c>
      <c r="C617" s="19" t="s">
        <v>1922</v>
      </c>
      <c r="D617" s="19" t="s">
        <v>1923</v>
      </c>
      <c r="E617" s="19">
        <v>53093961</v>
      </c>
      <c r="F617" s="19" t="s">
        <v>1924</v>
      </c>
      <c r="G617" s="19" t="s">
        <v>764</v>
      </c>
      <c r="H617" s="19" t="s">
        <v>765</v>
      </c>
      <c r="I617" s="27">
        <v>45344</v>
      </c>
      <c r="J617" s="27">
        <v>45350</v>
      </c>
      <c r="K617" s="27">
        <v>45504</v>
      </c>
      <c r="L617" s="29">
        <v>22278000</v>
      </c>
      <c r="M617" s="36">
        <v>0.407894726350779</v>
      </c>
      <c r="N617" s="31">
        <v>7673533</v>
      </c>
      <c r="O617" s="31">
        <v>3465467</v>
      </c>
      <c r="P617" s="31">
        <v>11139000</v>
      </c>
      <c r="Q617" s="31">
        <f>VLOOKUP(A617,Hoja8!A:B,2,0)</f>
        <v>53093961</v>
      </c>
      <c r="R617" s="31">
        <f t="shared" si="37"/>
        <v>0</v>
      </c>
      <c r="S617" s="31">
        <f>VLOOKUP(A617,Hoja8!A:C,3,0)</f>
        <v>22278000</v>
      </c>
      <c r="T617" s="31">
        <f t="shared" si="38"/>
        <v>0</v>
      </c>
      <c r="U617" s="31">
        <f>VLOOKUP(A617,Hoja8!A:E,5,0)</f>
        <v>11386533</v>
      </c>
      <c r="V617" s="31">
        <f>VLOOKUP(A617,Hoja8!A:D,4,0)</f>
        <v>3465467</v>
      </c>
      <c r="W617" s="31">
        <f>VLOOKUP(A617,Hoja8!A:F,6,0)</f>
        <v>7426000</v>
      </c>
      <c r="AA617" s="30">
        <f t="shared" si="39"/>
        <v>45504</v>
      </c>
      <c r="AB617" s="31"/>
      <c r="AC617" s="31">
        <f t="shared" si="36"/>
        <v>22278000</v>
      </c>
      <c r="AD617" s="28" t="s">
        <v>556</v>
      </c>
    </row>
    <row r="618" spans="1:30" s="28" customFormat="1" ht="29" x14ac:dyDescent="0.35">
      <c r="A618" s="20">
        <v>675</v>
      </c>
      <c r="B618" s="28">
        <v>2024</v>
      </c>
      <c r="C618" s="19" t="s">
        <v>1925</v>
      </c>
      <c r="D618" s="19" t="s">
        <v>1926</v>
      </c>
      <c r="E618" s="19">
        <v>39767738</v>
      </c>
      <c r="F618" s="19" t="s">
        <v>1927</v>
      </c>
      <c r="G618" s="19" t="s">
        <v>154</v>
      </c>
      <c r="H618" s="19" t="s">
        <v>4747</v>
      </c>
      <c r="I618" s="27">
        <v>45344</v>
      </c>
      <c r="J618" s="27">
        <v>45348</v>
      </c>
      <c r="K618" s="27">
        <v>45504</v>
      </c>
      <c r="L618" s="29">
        <v>16731000</v>
      </c>
      <c r="M618" s="36">
        <v>0.41558441558441561</v>
      </c>
      <c r="N618" s="31">
        <v>6489600</v>
      </c>
      <c r="O618" s="31">
        <v>1115400</v>
      </c>
      <c r="P618" s="31">
        <v>9126000</v>
      </c>
      <c r="Q618" s="31">
        <f>VLOOKUP(A618,Hoja8!A:B,2,0)</f>
        <v>39767738</v>
      </c>
      <c r="R618" s="31">
        <f t="shared" si="37"/>
        <v>0</v>
      </c>
      <c r="S618" s="31">
        <f>VLOOKUP(A618,Hoja8!A:C,3,0)</f>
        <v>16731000</v>
      </c>
      <c r="T618" s="31">
        <f t="shared" si="38"/>
        <v>0</v>
      </c>
      <c r="U618" s="31">
        <f>VLOOKUP(A618,Hoja8!A:E,5,0)</f>
        <v>9531600</v>
      </c>
      <c r="V618" s="31">
        <f>VLOOKUP(A618,Hoja8!A:D,4,0)</f>
        <v>1115400</v>
      </c>
      <c r="W618" s="31">
        <f>VLOOKUP(A618,Hoja8!A:F,6,0)</f>
        <v>6084000</v>
      </c>
      <c r="AA618" s="30">
        <f t="shared" si="39"/>
        <v>45504</v>
      </c>
      <c r="AB618" s="31"/>
      <c r="AC618" s="31">
        <f t="shared" si="36"/>
        <v>16731000</v>
      </c>
      <c r="AD618" s="28" t="s">
        <v>5435</v>
      </c>
    </row>
    <row r="619" spans="1:30" s="28" customFormat="1" ht="29" x14ac:dyDescent="0.35">
      <c r="A619" s="20">
        <v>676</v>
      </c>
      <c r="B619" s="28">
        <v>2024</v>
      </c>
      <c r="C619" s="19" t="s">
        <v>1928</v>
      </c>
      <c r="D619" s="19" t="s">
        <v>1929</v>
      </c>
      <c r="E619" s="19">
        <v>1033769449</v>
      </c>
      <c r="F619" s="19" t="s">
        <v>1930</v>
      </c>
      <c r="G619" s="19" t="s">
        <v>5431</v>
      </c>
      <c r="H619" s="19" t="s">
        <v>539</v>
      </c>
      <c r="I619" s="27">
        <v>45344</v>
      </c>
      <c r="J619" s="27">
        <v>45348</v>
      </c>
      <c r="K619" s="27">
        <v>45504</v>
      </c>
      <c r="L619" s="29">
        <v>29174750</v>
      </c>
      <c r="M619" s="36">
        <v>0.41558442273854196</v>
      </c>
      <c r="N619" s="31">
        <v>11316267</v>
      </c>
      <c r="O619" s="31">
        <v>1944983</v>
      </c>
      <c r="P619" s="31">
        <v>15913500</v>
      </c>
      <c r="Q619" s="31">
        <f>VLOOKUP(A619,Hoja8!A:B,2,0)</f>
        <v>1033769449</v>
      </c>
      <c r="R619" s="31">
        <f t="shared" si="37"/>
        <v>0</v>
      </c>
      <c r="S619" s="31">
        <f>VLOOKUP(A619,Hoja8!A:C,3,0)</f>
        <v>29174750</v>
      </c>
      <c r="T619" s="31">
        <f t="shared" si="38"/>
        <v>0</v>
      </c>
      <c r="U619" s="31">
        <f>VLOOKUP(A619,Hoja8!A:E,5,0)</f>
        <v>16620767</v>
      </c>
      <c r="V619" s="31">
        <f>VLOOKUP(A619,Hoja8!A:D,4,0)</f>
        <v>1944983</v>
      </c>
      <c r="W619" s="31">
        <f>VLOOKUP(A619,Hoja8!A:F,6,0)</f>
        <v>10609000</v>
      </c>
      <c r="AA619" s="30">
        <f t="shared" si="39"/>
        <v>45504</v>
      </c>
      <c r="AB619" s="31"/>
      <c r="AC619" s="31">
        <f t="shared" si="36"/>
        <v>29174750</v>
      </c>
      <c r="AD619" s="28" t="s">
        <v>534</v>
      </c>
    </row>
    <row r="620" spans="1:30" s="28" customFormat="1" ht="29" x14ac:dyDescent="0.35">
      <c r="A620" s="20">
        <v>677</v>
      </c>
      <c r="B620" s="28">
        <v>2024</v>
      </c>
      <c r="C620" s="19" t="s">
        <v>1931</v>
      </c>
      <c r="D620" s="19" t="s">
        <v>1932</v>
      </c>
      <c r="E620" s="19">
        <v>65763442</v>
      </c>
      <c r="F620" s="19" t="s">
        <v>1933</v>
      </c>
      <c r="G620" s="19" t="s">
        <v>5431</v>
      </c>
      <c r="H620" s="19" t="s">
        <v>539</v>
      </c>
      <c r="I620" s="27">
        <v>45344</v>
      </c>
      <c r="J620" s="27">
        <v>45348</v>
      </c>
      <c r="K620" s="27">
        <v>45504</v>
      </c>
      <c r="L620" s="29">
        <v>29174750</v>
      </c>
      <c r="M620" s="36">
        <v>0.41558442273854196</v>
      </c>
      <c r="N620" s="31">
        <v>11316267</v>
      </c>
      <c r="O620" s="31">
        <v>1944983</v>
      </c>
      <c r="P620" s="31">
        <v>15913500</v>
      </c>
      <c r="Q620" s="31">
        <f>VLOOKUP(A620,Hoja8!A:B,2,0)</f>
        <v>65763442</v>
      </c>
      <c r="R620" s="31">
        <f t="shared" si="37"/>
        <v>0</v>
      </c>
      <c r="S620" s="31">
        <f>VLOOKUP(A620,Hoja8!A:C,3,0)</f>
        <v>29174750</v>
      </c>
      <c r="T620" s="31">
        <f t="shared" si="38"/>
        <v>0</v>
      </c>
      <c r="U620" s="31">
        <f>VLOOKUP(A620,Hoja8!A:E,5,0)</f>
        <v>16620767</v>
      </c>
      <c r="V620" s="31">
        <f>VLOOKUP(A620,Hoja8!A:D,4,0)</f>
        <v>1944983</v>
      </c>
      <c r="W620" s="31">
        <f>VLOOKUP(A620,Hoja8!A:F,6,0)</f>
        <v>10609000</v>
      </c>
      <c r="AA620" s="30">
        <f t="shared" si="39"/>
        <v>45504</v>
      </c>
      <c r="AB620" s="31"/>
      <c r="AC620" s="31">
        <f t="shared" si="36"/>
        <v>29174750</v>
      </c>
      <c r="AD620" s="28" t="s">
        <v>534</v>
      </c>
    </row>
    <row r="621" spans="1:30" s="28" customFormat="1" ht="43.5" x14ac:dyDescent="0.35">
      <c r="A621" s="20">
        <v>682</v>
      </c>
      <c r="B621" s="28">
        <v>2024</v>
      </c>
      <c r="C621" s="19" t="s">
        <v>1934</v>
      </c>
      <c r="D621" s="19" t="s">
        <v>1935</v>
      </c>
      <c r="E621" s="19">
        <v>1022398563</v>
      </c>
      <c r="F621" s="19" t="s">
        <v>1936</v>
      </c>
      <c r="G621" s="19" t="s">
        <v>262</v>
      </c>
      <c r="H621" s="19" t="s">
        <v>4742</v>
      </c>
      <c r="I621" s="27">
        <v>45344</v>
      </c>
      <c r="J621" s="27">
        <v>45345</v>
      </c>
      <c r="K621" s="27">
        <v>45504</v>
      </c>
      <c r="L621" s="29">
        <v>31472000</v>
      </c>
      <c r="M621" s="36">
        <v>0.42675159235668791</v>
      </c>
      <c r="N621" s="31">
        <v>13178900</v>
      </c>
      <c r="O621" s="31">
        <v>590100</v>
      </c>
      <c r="P621" s="31">
        <v>17703000</v>
      </c>
      <c r="Q621" s="31">
        <f>VLOOKUP(A621,Hoja8!A:B,2,0)</f>
        <v>1022398563</v>
      </c>
      <c r="R621" s="31">
        <f t="shared" si="37"/>
        <v>0</v>
      </c>
      <c r="S621" s="31">
        <f>VLOOKUP(A621,Hoja8!A:C,3,0)</f>
        <v>31472000</v>
      </c>
      <c r="T621" s="31">
        <f t="shared" si="38"/>
        <v>0</v>
      </c>
      <c r="U621" s="31">
        <f>VLOOKUP(A621,Hoja8!A:E,5,0)</f>
        <v>19079900</v>
      </c>
      <c r="V621" s="31">
        <f>VLOOKUP(A621,Hoja8!A:D,4,0)</f>
        <v>590100</v>
      </c>
      <c r="W621" s="31">
        <f>VLOOKUP(A621,Hoja8!A:F,6,0)</f>
        <v>11802000</v>
      </c>
      <c r="AA621" s="30">
        <f t="shared" si="39"/>
        <v>45504</v>
      </c>
      <c r="AB621" s="31"/>
      <c r="AC621" s="31">
        <f t="shared" si="36"/>
        <v>31472000</v>
      </c>
      <c r="AD621" s="28" t="s">
        <v>5415</v>
      </c>
    </row>
    <row r="622" spans="1:30" s="28" customFormat="1" ht="29" x14ac:dyDescent="0.35">
      <c r="A622" s="20">
        <v>683</v>
      </c>
      <c r="B622" s="28">
        <v>2024</v>
      </c>
      <c r="C622" s="19" t="s">
        <v>1937</v>
      </c>
      <c r="D622" s="19" t="s">
        <v>1938</v>
      </c>
      <c r="E622" s="19">
        <v>1033783668</v>
      </c>
      <c r="F622" s="19" t="s">
        <v>1939</v>
      </c>
      <c r="G622" s="19" t="s">
        <v>813</v>
      </c>
      <c r="H622" s="19" t="s">
        <v>1940</v>
      </c>
      <c r="I622" s="27">
        <v>45345</v>
      </c>
      <c r="J622" s="27">
        <v>45352</v>
      </c>
      <c r="K622" s="27">
        <v>45504</v>
      </c>
      <c r="L622" s="29">
        <v>20432500</v>
      </c>
      <c r="M622" s="36">
        <v>0.4</v>
      </c>
      <c r="N622" s="31">
        <v>7430000</v>
      </c>
      <c r="O622" s="31">
        <v>1857500</v>
      </c>
      <c r="P622" s="31">
        <v>11145000</v>
      </c>
      <c r="Q622" s="31">
        <f>VLOOKUP(A622,Hoja8!A:B,2,0)</f>
        <v>1033783668</v>
      </c>
      <c r="R622" s="31">
        <f t="shared" si="37"/>
        <v>0</v>
      </c>
      <c r="S622" s="31">
        <f>VLOOKUP(A622,Hoja8!A:C,3,0)</f>
        <v>20432500</v>
      </c>
      <c r="T622" s="31">
        <f t="shared" si="38"/>
        <v>0</v>
      </c>
      <c r="U622" s="31">
        <f>VLOOKUP(A622,Hoja8!A:E,5,0)</f>
        <v>11145000</v>
      </c>
      <c r="V622" s="31">
        <f>VLOOKUP(A622,Hoja8!A:D,4,0)</f>
        <v>1857500</v>
      </c>
      <c r="W622" s="31">
        <f>VLOOKUP(A622,Hoja8!A:F,6,0)</f>
        <v>7430000</v>
      </c>
      <c r="AA622" s="30">
        <f t="shared" si="39"/>
        <v>45504</v>
      </c>
      <c r="AB622" s="31"/>
      <c r="AC622" s="31">
        <f t="shared" si="36"/>
        <v>20432500</v>
      </c>
      <c r="AD622" s="28" t="s">
        <v>534</v>
      </c>
    </row>
    <row r="623" spans="1:30" s="28" customFormat="1" ht="29" x14ac:dyDescent="0.35">
      <c r="A623" s="20">
        <v>684</v>
      </c>
      <c r="B623" s="28">
        <v>2024</v>
      </c>
      <c r="C623" s="19" t="s">
        <v>1941</v>
      </c>
      <c r="D623" s="19" t="s">
        <v>1942</v>
      </c>
      <c r="E623" s="19">
        <v>1014239350</v>
      </c>
      <c r="F623" s="19" t="s">
        <v>1943</v>
      </c>
      <c r="G623" s="19" t="s">
        <v>532</v>
      </c>
      <c r="H623" s="19" t="s">
        <v>533</v>
      </c>
      <c r="I623" s="27">
        <v>45345</v>
      </c>
      <c r="J623" s="27">
        <v>45351</v>
      </c>
      <c r="K623" s="27">
        <v>45504</v>
      </c>
      <c r="L623" s="29">
        <v>23339800</v>
      </c>
      <c r="M623" s="36">
        <v>0.40397350063224935</v>
      </c>
      <c r="N623" s="31">
        <v>8628653</v>
      </c>
      <c r="O623" s="31">
        <v>1980347</v>
      </c>
      <c r="P623" s="31">
        <v>12730800</v>
      </c>
      <c r="Q623" s="31">
        <f>VLOOKUP(A623,Hoja8!A:B,2,0)</f>
        <v>1014239350</v>
      </c>
      <c r="R623" s="31">
        <f t="shared" si="37"/>
        <v>0</v>
      </c>
      <c r="S623" s="31">
        <f>VLOOKUP(A623,Hoja8!A:C,3,0)</f>
        <v>23339800</v>
      </c>
      <c r="T623" s="31">
        <f t="shared" si="38"/>
        <v>0</v>
      </c>
      <c r="U623" s="31">
        <f>VLOOKUP(A623,Hoja8!A:E,5,0)</f>
        <v>12872253</v>
      </c>
      <c r="V623" s="31">
        <f>VLOOKUP(A623,Hoja8!A:D,4,0)</f>
        <v>1980347</v>
      </c>
      <c r="W623" s="31">
        <f>VLOOKUP(A623,Hoja8!A:F,6,0)</f>
        <v>8487200</v>
      </c>
      <c r="AA623" s="30">
        <f t="shared" si="39"/>
        <v>45504</v>
      </c>
      <c r="AB623" s="31"/>
      <c r="AC623" s="31">
        <f t="shared" si="36"/>
        <v>23339800</v>
      </c>
      <c r="AD623" s="28" t="s">
        <v>534</v>
      </c>
    </row>
    <row r="624" spans="1:30" s="28" customFormat="1" ht="29" x14ac:dyDescent="0.35">
      <c r="A624" s="20">
        <v>685</v>
      </c>
      <c r="B624" s="28">
        <v>2024</v>
      </c>
      <c r="C624" s="19" t="s">
        <v>1944</v>
      </c>
      <c r="D624" s="19" t="s">
        <v>1945</v>
      </c>
      <c r="E624" s="19">
        <v>1032379438</v>
      </c>
      <c r="F624" s="19" t="s">
        <v>1946</v>
      </c>
      <c r="G624" s="19" t="s">
        <v>532</v>
      </c>
      <c r="H624" s="19" t="s">
        <v>533</v>
      </c>
      <c r="I624" s="27">
        <v>45345</v>
      </c>
      <c r="J624" s="27">
        <v>45351</v>
      </c>
      <c r="K624" s="27">
        <v>45504</v>
      </c>
      <c r="L624" s="29">
        <v>23339800</v>
      </c>
      <c r="M624" s="36">
        <v>0.40397350063224935</v>
      </c>
      <c r="N624" s="31">
        <v>8628653</v>
      </c>
      <c r="O624" s="31">
        <v>1980347</v>
      </c>
      <c r="P624" s="31">
        <v>12730800</v>
      </c>
      <c r="Q624" s="31">
        <f>VLOOKUP(A624,Hoja8!A:B,2,0)</f>
        <v>1032379438</v>
      </c>
      <c r="R624" s="31">
        <f t="shared" si="37"/>
        <v>0</v>
      </c>
      <c r="S624" s="31">
        <f>VLOOKUP(A624,Hoja8!A:C,3,0)</f>
        <v>23339800</v>
      </c>
      <c r="T624" s="31">
        <f t="shared" si="38"/>
        <v>0</v>
      </c>
      <c r="U624" s="31">
        <f>VLOOKUP(A624,Hoja8!A:E,5,0)</f>
        <v>12872253</v>
      </c>
      <c r="V624" s="31">
        <f>VLOOKUP(A624,Hoja8!A:D,4,0)</f>
        <v>1980347</v>
      </c>
      <c r="W624" s="31">
        <f>VLOOKUP(A624,Hoja8!A:F,6,0)</f>
        <v>8487200</v>
      </c>
      <c r="AA624" s="30">
        <f t="shared" si="39"/>
        <v>45504</v>
      </c>
      <c r="AB624" s="31"/>
      <c r="AC624" s="31">
        <f t="shared" si="36"/>
        <v>23339800</v>
      </c>
      <c r="AD624" s="28" t="s">
        <v>534</v>
      </c>
    </row>
    <row r="625" spans="1:30" s="28" customFormat="1" ht="29" x14ac:dyDescent="0.35">
      <c r="A625" s="20">
        <v>686</v>
      </c>
      <c r="B625" s="28">
        <v>2024</v>
      </c>
      <c r="C625" s="19" t="s">
        <v>1947</v>
      </c>
      <c r="D625" s="19" t="s">
        <v>1948</v>
      </c>
      <c r="E625" s="19">
        <v>53102581</v>
      </c>
      <c r="F625" s="19" t="s">
        <v>1949</v>
      </c>
      <c r="G625" s="19" t="s">
        <v>813</v>
      </c>
      <c r="H625" s="19" t="s">
        <v>1940</v>
      </c>
      <c r="I625" s="27">
        <v>45345</v>
      </c>
      <c r="J625" s="27">
        <v>45350</v>
      </c>
      <c r="K625" s="27">
        <v>45504</v>
      </c>
      <c r="L625" s="29">
        <v>20432500</v>
      </c>
      <c r="M625" s="36">
        <v>0.40789474732778302</v>
      </c>
      <c r="N625" s="31">
        <v>7677667</v>
      </c>
      <c r="O625" s="31">
        <v>1609833</v>
      </c>
      <c r="P625" s="31">
        <v>11145000</v>
      </c>
      <c r="Q625" s="31">
        <f>VLOOKUP(A625,Hoja8!A:B,2,0)</f>
        <v>53102581</v>
      </c>
      <c r="R625" s="31">
        <f t="shared" si="37"/>
        <v>0</v>
      </c>
      <c r="S625" s="31">
        <f>VLOOKUP(A625,Hoja8!A:C,3,0)</f>
        <v>20432500</v>
      </c>
      <c r="T625" s="31">
        <f t="shared" si="38"/>
        <v>0</v>
      </c>
      <c r="U625" s="31">
        <f>VLOOKUP(A625,Hoja8!A:E,5,0)</f>
        <v>11392667</v>
      </c>
      <c r="V625" s="31">
        <f>VLOOKUP(A625,Hoja8!A:D,4,0)</f>
        <v>1609833</v>
      </c>
      <c r="W625" s="31">
        <f>VLOOKUP(A625,Hoja8!A:F,6,0)</f>
        <v>7430000</v>
      </c>
      <c r="AA625" s="30">
        <f t="shared" si="39"/>
        <v>45504</v>
      </c>
      <c r="AB625" s="31"/>
      <c r="AC625" s="31">
        <f t="shared" si="36"/>
        <v>20432500</v>
      </c>
      <c r="AD625" s="28" t="s">
        <v>534</v>
      </c>
    </row>
    <row r="626" spans="1:30" s="28" customFormat="1" ht="29" x14ac:dyDescent="0.35">
      <c r="A626" s="20">
        <v>687</v>
      </c>
      <c r="B626" s="28">
        <v>2024</v>
      </c>
      <c r="C626" s="19" t="s">
        <v>1950</v>
      </c>
      <c r="D626" s="19" t="s">
        <v>1951</v>
      </c>
      <c r="E626" s="19">
        <v>1019045777</v>
      </c>
      <c r="F626" s="19" t="s">
        <v>1952</v>
      </c>
      <c r="G626" s="19" t="s">
        <v>813</v>
      </c>
      <c r="H626" s="19" t="s">
        <v>1940</v>
      </c>
      <c r="I626" s="27">
        <v>45345</v>
      </c>
      <c r="J626" s="27">
        <v>45352</v>
      </c>
      <c r="K626" s="27">
        <v>45476</v>
      </c>
      <c r="L626" s="29">
        <v>20432500</v>
      </c>
      <c r="M626" s="36">
        <v>0.4</v>
      </c>
      <c r="N626" s="31">
        <v>7430000</v>
      </c>
      <c r="O626" s="31">
        <v>1857500</v>
      </c>
      <c r="P626" s="31">
        <v>11145000</v>
      </c>
      <c r="Q626" s="31">
        <f>VLOOKUP(A626,Hoja8!A:B,2,0)</f>
        <v>1019045777</v>
      </c>
      <c r="R626" s="31">
        <f t="shared" si="37"/>
        <v>0</v>
      </c>
      <c r="S626" s="31">
        <f>VLOOKUP(A626,Hoja8!A:C,3,0)</f>
        <v>20432500</v>
      </c>
      <c r="T626" s="31">
        <f t="shared" si="38"/>
        <v>0</v>
      </c>
      <c r="U626" s="31">
        <f>VLOOKUP(A626,Hoja8!A:E,5,0)</f>
        <v>11145000</v>
      </c>
      <c r="V626" s="31">
        <f>VLOOKUP(A626,Hoja8!A:D,4,0)</f>
        <v>1857500</v>
      </c>
      <c r="W626" s="31">
        <f>VLOOKUP(A626,Hoja8!A:F,6,0)</f>
        <v>7430000</v>
      </c>
      <c r="AA626" s="30">
        <f t="shared" si="39"/>
        <v>45476</v>
      </c>
      <c r="AB626" s="31"/>
      <c r="AC626" s="31">
        <f t="shared" si="36"/>
        <v>20432500</v>
      </c>
      <c r="AD626" s="28" t="s">
        <v>534</v>
      </c>
    </row>
    <row r="627" spans="1:30" s="28" customFormat="1" ht="29" x14ac:dyDescent="0.35">
      <c r="A627" s="20">
        <v>688</v>
      </c>
      <c r="B627" s="28">
        <v>2024</v>
      </c>
      <c r="C627" s="19" t="s">
        <v>1953</v>
      </c>
      <c r="D627" s="19" t="s">
        <v>1954</v>
      </c>
      <c r="E627" s="19">
        <v>1032356505</v>
      </c>
      <c r="F627" s="19" t="s">
        <v>1955</v>
      </c>
      <c r="G627" s="19" t="s">
        <v>5431</v>
      </c>
      <c r="H627" s="19" t="s">
        <v>539</v>
      </c>
      <c r="I627" s="27">
        <v>45345</v>
      </c>
      <c r="J627" s="27">
        <v>45349</v>
      </c>
      <c r="K627" s="27">
        <v>45504</v>
      </c>
      <c r="L627" s="29">
        <v>29174750</v>
      </c>
      <c r="M627" s="36">
        <v>0.41176470588235292</v>
      </c>
      <c r="N627" s="31">
        <v>11139450</v>
      </c>
      <c r="O627" s="31">
        <v>2121800</v>
      </c>
      <c r="P627" s="31">
        <v>15913500</v>
      </c>
      <c r="Q627" s="31">
        <f>VLOOKUP(A627,Hoja8!A:B,2,0)</f>
        <v>1032356505</v>
      </c>
      <c r="R627" s="31">
        <f t="shared" si="37"/>
        <v>0</v>
      </c>
      <c r="S627" s="31">
        <f>VLOOKUP(A627,Hoja8!A:C,3,0)</f>
        <v>29174750</v>
      </c>
      <c r="T627" s="31">
        <f t="shared" si="38"/>
        <v>0</v>
      </c>
      <c r="U627" s="31">
        <f>VLOOKUP(A627,Hoja8!A:E,5,0)</f>
        <v>16443950</v>
      </c>
      <c r="V627" s="31">
        <f>VLOOKUP(A627,Hoja8!A:D,4,0)</f>
        <v>2121800</v>
      </c>
      <c r="W627" s="31">
        <f>VLOOKUP(A627,Hoja8!A:F,6,0)</f>
        <v>10609000</v>
      </c>
      <c r="AA627" s="30">
        <f t="shared" si="39"/>
        <v>45504</v>
      </c>
      <c r="AB627" s="31"/>
      <c r="AC627" s="31">
        <f t="shared" si="36"/>
        <v>29174750</v>
      </c>
      <c r="AD627" s="28" t="s">
        <v>534</v>
      </c>
    </row>
    <row r="628" spans="1:30" s="28" customFormat="1" ht="43.5" x14ac:dyDescent="0.35">
      <c r="A628" s="20">
        <v>689</v>
      </c>
      <c r="B628" s="28">
        <v>2024</v>
      </c>
      <c r="C628" s="19" t="s">
        <v>1956</v>
      </c>
      <c r="D628" s="19" t="s">
        <v>1957</v>
      </c>
      <c r="E628" s="19">
        <v>1024466865</v>
      </c>
      <c r="F628" s="19" t="s">
        <v>1958</v>
      </c>
      <c r="G628" s="19" t="s">
        <v>262</v>
      </c>
      <c r="H628" s="19" t="s">
        <v>4742</v>
      </c>
      <c r="I628" s="27">
        <v>45345</v>
      </c>
      <c r="J628" s="27">
        <v>45349</v>
      </c>
      <c r="K628" s="27">
        <v>45504</v>
      </c>
      <c r="L628" s="29">
        <v>31866667</v>
      </c>
      <c r="M628" s="36">
        <v>0.41176470588235292</v>
      </c>
      <c r="N628" s="31">
        <v>12547500</v>
      </c>
      <c r="O628" s="31">
        <v>1394167</v>
      </c>
      <c r="P628" s="31">
        <v>17925000</v>
      </c>
      <c r="Q628" s="31">
        <f>VLOOKUP(A628,Hoja8!A:B,2,0)</f>
        <v>1024466865</v>
      </c>
      <c r="R628" s="31">
        <f t="shared" si="37"/>
        <v>0</v>
      </c>
      <c r="S628" s="31">
        <f>VLOOKUP(A628,Hoja8!A:C,3,0)</f>
        <v>31866667</v>
      </c>
      <c r="T628" s="31">
        <f t="shared" si="38"/>
        <v>0</v>
      </c>
      <c r="U628" s="31">
        <f>VLOOKUP(A628,Hoja8!A:E,5,0)</f>
        <v>18522500</v>
      </c>
      <c r="V628" s="31">
        <f>VLOOKUP(A628,Hoja8!A:D,4,0)</f>
        <v>1394167</v>
      </c>
      <c r="W628" s="31">
        <f>VLOOKUP(A628,Hoja8!A:F,6,0)</f>
        <v>11950000</v>
      </c>
      <c r="AA628" s="30">
        <f t="shared" si="39"/>
        <v>45504</v>
      </c>
      <c r="AB628" s="31"/>
      <c r="AC628" s="31">
        <f t="shared" si="36"/>
        <v>31866667</v>
      </c>
      <c r="AD628" s="28" t="s">
        <v>5415</v>
      </c>
    </row>
    <row r="629" spans="1:30" s="28" customFormat="1" ht="43.5" x14ac:dyDescent="0.35">
      <c r="A629" s="20">
        <v>690</v>
      </c>
      <c r="B629" s="28">
        <v>2024</v>
      </c>
      <c r="C629" s="19" t="s">
        <v>1959</v>
      </c>
      <c r="D629" s="19" t="s">
        <v>1960</v>
      </c>
      <c r="E629" s="19">
        <v>1019077800</v>
      </c>
      <c r="F629" s="19" t="s">
        <v>1961</v>
      </c>
      <c r="G629" s="19" t="s">
        <v>262</v>
      </c>
      <c r="H629" s="19" t="s">
        <v>4742</v>
      </c>
      <c r="I629" s="27">
        <v>45345</v>
      </c>
      <c r="J629" s="27">
        <v>45349</v>
      </c>
      <c r="K629" s="27">
        <v>45504</v>
      </c>
      <c r="L629" s="29">
        <v>31472000</v>
      </c>
      <c r="M629" s="36">
        <v>0.41176470588235292</v>
      </c>
      <c r="N629" s="31">
        <v>12392100</v>
      </c>
      <c r="O629" s="31">
        <v>1376900</v>
      </c>
      <c r="P629" s="31">
        <v>17703000</v>
      </c>
      <c r="Q629" s="31">
        <f>VLOOKUP(A629,Hoja8!A:B,2,0)</f>
        <v>1019077800</v>
      </c>
      <c r="R629" s="31">
        <f t="shared" si="37"/>
        <v>0</v>
      </c>
      <c r="S629" s="31">
        <f>VLOOKUP(A629,Hoja8!A:C,3,0)</f>
        <v>31472000</v>
      </c>
      <c r="T629" s="31">
        <f t="shared" si="38"/>
        <v>0</v>
      </c>
      <c r="U629" s="31">
        <f>VLOOKUP(A629,Hoja8!A:E,5,0)</f>
        <v>18293100</v>
      </c>
      <c r="V629" s="31">
        <f>VLOOKUP(A629,Hoja8!A:D,4,0)</f>
        <v>1376900</v>
      </c>
      <c r="W629" s="31">
        <f>VLOOKUP(A629,Hoja8!A:F,6,0)</f>
        <v>11802000</v>
      </c>
      <c r="AA629" s="30">
        <f t="shared" si="39"/>
        <v>45504</v>
      </c>
      <c r="AB629" s="31"/>
      <c r="AC629" s="31">
        <f t="shared" si="36"/>
        <v>31472000</v>
      </c>
      <c r="AD629" s="28" t="s">
        <v>5415</v>
      </c>
    </row>
    <row r="630" spans="1:30" s="28" customFormat="1" ht="43.5" x14ac:dyDescent="0.35">
      <c r="A630" s="20">
        <v>691</v>
      </c>
      <c r="B630" s="28">
        <v>2024</v>
      </c>
      <c r="C630" s="19" t="s">
        <v>1962</v>
      </c>
      <c r="D630" s="19" t="s">
        <v>1963</v>
      </c>
      <c r="E630" s="19">
        <v>1070969716</v>
      </c>
      <c r="F630" s="19" t="s">
        <v>1964</v>
      </c>
      <c r="G630" s="19" t="s">
        <v>262</v>
      </c>
      <c r="H630" s="19" t="s">
        <v>4742</v>
      </c>
      <c r="I630" s="27">
        <v>45345</v>
      </c>
      <c r="J630" s="27">
        <v>45352</v>
      </c>
      <c r="K630" s="27">
        <v>45504</v>
      </c>
      <c r="L630" s="29">
        <v>32455500</v>
      </c>
      <c r="M630" s="36">
        <v>0.4</v>
      </c>
      <c r="N630" s="31">
        <v>11802000</v>
      </c>
      <c r="O630" s="31">
        <v>2950500</v>
      </c>
      <c r="P630" s="31">
        <v>17703000</v>
      </c>
      <c r="Q630" s="31">
        <f>VLOOKUP(A630,Hoja8!A:B,2,0)</f>
        <v>1070969716</v>
      </c>
      <c r="R630" s="31">
        <f t="shared" si="37"/>
        <v>0</v>
      </c>
      <c r="S630" s="31">
        <f>VLOOKUP(A630,Hoja8!A:C,3,0)</f>
        <v>32455500</v>
      </c>
      <c r="T630" s="31">
        <f t="shared" si="38"/>
        <v>0</v>
      </c>
      <c r="U630" s="31">
        <f>VLOOKUP(A630,Hoja8!A:E,5,0)</f>
        <v>17703000</v>
      </c>
      <c r="V630" s="31">
        <f>VLOOKUP(A630,Hoja8!A:D,4,0)</f>
        <v>2950500</v>
      </c>
      <c r="W630" s="31">
        <f>VLOOKUP(A630,Hoja8!A:F,6,0)</f>
        <v>11802000</v>
      </c>
      <c r="AA630" s="30">
        <f t="shared" si="39"/>
        <v>45504</v>
      </c>
      <c r="AB630" s="31"/>
      <c r="AC630" s="31">
        <f t="shared" ref="AC630:AC693" si="40">+AB630+L630</f>
        <v>32455500</v>
      </c>
      <c r="AD630" s="28" t="s">
        <v>5415</v>
      </c>
    </row>
    <row r="631" spans="1:30" s="28" customFormat="1" ht="43.5" x14ac:dyDescent="0.35">
      <c r="A631" s="20">
        <v>692</v>
      </c>
      <c r="B631" s="28">
        <v>2024</v>
      </c>
      <c r="C631" s="19" t="s">
        <v>1965</v>
      </c>
      <c r="D631" s="19" t="s">
        <v>1966</v>
      </c>
      <c r="E631" s="19">
        <v>1022364648</v>
      </c>
      <c r="F631" s="19" t="s">
        <v>1967</v>
      </c>
      <c r="G631" s="19" t="s">
        <v>813</v>
      </c>
      <c r="H631" s="19" t="s">
        <v>1968</v>
      </c>
      <c r="I631" s="27">
        <v>45345</v>
      </c>
      <c r="J631" s="27">
        <v>45349</v>
      </c>
      <c r="K631" s="27">
        <v>45504</v>
      </c>
      <c r="L631" s="29">
        <v>20432500</v>
      </c>
      <c r="M631" s="36">
        <v>0.41176470588235292</v>
      </c>
      <c r="N631" s="31">
        <v>7801500</v>
      </c>
      <c r="O631" s="31">
        <v>1486000</v>
      </c>
      <c r="P631" s="31">
        <v>11145000</v>
      </c>
      <c r="Q631" s="31">
        <f>VLOOKUP(A631,Hoja8!A:B,2,0)</f>
        <v>1022364648</v>
      </c>
      <c r="R631" s="31">
        <f t="shared" si="37"/>
        <v>0</v>
      </c>
      <c r="S631" s="31">
        <f>VLOOKUP(A631,Hoja8!A:C,3,0)</f>
        <v>20432500</v>
      </c>
      <c r="T631" s="31">
        <f t="shared" si="38"/>
        <v>0</v>
      </c>
      <c r="U631" s="31">
        <f>VLOOKUP(A631,Hoja8!A:E,5,0)</f>
        <v>11516500</v>
      </c>
      <c r="V631" s="31">
        <f>VLOOKUP(A631,Hoja8!A:D,4,0)</f>
        <v>1486000</v>
      </c>
      <c r="W631" s="31">
        <f>VLOOKUP(A631,Hoja8!A:F,6,0)</f>
        <v>7430000</v>
      </c>
      <c r="AA631" s="30">
        <f t="shared" si="39"/>
        <v>45504</v>
      </c>
      <c r="AB631" s="31"/>
      <c r="AC631" s="31">
        <f t="shared" si="40"/>
        <v>20432500</v>
      </c>
      <c r="AD631" s="28" t="s">
        <v>534</v>
      </c>
    </row>
    <row r="632" spans="1:30" s="28" customFormat="1" ht="43.5" x14ac:dyDescent="0.35">
      <c r="A632" s="20">
        <v>693</v>
      </c>
      <c r="B632" s="28">
        <v>2024</v>
      </c>
      <c r="C632" s="19" t="s">
        <v>1969</v>
      </c>
      <c r="D632" s="19" t="s">
        <v>1970</v>
      </c>
      <c r="E632" s="19">
        <v>1023973190</v>
      </c>
      <c r="F632" s="19" t="s">
        <v>1971</v>
      </c>
      <c r="G632" s="19" t="s">
        <v>813</v>
      </c>
      <c r="H632" s="19" t="s">
        <v>1968</v>
      </c>
      <c r="I632" s="27">
        <v>45345</v>
      </c>
      <c r="J632" s="27">
        <v>45350</v>
      </c>
      <c r="K632" s="27">
        <v>45504</v>
      </c>
      <c r="L632" s="29">
        <v>20432500</v>
      </c>
      <c r="M632" s="36">
        <v>0.21052632977037739</v>
      </c>
      <c r="N632" s="31">
        <v>3962667</v>
      </c>
      <c r="O632" s="31">
        <v>1609833</v>
      </c>
      <c r="P632" s="31">
        <v>14860000</v>
      </c>
      <c r="Q632" s="31">
        <f>VLOOKUP(A632,Hoja8!A:B,2,0)</f>
        <v>1023973190</v>
      </c>
      <c r="R632" s="31">
        <f t="shared" si="37"/>
        <v>0</v>
      </c>
      <c r="S632" s="31">
        <f>VLOOKUP(A632,Hoja8!A:C,3,0)</f>
        <v>20432500</v>
      </c>
      <c r="T632" s="31">
        <f t="shared" si="38"/>
        <v>0</v>
      </c>
      <c r="U632" s="31">
        <f>VLOOKUP(A632,Hoja8!A:E,5,0)</f>
        <v>11392667</v>
      </c>
      <c r="V632" s="31">
        <f>VLOOKUP(A632,Hoja8!A:D,4,0)</f>
        <v>1609833</v>
      </c>
      <c r="W632" s="31">
        <f>VLOOKUP(A632,Hoja8!A:F,6,0)</f>
        <v>7430000</v>
      </c>
      <c r="AA632" s="30">
        <f t="shared" si="39"/>
        <v>45504</v>
      </c>
      <c r="AB632" s="31"/>
      <c r="AC632" s="31">
        <f t="shared" si="40"/>
        <v>20432500</v>
      </c>
      <c r="AD632" s="28" t="s">
        <v>534</v>
      </c>
    </row>
    <row r="633" spans="1:30" s="28" customFormat="1" ht="29" x14ac:dyDescent="0.35">
      <c r="A633" s="20">
        <v>696</v>
      </c>
      <c r="B633" s="28">
        <v>2024</v>
      </c>
      <c r="C633" s="19" t="s">
        <v>1972</v>
      </c>
      <c r="D633" s="19" t="s">
        <v>1973</v>
      </c>
      <c r="E633" s="19">
        <v>35472341</v>
      </c>
      <c r="F633" s="19" t="s">
        <v>1974</v>
      </c>
      <c r="G633" s="19" t="s">
        <v>1975</v>
      </c>
      <c r="H633" s="19" t="s">
        <v>1976</v>
      </c>
      <c r="I633" s="27">
        <v>45345</v>
      </c>
      <c r="J633" s="27">
        <v>45348</v>
      </c>
      <c r="K633" s="27">
        <v>45504</v>
      </c>
      <c r="L633" s="29">
        <v>14162500</v>
      </c>
      <c r="M633" s="36">
        <v>0.41558440084691467</v>
      </c>
      <c r="N633" s="31">
        <v>5493333</v>
      </c>
      <c r="O633" s="31">
        <v>944167</v>
      </c>
      <c r="P633" s="31">
        <v>7725000</v>
      </c>
      <c r="Q633" s="31">
        <f>VLOOKUP(A633,Hoja8!A:B,2,0)</f>
        <v>35472341</v>
      </c>
      <c r="R633" s="31">
        <f t="shared" si="37"/>
        <v>0</v>
      </c>
      <c r="S633" s="31">
        <f>VLOOKUP(A633,Hoja8!A:C,3,0)</f>
        <v>14162500</v>
      </c>
      <c r="T633" s="31">
        <f t="shared" si="38"/>
        <v>0</v>
      </c>
      <c r="U633" s="31">
        <f>VLOOKUP(A633,Hoja8!A:E,5,0)</f>
        <v>8068333</v>
      </c>
      <c r="V633" s="31">
        <f>VLOOKUP(A633,Hoja8!A:D,4,0)</f>
        <v>944167</v>
      </c>
      <c r="W633" s="31">
        <f>VLOOKUP(A633,Hoja8!A:F,6,0)</f>
        <v>5150000</v>
      </c>
      <c r="AA633" s="30">
        <f t="shared" si="39"/>
        <v>45504</v>
      </c>
      <c r="AB633" s="31"/>
      <c r="AC633" s="31">
        <f t="shared" si="40"/>
        <v>14162500</v>
      </c>
      <c r="AD633" s="28" t="s">
        <v>1977</v>
      </c>
    </row>
    <row r="634" spans="1:30" s="28" customFormat="1" ht="29" x14ac:dyDescent="0.35">
      <c r="A634" s="20">
        <v>697</v>
      </c>
      <c r="B634" s="28">
        <v>2024</v>
      </c>
      <c r="C634" s="19" t="s">
        <v>1978</v>
      </c>
      <c r="D634" s="19" t="s">
        <v>1979</v>
      </c>
      <c r="E634" s="19">
        <v>1014214679</v>
      </c>
      <c r="F634" s="19" t="s">
        <v>1980</v>
      </c>
      <c r="G634" s="19" t="s">
        <v>475</v>
      </c>
      <c r="H634" s="19" t="s">
        <v>4768</v>
      </c>
      <c r="I634" s="27">
        <v>45345</v>
      </c>
      <c r="J634" s="27">
        <v>45349</v>
      </c>
      <c r="K634" s="27">
        <v>45504</v>
      </c>
      <c r="L634" s="29">
        <v>39107000</v>
      </c>
      <c r="M634" s="36">
        <v>0.41176470057352155</v>
      </c>
      <c r="N634" s="31">
        <v>13687449</v>
      </c>
      <c r="O634" s="31">
        <v>5866052</v>
      </c>
      <c r="P634" s="31">
        <v>19553499</v>
      </c>
      <c r="Q634" s="31">
        <f>VLOOKUP(A634,Hoja8!A:B,2,0)</f>
        <v>1014214679</v>
      </c>
      <c r="R634" s="31">
        <f t="shared" si="37"/>
        <v>0</v>
      </c>
      <c r="S634" s="31">
        <f>VLOOKUP(A634,Hoja8!A:C,3,0)</f>
        <v>39107000</v>
      </c>
      <c r="T634" s="31">
        <f t="shared" si="38"/>
        <v>0</v>
      </c>
      <c r="U634" s="31">
        <f>VLOOKUP(A634,Hoja8!A:E,5,0)</f>
        <v>20205282</v>
      </c>
      <c r="V634" s="31">
        <f>VLOOKUP(A634,Hoja8!A:D,4,0)</f>
        <v>5866052</v>
      </c>
      <c r="W634" s="31">
        <f>VLOOKUP(A634,Hoja8!A:F,6,0)</f>
        <v>13035666</v>
      </c>
      <c r="AA634" s="30">
        <f t="shared" si="39"/>
        <v>45504</v>
      </c>
      <c r="AB634" s="31"/>
      <c r="AC634" s="31">
        <f t="shared" si="40"/>
        <v>39107000</v>
      </c>
      <c r="AD634" s="28" t="s">
        <v>477</v>
      </c>
    </row>
    <row r="635" spans="1:30" s="28" customFormat="1" ht="43.5" x14ac:dyDescent="0.35">
      <c r="A635" s="20">
        <v>698</v>
      </c>
      <c r="B635" s="28">
        <v>2024</v>
      </c>
      <c r="C635" s="19" t="s">
        <v>1981</v>
      </c>
      <c r="D635" s="19" t="s">
        <v>1982</v>
      </c>
      <c r="E635" s="19">
        <v>1030591394</v>
      </c>
      <c r="F635" s="19" t="s">
        <v>1983</v>
      </c>
      <c r="G635" s="19" t="s">
        <v>262</v>
      </c>
      <c r="H635" s="19" t="s">
        <v>4742</v>
      </c>
      <c r="I635" s="27">
        <v>45345</v>
      </c>
      <c r="J635" s="27">
        <v>45352</v>
      </c>
      <c r="K635" s="27">
        <v>45504</v>
      </c>
      <c r="L635" s="29">
        <v>31472000</v>
      </c>
      <c r="M635" s="36">
        <v>0.4</v>
      </c>
      <c r="N635" s="31">
        <v>11802000</v>
      </c>
      <c r="O635" s="31">
        <v>1967000</v>
      </c>
      <c r="P635" s="31">
        <v>17703000</v>
      </c>
      <c r="Q635" s="31">
        <f>VLOOKUP(A635,Hoja8!A:B,2,0)</f>
        <v>1030591394</v>
      </c>
      <c r="R635" s="31">
        <f t="shared" si="37"/>
        <v>0</v>
      </c>
      <c r="S635" s="31">
        <f>VLOOKUP(A635,Hoja8!A:C,3,0)</f>
        <v>31472000</v>
      </c>
      <c r="T635" s="31">
        <f t="shared" si="38"/>
        <v>0</v>
      </c>
      <c r="U635" s="31">
        <f>VLOOKUP(A635,Hoja8!A:E,5,0)</f>
        <v>17703000</v>
      </c>
      <c r="V635" s="31">
        <f>VLOOKUP(A635,Hoja8!A:D,4,0)</f>
        <v>1967000</v>
      </c>
      <c r="W635" s="31">
        <f>VLOOKUP(A635,Hoja8!A:F,6,0)</f>
        <v>11802000</v>
      </c>
      <c r="AA635" s="30">
        <f t="shared" si="39"/>
        <v>45504</v>
      </c>
      <c r="AB635" s="31"/>
      <c r="AC635" s="31">
        <f t="shared" si="40"/>
        <v>31472000</v>
      </c>
      <c r="AD635" s="28" t="s">
        <v>5415</v>
      </c>
    </row>
    <row r="636" spans="1:30" s="28" customFormat="1" ht="43.5" x14ac:dyDescent="0.35">
      <c r="A636" s="20">
        <v>699</v>
      </c>
      <c r="B636" s="28">
        <v>2024</v>
      </c>
      <c r="C636" s="19" t="s">
        <v>1984</v>
      </c>
      <c r="D636" s="19" t="s">
        <v>1985</v>
      </c>
      <c r="E636" s="19">
        <v>1022402935</v>
      </c>
      <c r="F636" s="19" t="s">
        <v>1986</v>
      </c>
      <c r="G636" s="19" t="s">
        <v>262</v>
      </c>
      <c r="H636" s="19" t="s">
        <v>4742</v>
      </c>
      <c r="I636" s="27">
        <v>45345</v>
      </c>
      <c r="J636" s="27">
        <v>45348</v>
      </c>
      <c r="K636" s="27">
        <v>45504</v>
      </c>
      <c r="L636" s="29">
        <v>31472000</v>
      </c>
      <c r="M636" s="36">
        <v>0.41558441558441561</v>
      </c>
      <c r="N636" s="31">
        <v>12588800</v>
      </c>
      <c r="O636" s="31">
        <v>1180200</v>
      </c>
      <c r="P636" s="31">
        <v>17703000</v>
      </c>
      <c r="Q636" s="31">
        <f>VLOOKUP(A636,Hoja8!A:B,2,0)</f>
        <v>1022402935</v>
      </c>
      <c r="R636" s="31">
        <f t="shared" si="37"/>
        <v>0</v>
      </c>
      <c r="S636" s="31">
        <f>VLOOKUP(A636,Hoja8!A:C,3,0)</f>
        <v>31472000</v>
      </c>
      <c r="T636" s="31">
        <f t="shared" si="38"/>
        <v>0</v>
      </c>
      <c r="U636" s="31">
        <f>VLOOKUP(A636,Hoja8!A:E,5,0)</f>
        <v>18489800</v>
      </c>
      <c r="V636" s="31">
        <f>VLOOKUP(A636,Hoja8!A:D,4,0)</f>
        <v>1180200</v>
      </c>
      <c r="W636" s="31">
        <f>VLOOKUP(A636,Hoja8!A:F,6,0)</f>
        <v>11802000</v>
      </c>
      <c r="AA636" s="30">
        <f t="shared" si="39"/>
        <v>45504</v>
      </c>
      <c r="AB636" s="31"/>
      <c r="AC636" s="31">
        <f t="shared" si="40"/>
        <v>31472000</v>
      </c>
      <c r="AD636" s="28" t="s">
        <v>5415</v>
      </c>
    </row>
    <row r="637" spans="1:30" s="28" customFormat="1" ht="43.5" x14ac:dyDescent="0.35">
      <c r="A637" s="20">
        <v>700</v>
      </c>
      <c r="B637" s="28">
        <v>2024</v>
      </c>
      <c r="C637" s="19" t="s">
        <v>1987</v>
      </c>
      <c r="D637" s="19" t="s">
        <v>1988</v>
      </c>
      <c r="E637" s="19">
        <v>1016055342</v>
      </c>
      <c r="F637" s="19" t="s">
        <v>1989</v>
      </c>
      <c r="G637" s="19" t="s">
        <v>262</v>
      </c>
      <c r="H637" s="19" t="s">
        <v>4742</v>
      </c>
      <c r="I637" s="27">
        <v>45345</v>
      </c>
      <c r="J637" s="27">
        <v>45348</v>
      </c>
      <c r="K637" s="27">
        <v>45504</v>
      </c>
      <c r="L637" s="29">
        <v>31472000</v>
      </c>
      <c r="M637" s="36">
        <v>0.41558441558441561</v>
      </c>
      <c r="N637" s="31">
        <v>12588800</v>
      </c>
      <c r="O637" s="31">
        <v>1180200</v>
      </c>
      <c r="P637" s="31">
        <v>17703000</v>
      </c>
      <c r="Q637" s="31">
        <f>VLOOKUP(A637,Hoja8!A:B,2,0)</f>
        <v>1016055342</v>
      </c>
      <c r="R637" s="31">
        <f t="shared" si="37"/>
        <v>0</v>
      </c>
      <c r="S637" s="31">
        <f>VLOOKUP(A637,Hoja8!A:C,3,0)</f>
        <v>31472000</v>
      </c>
      <c r="T637" s="31">
        <f t="shared" si="38"/>
        <v>0</v>
      </c>
      <c r="U637" s="31">
        <f>VLOOKUP(A637,Hoja8!A:E,5,0)</f>
        <v>18489800</v>
      </c>
      <c r="V637" s="31">
        <f>VLOOKUP(A637,Hoja8!A:D,4,0)</f>
        <v>1180200</v>
      </c>
      <c r="W637" s="31">
        <f>VLOOKUP(A637,Hoja8!A:F,6,0)</f>
        <v>11802000</v>
      </c>
      <c r="AA637" s="30">
        <f t="shared" si="39"/>
        <v>45504</v>
      </c>
      <c r="AB637" s="31"/>
      <c r="AC637" s="31">
        <f t="shared" si="40"/>
        <v>31472000</v>
      </c>
      <c r="AD637" s="28" t="s">
        <v>5415</v>
      </c>
    </row>
    <row r="638" spans="1:30" s="28" customFormat="1" ht="43.5" x14ac:dyDescent="0.35">
      <c r="A638" s="20">
        <v>701</v>
      </c>
      <c r="B638" s="28">
        <v>2024</v>
      </c>
      <c r="C638" s="19" t="s">
        <v>1990</v>
      </c>
      <c r="D638" s="19" t="s">
        <v>1991</v>
      </c>
      <c r="E638" s="19">
        <v>1121865195</v>
      </c>
      <c r="F638" s="19" t="s">
        <v>1992</v>
      </c>
      <c r="G638" s="19" t="s">
        <v>262</v>
      </c>
      <c r="H638" s="19" t="s">
        <v>4742</v>
      </c>
      <c r="I638" s="27">
        <v>45345</v>
      </c>
      <c r="J638" s="27">
        <v>45348</v>
      </c>
      <c r="K638" s="27">
        <v>45504</v>
      </c>
      <c r="L638" s="29">
        <v>31472000</v>
      </c>
      <c r="M638" s="36">
        <v>0.41558441558441561</v>
      </c>
      <c r="N638" s="31">
        <v>12588800</v>
      </c>
      <c r="O638" s="31">
        <v>1180200</v>
      </c>
      <c r="P638" s="31">
        <v>17703000</v>
      </c>
      <c r="Q638" s="31">
        <f>VLOOKUP(A638,Hoja8!A:B,2,0)</f>
        <v>1121865195</v>
      </c>
      <c r="R638" s="31">
        <f t="shared" si="37"/>
        <v>0</v>
      </c>
      <c r="S638" s="31">
        <f>VLOOKUP(A638,Hoja8!A:C,3,0)</f>
        <v>31472000</v>
      </c>
      <c r="T638" s="31">
        <f t="shared" si="38"/>
        <v>0</v>
      </c>
      <c r="U638" s="31">
        <f>VLOOKUP(A638,Hoja8!A:E,5,0)</f>
        <v>18489800</v>
      </c>
      <c r="V638" s="31">
        <f>VLOOKUP(A638,Hoja8!A:D,4,0)</f>
        <v>1180200</v>
      </c>
      <c r="W638" s="31">
        <f>VLOOKUP(A638,Hoja8!A:F,6,0)</f>
        <v>11802000</v>
      </c>
      <c r="AA638" s="30">
        <f t="shared" si="39"/>
        <v>45504</v>
      </c>
      <c r="AB638" s="31"/>
      <c r="AC638" s="31">
        <f t="shared" si="40"/>
        <v>31472000</v>
      </c>
      <c r="AD638" s="28" t="s">
        <v>5415</v>
      </c>
    </row>
    <row r="639" spans="1:30" s="28" customFormat="1" ht="29" x14ac:dyDescent="0.35">
      <c r="A639" s="20">
        <v>702</v>
      </c>
      <c r="B639" s="28">
        <v>2024</v>
      </c>
      <c r="C639" s="19" t="s">
        <v>1993</v>
      </c>
      <c r="D639" s="19" t="s">
        <v>1994</v>
      </c>
      <c r="E639" s="19">
        <v>52959467</v>
      </c>
      <c r="F639" s="19" t="s">
        <v>1995</v>
      </c>
      <c r="G639" s="19" t="s">
        <v>154</v>
      </c>
      <c r="H639" s="19" t="s">
        <v>4747</v>
      </c>
      <c r="I639" s="27">
        <v>45345</v>
      </c>
      <c r="J639" s="27">
        <v>45349</v>
      </c>
      <c r="K639" s="27">
        <v>45504</v>
      </c>
      <c r="L639" s="29">
        <v>36927000</v>
      </c>
      <c r="M639" s="36">
        <v>0.41176470588235292</v>
      </c>
      <c r="N639" s="31">
        <v>14099400</v>
      </c>
      <c r="O639" s="31">
        <v>2685600</v>
      </c>
      <c r="P639" s="31">
        <v>20142000</v>
      </c>
      <c r="Q639" s="31">
        <f>VLOOKUP(A639,Hoja8!A:B,2,0)</f>
        <v>52959467</v>
      </c>
      <c r="R639" s="31">
        <f t="shared" si="37"/>
        <v>0</v>
      </c>
      <c r="S639" s="31">
        <f>VLOOKUP(A639,Hoja8!A:C,3,0)</f>
        <v>36927000</v>
      </c>
      <c r="T639" s="31">
        <f t="shared" si="38"/>
        <v>0</v>
      </c>
      <c r="U639" s="31">
        <f>VLOOKUP(A639,Hoja8!A:E,5,0)</f>
        <v>20813400</v>
      </c>
      <c r="V639" s="31">
        <f>VLOOKUP(A639,Hoja8!A:D,4,0)</f>
        <v>2685600</v>
      </c>
      <c r="W639" s="31">
        <f>VLOOKUP(A639,Hoja8!A:F,6,0)</f>
        <v>13428000</v>
      </c>
      <c r="AA639" s="30">
        <f t="shared" si="39"/>
        <v>45504</v>
      </c>
      <c r="AB639" s="31"/>
      <c r="AC639" s="31">
        <f t="shared" si="40"/>
        <v>36927000</v>
      </c>
      <c r="AD639" s="28" t="s">
        <v>5435</v>
      </c>
    </row>
    <row r="640" spans="1:30" s="28" customFormat="1" ht="29" x14ac:dyDescent="0.35">
      <c r="A640" s="20">
        <v>703</v>
      </c>
      <c r="B640" s="28">
        <v>2024</v>
      </c>
      <c r="C640" s="19" t="s">
        <v>1996</v>
      </c>
      <c r="D640" s="19" t="s">
        <v>1997</v>
      </c>
      <c r="E640" s="19">
        <v>52373257</v>
      </c>
      <c r="F640" s="19" t="s">
        <v>1998</v>
      </c>
      <c r="G640" s="19" t="s">
        <v>154</v>
      </c>
      <c r="H640" s="19" t="s">
        <v>4747</v>
      </c>
      <c r="I640" s="27">
        <v>45348</v>
      </c>
      <c r="J640" s="27">
        <v>45352</v>
      </c>
      <c r="K640" s="27">
        <v>45504</v>
      </c>
      <c r="L640" s="29">
        <v>16731000</v>
      </c>
      <c r="M640" s="36">
        <v>0.4</v>
      </c>
      <c r="N640" s="31">
        <v>6084000</v>
      </c>
      <c r="O640" s="31">
        <v>1521000</v>
      </c>
      <c r="P640" s="31">
        <v>9126000</v>
      </c>
      <c r="Q640" s="31">
        <f>VLOOKUP(A640,Hoja8!A:B,2,0)</f>
        <v>52373257</v>
      </c>
      <c r="R640" s="31">
        <f t="shared" si="37"/>
        <v>0</v>
      </c>
      <c r="S640" s="31">
        <f>VLOOKUP(A640,Hoja8!A:C,3,0)</f>
        <v>16731000</v>
      </c>
      <c r="T640" s="31">
        <f t="shared" si="38"/>
        <v>0</v>
      </c>
      <c r="U640" s="31">
        <f>VLOOKUP(A640,Hoja8!A:E,5,0)</f>
        <v>9126000</v>
      </c>
      <c r="V640" s="31">
        <f>VLOOKUP(A640,Hoja8!A:D,4,0)</f>
        <v>1521000</v>
      </c>
      <c r="W640" s="31">
        <f>VLOOKUP(A640,Hoja8!A:F,6,0)</f>
        <v>6084000</v>
      </c>
      <c r="AA640" s="30">
        <f t="shared" si="39"/>
        <v>45504</v>
      </c>
      <c r="AB640" s="31"/>
      <c r="AC640" s="31">
        <f t="shared" si="40"/>
        <v>16731000</v>
      </c>
      <c r="AD640" s="28" t="s">
        <v>5435</v>
      </c>
    </row>
    <row r="641" spans="1:30" s="28" customFormat="1" ht="29" x14ac:dyDescent="0.35">
      <c r="A641" s="20">
        <v>704</v>
      </c>
      <c r="B641" s="28">
        <v>2024</v>
      </c>
      <c r="C641" s="19" t="s">
        <v>1999</v>
      </c>
      <c r="D641" s="19" t="s">
        <v>2000</v>
      </c>
      <c r="E641" s="19">
        <v>1013652261</v>
      </c>
      <c r="F641" s="19" t="s">
        <v>2001</v>
      </c>
      <c r="G641" s="19" t="s">
        <v>5431</v>
      </c>
      <c r="H641" s="19" t="s">
        <v>539</v>
      </c>
      <c r="I641" s="27">
        <v>45345</v>
      </c>
      <c r="J641" s="27">
        <v>45349</v>
      </c>
      <c r="K641" s="27">
        <v>45504</v>
      </c>
      <c r="L641" s="29">
        <v>29174750</v>
      </c>
      <c r="M641" s="36">
        <v>0.41176470588235292</v>
      </c>
      <c r="N641" s="31">
        <v>11139450</v>
      </c>
      <c r="O641" s="31">
        <v>2121800</v>
      </c>
      <c r="P641" s="31">
        <v>15913500</v>
      </c>
      <c r="Q641" s="31">
        <f>VLOOKUP(A641,Hoja8!A:B,2,0)</f>
        <v>1013652261</v>
      </c>
      <c r="R641" s="31">
        <f t="shared" si="37"/>
        <v>0</v>
      </c>
      <c r="S641" s="31">
        <f>VLOOKUP(A641,Hoja8!A:C,3,0)</f>
        <v>29174750</v>
      </c>
      <c r="T641" s="31">
        <f t="shared" si="38"/>
        <v>0</v>
      </c>
      <c r="U641" s="31">
        <f>VLOOKUP(A641,Hoja8!A:E,5,0)</f>
        <v>16443950</v>
      </c>
      <c r="V641" s="31">
        <f>VLOOKUP(A641,Hoja8!A:D,4,0)</f>
        <v>2121800</v>
      </c>
      <c r="W641" s="31">
        <f>VLOOKUP(A641,Hoja8!A:F,6,0)</f>
        <v>10609000</v>
      </c>
      <c r="AA641" s="30">
        <f t="shared" si="39"/>
        <v>45504</v>
      </c>
      <c r="AB641" s="31"/>
      <c r="AC641" s="31">
        <f t="shared" si="40"/>
        <v>29174750</v>
      </c>
      <c r="AD641" s="28" t="s">
        <v>534</v>
      </c>
    </row>
    <row r="642" spans="1:30" s="28" customFormat="1" ht="43.5" x14ac:dyDescent="0.35">
      <c r="A642" s="20">
        <v>705</v>
      </c>
      <c r="B642" s="28">
        <v>2024</v>
      </c>
      <c r="C642" s="19" t="s">
        <v>2002</v>
      </c>
      <c r="D642" s="19" t="s">
        <v>2003</v>
      </c>
      <c r="E642" s="19">
        <v>1037609962</v>
      </c>
      <c r="F642" s="19" t="s">
        <v>2004</v>
      </c>
      <c r="G642" s="19" t="s">
        <v>262</v>
      </c>
      <c r="H642" s="19" t="s">
        <v>4742</v>
      </c>
      <c r="I642" s="27">
        <v>45345</v>
      </c>
      <c r="J642" s="27">
        <v>45352</v>
      </c>
      <c r="K642" s="27">
        <v>45504</v>
      </c>
      <c r="L642" s="29">
        <v>32455500</v>
      </c>
      <c r="M642" s="36">
        <v>0.4</v>
      </c>
      <c r="N642" s="31">
        <v>11802000</v>
      </c>
      <c r="O642" s="31">
        <v>2950500</v>
      </c>
      <c r="P642" s="31">
        <v>17703000</v>
      </c>
      <c r="Q642" s="31">
        <f>VLOOKUP(A642,Hoja8!A:B,2,0)</f>
        <v>1037609962</v>
      </c>
      <c r="R642" s="31">
        <f t="shared" si="37"/>
        <v>0</v>
      </c>
      <c r="S642" s="31">
        <f>VLOOKUP(A642,Hoja8!A:C,3,0)</f>
        <v>32455500</v>
      </c>
      <c r="T642" s="31">
        <f t="shared" si="38"/>
        <v>0</v>
      </c>
      <c r="U642" s="31">
        <f>VLOOKUP(A642,Hoja8!A:E,5,0)</f>
        <v>17703000</v>
      </c>
      <c r="V642" s="31">
        <f>VLOOKUP(A642,Hoja8!A:D,4,0)</f>
        <v>2950500</v>
      </c>
      <c r="W642" s="31">
        <f>VLOOKUP(A642,Hoja8!A:F,6,0)</f>
        <v>11802000</v>
      </c>
      <c r="AA642" s="30">
        <f t="shared" si="39"/>
        <v>45504</v>
      </c>
      <c r="AB642" s="31"/>
      <c r="AC642" s="31">
        <f t="shared" si="40"/>
        <v>32455500</v>
      </c>
      <c r="AD642" s="28" t="s">
        <v>5415</v>
      </c>
    </row>
    <row r="643" spans="1:30" s="28" customFormat="1" ht="29" x14ac:dyDescent="0.35">
      <c r="A643" s="20">
        <v>706</v>
      </c>
      <c r="B643" s="28">
        <v>2024</v>
      </c>
      <c r="C643" s="19" t="s">
        <v>2005</v>
      </c>
      <c r="D643" s="19" t="s">
        <v>2006</v>
      </c>
      <c r="E643" s="19">
        <v>65761424</v>
      </c>
      <c r="F643" s="19" t="s">
        <v>2007</v>
      </c>
      <c r="G643" s="19" t="s">
        <v>154</v>
      </c>
      <c r="H643" s="19" t="s">
        <v>4747</v>
      </c>
      <c r="I643" s="27">
        <v>45345</v>
      </c>
      <c r="J643" s="27">
        <v>45349</v>
      </c>
      <c r="K643" s="27">
        <v>45504</v>
      </c>
      <c r="L643" s="29">
        <v>36927000</v>
      </c>
      <c r="M643" s="36">
        <v>0.41176470588235292</v>
      </c>
      <c r="N643" s="31">
        <v>14099400</v>
      </c>
      <c r="O643" s="31">
        <v>2685600</v>
      </c>
      <c r="P643" s="31">
        <v>20142000</v>
      </c>
      <c r="Q643" s="31">
        <f>VLOOKUP(A643,Hoja8!A:B,2,0)</f>
        <v>65761424</v>
      </c>
      <c r="R643" s="31">
        <f t="shared" si="37"/>
        <v>0</v>
      </c>
      <c r="S643" s="31">
        <f>VLOOKUP(A643,Hoja8!A:C,3,0)</f>
        <v>36927000</v>
      </c>
      <c r="T643" s="31">
        <f t="shared" si="38"/>
        <v>0</v>
      </c>
      <c r="U643" s="31">
        <f>VLOOKUP(A643,Hoja8!A:E,5,0)</f>
        <v>20813400</v>
      </c>
      <c r="V643" s="31">
        <f>VLOOKUP(A643,Hoja8!A:D,4,0)</f>
        <v>2685600</v>
      </c>
      <c r="W643" s="31">
        <f>VLOOKUP(A643,Hoja8!A:F,6,0)</f>
        <v>13428000</v>
      </c>
      <c r="AA643" s="30">
        <f t="shared" si="39"/>
        <v>45504</v>
      </c>
      <c r="AB643" s="31"/>
      <c r="AC643" s="31">
        <f t="shared" si="40"/>
        <v>36927000</v>
      </c>
      <c r="AD643" s="28" t="s">
        <v>4747</v>
      </c>
    </row>
    <row r="644" spans="1:30" s="28" customFormat="1" ht="29" x14ac:dyDescent="0.35">
      <c r="A644" s="20">
        <v>707</v>
      </c>
      <c r="B644" s="28">
        <v>2024</v>
      </c>
      <c r="C644" s="19" t="s">
        <v>2008</v>
      </c>
      <c r="D644" s="19" t="s">
        <v>2009</v>
      </c>
      <c r="E644" s="19">
        <v>53095842</v>
      </c>
      <c r="F644" s="19" t="s">
        <v>2010</v>
      </c>
      <c r="G644" s="19" t="s">
        <v>764</v>
      </c>
      <c r="H644" s="19" t="s">
        <v>765</v>
      </c>
      <c r="I644" s="27">
        <v>45345</v>
      </c>
      <c r="J644" s="27">
        <v>45349</v>
      </c>
      <c r="K644" s="27">
        <v>45504</v>
      </c>
      <c r="L644" s="29">
        <v>39108000</v>
      </c>
      <c r="M644" s="36">
        <v>0.41176470588235292</v>
      </c>
      <c r="N644" s="31">
        <v>13687800</v>
      </c>
      <c r="O644" s="31">
        <v>5866200</v>
      </c>
      <c r="P644" s="31">
        <v>19554000</v>
      </c>
      <c r="Q644" s="31">
        <f>VLOOKUP(A644,Hoja8!A:B,2,0)</f>
        <v>53095842</v>
      </c>
      <c r="R644" s="31">
        <f t="shared" si="37"/>
        <v>0</v>
      </c>
      <c r="S644" s="31">
        <f>VLOOKUP(A644,Hoja8!A:C,3,0)</f>
        <v>39108000</v>
      </c>
      <c r="T644" s="31">
        <f t="shared" si="38"/>
        <v>0</v>
      </c>
      <c r="U644" s="31">
        <f>VLOOKUP(A644,Hoja8!A:E,5,0)</f>
        <v>20205800</v>
      </c>
      <c r="V644" s="31">
        <f>VLOOKUP(A644,Hoja8!A:D,4,0)</f>
        <v>5866200</v>
      </c>
      <c r="W644" s="31">
        <f>VLOOKUP(A644,Hoja8!A:F,6,0)</f>
        <v>13036000</v>
      </c>
      <c r="AA644" s="30">
        <f t="shared" si="39"/>
        <v>45504</v>
      </c>
      <c r="AB644" s="31"/>
      <c r="AC644" s="31">
        <f t="shared" si="40"/>
        <v>39108000</v>
      </c>
      <c r="AD644" s="28" t="s">
        <v>765</v>
      </c>
    </row>
    <row r="645" spans="1:30" s="28" customFormat="1" ht="29" x14ac:dyDescent="0.35">
      <c r="A645" s="20">
        <v>708</v>
      </c>
      <c r="B645" s="28">
        <v>2024</v>
      </c>
      <c r="C645" s="19" t="s">
        <v>2011</v>
      </c>
      <c r="D645" s="19" t="s">
        <v>2012</v>
      </c>
      <c r="E645" s="19">
        <v>1019133448</v>
      </c>
      <c r="F645" s="19" t="s">
        <v>2013</v>
      </c>
      <c r="G645" s="19" t="s">
        <v>154</v>
      </c>
      <c r="H645" s="19" t="s">
        <v>32</v>
      </c>
      <c r="I645" s="27">
        <v>45345</v>
      </c>
      <c r="J645" s="27">
        <v>45356</v>
      </c>
      <c r="K645" s="27">
        <v>45539</v>
      </c>
      <c r="L645" s="29">
        <v>39108000</v>
      </c>
      <c r="M645" s="36">
        <v>0.31111110258770586</v>
      </c>
      <c r="N645" s="31">
        <v>12166933</v>
      </c>
      <c r="O645" s="31">
        <v>0</v>
      </c>
      <c r="P645" s="31">
        <v>26941067</v>
      </c>
      <c r="Q645" s="31">
        <f>VLOOKUP(A645,Hoja8!A:B,2,0)</f>
        <v>1019133448</v>
      </c>
      <c r="R645" s="31">
        <f t="shared" si="37"/>
        <v>0</v>
      </c>
      <c r="S645" s="31">
        <f>VLOOKUP(A645,Hoja8!A:C,3,0)</f>
        <v>39108000</v>
      </c>
      <c r="T645" s="31">
        <f t="shared" si="38"/>
        <v>0</v>
      </c>
      <c r="U645" s="31">
        <f>VLOOKUP(A645,Hoja8!A:E,5,0)</f>
        <v>18684933</v>
      </c>
      <c r="V645" s="31">
        <f>VLOOKUP(A645,Hoja8!A:D,4,0)</f>
        <v>0</v>
      </c>
      <c r="W645" s="31">
        <f>VLOOKUP(A645,Hoja8!A:F,6,0)</f>
        <v>20423067</v>
      </c>
      <c r="AA645" s="30">
        <f t="shared" si="39"/>
        <v>45539</v>
      </c>
      <c r="AB645" s="31"/>
      <c r="AC645" s="31">
        <f t="shared" si="40"/>
        <v>39108000</v>
      </c>
      <c r="AD645" s="28" t="s">
        <v>32</v>
      </c>
    </row>
    <row r="646" spans="1:30" s="28" customFormat="1" ht="29" x14ac:dyDescent="0.35">
      <c r="A646" s="20">
        <v>709</v>
      </c>
      <c r="B646" s="28">
        <v>2024</v>
      </c>
      <c r="C646" s="19" t="s">
        <v>2014</v>
      </c>
      <c r="D646" s="19" t="s">
        <v>2015</v>
      </c>
      <c r="E646" s="19">
        <v>1013635530</v>
      </c>
      <c r="F646" s="19" t="s">
        <v>2016</v>
      </c>
      <c r="G646" s="19" t="s">
        <v>154</v>
      </c>
      <c r="H646" s="19" t="s">
        <v>4747</v>
      </c>
      <c r="I646" s="27">
        <v>45348</v>
      </c>
      <c r="J646" s="27">
        <v>45352</v>
      </c>
      <c r="K646" s="27">
        <v>45504</v>
      </c>
      <c r="L646" s="29">
        <v>44688000</v>
      </c>
      <c r="M646" s="36">
        <v>0.4</v>
      </c>
      <c r="N646" s="31">
        <v>14896000</v>
      </c>
      <c r="O646" s="31">
        <v>7448000</v>
      </c>
      <c r="P646" s="31">
        <v>22344000</v>
      </c>
      <c r="Q646" s="31">
        <f>VLOOKUP(A646,Hoja8!A:B,2,0)</f>
        <v>1013635530</v>
      </c>
      <c r="R646" s="31">
        <f t="shared" si="37"/>
        <v>0</v>
      </c>
      <c r="S646" s="31">
        <f>VLOOKUP(A646,Hoja8!A:C,3,0)</f>
        <v>44688000</v>
      </c>
      <c r="T646" s="31">
        <f t="shared" si="38"/>
        <v>0</v>
      </c>
      <c r="U646" s="31">
        <f>VLOOKUP(A646,Hoja8!A:E,5,0)</f>
        <v>22344000</v>
      </c>
      <c r="V646" s="31">
        <f>VLOOKUP(A646,Hoja8!A:D,4,0)</f>
        <v>7448000</v>
      </c>
      <c r="W646" s="31">
        <f>VLOOKUP(A646,Hoja8!A:F,6,0)</f>
        <v>14896000</v>
      </c>
      <c r="AA646" s="30">
        <f t="shared" si="39"/>
        <v>45504</v>
      </c>
      <c r="AB646" s="31"/>
      <c r="AC646" s="31">
        <f t="shared" si="40"/>
        <v>44688000</v>
      </c>
      <c r="AD646" s="28" t="s">
        <v>5435</v>
      </c>
    </row>
    <row r="647" spans="1:30" s="28" customFormat="1" ht="29" x14ac:dyDescent="0.35">
      <c r="A647" s="20">
        <v>710</v>
      </c>
      <c r="B647" s="28">
        <v>2024</v>
      </c>
      <c r="C647" s="19" t="s">
        <v>2017</v>
      </c>
      <c r="D647" s="19" t="s">
        <v>2018</v>
      </c>
      <c r="E647" s="19">
        <v>1026289755</v>
      </c>
      <c r="F647" s="19" t="s">
        <v>2019</v>
      </c>
      <c r="G647" s="19" t="s">
        <v>5431</v>
      </c>
      <c r="H647" s="19" t="s">
        <v>539</v>
      </c>
      <c r="I647" s="27">
        <v>45348</v>
      </c>
      <c r="J647" s="27">
        <v>45350</v>
      </c>
      <c r="K647" s="27">
        <v>45504</v>
      </c>
      <c r="L647" s="29">
        <v>29174750</v>
      </c>
      <c r="M647" s="36">
        <v>0.40789472949847361</v>
      </c>
      <c r="N647" s="31">
        <v>10962633</v>
      </c>
      <c r="O647" s="31">
        <v>2298617</v>
      </c>
      <c r="P647" s="31">
        <v>15913500</v>
      </c>
      <c r="Q647" s="31">
        <f>VLOOKUP(A647,Hoja8!A:B,2,0)</f>
        <v>1026289755</v>
      </c>
      <c r="R647" s="31">
        <f t="shared" si="37"/>
        <v>0</v>
      </c>
      <c r="S647" s="31">
        <f>VLOOKUP(A647,Hoja8!A:C,3,0)</f>
        <v>29174750</v>
      </c>
      <c r="T647" s="31">
        <f t="shared" si="38"/>
        <v>0</v>
      </c>
      <c r="U647" s="31">
        <f>VLOOKUP(A647,Hoja8!A:E,5,0)</f>
        <v>16267133</v>
      </c>
      <c r="V647" s="31">
        <f>VLOOKUP(A647,Hoja8!A:D,4,0)</f>
        <v>2298617</v>
      </c>
      <c r="W647" s="31">
        <f>VLOOKUP(A647,Hoja8!A:F,6,0)</f>
        <v>10609000</v>
      </c>
      <c r="AA647" s="30">
        <f t="shared" si="39"/>
        <v>45504</v>
      </c>
      <c r="AB647" s="31"/>
      <c r="AC647" s="31">
        <f t="shared" si="40"/>
        <v>29174750</v>
      </c>
      <c r="AD647" s="28" t="s">
        <v>4760</v>
      </c>
    </row>
    <row r="648" spans="1:30" s="28" customFormat="1" ht="29" x14ac:dyDescent="0.35">
      <c r="A648" s="20">
        <v>711</v>
      </c>
      <c r="B648" s="28">
        <v>2024</v>
      </c>
      <c r="C648" s="19" t="s">
        <v>2020</v>
      </c>
      <c r="D648" s="19" t="s">
        <v>2021</v>
      </c>
      <c r="E648" s="19">
        <v>1030578775</v>
      </c>
      <c r="F648" s="19" t="s">
        <v>2022</v>
      </c>
      <c r="G648" s="19" t="s">
        <v>532</v>
      </c>
      <c r="H648" s="19" t="s">
        <v>533</v>
      </c>
      <c r="I648" s="27">
        <v>45348</v>
      </c>
      <c r="J648" s="27">
        <v>45351</v>
      </c>
      <c r="K648" s="27">
        <v>45504</v>
      </c>
      <c r="L648" s="29">
        <v>23339800</v>
      </c>
      <c r="M648" s="36">
        <v>0.40397350063224935</v>
      </c>
      <c r="N648" s="31">
        <v>8628653</v>
      </c>
      <c r="O648" s="31">
        <v>1980347</v>
      </c>
      <c r="P648" s="31">
        <v>12730800</v>
      </c>
      <c r="Q648" s="31">
        <f>VLOOKUP(A648,Hoja8!A:B,2,0)</f>
        <v>1030578775</v>
      </c>
      <c r="R648" s="31">
        <f t="shared" ref="R648:R711" si="41">+E648-Q648</f>
        <v>0</v>
      </c>
      <c r="S648" s="31">
        <f>VLOOKUP(A648,Hoja8!A:C,3,0)</f>
        <v>23339800</v>
      </c>
      <c r="T648" s="31">
        <f t="shared" ref="T648:T711" si="42">+L648-S648</f>
        <v>0</v>
      </c>
      <c r="U648" s="31">
        <f>VLOOKUP(A648,Hoja8!A:E,5,0)</f>
        <v>12872253</v>
      </c>
      <c r="V648" s="31">
        <f>VLOOKUP(A648,Hoja8!A:D,4,0)</f>
        <v>1980347</v>
      </c>
      <c r="W648" s="31">
        <f>VLOOKUP(A648,Hoja8!A:F,6,0)</f>
        <v>8487200</v>
      </c>
      <c r="AA648" s="30">
        <f t="shared" ref="AA648:AA711" si="43">+Z648+K648</f>
        <v>45504</v>
      </c>
      <c r="AB648" s="31"/>
      <c r="AC648" s="31">
        <f t="shared" si="40"/>
        <v>23339800</v>
      </c>
      <c r="AD648" s="28" t="s">
        <v>534</v>
      </c>
    </row>
    <row r="649" spans="1:30" s="28" customFormat="1" ht="29" x14ac:dyDescent="0.35">
      <c r="A649" s="20">
        <v>712</v>
      </c>
      <c r="B649" s="28">
        <v>2024</v>
      </c>
      <c r="C649" s="19" t="s">
        <v>2023</v>
      </c>
      <c r="D649" s="19" t="s">
        <v>2024</v>
      </c>
      <c r="E649" s="19">
        <v>1052385886</v>
      </c>
      <c r="F649" s="19" t="s">
        <v>2025</v>
      </c>
      <c r="G649" s="19" t="s">
        <v>5431</v>
      </c>
      <c r="H649" s="19" t="s">
        <v>539</v>
      </c>
      <c r="I649" s="27">
        <v>45348</v>
      </c>
      <c r="J649" s="27">
        <v>45350</v>
      </c>
      <c r="K649" s="27">
        <v>45504</v>
      </c>
      <c r="L649" s="29">
        <v>29174750</v>
      </c>
      <c r="M649" s="36">
        <v>0.40789472949847361</v>
      </c>
      <c r="N649" s="31">
        <v>10962633</v>
      </c>
      <c r="O649" s="31">
        <v>2298617</v>
      </c>
      <c r="P649" s="31">
        <v>15913500</v>
      </c>
      <c r="Q649" s="31">
        <f>VLOOKUP(A649,Hoja8!A:B,2,0)</f>
        <v>1052385886</v>
      </c>
      <c r="R649" s="31">
        <f t="shared" si="41"/>
        <v>0</v>
      </c>
      <c r="S649" s="31">
        <f>VLOOKUP(A649,Hoja8!A:C,3,0)</f>
        <v>29174750</v>
      </c>
      <c r="T649" s="31">
        <f t="shared" si="42"/>
        <v>0</v>
      </c>
      <c r="U649" s="31">
        <f>VLOOKUP(A649,Hoja8!A:E,5,0)</f>
        <v>16267133</v>
      </c>
      <c r="V649" s="31">
        <f>VLOOKUP(A649,Hoja8!A:D,4,0)</f>
        <v>2298617</v>
      </c>
      <c r="W649" s="31">
        <f>VLOOKUP(A649,Hoja8!A:F,6,0)</f>
        <v>10609000</v>
      </c>
      <c r="AA649" s="30">
        <f t="shared" si="43"/>
        <v>45504</v>
      </c>
      <c r="AB649" s="31"/>
      <c r="AC649" s="31">
        <f t="shared" si="40"/>
        <v>29174750</v>
      </c>
      <c r="AD649" s="28" t="s">
        <v>534</v>
      </c>
    </row>
    <row r="650" spans="1:30" s="28" customFormat="1" ht="43.5" x14ac:dyDescent="0.35">
      <c r="A650" s="20">
        <v>713</v>
      </c>
      <c r="B650" s="28">
        <v>2024</v>
      </c>
      <c r="C650" s="19" t="s">
        <v>2026</v>
      </c>
      <c r="D650" s="19" t="s">
        <v>2027</v>
      </c>
      <c r="E650" s="19">
        <v>1010233596</v>
      </c>
      <c r="F650" s="19" t="s">
        <v>2028</v>
      </c>
      <c r="G650" s="19" t="s">
        <v>262</v>
      </c>
      <c r="H650" s="19" t="s">
        <v>4742</v>
      </c>
      <c r="I650" s="27">
        <v>45348</v>
      </c>
      <c r="J650" s="27">
        <v>45351</v>
      </c>
      <c r="K650" s="27">
        <v>45504</v>
      </c>
      <c r="L650" s="29">
        <v>42000000</v>
      </c>
      <c r="M650" s="36">
        <v>0.40397350429492435</v>
      </c>
      <c r="N650" s="31">
        <v>14233333</v>
      </c>
      <c r="O650" s="31">
        <v>6766667</v>
      </c>
      <c r="P650" s="31">
        <v>21000000</v>
      </c>
      <c r="Q650" s="31">
        <f>VLOOKUP(A650,Hoja8!A:B,2,0)</f>
        <v>1010233596</v>
      </c>
      <c r="R650" s="31">
        <f t="shared" si="41"/>
        <v>0</v>
      </c>
      <c r="S650" s="31">
        <f>VLOOKUP(A650,Hoja8!A:C,3,0)</f>
        <v>42000000</v>
      </c>
      <c r="T650" s="31">
        <f t="shared" si="42"/>
        <v>0</v>
      </c>
      <c r="U650" s="31">
        <f>VLOOKUP(A650,Hoja8!A:E,5,0)</f>
        <v>21233333</v>
      </c>
      <c r="V650" s="31">
        <f>VLOOKUP(A650,Hoja8!A:D,4,0)</f>
        <v>6766667</v>
      </c>
      <c r="W650" s="31">
        <f>VLOOKUP(A650,Hoja8!A:F,6,0)</f>
        <v>14000000</v>
      </c>
      <c r="AA650" s="30">
        <f t="shared" si="43"/>
        <v>45504</v>
      </c>
      <c r="AB650" s="31"/>
      <c r="AC650" s="31">
        <f t="shared" si="40"/>
        <v>42000000</v>
      </c>
      <c r="AD650" s="28" t="s">
        <v>5415</v>
      </c>
    </row>
    <row r="651" spans="1:30" s="28" customFormat="1" ht="29" x14ac:dyDescent="0.35">
      <c r="A651" s="20">
        <v>714</v>
      </c>
      <c r="B651" s="28">
        <v>2024</v>
      </c>
      <c r="C651" s="19" t="s">
        <v>2029</v>
      </c>
      <c r="D651" s="19" t="s">
        <v>2030</v>
      </c>
      <c r="E651" s="19">
        <v>1026564288</v>
      </c>
      <c r="F651" s="19" t="s">
        <v>2031</v>
      </c>
      <c r="G651" s="19" t="s">
        <v>5432</v>
      </c>
      <c r="H651" s="19" t="s">
        <v>820</v>
      </c>
      <c r="I651" s="27">
        <v>45348</v>
      </c>
      <c r="J651" s="27">
        <v>45350</v>
      </c>
      <c r="K651" s="27">
        <v>45504</v>
      </c>
      <c r="L651" s="29">
        <v>36000000</v>
      </c>
      <c r="M651" s="36">
        <v>0.40789473684210525</v>
      </c>
      <c r="N651" s="31">
        <v>12400000</v>
      </c>
      <c r="O651" s="31">
        <v>5600000</v>
      </c>
      <c r="P651" s="31">
        <v>18000000</v>
      </c>
      <c r="Q651" s="31">
        <f>VLOOKUP(A651,Hoja8!A:B,2,0)</f>
        <v>1026564288</v>
      </c>
      <c r="R651" s="31">
        <f t="shared" si="41"/>
        <v>0</v>
      </c>
      <c r="S651" s="31">
        <f>VLOOKUP(A651,Hoja8!A:C,3,0)</f>
        <v>36000000</v>
      </c>
      <c r="T651" s="31">
        <f t="shared" si="42"/>
        <v>0</v>
      </c>
      <c r="U651" s="31">
        <f>VLOOKUP(A651,Hoja8!A:E,5,0)</f>
        <v>12400000</v>
      </c>
      <c r="V651" s="31">
        <f>VLOOKUP(A651,Hoja8!A:D,4,0)</f>
        <v>5600000</v>
      </c>
      <c r="W651" s="31">
        <f>VLOOKUP(A651,Hoja8!A:F,6,0)</f>
        <v>18000000</v>
      </c>
      <c r="AA651" s="30">
        <f t="shared" si="43"/>
        <v>45504</v>
      </c>
      <c r="AB651" s="31"/>
      <c r="AC651" s="31">
        <f t="shared" si="40"/>
        <v>36000000</v>
      </c>
      <c r="AD651" s="28" t="s">
        <v>820</v>
      </c>
    </row>
    <row r="652" spans="1:30" s="28" customFormat="1" ht="43.5" x14ac:dyDescent="0.35">
      <c r="A652" s="20">
        <v>715</v>
      </c>
      <c r="B652" s="28">
        <v>2024</v>
      </c>
      <c r="C652" s="19" t="s">
        <v>2032</v>
      </c>
      <c r="D652" s="19" t="s">
        <v>2033</v>
      </c>
      <c r="E652" s="19">
        <v>1018416687</v>
      </c>
      <c r="F652" s="19" t="s">
        <v>2034</v>
      </c>
      <c r="G652" s="19" t="s">
        <v>262</v>
      </c>
      <c r="H652" s="19" t="s">
        <v>4742</v>
      </c>
      <c r="I652" s="27">
        <v>45348</v>
      </c>
      <c r="J652" s="27">
        <v>45352</v>
      </c>
      <c r="K652" s="27">
        <v>45504</v>
      </c>
      <c r="L652" s="29">
        <v>32455500</v>
      </c>
      <c r="M652" s="36">
        <v>0.4</v>
      </c>
      <c r="N652" s="31">
        <v>11802000</v>
      </c>
      <c r="O652" s="31">
        <v>2950500</v>
      </c>
      <c r="P652" s="31">
        <v>17703000</v>
      </c>
      <c r="Q652" s="31">
        <f>VLOOKUP(A652,Hoja8!A:B,2,0)</f>
        <v>1018416687</v>
      </c>
      <c r="R652" s="31">
        <f t="shared" si="41"/>
        <v>0</v>
      </c>
      <c r="S652" s="31">
        <f>VLOOKUP(A652,Hoja8!A:C,3,0)</f>
        <v>32455500</v>
      </c>
      <c r="T652" s="31">
        <f t="shared" si="42"/>
        <v>0</v>
      </c>
      <c r="U652" s="31">
        <f>VLOOKUP(A652,Hoja8!A:E,5,0)</f>
        <v>17703000</v>
      </c>
      <c r="V652" s="31">
        <f>VLOOKUP(A652,Hoja8!A:D,4,0)</f>
        <v>2950500</v>
      </c>
      <c r="W652" s="31">
        <f>VLOOKUP(A652,Hoja8!A:F,6,0)</f>
        <v>11802000</v>
      </c>
      <c r="AA652" s="30">
        <f t="shared" si="43"/>
        <v>45504</v>
      </c>
      <c r="AB652" s="31"/>
      <c r="AC652" s="31">
        <f t="shared" si="40"/>
        <v>32455500</v>
      </c>
      <c r="AD652" s="28" t="s">
        <v>5415</v>
      </c>
    </row>
    <row r="653" spans="1:30" s="28" customFormat="1" ht="43.5" x14ac:dyDescent="0.35">
      <c r="A653" s="20">
        <v>716</v>
      </c>
      <c r="B653" s="28">
        <v>2024</v>
      </c>
      <c r="C653" s="19" t="s">
        <v>2035</v>
      </c>
      <c r="D653" s="19" t="s">
        <v>2036</v>
      </c>
      <c r="E653" s="19">
        <v>1032415054</v>
      </c>
      <c r="F653" s="19" t="s">
        <v>2037</v>
      </c>
      <c r="G653" s="19" t="s">
        <v>262</v>
      </c>
      <c r="H653" s="19" t="s">
        <v>4742</v>
      </c>
      <c r="I653" s="27">
        <v>45349</v>
      </c>
      <c r="J653" s="27">
        <v>45355</v>
      </c>
      <c r="K653" s="27">
        <v>45504</v>
      </c>
      <c r="L653" s="29">
        <v>38500000</v>
      </c>
      <c r="M653" s="36">
        <v>0.18367346938775511</v>
      </c>
      <c r="N653" s="31">
        <v>6300000</v>
      </c>
      <c r="O653" s="31">
        <v>4200000</v>
      </c>
      <c r="P653" s="31">
        <v>28000000</v>
      </c>
      <c r="Q653" s="31">
        <f>VLOOKUP(A653,Hoja8!A:B,2,0)</f>
        <v>1032415054</v>
      </c>
      <c r="R653" s="31">
        <f t="shared" si="41"/>
        <v>0</v>
      </c>
      <c r="S653" s="31">
        <f>VLOOKUP(A653,Hoja8!A:C,3,0)</f>
        <v>38500000</v>
      </c>
      <c r="T653" s="31">
        <f t="shared" si="42"/>
        <v>0</v>
      </c>
      <c r="U653" s="31">
        <f>VLOOKUP(A653,Hoja8!A:E,5,0)</f>
        <v>20300000</v>
      </c>
      <c r="V653" s="31">
        <f>VLOOKUP(A653,Hoja8!A:D,4,0)</f>
        <v>4200000</v>
      </c>
      <c r="W653" s="31">
        <f>VLOOKUP(A653,Hoja8!A:F,6,0)</f>
        <v>14000000</v>
      </c>
      <c r="AA653" s="30">
        <f t="shared" si="43"/>
        <v>45504</v>
      </c>
      <c r="AB653" s="31"/>
      <c r="AC653" s="31">
        <f t="shared" si="40"/>
        <v>38500000</v>
      </c>
      <c r="AD653" s="28" t="s">
        <v>5415</v>
      </c>
    </row>
    <row r="654" spans="1:30" s="28" customFormat="1" ht="43.5" x14ac:dyDescent="0.35">
      <c r="A654" s="20">
        <v>717</v>
      </c>
      <c r="B654" s="28">
        <v>2024</v>
      </c>
      <c r="C654" s="19" t="s">
        <v>2038</v>
      </c>
      <c r="D654" s="19" t="s">
        <v>2039</v>
      </c>
      <c r="E654" s="19">
        <v>52857278</v>
      </c>
      <c r="F654" s="19" t="s">
        <v>2040</v>
      </c>
      <c r="G654" s="19" t="s">
        <v>813</v>
      </c>
      <c r="H654" s="19" t="s">
        <v>1968</v>
      </c>
      <c r="I654" s="27">
        <v>45348</v>
      </c>
      <c r="J654" s="27">
        <v>45356</v>
      </c>
      <c r="K654" s="27">
        <v>45504</v>
      </c>
      <c r="L654" s="29">
        <v>20432500</v>
      </c>
      <c r="M654" s="36">
        <v>0.38356165520083968</v>
      </c>
      <c r="N654" s="31">
        <v>6934667</v>
      </c>
      <c r="O654" s="31">
        <v>2352833</v>
      </c>
      <c r="P654" s="31">
        <v>11145000</v>
      </c>
      <c r="Q654" s="31">
        <f>VLOOKUP(A654,Hoja8!A:B,2,0)</f>
        <v>52857278</v>
      </c>
      <c r="R654" s="31">
        <f t="shared" si="41"/>
        <v>0</v>
      </c>
      <c r="S654" s="31">
        <f>VLOOKUP(A654,Hoja8!A:C,3,0)</f>
        <v>20432500</v>
      </c>
      <c r="T654" s="31">
        <f t="shared" si="42"/>
        <v>0</v>
      </c>
      <c r="U654" s="31">
        <f>VLOOKUP(A654,Hoja8!A:E,5,0)</f>
        <v>10649667</v>
      </c>
      <c r="V654" s="31">
        <f>VLOOKUP(A654,Hoja8!A:D,4,0)</f>
        <v>2352833</v>
      </c>
      <c r="W654" s="31">
        <f>VLOOKUP(A654,Hoja8!A:F,6,0)</f>
        <v>7430000</v>
      </c>
      <c r="AA654" s="30">
        <f t="shared" si="43"/>
        <v>45504</v>
      </c>
      <c r="AB654" s="31"/>
      <c r="AC654" s="31">
        <f t="shared" si="40"/>
        <v>20432500</v>
      </c>
      <c r="AD654" s="28" t="s">
        <v>534</v>
      </c>
    </row>
    <row r="655" spans="1:30" s="28" customFormat="1" ht="29" x14ac:dyDescent="0.35">
      <c r="A655" s="20">
        <v>718</v>
      </c>
      <c r="B655" s="28">
        <v>2024</v>
      </c>
      <c r="C655" s="19" t="s">
        <v>2041</v>
      </c>
      <c r="D655" s="19" t="s">
        <v>2042</v>
      </c>
      <c r="E655" s="19">
        <v>1116242164</v>
      </c>
      <c r="F655" s="19" t="s">
        <v>2043</v>
      </c>
      <c r="G655" s="19" t="s">
        <v>154</v>
      </c>
      <c r="H655" s="19" t="s">
        <v>4747</v>
      </c>
      <c r="I655" s="27">
        <v>45348</v>
      </c>
      <c r="J655" s="27">
        <v>45352</v>
      </c>
      <c r="K655" s="27">
        <v>45504</v>
      </c>
      <c r="L655" s="29">
        <v>44688000</v>
      </c>
      <c r="M655" s="36">
        <v>0.4</v>
      </c>
      <c r="N655" s="31">
        <v>14896000</v>
      </c>
      <c r="O655" s="31">
        <v>7448000</v>
      </c>
      <c r="P655" s="31">
        <v>22344000</v>
      </c>
      <c r="Q655" s="31">
        <f>VLOOKUP(A655,Hoja8!A:B,2,0)</f>
        <v>1116242164</v>
      </c>
      <c r="R655" s="31">
        <f t="shared" si="41"/>
        <v>0</v>
      </c>
      <c r="S655" s="31">
        <f>VLOOKUP(A655,Hoja8!A:C,3,0)</f>
        <v>44688000</v>
      </c>
      <c r="T655" s="31">
        <f t="shared" si="42"/>
        <v>0</v>
      </c>
      <c r="U655" s="31">
        <f>VLOOKUP(A655,Hoja8!A:E,5,0)</f>
        <v>22344000</v>
      </c>
      <c r="V655" s="31">
        <f>VLOOKUP(A655,Hoja8!A:D,4,0)</f>
        <v>7448000</v>
      </c>
      <c r="W655" s="31">
        <f>VLOOKUP(A655,Hoja8!A:F,6,0)</f>
        <v>14896000</v>
      </c>
      <c r="AA655" s="30">
        <f t="shared" si="43"/>
        <v>45504</v>
      </c>
      <c r="AB655" s="31"/>
      <c r="AC655" s="31">
        <f t="shared" si="40"/>
        <v>44688000</v>
      </c>
      <c r="AD655" s="28" t="s">
        <v>5435</v>
      </c>
    </row>
    <row r="656" spans="1:30" s="28" customFormat="1" ht="29" x14ac:dyDescent="0.35">
      <c r="A656" s="20">
        <v>719</v>
      </c>
      <c r="B656" s="28">
        <v>2024</v>
      </c>
      <c r="C656" s="19" t="s">
        <v>2044</v>
      </c>
      <c r="D656" s="19" t="s">
        <v>2045</v>
      </c>
      <c r="E656" s="19">
        <v>1030547255</v>
      </c>
      <c r="F656" s="19" t="s">
        <v>2046</v>
      </c>
      <c r="G656" s="19" t="s">
        <v>154</v>
      </c>
      <c r="H656" s="19" t="s">
        <v>4747</v>
      </c>
      <c r="I656" s="27">
        <v>45348</v>
      </c>
      <c r="J656" s="27">
        <v>45352</v>
      </c>
      <c r="K656" s="27">
        <v>45504</v>
      </c>
      <c r="L656" s="29">
        <v>12254000</v>
      </c>
      <c r="M656" s="36">
        <v>0.4</v>
      </c>
      <c r="N656" s="31">
        <v>4456000</v>
      </c>
      <c r="O656" s="31">
        <v>1114000</v>
      </c>
      <c r="P656" s="31">
        <v>6684000</v>
      </c>
      <c r="Q656" s="31">
        <f>VLOOKUP(A656,Hoja8!A:B,2,0)</f>
        <v>1030547255</v>
      </c>
      <c r="R656" s="31">
        <f t="shared" si="41"/>
        <v>0</v>
      </c>
      <c r="S656" s="31">
        <f>VLOOKUP(A656,Hoja8!A:C,3,0)</f>
        <v>12254000</v>
      </c>
      <c r="T656" s="31">
        <f t="shared" si="42"/>
        <v>0</v>
      </c>
      <c r="U656" s="31">
        <f>VLOOKUP(A656,Hoja8!A:E,5,0)</f>
        <v>6684000</v>
      </c>
      <c r="V656" s="31">
        <f>VLOOKUP(A656,Hoja8!A:D,4,0)</f>
        <v>1114000</v>
      </c>
      <c r="W656" s="31">
        <f>VLOOKUP(A656,Hoja8!A:F,6,0)</f>
        <v>4456000</v>
      </c>
      <c r="AA656" s="30">
        <f t="shared" si="43"/>
        <v>45504</v>
      </c>
      <c r="AB656" s="31"/>
      <c r="AC656" s="31">
        <f t="shared" si="40"/>
        <v>12254000</v>
      </c>
      <c r="AD656" s="28" t="s">
        <v>5435</v>
      </c>
    </row>
    <row r="657" spans="1:30" s="28" customFormat="1" ht="29" x14ac:dyDescent="0.35">
      <c r="A657" s="20">
        <v>720</v>
      </c>
      <c r="B657" s="28">
        <v>2024</v>
      </c>
      <c r="C657" s="19" t="s">
        <v>2047</v>
      </c>
      <c r="D657" s="19" t="s">
        <v>2048</v>
      </c>
      <c r="E657" s="19">
        <v>51808615</v>
      </c>
      <c r="F657" s="19" t="s">
        <v>2049</v>
      </c>
      <c r="G657" s="19" t="s">
        <v>154</v>
      </c>
      <c r="H657" s="19" t="s">
        <v>4747</v>
      </c>
      <c r="I657" s="27">
        <v>45349</v>
      </c>
      <c r="J657" s="27">
        <v>45362</v>
      </c>
      <c r="K657" s="27">
        <v>45504</v>
      </c>
      <c r="L657" s="29">
        <v>12254000</v>
      </c>
      <c r="M657" s="36">
        <v>0.35714283653317636</v>
      </c>
      <c r="N657" s="31">
        <v>3713333</v>
      </c>
      <c r="O657" s="31">
        <v>1856667</v>
      </c>
      <c r="P657" s="31">
        <v>6684000</v>
      </c>
      <c r="Q657" s="31">
        <f>VLOOKUP(A657,Hoja8!A:B,2,0)</f>
        <v>51808615</v>
      </c>
      <c r="R657" s="31">
        <f t="shared" si="41"/>
        <v>0</v>
      </c>
      <c r="S657" s="31">
        <f>VLOOKUP(A657,Hoja8!A:C,3,0)</f>
        <v>12254000</v>
      </c>
      <c r="T657" s="31">
        <f t="shared" si="42"/>
        <v>0</v>
      </c>
      <c r="U657" s="31">
        <f>VLOOKUP(A657,Hoja8!A:E,5,0)</f>
        <v>5941333</v>
      </c>
      <c r="V657" s="31">
        <f>VLOOKUP(A657,Hoja8!A:D,4,0)</f>
        <v>1856667</v>
      </c>
      <c r="W657" s="31">
        <f>VLOOKUP(A657,Hoja8!A:F,6,0)</f>
        <v>4456000</v>
      </c>
      <c r="AA657" s="30">
        <f t="shared" si="43"/>
        <v>45504</v>
      </c>
      <c r="AB657" s="31"/>
      <c r="AC657" s="31">
        <f t="shared" si="40"/>
        <v>12254000</v>
      </c>
      <c r="AD657" s="28" t="s">
        <v>5435</v>
      </c>
    </row>
    <row r="658" spans="1:30" s="28" customFormat="1" ht="29" x14ac:dyDescent="0.35">
      <c r="A658" s="20">
        <v>721</v>
      </c>
      <c r="B658" s="28">
        <v>2024</v>
      </c>
      <c r="C658" s="19" t="s">
        <v>2050</v>
      </c>
      <c r="D658" s="19" t="s">
        <v>2051</v>
      </c>
      <c r="E658" s="19">
        <v>52807944</v>
      </c>
      <c r="F658" s="19" t="s">
        <v>2052</v>
      </c>
      <c r="G658" s="19" t="s">
        <v>154</v>
      </c>
      <c r="H658" s="19" t="s">
        <v>4747</v>
      </c>
      <c r="I658" s="27">
        <v>45349</v>
      </c>
      <c r="J658" s="27">
        <v>45352</v>
      </c>
      <c r="K658" s="27">
        <v>45504</v>
      </c>
      <c r="L658" s="29">
        <v>12254000</v>
      </c>
      <c r="M658" s="36">
        <v>0.4</v>
      </c>
      <c r="N658" s="31">
        <v>4456000</v>
      </c>
      <c r="O658" s="31">
        <v>1114000</v>
      </c>
      <c r="P658" s="31">
        <v>6684000</v>
      </c>
      <c r="Q658" s="31">
        <f>VLOOKUP(A658,Hoja8!A:B,2,0)</f>
        <v>52807944</v>
      </c>
      <c r="R658" s="31">
        <f t="shared" si="41"/>
        <v>0</v>
      </c>
      <c r="S658" s="31">
        <f>VLOOKUP(A658,Hoja8!A:C,3,0)</f>
        <v>12254000</v>
      </c>
      <c r="T658" s="31">
        <f t="shared" si="42"/>
        <v>0</v>
      </c>
      <c r="U658" s="31">
        <f>VLOOKUP(A658,Hoja8!A:E,5,0)</f>
        <v>6684000</v>
      </c>
      <c r="V658" s="31">
        <f>VLOOKUP(A658,Hoja8!A:D,4,0)</f>
        <v>1114000</v>
      </c>
      <c r="W658" s="31">
        <f>VLOOKUP(A658,Hoja8!A:F,6,0)</f>
        <v>4456000</v>
      </c>
      <c r="AA658" s="30">
        <f t="shared" si="43"/>
        <v>45504</v>
      </c>
      <c r="AB658" s="31"/>
      <c r="AC658" s="31">
        <f t="shared" si="40"/>
        <v>12254000</v>
      </c>
      <c r="AD658" s="28" t="s">
        <v>5435</v>
      </c>
    </row>
    <row r="659" spans="1:30" s="28" customFormat="1" ht="29" x14ac:dyDescent="0.35">
      <c r="A659" s="20">
        <v>722</v>
      </c>
      <c r="B659" s="28">
        <v>2024</v>
      </c>
      <c r="C659" s="19" t="s">
        <v>2053</v>
      </c>
      <c r="D659" s="19" t="s">
        <v>2054</v>
      </c>
      <c r="E659" s="19">
        <v>51982279</v>
      </c>
      <c r="F659" s="19" t="s">
        <v>2055</v>
      </c>
      <c r="G659" s="19" t="s">
        <v>475</v>
      </c>
      <c r="H659" s="19" t="s">
        <v>4768</v>
      </c>
      <c r="I659" s="27">
        <v>45349</v>
      </c>
      <c r="J659" s="27">
        <v>45350</v>
      </c>
      <c r="K659" s="27">
        <v>45504</v>
      </c>
      <c r="L659" s="29">
        <v>15708000</v>
      </c>
      <c r="M659" s="36">
        <v>0.40789472196269555</v>
      </c>
      <c r="N659" s="31">
        <v>5410533</v>
      </c>
      <c r="O659" s="31">
        <v>2443467</v>
      </c>
      <c r="P659" s="31">
        <v>7854000</v>
      </c>
      <c r="Q659" s="31">
        <f>VLOOKUP(A659,Hoja8!A:B,2,0)</f>
        <v>51982279</v>
      </c>
      <c r="R659" s="31">
        <f t="shared" si="41"/>
        <v>0</v>
      </c>
      <c r="S659" s="31">
        <f>VLOOKUP(A659,Hoja8!A:C,3,0)</f>
        <v>15708000</v>
      </c>
      <c r="T659" s="31">
        <f t="shared" si="42"/>
        <v>0</v>
      </c>
      <c r="U659" s="31">
        <f>VLOOKUP(A659,Hoja8!A:E,5,0)</f>
        <v>8028533</v>
      </c>
      <c r="V659" s="31">
        <f>VLOOKUP(A659,Hoja8!A:D,4,0)</f>
        <v>2443467</v>
      </c>
      <c r="W659" s="31">
        <f>VLOOKUP(A659,Hoja8!A:F,6,0)</f>
        <v>5236000</v>
      </c>
      <c r="AA659" s="30">
        <f t="shared" si="43"/>
        <v>45504</v>
      </c>
      <c r="AB659" s="31"/>
      <c r="AC659" s="31">
        <f t="shared" si="40"/>
        <v>15708000</v>
      </c>
      <c r="AD659" s="28" t="s">
        <v>477</v>
      </c>
    </row>
    <row r="660" spans="1:30" s="28" customFormat="1" ht="29" x14ac:dyDescent="0.35">
      <c r="A660" s="20">
        <v>723</v>
      </c>
      <c r="B660" s="28">
        <v>2024</v>
      </c>
      <c r="C660" s="19" t="s">
        <v>2056</v>
      </c>
      <c r="D660" s="19" t="s">
        <v>2057</v>
      </c>
      <c r="E660" s="19">
        <v>53925156</v>
      </c>
      <c r="F660" s="19" t="s">
        <v>2058</v>
      </c>
      <c r="G660" s="19" t="s">
        <v>813</v>
      </c>
      <c r="H660" s="19" t="s">
        <v>4760</v>
      </c>
      <c r="I660" s="27">
        <v>45348</v>
      </c>
      <c r="J660" s="27">
        <v>45350</v>
      </c>
      <c r="K660" s="27">
        <v>45504</v>
      </c>
      <c r="L660" s="29">
        <v>29174750</v>
      </c>
      <c r="M660" s="36">
        <v>0.40789472949847361</v>
      </c>
      <c r="N660" s="31">
        <v>10962633</v>
      </c>
      <c r="O660" s="31">
        <v>2298617</v>
      </c>
      <c r="P660" s="31">
        <v>15913500</v>
      </c>
      <c r="Q660" s="31">
        <f>VLOOKUP(A660,Hoja8!A:B,2,0)</f>
        <v>53925156</v>
      </c>
      <c r="R660" s="31">
        <f t="shared" si="41"/>
        <v>0</v>
      </c>
      <c r="S660" s="31">
        <f>VLOOKUP(A660,Hoja8!A:C,3,0)</f>
        <v>29174750</v>
      </c>
      <c r="T660" s="31">
        <f t="shared" si="42"/>
        <v>0</v>
      </c>
      <c r="U660" s="31">
        <f>VLOOKUP(A660,Hoja8!A:E,5,0)</f>
        <v>16267133</v>
      </c>
      <c r="V660" s="31">
        <f>VLOOKUP(A660,Hoja8!A:D,4,0)</f>
        <v>2298617</v>
      </c>
      <c r="W660" s="31">
        <f>VLOOKUP(A660,Hoja8!A:F,6,0)</f>
        <v>10609000</v>
      </c>
      <c r="AA660" s="30">
        <f t="shared" si="43"/>
        <v>45504</v>
      </c>
      <c r="AB660" s="31"/>
      <c r="AC660" s="31">
        <f t="shared" si="40"/>
        <v>29174750</v>
      </c>
      <c r="AD660" s="28" t="s">
        <v>534</v>
      </c>
    </row>
    <row r="661" spans="1:30" s="28" customFormat="1" ht="43.5" x14ac:dyDescent="0.35">
      <c r="A661" s="20">
        <v>724</v>
      </c>
      <c r="B661" s="28">
        <v>2024</v>
      </c>
      <c r="C661" s="19" t="s">
        <v>2059</v>
      </c>
      <c r="D661" s="19" t="s">
        <v>2060</v>
      </c>
      <c r="E661" s="19">
        <v>53080974</v>
      </c>
      <c r="F661" s="19" t="s">
        <v>2061</v>
      </c>
      <c r="G661" s="19" t="s">
        <v>262</v>
      </c>
      <c r="H661" s="19" t="s">
        <v>4742</v>
      </c>
      <c r="I661" s="27">
        <v>45348</v>
      </c>
      <c r="J661" s="27">
        <v>45352</v>
      </c>
      <c r="K661" s="27">
        <v>45504</v>
      </c>
      <c r="L661" s="29">
        <v>30488500</v>
      </c>
      <c r="M661" s="36">
        <v>0.4</v>
      </c>
      <c r="N661" s="31">
        <v>11802000</v>
      </c>
      <c r="O661" s="31">
        <v>983500</v>
      </c>
      <c r="P661" s="31">
        <v>17703000</v>
      </c>
      <c r="Q661" s="31">
        <f>VLOOKUP(A661,Hoja8!A:B,2,0)</f>
        <v>53080974</v>
      </c>
      <c r="R661" s="31">
        <f t="shared" si="41"/>
        <v>0</v>
      </c>
      <c r="S661" s="31">
        <f>VLOOKUP(A661,Hoja8!A:C,3,0)</f>
        <v>30488500</v>
      </c>
      <c r="T661" s="31">
        <f t="shared" si="42"/>
        <v>0</v>
      </c>
      <c r="U661" s="31">
        <f>VLOOKUP(A661,Hoja8!A:E,5,0)</f>
        <v>17703000</v>
      </c>
      <c r="V661" s="31">
        <f>VLOOKUP(A661,Hoja8!A:D,4,0)</f>
        <v>983500</v>
      </c>
      <c r="W661" s="31">
        <f>VLOOKUP(A661,Hoja8!A:F,6,0)</f>
        <v>11802000</v>
      </c>
      <c r="AA661" s="30">
        <f t="shared" si="43"/>
        <v>45504</v>
      </c>
      <c r="AB661" s="31"/>
      <c r="AC661" s="31">
        <f t="shared" si="40"/>
        <v>30488500</v>
      </c>
      <c r="AD661" s="28" t="s">
        <v>5415</v>
      </c>
    </row>
    <row r="662" spans="1:30" s="28" customFormat="1" ht="29" x14ac:dyDescent="0.35">
      <c r="A662" s="20">
        <v>726</v>
      </c>
      <c r="B662" s="28">
        <v>2024</v>
      </c>
      <c r="C662" s="19" t="s">
        <v>2062</v>
      </c>
      <c r="D662" s="19" t="s">
        <v>2063</v>
      </c>
      <c r="E662" s="19">
        <v>1032476661</v>
      </c>
      <c r="F662" s="19" t="s">
        <v>2064</v>
      </c>
      <c r="G662" s="19" t="s">
        <v>154</v>
      </c>
      <c r="H662" s="19" t="s">
        <v>32</v>
      </c>
      <c r="I662" s="27">
        <v>45349</v>
      </c>
      <c r="J662" s="27">
        <v>45356</v>
      </c>
      <c r="K662" s="27">
        <v>45539</v>
      </c>
      <c r="L662" s="29">
        <v>39108000</v>
      </c>
      <c r="M662" s="36">
        <v>0.31111110258770586</v>
      </c>
      <c r="N662" s="31">
        <v>12166933</v>
      </c>
      <c r="O662" s="31">
        <v>0</v>
      </c>
      <c r="P662" s="31">
        <v>26941067</v>
      </c>
      <c r="Q662" s="31">
        <f>VLOOKUP(A662,Hoja8!A:B,2,0)</f>
        <v>1032476661</v>
      </c>
      <c r="R662" s="31">
        <f t="shared" si="41"/>
        <v>0</v>
      </c>
      <c r="S662" s="31">
        <f>VLOOKUP(A662,Hoja8!A:C,3,0)</f>
        <v>39108000</v>
      </c>
      <c r="T662" s="31">
        <f t="shared" si="42"/>
        <v>0</v>
      </c>
      <c r="U662" s="31">
        <f>VLOOKUP(A662,Hoja8!A:E,5,0)</f>
        <v>18684933</v>
      </c>
      <c r="V662" s="31">
        <f>VLOOKUP(A662,Hoja8!A:D,4,0)</f>
        <v>0</v>
      </c>
      <c r="W662" s="31">
        <f>VLOOKUP(A662,Hoja8!A:F,6,0)</f>
        <v>20423067</v>
      </c>
      <c r="AA662" s="30">
        <f t="shared" si="43"/>
        <v>45539</v>
      </c>
      <c r="AB662" s="31"/>
      <c r="AC662" s="31">
        <f t="shared" si="40"/>
        <v>39108000</v>
      </c>
      <c r="AD662" s="28" t="s">
        <v>32</v>
      </c>
    </row>
    <row r="663" spans="1:30" s="28" customFormat="1" ht="29" x14ac:dyDescent="0.35">
      <c r="A663" s="20">
        <v>727</v>
      </c>
      <c r="B663" s="28">
        <v>2024</v>
      </c>
      <c r="C663" s="19" t="s">
        <v>2065</v>
      </c>
      <c r="D663" s="19" t="s">
        <v>2066</v>
      </c>
      <c r="E663" s="19">
        <v>1023002959</v>
      </c>
      <c r="F663" s="19" t="s">
        <v>2067</v>
      </c>
      <c r="G663" s="19" t="s">
        <v>154</v>
      </c>
      <c r="H663" s="19" t="s">
        <v>32</v>
      </c>
      <c r="I663" s="27">
        <v>45349</v>
      </c>
      <c r="J663" s="27">
        <v>45362</v>
      </c>
      <c r="K663" s="27">
        <v>45545</v>
      </c>
      <c r="L663" s="29">
        <v>39108000</v>
      </c>
      <c r="M663" s="36">
        <v>0.27777776925437253</v>
      </c>
      <c r="N663" s="31">
        <v>10863333</v>
      </c>
      <c r="O663" s="31">
        <v>0</v>
      </c>
      <c r="P663" s="31">
        <v>28244667</v>
      </c>
      <c r="Q663" s="31">
        <f>VLOOKUP(A663,Hoja8!A:B,2,0)</f>
        <v>1023002959</v>
      </c>
      <c r="R663" s="31">
        <f t="shared" si="41"/>
        <v>0</v>
      </c>
      <c r="S663" s="31">
        <f>VLOOKUP(A663,Hoja8!A:C,3,0)</f>
        <v>39108000</v>
      </c>
      <c r="T663" s="31">
        <f t="shared" si="42"/>
        <v>0</v>
      </c>
      <c r="U663" s="31">
        <f>VLOOKUP(A663,Hoja8!A:E,5,0)</f>
        <v>17381333</v>
      </c>
      <c r="V663" s="31">
        <f>VLOOKUP(A663,Hoja8!A:D,4,0)</f>
        <v>0</v>
      </c>
      <c r="W663" s="31">
        <f>VLOOKUP(A663,Hoja8!A:F,6,0)</f>
        <v>21726667</v>
      </c>
      <c r="AA663" s="30">
        <f t="shared" si="43"/>
        <v>45545</v>
      </c>
      <c r="AB663" s="31"/>
      <c r="AC663" s="31">
        <f t="shared" si="40"/>
        <v>39108000</v>
      </c>
      <c r="AD663" s="28" t="s">
        <v>32</v>
      </c>
    </row>
    <row r="664" spans="1:30" s="28" customFormat="1" ht="29" x14ac:dyDescent="0.35">
      <c r="A664" s="20">
        <v>730</v>
      </c>
      <c r="B664" s="28">
        <v>2024</v>
      </c>
      <c r="C664" s="19" t="s">
        <v>2068</v>
      </c>
      <c r="D664" s="19" t="s">
        <v>2069</v>
      </c>
      <c r="E664" s="19">
        <v>1018455742</v>
      </c>
      <c r="F664" s="19" t="s">
        <v>2070</v>
      </c>
      <c r="G664" s="19" t="s">
        <v>2071</v>
      </c>
      <c r="H664" s="19" t="s">
        <v>1976</v>
      </c>
      <c r="I664" s="27">
        <v>45349</v>
      </c>
      <c r="J664" s="27">
        <v>45352</v>
      </c>
      <c r="K664" s="27">
        <v>45514</v>
      </c>
      <c r="L664" s="29">
        <v>45333333</v>
      </c>
      <c r="M664" s="36">
        <v>0.37500000275735296</v>
      </c>
      <c r="N664" s="31">
        <v>17000000</v>
      </c>
      <c r="O664" s="31">
        <v>0</v>
      </c>
      <c r="P664" s="31">
        <v>28333333</v>
      </c>
      <c r="Q664" s="31">
        <f>VLOOKUP(A664,Hoja8!A:B,2,0)</f>
        <v>1018455742</v>
      </c>
      <c r="R664" s="31">
        <f t="shared" si="41"/>
        <v>0</v>
      </c>
      <c r="S664" s="31">
        <f>VLOOKUP(A664,Hoja8!A:C,3,0)</f>
        <v>45333333</v>
      </c>
      <c r="T664" s="31">
        <f t="shared" si="42"/>
        <v>0</v>
      </c>
      <c r="U664" s="31">
        <f>VLOOKUP(A664,Hoja8!A:E,5,0)</f>
        <v>25500000</v>
      </c>
      <c r="V664" s="31">
        <f>VLOOKUP(A664,Hoja8!A:D,4,0)</f>
        <v>0</v>
      </c>
      <c r="W664" s="31">
        <f>VLOOKUP(A664,Hoja8!A:F,6,0)</f>
        <v>19833333</v>
      </c>
      <c r="AA664" s="30">
        <f t="shared" si="43"/>
        <v>45514</v>
      </c>
      <c r="AB664" s="31"/>
      <c r="AC664" s="31">
        <f t="shared" si="40"/>
        <v>45333333</v>
      </c>
      <c r="AD664" s="28" t="s">
        <v>2072</v>
      </c>
    </row>
    <row r="665" spans="1:30" s="28" customFormat="1" ht="29" x14ac:dyDescent="0.35">
      <c r="A665" s="20">
        <v>731</v>
      </c>
      <c r="B665" s="28">
        <v>2024</v>
      </c>
      <c r="C665" s="19" t="s">
        <v>2073</v>
      </c>
      <c r="D665" s="19" t="s">
        <v>2074</v>
      </c>
      <c r="E665" s="19">
        <v>1024554955</v>
      </c>
      <c r="F665" s="19" t="s">
        <v>2075</v>
      </c>
      <c r="G665" s="19" t="s">
        <v>5431</v>
      </c>
      <c r="H665" s="19" t="s">
        <v>539</v>
      </c>
      <c r="I665" s="27">
        <v>45349</v>
      </c>
      <c r="J665" s="27">
        <v>45351</v>
      </c>
      <c r="K665" s="27">
        <v>45504</v>
      </c>
      <c r="L665" s="29">
        <v>29174750</v>
      </c>
      <c r="M665" s="36">
        <v>0.40397351737499504</v>
      </c>
      <c r="N665" s="31">
        <v>10785817</v>
      </c>
      <c r="O665" s="31">
        <v>2475433</v>
      </c>
      <c r="P665" s="31">
        <v>15913500</v>
      </c>
      <c r="Q665" s="31">
        <f>VLOOKUP(A665,Hoja8!A:B,2,0)</f>
        <v>1024554955</v>
      </c>
      <c r="R665" s="31">
        <f t="shared" si="41"/>
        <v>0</v>
      </c>
      <c r="S665" s="31">
        <f>VLOOKUP(A665,Hoja8!A:C,3,0)</f>
        <v>29174750</v>
      </c>
      <c r="T665" s="31">
        <f t="shared" si="42"/>
        <v>0</v>
      </c>
      <c r="U665" s="31">
        <f>VLOOKUP(A665,Hoja8!A:E,5,0)</f>
        <v>16090317</v>
      </c>
      <c r="V665" s="31">
        <f>VLOOKUP(A665,Hoja8!A:D,4,0)</f>
        <v>2475433</v>
      </c>
      <c r="W665" s="31">
        <f>VLOOKUP(A665,Hoja8!A:F,6,0)</f>
        <v>10609000</v>
      </c>
      <c r="AA665" s="30">
        <f t="shared" si="43"/>
        <v>45504</v>
      </c>
      <c r="AB665" s="31"/>
      <c r="AC665" s="31">
        <f t="shared" si="40"/>
        <v>29174750</v>
      </c>
      <c r="AD665" s="28" t="s">
        <v>534</v>
      </c>
    </row>
    <row r="666" spans="1:30" s="28" customFormat="1" ht="43.5" x14ac:dyDescent="0.35">
      <c r="A666" s="20">
        <v>732</v>
      </c>
      <c r="B666" s="28">
        <v>2024</v>
      </c>
      <c r="C666" s="19" t="s">
        <v>2076</v>
      </c>
      <c r="D666" s="19" t="s">
        <v>2077</v>
      </c>
      <c r="E666" s="19">
        <v>1022421975</v>
      </c>
      <c r="F666" s="19" t="s">
        <v>2078</v>
      </c>
      <c r="G666" s="19" t="s">
        <v>813</v>
      </c>
      <c r="H666" s="19" t="s">
        <v>1968</v>
      </c>
      <c r="I666" s="27">
        <v>45349</v>
      </c>
      <c r="J666" s="27">
        <v>45352</v>
      </c>
      <c r="K666" s="27">
        <v>45504</v>
      </c>
      <c r="L666" s="29">
        <v>20432500</v>
      </c>
      <c r="M666" s="36">
        <v>0.4</v>
      </c>
      <c r="N666" s="31">
        <v>7430000</v>
      </c>
      <c r="O666" s="31">
        <v>1857500</v>
      </c>
      <c r="P666" s="31">
        <v>11145000</v>
      </c>
      <c r="Q666" s="31">
        <f>VLOOKUP(A666,Hoja8!A:B,2,0)</f>
        <v>1022421975</v>
      </c>
      <c r="R666" s="31">
        <f t="shared" si="41"/>
        <v>0</v>
      </c>
      <c r="S666" s="31">
        <f>VLOOKUP(A666,Hoja8!A:C,3,0)</f>
        <v>20432500</v>
      </c>
      <c r="T666" s="31">
        <f t="shared" si="42"/>
        <v>0</v>
      </c>
      <c r="U666" s="31">
        <f>VLOOKUP(A666,Hoja8!A:E,5,0)</f>
        <v>11145000</v>
      </c>
      <c r="V666" s="31">
        <f>VLOOKUP(A666,Hoja8!A:D,4,0)</f>
        <v>1857500</v>
      </c>
      <c r="W666" s="31">
        <f>VLOOKUP(A666,Hoja8!A:F,6,0)</f>
        <v>7430000</v>
      </c>
      <c r="AA666" s="30">
        <f t="shared" si="43"/>
        <v>45504</v>
      </c>
      <c r="AB666" s="31"/>
      <c r="AC666" s="31">
        <f t="shared" si="40"/>
        <v>20432500</v>
      </c>
      <c r="AD666" s="28" t="s">
        <v>534</v>
      </c>
    </row>
    <row r="667" spans="1:30" s="28" customFormat="1" ht="29" x14ac:dyDescent="0.35">
      <c r="A667" s="20">
        <v>733</v>
      </c>
      <c r="B667" s="28">
        <v>2024</v>
      </c>
      <c r="C667" s="19" t="s">
        <v>2079</v>
      </c>
      <c r="D667" s="19" t="s">
        <v>2080</v>
      </c>
      <c r="E667" s="19">
        <v>1019010320</v>
      </c>
      <c r="F667" s="19" t="s">
        <v>2081</v>
      </c>
      <c r="G667" s="19" t="s">
        <v>5431</v>
      </c>
      <c r="H667" s="19" t="s">
        <v>539</v>
      </c>
      <c r="I667" s="27">
        <v>45350</v>
      </c>
      <c r="J667" s="27">
        <v>45355</v>
      </c>
      <c r="K667" s="27">
        <v>45504</v>
      </c>
      <c r="L667" s="29">
        <v>29174750</v>
      </c>
      <c r="M667" s="36">
        <v>0.38775510204081631</v>
      </c>
      <c r="N667" s="31">
        <v>10078550</v>
      </c>
      <c r="O667" s="31">
        <v>3182700</v>
      </c>
      <c r="P667" s="31">
        <v>15913500</v>
      </c>
      <c r="Q667" s="31">
        <f>VLOOKUP(A667,Hoja8!A:B,2,0)</f>
        <v>1019010320</v>
      </c>
      <c r="R667" s="31">
        <f t="shared" si="41"/>
        <v>0</v>
      </c>
      <c r="S667" s="31">
        <f>VLOOKUP(A667,Hoja8!A:C,3,0)</f>
        <v>29174750</v>
      </c>
      <c r="T667" s="31">
        <f t="shared" si="42"/>
        <v>0</v>
      </c>
      <c r="U667" s="31">
        <f>VLOOKUP(A667,Hoja8!A:E,5,0)</f>
        <v>15383050</v>
      </c>
      <c r="V667" s="31">
        <f>VLOOKUP(A667,Hoja8!A:D,4,0)</f>
        <v>3182700</v>
      </c>
      <c r="W667" s="31">
        <f>VLOOKUP(A667,Hoja8!A:F,6,0)</f>
        <v>10609000</v>
      </c>
      <c r="AA667" s="30">
        <f t="shared" si="43"/>
        <v>45504</v>
      </c>
      <c r="AB667" s="31"/>
      <c r="AC667" s="31">
        <f t="shared" si="40"/>
        <v>29174750</v>
      </c>
      <c r="AD667" s="28" t="s">
        <v>534</v>
      </c>
    </row>
    <row r="668" spans="1:30" s="28" customFormat="1" ht="43.5" x14ac:dyDescent="0.35">
      <c r="A668" s="20">
        <v>734</v>
      </c>
      <c r="B668" s="28">
        <v>2024</v>
      </c>
      <c r="C668" s="19" t="s">
        <v>2082</v>
      </c>
      <c r="D668" s="19" t="s">
        <v>2083</v>
      </c>
      <c r="E668" s="19">
        <v>1032444163</v>
      </c>
      <c r="F668" s="19" t="s">
        <v>2084</v>
      </c>
      <c r="G668" s="19" t="s">
        <v>813</v>
      </c>
      <c r="H668" s="19" t="s">
        <v>1968</v>
      </c>
      <c r="I668" s="27">
        <v>45349</v>
      </c>
      <c r="J668" s="27">
        <v>45351</v>
      </c>
      <c r="K668" s="27">
        <v>45504</v>
      </c>
      <c r="L668" s="29">
        <v>20432500</v>
      </c>
      <c r="M668" s="36">
        <v>0.40397349930875365</v>
      </c>
      <c r="N668" s="31">
        <v>7553833</v>
      </c>
      <c r="O668" s="31">
        <v>1733667</v>
      </c>
      <c r="P668" s="31">
        <v>11145000</v>
      </c>
      <c r="Q668" s="31">
        <f>VLOOKUP(A668,Hoja8!A:B,2,0)</f>
        <v>1032444163</v>
      </c>
      <c r="R668" s="31">
        <f t="shared" si="41"/>
        <v>0</v>
      </c>
      <c r="S668" s="31">
        <f>VLOOKUP(A668,Hoja8!A:C,3,0)</f>
        <v>20432500</v>
      </c>
      <c r="T668" s="31">
        <f t="shared" si="42"/>
        <v>0</v>
      </c>
      <c r="U668" s="31">
        <f>VLOOKUP(A668,Hoja8!A:E,5,0)</f>
        <v>11268833</v>
      </c>
      <c r="V668" s="31">
        <f>VLOOKUP(A668,Hoja8!A:D,4,0)</f>
        <v>1733667</v>
      </c>
      <c r="W668" s="31">
        <f>VLOOKUP(A668,Hoja8!A:F,6,0)</f>
        <v>7430000</v>
      </c>
      <c r="AA668" s="30">
        <f t="shared" si="43"/>
        <v>45504</v>
      </c>
      <c r="AB668" s="31"/>
      <c r="AC668" s="31">
        <f t="shared" si="40"/>
        <v>20432500</v>
      </c>
      <c r="AD668" s="28" t="s">
        <v>534</v>
      </c>
    </row>
    <row r="669" spans="1:30" s="28" customFormat="1" ht="29" x14ac:dyDescent="0.35">
      <c r="A669" s="20">
        <v>736</v>
      </c>
      <c r="B669" s="28">
        <v>2024</v>
      </c>
      <c r="C669" s="19" t="s">
        <v>2085</v>
      </c>
      <c r="D669" s="19" t="s">
        <v>2086</v>
      </c>
      <c r="E669" s="19">
        <v>1015428820</v>
      </c>
      <c r="F669" s="19" t="s">
        <v>2087</v>
      </c>
      <c r="G669" s="19" t="s">
        <v>5431</v>
      </c>
      <c r="H669" s="19" t="s">
        <v>539</v>
      </c>
      <c r="I669" s="27">
        <v>45349</v>
      </c>
      <c r="J669" s="27">
        <v>45352</v>
      </c>
      <c r="K669" s="27">
        <v>45504</v>
      </c>
      <c r="L669" s="29">
        <v>29174750</v>
      </c>
      <c r="M669" s="36">
        <v>0.4</v>
      </c>
      <c r="N669" s="31">
        <v>10609000</v>
      </c>
      <c r="O669" s="31">
        <v>2652250</v>
      </c>
      <c r="P669" s="31">
        <v>15913500</v>
      </c>
      <c r="Q669" s="31">
        <f>VLOOKUP(A669,Hoja8!A:B,2,0)</f>
        <v>1015428820</v>
      </c>
      <c r="R669" s="31">
        <f t="shared" si="41"/>
        <v>0</v>
      </c>
      <c r="S669" s="31">
        <f>VLOOKUP(A669,Hoja8!A:C,3,0)</f>
        <v>29174750</v>
      </c>
      <c r="T669" s="31">
        <f t="shared" si="42"/>
        <v>0</v>
      </c>
      <c r="U669" s="31">
        <f>VLOOKUP(A669,Hoja8!A:E,5,0)</f>
        <v>15913500</v>
      </c>
      <c r="V669" s="31">
        <f>VLOOKUP(A669,Hoja8!A:D,4,0)</f>
        <v>2652250</v>
      </c>
      <c r="W669" s="31">
        <f>VLOOKUP(A669,Hoja8!A:F,6,0)</f>
        <v>10609000</v>
      </c>
      <c r="AA669" s="30">
        <f t="shared" si="43"/>
        <v>45504</v>
      </c>
      <c r="AB669" s="31"/>
      <c r="AC669" s="31">
        <f t="shared" si="40"/>
        <v>29174750</v>
      </c>
      <c r="AD669" s="28" t="s">
        <v>4760</v>
      </c>
    </row>
    <row r="670" spans="1:30" s="28" customFormat="1" ht="29" x14ac:dyDescent="0.35">
      <c r="A670" s="20">
        <v>737</v>
      </c>
      <c r="B670" s="28">
        <v>2024</v>
      </c>
      <c r="C670" s="19" t="s">
        <v>2088</v>
      </c>
      <c r="D670" s="19" t="s">
        <v>2089</v>
      </c>
      <c r="E670" s="19">
        <v>52153225</v>
      </c>
      <c r="F670" s="19" t="s">
        <v>2090</v>
      </c>
      <c r="G670" s="19" t="s">
        <v>2071</v>
      </c>
      <c r="H670" s="19" t="s">
        <v>1976</v>
      </c>
      <c r="I670" s="27">
        <v>45349</v>
      </c>
      <c r="J670" s="27">
        <v>45352</v>
      </c>
      <c r="K670" s="27">
        <v>45473</v>
      </c>
      <c r="L670" s="29">
        <v>34400000</v>
      </c>
      <c r="M670" s="36">
        <v>0.5</v>
      </c>
      <c r="N670" s="31">
        <v>17200000</v>
      </c>
      <c r="O670" s="31">
        <v>0</v>
      </c>
      <c r="P670" s="31">
        <v>17200000</v>
      </c>
      <c r="Q670" s="31">
        <f>VLOOKUP(A670,Hoja8!A:B,2,0)</f>
        <v>52153225</v>
      </c>
      <c r="R670" s="31">
        <f t="shared" si="41"/>
        <v>0</v>
      </c>
      <c r="S670" s="31">
        <f>VLOOKUP(A670,Hoja8!A:C,3,0)</f>
        <v>34400000</v>
      </c>
      <c r="T670" s="31">
        <f t="shared" si="42"/>
        <v>0</v>
      </c>
      <c r="U670" s="31">
        <f>VLOOKUP(A670,Hoja8!A:E,5,0)</f>
        <v>25800000</v>
      </c>
      <c r="V670" s="31">
        <f>VLOOKUP(A670,Hoja8!A:D,4,0)</f>
        <v>0</v>
      </c>
      <c r="W670" s="31">
        <f>VLOOKUP(A670,Hoja8!A:F,6,0)</f>
        <v>8600000</v>
      </c>
      <c r="AA670" s="30">
        <f t="shared" si="43"/>
        <v>45473</v>
      </c>
      <c r="AB670" s="31"/>
      <c r="AC670" s="31">
        <f t="shared" si="40"/>
        <v>34400000</v>
      </c>
      <c r="AD670" s="28" t="s">
        <v>2072</v>
      </c>
    </row>
    <row r="671" spans="1:30" s="28" customFormat="1" ht="29" x14ac:dyDescent="0.35">
      <c r="A671" s="20">
        <v>738</v>
      </c>
      <c r="B671" s="28">
        <v>2024</v>
      </c>
      <c r="C671" s="19" t="s">
        <v>2091</v>
      </c>
      <c r="D671" s="19" t="s">
        <v>2092</v>
      </c>
      <c r="E671" s="19">
        <v>1032439640</v>
      </c>
      <c r="F671" s="19" t="s">
        <v>2093</v>
      </c>
      <c r="G671" s="19" t="s">
        <v>2071</v>
      </c>
      <c r="H671" s="19" t="s">
        <v>1976</v>
      </c>
      <c r="I671" s="27">
        <v>45349</v>
      </c>
      <c r="J671" s="27">
        <v>45359</v>
      </c>
      <c r="K671" s="27">
        <v>45521</v>
      </c>
      <c r="L671" s="29">
        <v>44971915</v>
      </c>
      <c r="M671" s="36">
        <v>0.33125000347439065</v>
      </c>
      <c r="N671" s="31">
        <v>14896947</v>
      </c>
      <c r="O671" s="31">
        <v>0</v>
      </c>
      <c r="P671" s="31">
        <v>30074968</v>
      </c>
      <c r="Q671" s="31">
        <f>VLOOKUP(A671,Hoja8!A:B,2,0)</f>
        <v>1032439640</v>
      </c>
      <c r="R671" s="31">
        <f t="shared" si="41"/>
        <v>0</v>
      </c>
      <c r="S671" s="31">
        <f>VLOOKUP(A671,Hoja8!A:C,3,0)</f>
        <v>44971915</v>
      </c>
      <c r="T671" s="31">
        <f t="shared" si="42"/>
        <v>0</v>
      </c>
      <c r="U671" s="31">
        <f>VLOOKUP(A671,Hoja8!A:E,5,0)</f>
        <v>23329181</v>
      </c>
      <c r="V671" s="31">
        <f>VLOOKUP(A671,Hoja8!A:D,4,0)</f>
        <v>0</v>
      </c>
      <c r="W671" s="31">
        <f>VLOOKUP(A671,Hoja8!A:F,6,0)</f>
        <v>21642734</v>
      </c>
      <c r="AA671" s="30">
        <f t="shared" si="43"/>
        <v>45521</v>
      </c>
      <c r="AB671" s="31"/>
      <c r="AC671" s="31">
        <f t="shared" si="40"/>
        <v>44971915</v>
      </c>
      <c r="AD671" s="28" t="s">
        <v>2072</v>
      </c>
    </row>
    <row r="672" spans="1:30" s="28" customFormat="1" ht="29" x14ac:dyDescent="0.35">
      <c r="A672" s="20">
        <v>739</v>
      </c>
      <c r="B672" s="28">
        <v>2024</v>
      </c>
      <c r="C672" s="19" t="s">
        <v>2094</v>
      </c>
      <c r="D672" s="19" t="s">
        <v>2095</v>
      </c>
      <c r="E672" s="19">
        <v>1070959911</v>
      </c>
      <c r="F672" s="19" t="s">
        <v>2096</v>
      </c>
      <c r="G672" s="19" t="s">
        <v>2071</v>
      </c>
      <c r="H672" s="19" t="s">
        <v>1976</v>
      </c>
      <c r="I672" s="27">
        <v>45349</v>
      </c>
      <c r="J672" s="27">
        <v>45351</v>
      </c>
      <c r="K672" s="27">
        <v>45508</v>
      </c>
      <c r="L672" s="29">
        <v>36206615</v>
      </c>
      <c r="M672" s="36">
        <v>0.39354838887866211</v>
      </c>
      <c r="N672" s="31">
        <v>14249055</v>
      </c>
      <c r="O672" s="31">
        <v>0</v>
      </c>
      <c r="P672" s="31">
        <v>21957560</v>
      </c>
      <c r="Q672" s="31">
        <f>VLOOKUP(A672,Hoja8!A:B,2,0)</f>
        <v>1070959911</v>
      </c>
      <c r="R672" s="31">
        <f t="shared" si="41"/>
        <v>0</v>
      </c>
      <c r="S672" s="31">
        <f>VLOOKUP(A672,Hoja8!A:C,3,0)</f>
        <v>36206615</v>
      </c>
      <c r="T672" s="31">
        <f t="shared" si="42"/>
        <v>0</v>
      </c>
      <c r="U672" s="31">
        <f>VLOOKUP(A672,Hoja8!A:E,5,0)</f>
        <v>21256787</v>
      </c>
      <c r="V672" s="31">
        <f>VLOOKUP(A672,Hoja8!A:D,4,0)</f>
        <v>0</v>
      </c>
      <c r="W672" s="31">
        <f>VLOOKUP(A672,Hoja8!A:F,6,0)</f>
        <v>14949828</v>
      </c>
      <c r="AA672" s="30">
        <f t="shared" si="43"/>
        <v>45508</v>
      </c>
      <c r="AB672" s="31"/>
      <c r="AC672" s="31">
        <f t="shared" si="40"/>
        <v>36206615</v>
      </c>
      <c r="AD672" s="28" t="s">
        <v>2072</v>
      </c>
    </row>
    <row r="673" spans="1:30" s="28" customFormat="1" ht="29" x14ac:dyDescent="0.35">
      <c r="A673" s="20">
        <v>740</v>
      </c>
      <c r="B673" s="28">
        <v>2024</v>
      </c>
      <c r="C673" s="19" t="s">
        <v>2097</v>
      </c>
      <c r="D673" s="19" t="s">
        <v>2098</v>
      </c>
      <c r="E673" s="19">
        <v>41785879</v>
      </c>
      <c r="F673" s="19" t="s">
        <v>2099</v>
      </c>
      <c r="G673" s="19" t="s">
        <v>154</v>
      </c>
      <c r="H673" s="19" t="s">
        <v>4747</v>
      </c>
      <c r="I673" s="27">
        <v>45349</v>
      </c>
      <c r="J673" s="27">
        <v>45352</v>
      </c>
      <c r="K673" s="27">
        <v>45504</v>
      </c>
      <c r="L673" s="29">
        <v>12254000</v>
      </c>
      <c r="M673" s="36">
        <v>0.4</v>
      </c>
      <c r="N673" s="31">
        <v>4456000</v>
      </c>
      <c r="O673" s="31">
        <v>1114000</v>
      </c>
      <c r="P673" s="31">
        <v>6684000</v>
      </c>
      <c r="Q673" s="31">
        <f>VLOOKUP(A673,Hoja8!A:B,2,0)</f>
        <v>41785879</v>
      </c>
      <c r="R673" s="31">
        <f t="shared" si="41"/>
        <v>0</v>
      </c>
      <c r="S673" s="31">
        <f>VLOOKUP(A673,Hoja8!A:C,3,0)</f>
        <v>12254000</v>
      </c>
      <c r="T673" s="31">
        <f t="shared" si="42"/>
        <v>0</v>
      </c>
      <c r="U673" s="31">
        <f>VLOOKUP(A673,Hoja8!A:E,5,0)</f>
        <v>6684000</v>
      </c>
      <c r="V673" s="31">
        <f>VLOOKUP(A673,Hoja8!A:D,4,0)</f>
        <v>1114000</v>
      </c>
      <c r="W673" s="31">
        <f>VLOOKUP(A673,Hoja8!A:F,6,0)</f>
        <v>4456000</v>
      </c>
      <c r="AA673" s="30">
        <f t="shared" si="43"/>
        <v>45504</v>
      </c>
      <c r="AB673" s="31"/>
      <c r="AC673" s="31">
        <f t="shared" si="40"/>
        <v>12254000</v>
      </c>
      <c r="AD673" s="28" t="s">
        <v>5435</v>
      </c>
    </row>
    <row r="674" spans="1:30" s="28" customFormat="1" ht="29" x14ac:dyDescent="0.35">
      <c r="A674" s="20">
        <v>741</v>
      </c>
      <c r="B674" s="28">
        <v>2024</v>
      </c>
      <c r="C674" s="19" t="s">
        <v>2100</v>
      </c>
      <c r="D674" s="19" t="s">
        <v>2101</v>
      </c>
      <c r="E674" s="19">
        <v>1022411484</v>
      </c>
      <c r="F674" s="19" t="s">
        <v>2102</v>
      </c>
      <c r="G674" s="19" t="s">
        <v>475</v>
      </c>
      <c r="H674" s="19" t="s">
        <v>4768</v>
      </c>
      <c r="I674" s="27">
        <v>45349</v>
      </c>
      <c r="J674" s="27">
        <v>45350</v>
      </c>
      <c r="K674" s="27">
        <v>45504</v>
      </c>
      <c r="L674" s="29">
        <v>13131250</v>
      </c>
      <c r="M674" s="36">
        <v>0.4078947531580393</v>
      </c>
      <c r="N674" s="31">
        <v>4934167</v>
      </c>
      <c r="O674" s="31">
        <v>1034583</v>
      </c>
      <c r="P674" s="31">
        <v>7162500</v>
      </c>
      <c r="Q674" s="31">
        <f>VLOOKUP(A674,Hoja8!A:B,2,0)</f>
        <v>1022411484</v>
      </c>
      <c r="R674" s="31">
        <f t="shared" si="41"/>
        <v>0</v>
      </c>
      <c r="S674" s="31">
        <f>VLOOKUP(A674,Hoja8!A:C,3,0)</f>
        <v>13131250</v>
      </c>
      <c r="T674" s="31">
        <f t="shared" si="42"/>
        <v>0</v>
      </c>
      <c r="U674" s="31">
        <f>VLOOKUP(A674,Hoja8!A:E,5,0)</f>
        <v>7321667</v>
      </c>
      <c r="V674" s="31">
        <f>VLOOKUP(A674,Hoja8!A:D,4,0)</f>
        <v>1034583</v>
      </c>
      <c r="W674" s="31">
        <f>VLOOKUP(A674,Hoja8!A:F,6,0)</f>
        <v>4775000</v>
      </c>
      <c r="AA674" s="30">
        <f t="shared" si="43"/>
        <v>45504</v>
      </c>
      <c r="AB674" s="31"/>
      <c r="AC674" s="31">
        <f t="shared" si="40"/>
        <v>13131250</v>
      </c>
      <c r="AD674" s="28" t="s">
        <v>477</v>
      </c>
    </row>
    <row r="675" spans="1:30" s="28" customFormat="1" ht="29" x14ac:dyDescent="0.35">
      <c r="A675" s="20">
        <v>742</v>
      </c>
      <c r="B675" s="28">
        <v>2024</v>
      </c>
      <c r="C675" s="19" t="s">
        <v>2103</v>
      </c>
      <c r="D675" s="19" t="s">
        <v>2104</v>
      </c>
      <c r="E675" s="19">
        <v>51687980</v>
      </c>
      <c r="F675" s="19" t="s">
        <v>2105</v>
      </c>
      <c r="G675" s="19" t="s">
        <v>154</v>
      </c>
      <c r="H675" s="19" t="s">
        <v>4747</v>
      </c>
      <c r="I675" s="27">
        <v>45349</v>
      </c>
      <c r="J675" s="27">
        <v>45352</v>
      </c>
      <c r="K675" s="27">
        <v>45504</v>
      </c>
      <c r="L675" s="29">
        <v>12254000</v>
      </c>
      <c r="M675" s="36">
        <v>0.4</v>
      </c>
      <c r="N675" s="31">
        <v>4456000</v>
      </c>
      <c r="O675" s="31">
        <v>1114000</v>
      </c>
      <c r="P675" s="31">
        <v>6684000</v>
      </c>
      <c r="Q675" s="31">
        <f>VLOOKUP(A675,Hoja8!A:B,2,0)</f>
        <v>51687980</v>
      </c>
      <c r="R675" s="31">
        <f t="shared" si="41"/>
        <v>0</v>
      </c>
      <c r="S675" s="31">
        <f>VLOOKUP(A675,Hoja8!A:C,3,0)</f>
        <v>12254000</v>
      </c>
      <c r="T675" s="31">
        <f t="shared" si="42"/>
        <v>0</v>
      </c>
      <c r="U675" s="31">
        <f>VLOOKUP(A675,Hoja8!A:E,5,0)</f>
        <v>6684000</v>
      </c>
      <c r="V675" s="31">
        <f>VLOOKUP(A675,Hoja8!A:D,4,0)</f>
        <v>1114000</v>
      </c>
      <c r="W675" s="31">
        <f>VLOOKUP(A675,Hoja8!A:F,6,0)</f>
        <v>4456000</v>
      </c>
      <c r="AA675" s="30">
        <f t="shared" si="43"/>
        <v>45504</v>
      </c>
      <c r="AB675" s="31"/>
      <c r="AC675" s="31">
        <f t="shared" si="40"/>
        <v>12254000</v>
      </c>
      <c r="AD675" s="28" t="s">
        <v>5435</v>
      </c>
    </row>
    <row r="676" spans="1:30" s="28" customFormat="1" ht="29" x14ac:dyDescent="0.35">
      <c r="A676" s="20">
        <v>743</v>
      </c>
      <c r="B676" s="28">
        <v>2024</v>
      </c>
      <c r="C676" s="19" t="s">
        <v>2106</v>
      </c>
      <c r="D676" s="19" t="s">
        <v>2107</v>
      </c>
      <c r="E676" s="19">
        <v>1073245893</v>
      </c>
      <c r="F676" s="19" t="s">
        <v>2108</v>
      </c>
      <c r="G676" s="19" t="s">
        <v>5431</v>
      </c>
      <c r="H676" s="19" t="s">
        <v>539</v>
      </c>
      <c r="I676" s="27">
        <v>45350</v>
      </c>
      <c r="J676" s="27">
        <v>45351</v>
      </c>
      <c r="K676" s="27">
        <v>45504</v>
      </c>
      <c r="L676" s="29">
        <v>29174750</v>
      </c>
      <c r="M676" s="36">
        <v>0.40397351737499504</v>
      </c>
      <c r="N676" s="31">
        <v>10785817</v>
      </c>
      <c r="O676" s="31">
        <v>2475433</v>
      </c>
      <c r="P676" s="31">
        <v>15913500</v>
      </c>
      <c r="Q676" s="31">
        <f>VLOOKUP(A676,Hoja8!A:B,2,0)</f>
        <v>1073245893</v>
      </c>
      <c r="R676" s="31">
        <f t="shared" si="41"/>
        <v>0</v>
      </c>
      <c r="S676" s="31">
        <f>VLOOKUP(A676,Hoja8!A:C,3,0)</f>
        <v>29174750</v>
      </c>
      <c r="T676" s="31">
        <f t="shared" si="42"/>
        <v>0</v>
      </c>
      <c r="U676" s="31">
        <f>VLOOKUP(A676,Hoja8!A:E,5,0)</f>
        <v>16090317</v>
      </c>
      <c r="V676" s="31">
        <f>VLOOKUP(A676,Hoja8!A:D,4,0)</f>
        <v>2475433</v>
      </c>
      <c r="W676" s="31">
        <f>VLOOKUP(A676,Hoja8!A:F,6,0)</f>
        <v>10609000</v>
      </c>
      <c r="AA676" s="30">
        <f t="shared" si="43"/>
        <v>45504</v>
      </c>
      <c r="AB676" s="31"/>
      <c r="AC676" s="31">
        <f t="shared" si="40"/>
        <v>29174750</v>
      </c>
      <c r="AD676" s="28" t="s">
        <v>534</v>
      </c>
    </row>
    <row r="677" spans="1:30" s="28" customFormat="1" ht="29" x14ac:dyDescent="0.35">
      <c r="A677" s="20">
        <v>744</v>
      </c>
      <c r="B677" s="28">
        <v>2024</v>
      </c>
      <c r="C677" s="19" t="s">
        <v>2109</v>
      </c>
      <c r="D677" s="19" t="s">
        <v>2110</v>
      </c>
      <c r="E677" s="19">
        <v>1014253349</v>
      </c>
      <c r="F677" s="19" t="s">
        <v>2111</v>
      </c>
      <c r="G677" s="19" t="s">
        <v>5431</v>
      </c>
      <c r="H677" s="19" t="s">
        <v>539</v>
      </c>
      <c r="I677" s="27">
        <v>45350</v>
      </c>
      <c r="J677" s="27">
        <v>45351</v>
      </c>
      <c r="K677" s="27">
        <v>45504</v>
      </c>
      <c r="L677" s="29">
        <v>29174750</v>
      </c>
      <c r="M677" s="36">
        <v>0.40397351737499504</v>
      </c>
      <c r="N677" s="31">
        <v>10785817</v>
      </c>
      <c r="O677" s="31">
        <v>2475433</v>
      </c>
      <c r="P677" s="31">
        <v>15913500</v>
      </c>
      <c r="Q677" s="31">
        <f>VLOOKUP(A677,Hoja8!A:B,2,0)</f>
        <v>1014253349</v>
      </c>
      <c r="R677" s="31">
        <f t="shared" si="41"/>
        <v>0</v>
      </c>
      <c r="S677" s="31">
        <f>VLOOKUP(A677,Hoja8!A:C,3,0)</f>
        <v>29174750</v>
      </c>
      <c r="T677" s="31">
        <f t="shared" si="42"/>
        <v>0</v>
      </c>
      <c r="U677" s="31">
        <f>VLOOKUP(A677,Hoja8!A:E,5,0)</f>
        <v>16090317</v>
      </c>
      <c r="V677" s="31">
        <f>VLOOKUP(A677,Hoja8!A:D,4,0)</f>
        <v>2475433</v>
      </c>
      <c r="W677" s="31">
        <f>VLOOKUP(A677,Hoja8!A:F,6,0)</f>
        <v>10609000</v>
      </c>
      <c r="AA677" s="30">
        <f t="shared" si="43"/>
        <v>45504</v>
      </c>
      <c r="AB677" s="31"/>
      <c r="AC677" s="31">
        <f t="shared" si="40"/>
        <v>29174750</v>
      </c>
      <c r="AD677" s="28" t="s">
        <v>534</v>
      </c>
    </row>
    <row r="678" spans="1:30" s="28" customFormat="1" ht="29" x14ac:dyDescent="0.35">
      <c r="A678" s="20">
        <v>745</v>
      </c>
      <c r="B678" s="28">
        <v>2024</v>
      </c>
      <c r="C678" s="19" t="s">
        <v>2112</v>
      </c>
      <c r="D678" s="19" t="s">
        <v>2113</v>
      </c>
      <c r="E678" s="19">
        <v>1026559384</v>
      </c>
      <c r="F678" s="19" t="s">
        <v>2114</v>
      </c>
      <c r="G678" s="19" t="s">
        <v>5431</v>
      </c>
      <c r="H678" s="19" t="s">
        <v>539</v>
      </c>
      <c r="I678" s="27">
        <v>45350</v>
      </c>
      <c r="J678" s="27">
        <v>45351</v>
      </c>
      <c r="K678" s="27">
        <v>45504</v>
      </c>
      <c r="L678" s="29">
        <v>29174750</v>
      </c>
      <c r="M678" s="36">
        <v>0.40397351737499504</v>
      </c>
      <c r="N678" s="31">
        <v>10785817</v>
      </c>
      <c r="O678" s="31">
        <v>2475433</v>
      </c>
      <c r="P678" s="31">
        <v>15913500</v>
      </c>
      <c r="Q678" s="31">
        <f>VLOOKUP(A678,Hoja8!A:B,2,0)</f>
        <v>1026559384</v>
      </c>
      <c r="R678" s="31">
        <f t="shared" si="41"/>
        <v>0</v>
      </c>
      <c r="S678" s="31">
        <f>VLOOKUP(A678,Hoja8!A:C,3,0)</f>
        <v>29174750</v>
      </c>
      <c r="T678" s="31">
        <f t="shared" si="42"/>
        <v>0</v>
      </c>
      <c r="U678" s="31">
        <f>VLOOKUP(A678,Hoja8!A:E,5,0)</f>
        <v>16090317</v>
      </c>
      <c r="V678" s="31">
        <f>VLOOKUP(A678,Hoja8!A:D,4,0)</f>
        <v>2475433</v>
      </c>
      <c r="W678" s="31">
        <f>VLOOKUP(A678,Hoja8!A:F,6,0)</f>
        <v>10609000</v>
      </c>
      <c r="AA678" s="30">
        <f t="shared" si="43"/>
        <v>45504</v>
      </c>
      <c r="AB678" s="31"/>
      <c r="AC678" s="31">
        <f t="shared" si="40"/>
        <v>29174750</v>
      </c>
      <c r="AD678" s="28" t="s">
        <v>534</v>
      </c>
    </row>
    <row r="679" spans="1:30" s="28" customFormat="1" ht="29" x14ac:dyDescent="0.35">
      <c r="A679" s="20">
        <v>746</v>
      </c>
      <c r="B679" s="28">
        <v>2024</v>
      </c>
      <c r="C679" s="19" t="s">
        <v>2115</v>
      </c>
      <c r="D679" s="19" t="s">
        <v>2116</v>
      </c>
      <c r="E679" s="19">
        <v>52460032</v>
      </c>
      <c r="F679" s="19" t="s">
        <v>2117</v>
      </c>
      <c r="G679" s="19" t="s">
        <v>154</v>
      </c>
      <c r="H679" s="19" t="s">
        <v>4747</v>
      </c>
      <c r="I679" s="27">
        <v>45350</v>
      </c>
      <c r="J679" s="27">
        <v>45355</v>
      </c>
      <c r="K679" s="27">
        <v>45504</v>
      </c>
      <c r="L679" s="29">
        <v>12254000</v>
      </c>
      <c r="M679" s="36">
        <v>0.38775510204081631</v>
      </c>
      <c r="N679" s="31">
        <v>4233200</v>
      </c>
      <c r="O679" s="31">
        <v>1336800</v>
      </c>
      <c r="P679" s="31">
        <v>6684000</v>
      </c>
      <c r="Q679" s="31">
        <f>VLOOKUP(A679,Hoja8!A:B,2,0)</f>
        <v>52460032</v>
      </c>
      <c r="R679" s="31">
        <f t="shared" si="41"/>
        <v>0</v>
      </c>
      <c r="S679" s="31">
        <f>VLOOKUP(A679,Hoja8!A:C,3,0)</f>
        <v>12254000</v>
      </c>
      <c r="T679" s="31">
        <f t="shared" si="42"/>
        <v>0</v>
      </c>
      <c r="U679" s="31">
        <f>VLOOKUP(A679,Hoja8!A:E,5,0)</f>
        <v>6461200</v>
      </c>
      <c r="V679" s="31">
        <f>VLOOKUP(A679,Hoja8!A:D,4,0)</f>
        <v>1336800</v>
      </c>
      <c r="W679" s="31">
        <f>VLOOKUP(A679,Hoja8!A:F,6,0)</f>
        <v>4456000</v>
      </c>
      <c r="AA679" s="30">
        <f t="shared" si="43"/>
        <v>45504</v>
      </c>
      <c r="AB679" s="31"/>
      <c r="AC679" s="31">
        <f t="shared" si="40"/>
        <v>12254000</v>
      </c>
      <c r="AD679" s="28" t="s">
        <v>5435</v>
      </c>
    </row>
    <row r="680" spans="1:30" s="28" customFormat="1" ht="29" x14ac:dyDescent="0.35">
      <c r="A680" s="20">
        <v>747</v>
      </c>
      <c r="B680" s="28">
        <v>2024</v>
      </c>
      <c r="C680" s="19" t="s">
        <v>2118</v>
      </c>
      <c r="D680" s="19" t="s">
        <v>2119</v>
      </c>
      <c r="E680" s="19">
        <v>1010164383</v>
      </c>
      <c r="F680" s="19" t="s">
        <v>2120</v>
      </c>
      <c r="G680" s="19" t="s">
        <v>154</v>
      </c>
      <c r="H680" s="19" t="s">
        <v>32</v>
      </c>
      <c r="I680" s="27">
        <v>45350</v>
      </c>
      <c r="J680" s="27">
        <v>45355</v>
      </c>
      <c r="K680" s="27">
        <v>45538</v>
      </c>
      <c r="L680" s="29">
        <v>50376000</v>
      </c>
      <c r="M680" s="36">
        <v>0.31666666666666665</v>
      </c>
      <c r="N680" s="31">
        <v>15952400</v>
      </c>
      <c r="O680" s="31">
        <v>0</v>
      </c>
      <c r="P680" s="31">
        <v>34423600</v>
      </c>
      <c r="Q680" s="31">
        <f>VLOOKUP(A680,Hoja8!A:B,2,0)</f>
        <v>1010164383</v>
      </c>
      <c r="R680" s="31">
        <f t="shared" si="41"/>
        <v>0</v>
      </c>
      <c r="S680" s="31">
        <f>VLOOKUP(A680,Hoja8!A:C,3,0)</f>
        <v>50376000</v>
      </c>
      <c r="T680" s="31">
        <f t="shared" si="42"/>
        <v>0</v>
      </c>
      <c r="U680" s="31">
        <f>VLOOKUP(A680,Hoja8!A:E,5,0)</f>
        <v>24348400</v>
      </c>
      <c r="V680" s="31">
        <f>VLOOKUP(A680,Hoja8!A:D,4,0)</f>
        <v>0</v>
      </c>
      <c r="W680" s="31">
        <f>VLOOKUP(A680,Hoja8!A:F,6,0)</f>
        <v>26027600</v>
      </c>
      <c r="AA680" s="30">
        <f t="shared" si="43"/>
        <v>45538</v>
      </c>
      <c r="AB680" s="31"/>
      <c r="AC680" s="31">
        <f t="shared" si="40"/>
        <v>50376000</v>
      </c>
      <c r="AD680" s="28" t="s">
        <v>32</v>
      </c>
    </row>
    <row r="681" spans="1:30" s="28" customFormat="1" ht="29" x14ac:dyDescent="0.35">
      <c r="A681" s="20">
        <v>748</v>
      </c>
      <c r="B681" s="28">
        <v>2024</v>
      </c>
      <c r="C681" s="19" t="s">
        <v>2121</v>
      </c>
      <c r="D681" s="19" t="s">
        <v>2122</v>
      </c>
      <c r="E681" s="19">
        <v>1018486377</v>
      </c>
      <c r="F681" s="19" t="s">
        <v>2123</v>
      </c>
      <c r="G681" s="19" t="s">
        <v>154</v>
      </c>
      <c r="H681" s="19" t="s">
        <v>32</v>
      </c>
      <c r="I681" s="27">
        <v>45350</v>
      </c>
      <c r="J681" s="27">
        <v>45355</v>
      </c>
      <c r="K681" s="27">
        <v>45476</v>
      </c>
      <c r="L681" s="29">
        <v>39108000</v>
      </c>
      <c r="M681" s="36">
        <v>0.38775510204081631</v>
      </c>
      <c r="N681" s="31">
        <v>12384200</v>
      </c>
      <c r="O681" s="31">
        <v>7169800</v>
      </c>
      <c r="P681" s="31">
        <v>19554000</v>
      </c>
      <c r="Q681" s="31">
        <f>VLOOKUP(A681,Hoja8!A:B,2,0)</f>
        <v>1018486377</v>
      </c>
      <c r="R681" s="31">
        <f t="shared" si="41"/>
        <v>0</v>
      </c>
      <c r="S681" s="31">
        <f>VLOOKUP(A681,Hoja8!A:C,3,0)</f>
        <v>39108000</v>
      </c>
      <c r="T681" s="31">
        <f t="shared" si="42"/>
        <v>0</v>
      </c>
      <c r="U681" s="31">
        <f>VLOOKUP(A681,Hoja8!A:E,5,0)</f>
        <v>18902200</v>
      </c>
      <c r="V681" s="31">
        <f>VLOOKUP(A681,Hoja8!A:D,4,0)</f>
        <v>7169800</v>
      </c>
      <c r="W681" s="31">
        <f>VLOOKUP(A681,Hoja8!A:F,6,0)</f>
        <v>13036000</v>
      </c>
      <c r="AA681" s="30">
        <f t="shared" si="43"/>
        <v>45476</v>
      </c>
      <c r="AB681" s="31"/>
      <c r="AC681" s="31">
        <f t="shared" si="40"/>
        <v>39108000</v>
      </c>
      <c r="AD681" s="28" t="s">
        <v>32</v>
      </c>
    </row>
    <row r="682" spans="1:30" s="28" customFormat="1" ht="29" x14ac:dyDescent="0.35">
      <c r="A682" s="20">
        <v>749</v>
      </c>
      <c r="B682" s="28">
        <v>2024</v>
      </c>
      <c r="C682" s="19" t="s">
        <v>2124</v>
      </c>
      <c r="D682" s="19" t="s">
        <v>2125</v>
      </c>
      <c r="E682" s="19">
        <v>35502609</v>
      </c>
      <c r="F682" s="19" t="s">
        <v>2126</v>
      </c>
      <c r="G682" s="19" t="s">
        <v>154</v>
      </c>
      <c r="H682" s="19" t="s">
        <v>4747</v>
      </c>
      <c r="I682" s="27">
        <v>45350</v>
      </c>
      <c r="J682" s="27">
        <v>45356</v>
      </c>
      <c r="K682" s="27">
        <v>45504</v>
      </c>
      <c r="L682" s="29">
        <v>12254000</v>
      </c>
      <c r="M682" s="36">
        <v>0.38356162488507489</v>
      </c>
      <c r="N682" s="31">
        <v>4158933</v>
      </c>
      <c r="O682" s="31">
        <v>1411067</v>
      </c>
      <c r="P682" s="31">
        <v>6684000</v>
      </c>
      <c r="Q682" s="31">
        <f>VLOOKUP(A682,Hoja8!A:B,2,0)</f>
        <v>35502609</v>
      </c>
      <c r="R682" s="31">
        <f t="shared" si="41"/>
        <v>0</v>
      </c>
      <c r="S682" s="31">
        <f>VLOOKUP(A682,Hoja8!A:C,3,0)</f>
        <v>12254000</v>
      </c>
      <c r="T682" s="31">
        <f t="shared" si="42"/>
        <v>0</v>
      </c>
      <c r="U682" s="31">
        <f>VLOOKUP(A682,Hoja8!A:E,5,0)</f>
        <v>6386933</v>
      </c>
      <c r="V682" s="31">
        <f>VLOOKUP(A682,Hoja8!A:D,4,0)</f>
        <v>1411067</v>
      </c>
      <c r="W682" s="31">
        <f>VLOOKUP(A682,Hoja8!A:F,6,0)</f>
        <v>4456000</v>
      </c>
      <c r="AA682" s="30">
        <f t="shared" si="43"/>
        <v>45504</v>
      </c>
      <c r="AB682" s="31"/>
      <c r="AC682" s="31">
        <f t="shared" si="40"/>
        <v>12254000</v>
      </c>
      <c r="AD682" s="28" t="s">
        <v>5435</v>
      </c>
    </row>
    <row r="683" spans="1:30" s="28" customFormat="1" ht="29" x14ac:dyDescent="0.35">
      <c r="A683" s="20">
        <v>751</v>
      </c>
      <c r="B683" s="28">
        <v>2024</v>
      </c>
      <c r="C683" s="19" t="s">
        <v>2127</v>
      </c>
      <c r="D683" s="19" t="s">
        <v>2128</v>
      </c>
      <c r="E683" s="19">
        <v>1085313128</v>
      </c>
      <c r="F683" s="19" t="s">
        <v>2129</v>
      </c>
      <c r="G683" s="19" t="s">
        <v>5431</v>
      </c>
      <c r="H683" s="19" t="s">
        <v>539</v>
      </c>
      <c r="I683" s="27">
        <v>45350</v>
      </c>
      <c r="J683" s="27">
        <v>45352</v>
      </c>
      <c r="K683" s="27">
        <v>45504</v>
      </c>
      <c r="L683" s="29">
        <v>29174750</v>
      </c>
      <c r="M683" s="36">
        <v>0.4</v>
      </c>
      <c r="N683" s="31">
        <v>10609000</v>
      </c>
      <c r="O683" s="31">
        <v>2652250</v>
      </c>
      <c r="P683" s="31">
        <v>15913500</v>
      </c>
      <c r="Q683" s="31">
        <f>VLOOKUP(A683,Hoja8!A:B,2,0)</f>
        <v>1085313128</v>
      </c>
      <c r="R683" s="31">
        <f t="shared" si="41"/>
        <v>0</v>
      </c>
      <c r="S683" s="31">
        <f>VLOOKUP(A683,Hoja8!A:C,3,0)</f>
        <v>29174750</v>
      </c>
      <c r="T683" s="31">
        <f t="shared" si="42"/>
        <v>0</v>
      </c>
      <c r="U683" s="31">
        <f>VLOOKUP(A683,Hoja8!A:E,5,0)</f>
        <v>15913500</v>
      </c>
      <c r="V683" s="31">
        <f>VLOOKUP(A683,Hoja8!A:D,4,0)</f>
        <v>2652250</v>
      </c>
      <c r="W683" s="31">
        <f>VLOOKUP(A683,Hoja8!A:F,6,0)</f>
        <v>10609000</v>
      </c>
      <c r="AA683" s="30">
        <f t="shared" si="43"/>
        <v>45504</v>
      </c>
      <c r="AB683" s="31"/>
      <c r="AC683" s="31">
        <f t="shared" si="40"/>
        <v>29174750</v>
      </c>
      <c r="AD683" s="28" t="s">
        <v>534</v>
      </c>
    </row>
    <row r="684" spans="1:30" s="28" customFormat="1" ht="29" x14ac:dyDescent="0.35">
      <c r="A684" s="20">
        <v>752</v>
      </c>
      <c r="B684" s="28">
        <v>2024</v>
      </c>
      <c r="C684" s="19" t="s">
        <v>2130</v>
      </c>
      <c r="D684" s="19" t="s">
        <v>2131</v>
      </c>
      <c r="E684" s="19">
        <v>1022970464</v>
      </c>
      <c r="F684" s="19" t="s">
        <v>2132</v>
      </c>
      <c r="G684" s="19" t="s">
        <v>475</v>
      </c>
      <c r="H684" s="19" t="s">
        <v>4768</v>
      </c>
      <c r="I684" s="27">
        <v>45350</v>
      </c>
      <c r="J684" s="27">
        <v>45352</v>
      </c>
      <c r="K684" s="27">
        <v>45504</v>
      </c>
      <c r="L684" s="29">
        <v>22188000</v>
      </c>
      <c r="M684" s="36">
        <v>0.4</v>
      </c>
      <c r="N684" s="31">
        <v>7396000</v>
      </c>
      <c r="O684" s="31">
        <v>3698000</v>
      </c>
      <c r="P684" s="31">
        <v>11094000</v>
      </c>
      <c r="Q684" s="31">
        <f>VLOOKUP(A684,Hoja8!A:B,2,0)</f>
        <v>1022970464</v>
      </c>
      <c r="R684" s="31">
        <f t="shared" si="41"/>
        <v>0</v>
      </c>
      <c r="S684" s="31">
        <f>VLOOKUP(A684,Hoja8!A:C,3,0)</f>
        <v>22188000</v>
      </c>
      <c r="T684" s="31">
        <f t="shared" si="42"/>
        <v>0</v>
      </c>
      <c r="U684" s="31">
        <f>VLOOKUP(A684,Hoja8!A:E,5,0)</f>
        <v>11094000</v>
      </c>
      <c r="V684" s="31">
        <f>VLOOKUP(A684,Hoja8!A:D,4,0)</f>
        <v>3698000</v>
      </c>
      <c r="W684" s="31">
        <f>VLOOKUP(A684,Hoja8!A:F,6,0)</f>
        <v>7396000</v>
      </c>
      <c r="AA684" s="30">
        <f t="shared" si="43"/>
        <v>45504</v>
      </c>
      <c r="AB684" s="31"/>
      <c r="AC684" s="31">
        <f t="shared" si="40"/>
        <v>22188000</v>
      </c>
      <c r="AD684" s="28" t="s">
        <v>477</v>
      </c>
    </row>
    <row r="685" spans="1:30" s="28" customFormat="1" ht="29" x14ac:dyDescent="0.35">
      <c r="A685" s="20">
        <v>753</v>
      </c>
      <c r="B685" s="28">
        <v>2024</v>
      </c>
      <c r="C685" s="19" t="s">
        <v>2133</v>
      </c>
      <c r="D685" s="19" t="s">
        <v>2134</v>
      </c>
      <c r="E685" s="19">
        <v>1072661251</v>
      </c>
      <c r="F685" s="19" t="s">
        <v>2135</v>
      </c>
      <c r="G685" s="19" t="s">
        <v>784</v>
      </c>
      <c r="H685" s="19" t="s">
        <v>4760</v>
      </c>
      <c r="I685" s="27">
        <v>45350</v>
      </c>
      <c r="J685" s="27">
        <v>45352</v>
      </c>
      <c r="K685" s="27">
        <v>45504</v>
      </c>
      <c r="L685" s="29">
        <v>31157500</v>
      </c>
      <c r="M685" s="36">
        <v>0.4</v>
      </c>
      <c r="N685" s="31">
        <v>11330000</v>
      </c>
      <c r="O685" s="31">
        <v>2832500</v>
      </c>
      <c r="P685" s="31">
        <v>16995000</v>
      </c>
      <c r="Q685" s="31">
        <f>VLOOKUP(A685,Hoja8!A:B,2,0)</f>
        <v>1072661251</v>
      </c>
      <c r="R685" s="31">
        <f t="shared" si="41"/>
        <v>0</v>
      </c>
      <c r="S685" s="31">
        <f>VLOOKUP(A685,Hoja8!A:C,3,0)</f>
        <v>31157500</v>
      </c>
      <c r="T685" s="31">
        <f t="shared" si="42"/>
        <v>0</v>
      </c>
      <c r="U685" s="31">
        <f>VLOOKUP(A685,Hoja8!A:E,5,0)</f>
        <v>16995000</v>
      </c>
      <c r="V685" s="31">
        <f>VLOOKUP(A685,Hoja8!A:D,4,0)</f>
        <v>2832500</v>
      </c>
      <c r="W685" s="31">
        <f>VLOOKUP(A685,Hoja8!A:F,6,0)</f>
        <v>11330000</v>
      </c>
      <c r="AA685" s="30">
        <f t="shared" si="43"/>
        <v>45504</v>
      </c>
      <c r="AB685" s="31"/>
      <c r="AC685" s="31">
        <f t="shared" si="40"/>
        <v>31157500</v>
      </c>
      <c r="AD685" s="28" t="s">
        <v>4760</v>
      </c>
    </row>
    <row r="686" spans="1:30" s="28" customFormat="1" ht="29" x14ac:dyDescent="0.35">
      <c r="A686" s="20">
        <v>754</v>
      </c>
      <c r="B686" s="28">
        <v>2024</v>
      </c>
      <c r="C686" s="19" t="s">
        <v>2136</v>
      </c>
      <c r="D686" s="19" t="s">
        <v>2137</v>
      </c>
      <c r="E686" s="19">
        <v>1022972414</v>
      </c>
      <c r="F686" s="19" t="s">
        <v>2138</v>
      </c>
      <c r="G686" s="19" t="s">
        <v>154</v>
      </c>
      <c r="H686" s="19" t="s">
        <v>32</v>
      </c>
      <c r="I686" s="27">
        <v>45350</v>
      </c>
      <c r="J686" s="27">
        <v>45352</v>
      </c>
      <c r="K686" s="27">
        <v>45504</v>
      </c>
      <c r="L686" s="29">
        <v>16731000</v>
      </c>
      <c r="M686" s="36">
        <v>0.4</v>
      </c>
      <c r="N686" s="31">
        <v>6084000</v>
      </c>
      <c r="O686" s="31">
        <v>1521000</v>
      </c>
      <c r="P686" s="31">
        <v>9126000</v>
      </c>
      <c r="Q686" s="31">
        <f>VLOOKUP(A686,Hoja8!A:B,2,0)</f>
        <v>1022972414</v>
      </c>
      <c r="R686" s="31">
        <f t="shared" si="41"/>
        <v>0</v>
      </c>
      <c r="S686" s="31">
        <f>VLOOKUP(A686,Hoja8!A:C,3,0)</f>
        <v>16731000</v>
      </c>
      <c r="T686" s="31">
        <f t="shared" si="42"/>
        <v>0</v>
      </c>
      <c r="U686" s="31">
        <f>VLOOKUP(A686,Hoja8!A:E,5,0)</f>
        <v>9126000</v>
      </c>
      <c r="V686" s="31">
        <f>VLOOKUP(A686,Hoja8!A:D,4,0)</f>
        <v>1521000</v>
      </c>
      <c r="W686" s="31">
        <f>VLOOKUP(A686,Hoja8!A:F,6,0)</f>
        <v>6084000</v>
      </c>
      <c r="AA686" s="30">
        <f t="shared" si="43"/>
        <v>45504</v>
      </c>
      <c r="AB686" s="31"/>
      <c r="AC686" s="31">
        <f t="shared" si="40"/>
        <v>16731000</v>
      </c>
      <c r="AD686" s="28" t="s">
        <v>32</v>
      </c>
    </row>
    <row r="687" spans="1:30" s="28" customFormat="1" ht="29" x14ac:dyDescent="0.35">
      <c r="A687" s="20">
        <v>755</v>
      </c>
      <c r="B687" s="28">
        <v>2024</v>
      </c>
      <c r="C687" s="19" t="s">
        <v>2139</v>
      </c>
      <c r="D687" s="19" t="s">
        <v>2140</v>
      </c>
      <c r="E687" s="19">
        <v>1033697548</v>
      </c>
      <c r="F687" s="19" t="s">
        <v>2141</v>
      </c>
      <c r="G687" s="19" t="s">
        <v>764</v>
      </c>
      <c r="H687" s="19" t="s">
        <v>765</v>
      </c>
      <c r="I687" s="27">
        <v>45350</v>
      </c>
      <c r="J687" s="27">
        <v>45357</v>
      </c>
      <c r="K687" s="27">
        <v>45504</v>
      </c>
      <c r="L687" s="29">
        <v>22278000</v>
      </c>
      <c r="M687" s="36">
        <v>0.37931035635631832</v>
      </c>
      <c r="N687" s="31">
        <v>6807167</v>
      </c>
      <c r="O687" s="31">
        <v>4331833</v>
      </c>
      <c r="P687" s="31">
        <v>11139000</v>
      </c>
      <c r="Q687" s="31">
        <f>VLOOKUP(A687,Hoja8!A:B,2,0)</f>
        <v>1033697548</v>
      </c>
      <c r="R687" s="31">
        <f t="shared" si="41"/>
        <v>0</v>
      </c>
      <c r="S687" s="31">
        <f>VLOOKUP(A687,Hoja8!A:C,3,0)</f>
        <v>22278000</v>
      </c>
      <c r="T687" s="31">
        <f t="shared" si="42"/>
        <v>0</v>
      </c>
      <c r="U687" s="31">
        <f>VLOOKUP(A687,Hoja8!A:E,5,0)</f>
        <v>10520167</v>
      </c>
      <c r="V687" s="31">
        <f>VLOOKUP(A687,Hoja8!A:D,4,0)</f>
        <v>4331833</v>
      </c>
      <c r="W687" s="31">
        <f>VLOOKUP(A687,Hoja8!A:F,6,0)</f>
        <v>7426000</v>
      </c>
      <c r="AA687" s="30">
        <f t="shared" si="43"/>
        <v>45504</v>
      </c>
      <c r="AB687" s="31"/>
      <c r="AC687" s="31">
        <f t="shared" si="40"/>
        <v>22278000</v>
      </c>
      <c r="AD687" s="28" t="s">
        <v>556</v>
      </c>
    </row>
    <row r="688" spans="1:30" s="28" customFormat="1" ht="29" x14ac:dyDescent="0.35">
      <c r="A688" s="20">
        <v>756</v>
      </c>
      <c r="B688" s="28">
        <v>2024</v>
      </c>
      <c r="C688" s="19" t="s">
        <v>2142</v>
      </c>
      <c r="D688" s="19" t="s">
        <v>2143</v>
      </c>
      <c r="E688" s="19">
        <v>1010193338</v>
      </c>
      <c r="F688" s="19" t="s">
        <v>2144</v>
      </c>
      <c r="G688" s="19" t="s">
        <v>154</v>
      </c>
      <c r="H688" s="19" t="s">
        <v>4747</v>
      </c>
      <c r="I688" s="27">
        <v>45350</v>
      </c>
      <c r="J688" s="27">
        <v>45355</v>
      </c>
      <c r="K688" s="27">
        <v>45504</v>
      </c>
      <c r="L688" s="29">
        <v>36927000</v>
      </c>
      <c r="M688" s="36">
        <v>0.38775510204081631</v>
      </c>
      <c r="N688" s="31">
        <v>12756600</v>
      </c>
      <c r="O688" s="31">
        <v>4028400</v>
      </c>
      <c r="P688" s="31">
        <v>20142000</v>
      </c>
      <c r="Q688" s="31">
        <f>VLOOKUP(A688,Hoja8!A:B,2,0)</f>
        <v>1010193338</v>
      </c>
      <c r="R688" s="31">
        <f t="shared" si="41"/>
        <v>0</v>
      </c>
      <c r="S688" s="31">
        <f>VLOOKUP(A688,Hoja8!A:C,3,0)</f>
        <v>36927000</v>
      </c>
      <c r="T688" s="31">
        <f t="shared" si="42"/>
        <v>0</v>
      </c>
      <c r="U688" s="31">
        <f>VLOOKUP(A688,Hoja8!A:E,5,0)</f>
        <v>19470600</v>
      </c>
      <c r="V688" s="31">
        <f>VLOOKUP(A688,Hoja8!A:D,4,0)</f>
        <v>4028400</v>
      </c>
      <c r="W688" s="31">
        <f>VLOOKUP(A688,Hoja8!A:F,6,0)</f>
        <v>13428000</v>
      </c>
      <c r="AA688" s="30">
        <f t="shared" si="43"/>
        <v>45504</v>
      </c>
      <c r="AB688" s="31"/>
      <c r="AC688" s="31">
        <f t="shared" si="40"/>
        <v>36927000</v>
      </c>
      <c r="AD688" s="28" t="s">
        <v>5435</v>
      </c>
    </row>
    <row r="689" spans="1:30" s="28" customFormat="1" ht="29" x14ac:dyDescent="0.35">
      <c r="A689" s="20">
        <v>757</v>
      </c>
      <c r="B689" s="28">
        <v>2024</v>
      </c>
      <c r="C689" s="19" t="s">
        <v>2145</v>
      </c>
      <c r="D689" s="19" t="s">
        <v>2146</v>
      </c>
      <c r="E689" s="19">
        <v>91080090</v>
      </c>
      <c r="F689" s="19" t="s">
        <v>2147</v>
      </c>
      <c r="G689" s="19" t="s">
        <v>2071</v>
      </c>
      <c r="H689" s="19" t="s">
        <v>1976</v>
      </c>
      <c r="I689" s="27">
        <v>45350</v>
      </c>
      <c r="J689" s="27">
        <v>45352</v>
      </c>
      <c r="K689" s="27">
        <v>45514</v>
      </c>
      <c r="L689" s="29">
        <v>37374571</v>
      </c>
      <c r="M689" s="36">
        <v>0.37499999665548001</v>
      </c>
      <c r="N689" s="31">
        <v>14015464</v>
      </c>
      <c r="O689" s="31">
        <v>0</v>
      </c>
      <c r="P689" s="31">
        <v>23359107</v>
      </c>
      <c r="Q689" s="31">
        <f>VLOOKUP(A689,Hoja8!A:B,2,0)</f>
        <v>91080090</v>
      </c>
      <c r="R689" s="31">
        <f t="shared" si="41"/>
        <v>0</v>
      </c>
      <c r="S689" s="31">
        <f>VLOOKUP(A689,Hoja8!A:C,3,0)</f>
        <v>37374571</v>
      </c>
      <c r="T689" s="31">
        <f t="shared" si="42"/>
        <v>0</v>
      </c>
      <c r="U689" s="31">
        <f>VLOOKUP(A689,Hoja8!A:E,5,0)</f>
        <v>21023196</v>
      </c>
      <c r="V689" s="31">
        <f>VLOOKUP(A689,Hoja8!A:D,4,0)</f>
        <v>0</v>
      </c>
      <c r="W689" s="31">
        <f>VLOOKUP(A689,Hoja8!A:F,6,0)</f>
        <v>16351375</v>
      </c>
      <c r="AA689" s="30">
        <f t="shared" si="43"/>
        <v>45514</v>
      </c>
      <c r="AB689" s="31"/>
      <c r="AC689" s="31">
        <f t="shared" si="40"/>
        <v>37374571</v>
      </c>
      <c r="AD689" s="28" t="s">
        <v>2072</v>
      </c>
    </row>
    <row r="690" spans="1:30" s="28" customFormat="1" ht="29" x14ac:dyDescent="0.35">
      <c r="A690" s="20">
        <v>758</v>
      </c>
      <c r="B690" s="28">
        <v>2024</v>
      </c>
      <c r="C690" s="19" t="s">
        <v>2148</v>
      </c>
      <c r="D690" s="19" t="s">
        <v>2149</v>
      </c>
      <c r="E690" s="19">
        <v>35604943</v>
      </c>
      <c r="F690" s="19" t="s">
        <v>2150</v>
      </c>
      <c r="G690" s="19" t="s">
        <v>784</v>
      </c>
      <c r="H690" s="19" t="s">
        <v>4760</v>
      </c>
      <c r="I690" s="27">
        <v>45351</v>
      </c>
      <c r="J690" s="27">
        <v>45352</v>
      </c>
      <c r="K690" s="27">
        <v>45504</v>
      </c>
      <c r="L690" s="29">
        <v>29174750</v>
      </c>
      <c r="M690" s="36">
        <v>0.18181818181818182</v>
      </c>
      <c r="N690" s="31">
        <v>5304500</v>
      </c>
      <c r="O690" s="31">
        <v>0</v>
      </c>
      <c r="P690" s="31">
        <v>23870250</v>
      </c>
      <c r="Q690" s="31">
        <f>VLOOKUP(A690,Hoja8!A:B,2,0)</f>
        <v>35604943</v>
      </c>
      <c r="R690" s="31">
        <f t="shared" si="41"/>
        <v>0</v>
      </c>
      <c r="S690" s="31">
        <f>VLOOKUP(A690,Hoja8!A:C,3,0)</f>
        <v>29174750</v>
      </c>
      <c r="T690" s="31">
        <f t="shared" si="42"/>
        <v>0</v>
      </c>
      <c r="U690" s="31">
        <f>VLOOKUP(A690,Hoja8!A:E,5,0)</f>
        <v>15913500</v>
      </c>
      <c r="V690" s="31">
        <f>VLOOKUP(A690,Hoja8!A:D,4,0)</f>
        <v>0</v>
      </c>
      <c r="W690" s="31">
        <f>VLOOKUP(A690,Hoja8!A:F,6,0)</f>
        <v>13261250</v>
      </c>
      <c r="AA690" s="30">
        <f t="shared" si="43"/>
        <v>45504</v>
      </c>
      <c r="AB690" s="31"/>
      <c r="AC690" s="31">
        <f t="shared" si="40"/>
        <v>29174750</v>
      </c>
      <c r="AD690" s="28" t="s">
        <v>4760</v>
      </c>
    </row>
    <row r="691" spans="1:30" s="28" customFormat="1" ht="29" x14ac:dyDescent="0.35">
      <c r="A691" s="20">
        <v>759</v>
      </c>
      <c r="B691" s="28">
        <v>2024</v>
      </c>
      <c r="C691" s="19" t="s">
        <v>2151</v>
      </c>
      <c r="D691" s="19" t="s">
        <v>2152</v>
      </c>
      <c r="E691" s="19">
        <v>35326358</v>
      </c>
      <c r="F691" s="19" t="s">
        <v>2153</v>
      </c>
      <c r="G691" s="19" t="s">
        <v>154</v>
      </c>
      <c r="H691" s="19" t="s">
        <v>32</v>
      </c>
      <c r="I691" s="27">
        <v>45351</v>
      </c>
      <c r="J691" s="27">
        <v>45358</v>
      </c>
      <c r="K691" s="27">
        <v>45541</v>
      </c>
      <c r="L691" s="29">
        <v>50388000</v>
      </c>
      <c r="M691" s="36">
        <v>0.3</v>
      </c>
      <c r="N691" s="31">
        <v>15116400</v>
      </c>
      <c r="O691" s="31">
        <v>0</v>
      </c>
      <c r="P691" s="31">
        <v>35271600</v>
      </c>
      <c r="Q691" s="31">
        <f>VLOOKUP(A691,Hoja8!A:B,2,0)</f>
        <v>35326358</v>
      </c>
      <c r="R691" s="31">
        <f t="shared" si="41"/>
        <v>0</v>
      </c>
      <c r="S691" s="31">
        <f>VLOOKUP(A691,Hoja8!A:C,3,0)</f>
        <v>50388000</v>
      </c>
      <c r="T691" s="31">
        <f t="shared" si="42"/>
        <v>0</v>
      </c>
      <c r="U691" s="31">
        <f>VLOOKUP(A691,Hoja8!A:E,5,0)</f>
        <v>23514400</v>
      </c>
      <c r="V691" s="31">
        <f>VLOOKUP(A691,Hoja8!A:D,4,0)</f>
        <v>0</v>
      </c>
      <c r="W691" s="31">
        <f>VLOOKUP(A691,Hoja8!A:F,6,0)</f>
        <v>26873600</v>
      </c>
      <c r="AA691" s="30">
        <f t="shared" si="43"/>
        <v>45541</v>
      </c>
      <c r="AB691" s="31"/>
      <c r="AC691" s="31">
        <f t="shared" si="40"/>
        <v>50388000</v>
      </c>
      <c r="AD691" s="28" t="s">
        <v>32</v>
      </c>
    </row>
    <row r="692" spans="1:30" s="28" customFormat="1" ht="29" x14ac:dyDescent="0.35">
      <c r="A692" s="20">
        <v>760</v>
      </c>
      <c r="B692" s="28">
        <v>2024</v>
      </c>
      <c r="C692" s="19" t="s">
        <v>2154</v>
      </c>
      <c r="D692" s="19" t="s">
        <v>2155</v>
      </c>
      <c r="E692" s="19">
        <v>1018469145</v>
      </c>
      <c r="F692" s="19" t="s">
        <v>2156</v>
      </c>
      <c r="G692" s="19" t="s">
        <v>154</v>
      </c>
      <c r="H692" s="19" t="s">
        <v>32</v>
      </c>
      <c r="I692" s="27">
        <v>45351</v>
      </c>
      <c r="J692" s="27">
        <v>45356</v>
      </c>
      <c r="K692" s="27">
        <v>45539</v>
      </c>
      <c r="L692" s="29">
        <v>40410000</v>
      </c>
      <c r="M692" s="36">
        <v>0.31111111111111112</v>
      </c>
      <c r="N692" s="31">
        <v>12572000</v>
      </c>
      <c r="O692" s="31">
        <v>0</v>
      </c>
      <c r="P692" s="31">
        <v>27838000</v>
      </c>
      <c r="Q692" s="31">
        <f>VLOOKUP(A692,Hoja8!A:B,2,0)</f>
        <v>1018469145</v>
      </c>
      <c r="R692" s="31">
        <f t="shared" si="41"/>
        <v>0</v>
      </c>
      <c r="S692" s="31">
        <f>VLOOKUP(A692,Hoja8!A:C,3,0)</f>
        <v>40410000</v>
      </c>
      <c r="T692" s="31">
        <f t="shared" si="42"/>
        <v>0</v>
      </c>
      <c r="U692" s="31">
        <f>VLOOKUP(A692,Hoja8!A:E,5,0)</f>
        <v>19307000</v>
      </c>
      <c r="V692" s="31">
        <f>VLOOKUP(A692,Hoja8!A:D,4,0)</f>
        <v>0</v>
      </c>
      <c r="W692" s="31">
        <f>VLOOKUP(A692,Hoja8!A:F,6,0)</f>
        <v>21103000</v>
      </c>
      <c r="AA692" s="30">
        <f t="shared" si="43"/>
        <v>45539</v>
      </c>
      <c r="AB692" s="31"/>
      <c r="AC692" s="31">
        <f t="shared" si="40"/>
        <v>40410000</v>
      </c>
      <c r="AD692" s="28" t="s">
        <v>32</v>
      </c>
    </row>
    <row r="693" spans="1:30" s="28" customFormat="1" ht="43.5" x14ac:dyDescent="0.35">
      <c r="A693" s="20">
        <v>761</v>
      </c>
      <c r="B693" s="28">
        <v>2024</v>
      </c>
      <c r="C693" s="19" t="s">
        <v>2157</v>
      </c>
      <c r="D693" s="19" t="s">
        <v>2158</v>
      </c>
      <c r="E693" s="19">
        <v>1012395718</v>
      </c>
      <c r="F693" s="19" t="s">
        <v>2159</v>
      </c>
      <c r="G693" s="19" t="s">
        <v>813</v>
      </c>
      <c r="H693" s="19" t="s">
        <v>1968</v>
      </c>
      <c r="I693" s="27">
        <v>45351</v>
      </c>
      <c r="J693" s="27">
        <v>45357</v>
      </c>
      <c r="K693" s="27">
        <v>45504</v>
      </c>
      <c r="L693" s="29">
        <v>20432500</v>
      </c>
      <c r="M693" s="36">
        <v>0.37931033330506025</v>
      </c>
      <c r="N693" s="31">
        <v>6810833</v>
      </c>
      <c r="O693" s="31">
        <v>2476667</v>
      </c>
      <c r="P693" s="31">
        <v>11145000</v>
      </c>
      <c r="Q693" s="31">
        <f>VLOOKUP(A693,Hoja8!A:B,2,0)</f>
        <v>1012395718</v>
      </c>
      <c r="R693" s="31">
        <f t="shared" si="41"/>
        <v>0</v>
      </c>
      <c r="S693" s="31">
        <f>VLOOKUP(A693,Hoja8!A:C,3,0)</f>
        <v>20432500</v>
      </c>
      <c r="T693" s="31">
        <f t="shared" si="42"/>
        <v>0</v>
      </c>
      <c r="U693" s="31">
        <f>VLOOKUP(A693,Hoja8!A:E,5,0)</f>
        <v>10525833</v>
      </c>
      <c r="V693" s="31">
        <f>VLOOKUP(A693,Hoja8!A:D,4,0)</f>
        <v>2476667</v>
      </c>
      <c r="W693" s="31">
        <f>VLOOKUP(A693,Hoja8!A:F,6,0)</f>
        <v>7430000</v>
      </c>
      <c r="AA693" s="30">
        <f t="shared" si="43"/>
        <v>45504</v>
      </c>
      <c r="AB693" s="31"/>
      <c r="AC693" s="31">
        <f t="shared" si="40"/>
        <v>20432500</v>
      </c>
      <c r="AD693" s="28" t="s">
        <v>534</v>
      </c>
    </row>
    <row r="694" spans="1:30" s="28" customFormat="1" ht="29" x14ac:dyDescent="0.35">
      <c r="A694" s="20">
        <v>762</v>
      </c>
      <c r="B694" s="28">
        <v>2024</v>
      </c>
      <c r="C694" s="19" t="s">
        <v>2160</v>
      </c>
      <c r="D694" s="19" t="s">
        <v>2161</v>
      </c>
      <c r="E694" s="19">
        <v>80818311</v>
      </c>
      <c r="F694" s="19" t="s">
        <v>2162</v>
      </c>
      <c r="G694" s="19" t="s">
        <v>2071</v>
      </c>
      <c r="H694" s="19" t="s">
        <v>1976</v>
      </c>
      <c r="I694" s="27">
        <v>45351</v>
      </c>
      <c r="J694" s="27">
        <v>45352</v>
      </c>
      <c r="K694" s="27">
        <v>45514</v>
      </c>
      <c r="L694" s="29">
        <v>19724523</v>
      </c>
      <c r="M694" s="36">
        <v>0.37499999366271114</v>
      </c>
      <c r="N694" s="31">
        <v>7396696</v>
      </c>
      <c r="O694" s="31">
        <v>0</v>
      </c>
      <c r="P694" s="31">
        <v>12327827</v>
      </c>
      <c r="Q694" s="31">
        <f>VLOOKUP(A694,Hoja8!A:B,2,0)</f>
        <v>80818311</v>
      </c>
      <c r="R694" s="31">
        <f t="shared" si="41"/>
        <v>0</v>
      </c>
      <c r="S694" s="31">
        <f>VLOOKUP(A694,Hoja8!A:C,3,0)</f>
        <v>19724523</v>
      </c>
      <c r="T694" s="31">
        <f t="shared" si="42"/>
        <v>0</v>
      </c>
      <c r="U694" s="31">
        <f>VLOOKUP(A694,Hoja8!A:E,5,0)</f>
        <v>11095044</v>
      </c>
      <c r="V694" s="31">
        <f>VLOOKUP(A694,Hoja8!A:D,4,0)</f>
        <v>0</v>
      </c>
      <c r="W694" s="31">
        <f>VLOOKUP(A694,Hoja8!A:F,6,0)</f>
        <v>8629479</v>
      </c>
      <c r="AA694" s="30">
        <f t="shared" si="43"/>
        <v>45514</v>
      </c>
      <c r="AB694" s="31"/>
      <c r="AC694" s="31">
        <f t="shared" ref="AC694:AC757" si="44">+AB694+L694</f>
        <v>19724523</v>
      </c>
      <c r="AD694" s="28" t="s">
        <v>2072</v>
      </c>
    </row>
    <row r="695" spans="1:30" s="28" customFormat="1" ht="29" x14ac:dyDescent="0.35">
      <c r="A695" s="20">
        <v>763</v>
      </c>
      <c r="B695" s="28">
        <v>2024</v>
      </c>
      <c r="C695" s="19" t="s">
        <v>2163</v>
      </c>
      <c r="D695" s="19" t="s">
        <v>2164</v>
      </c>
      <c r="E695" s="19">
        <v>1018478219</v>
      </c>
      <c r="F695" s="19" t="s">
        <v>2165</v>
      </c>
      <c r="G695" s="19" t="s">
        <v>154</v>
      </c>
      <c r="H695" s="19" t="s">
        <v>32</v>
      </c>
      <c r="I695" s="27">
        <v>45351</v>
      </c>
      <c r="J695" s="27">
        <v>45357</v>
      </c>
      <c r="K695" s="27">
        <v>45540</v>
      </c>
      <c r="L695" s="29">
        <v>39108000</v>
      </c>
      <c r="M695" s="36">
        <v>0.30555556407896084</v>
      </c>
      <c r="N695" s="31">
        <v>11949667</v>
      </c>
      <c r="O695" s="31">
        <v>0</v>
      </c>
      <c r="P695" s="31">
        <v>27158333</v>
      </c>
      <c r="Q695" s="31">
        <f>VLOOKUP(A695,Hoja8!A:B,2,0)</f>
        <v>1018478219</v>
      </c>
      <c r="R695" s="31">
        <f t="shared" si="41"/>
        <v>0</v>
      </c>
      <c r="S695" s="31">
        <f>VLOOKUP(A695,Hoja8!A:C,3,0)</f>
        <v>39108000</v>
      </c>
      <c r="T695" s="31">
        <f t="shared" si="42"/>
        <v>0</v>
      </c>
      <c r="U695" s="31">
        <f>VLOOKUP(A695,Hoja8!A:E,5,0)</f>
        <v>18467667</v>
      </c>
      <c r="V695" s="31">
        <f>VLOOKUP(A695,Hoja8!A:D,4,0)</f>
        <v>0</v>
      </c>
      <c r="W695" s="31">
        <f>VLOOKUP(A695,Hoja8!A:F,6,0)</f>
        <v>20640333</v>
      </c>
      <c r="AA695" s="30">
        <f t="shared" si="43"/>
        <v>45540</v>
      </c>
      <c r="AB695" s="31"/>
      <c r="AC695" s="31">
        <f t="shared" si="44"/>
        <v>39108000</v>
      </c>
      <c r="AD695" s="28" t="s">
        <v>32</v>
      </c>
    </row>
    <row r="696" spans="1:30" s="28" customFormat="1" ht="29" x14ac:dyDescent="0.35">
      <c r="A696" s="20">
        <v>764</v>
      </c>
      <c r="B696" s="28">
        <v>2024</v>
      </c>
      <c r="C696" s="19" t="s">
        <v>2166</v>
      </c>
      <c r="D696" s="19" t="s">
        <v>2167</v>
      </c>
      <c r="E696" s="19">
        <v>1018502994</v>
      </c>
      <c r="F696" s="19" t="s">
        <v>2168</v>
      </c>
      <c r="G696" s="19" t="s">
        <v>154</v>
      </c>
      <c r="H696" s="19" t="s">
        <v>32</v>
      </c>
      <c r="I696" s="27">
        <v>45351</v>
      </c>
      <c r="J696" s="27">
        <v>45357</v>
      </c>
      <c r="K696" s="27">
        <v>45540</v>
      </c>
      <c r="L696" s="29">
        <v>39096000</v>
      </c>
      <c r="M696" s="36">
        <v>0.30555555555555558</v>
      </c>
      <c r="N696" s="31">
        <v>11946000</v>
      </c>
      <c r="O696" s="31">
        <v>0</v>
      </c>
      <c r="P696" s="31">
        <v>27150000</v>
      </c>
      <c r="Q696" s="31">
        <f>VLOOKUP(A696,Hoja8!A:B,2,0)</f>
        <v>1018502994</v>
      </c>
      <c r="R696" s="31">
        <f t="shared" si="41"/>
        <v>0</v>
      </c>
      <c r="S696" s="31">
        <f>VLOOKUP(A696,Hoja8!A:C,3,0)</f>
        <v>39096000</v>
      </c>
      <c r="T696" s="31">
        <f t="shared" si="42"/>
        <v>0</v>
      </c>
      <c r="U696" s="31">
        <f>VLOOKUP(A696,Hoja8!A:E,5,0)</f>
        <v>18462000</v>
      </c>
      <c r="V696" s="31">
        <f>VLOOKUP(A696,Hoja8!A:D,4,0)</f>
        <v>0</v>
      </c>
      <c r="W696" s="31">
        <f>VLOOKUP(A696,Hoja8!A:F,6,0)</f>
        <v>20634000</v>
      </c>
      <c r="AA696" s="30">
        <f t="shared" si="43"/>
        <v>45540</v>
      </c>
      <c r="AB696" s="31"/>
      <c r="AC696" s="31">
        <f t="shared" si="44"/>
        <v>39096000</v>
      </c>
      <c r="AD696" s="28" t="s">
        <v>32</v>
      </c>
    </row>
    <row r="697" spans="1:30" s="28" customFormat="1" ht="29" x14ac:dyDescent="0.35">
      <c r="A697" s="20">
        <v>765</v>
      </c>
      <c r="B697" s="28">
        <v>2024</v>
      </c>
      <c r="C697" s="19" t="s">
        <v>2169</v>
      </c>
      <c r="D697" s="19" t="s">
        <v>2170</v>
      </c>
      <c r="E697" s="19">
        <v>35507616</v>
      </c>
      <c r="F697" s="19" t="s">
        <v>2171</v>
      </c>
      <c r="G697" s="19" t="s">
        <v>154</v>
      </c>
      <c r="H697" s="19" t="s">
        <v>32</v>
      </c>
      <c r="I697" s="27">
        <v>45351</v>
      </c>
      <c r="J697" s="27">
        <v>45357</v>
      </c>
      <c r="K697" s="27">
        <v>45504</v>
      </c>
      <c r="L697" s="29">
        <v>39108000</v>
      </c>
      <c r="M697" s="36">
        <v>0.37931035139496616</v>
      </c>
      <c r="N697" s="31">
        <v>11949667</v>
      </c>
      <c r="O697" s="31">
        <v>7604333</v>
      </c>
      <c r="P697" s="31">
        <v>19554000</v>
      </c>
      <c r="Q697" s="31">
        <f>VLOOKUP(A697,Hoja8!A:B,2,0)</f>
        <v>35507616</v>
      </c>
      <c r="R697" s="31">
        <f t="shared" si="41"/>
        <v>0</v>
      </c>
      <c r="S697" s="31">
        <f>VLOOKUP(A697,Hoja8!A:C,3,0)</f>
        <v>39108000</v>
      </c>
      <c r="T697" s="31">
        <f t="shared" si="42"/>
        <v>0</v>
      </c>
      <c r="U697" s="31">
        <f>VLOOKUP(A697,Hoja8!A:E,5,0)</f>
        <v>18467667</v>
      </c>
      <c r="V697" s="31">
        <f>VLOOKUP(A697,Hoja8!A:D,4,0)</f>
        <v>7604333</v>
      </c>
      <c r="W697" s="31">
        <f>VLOOKUP(A697,Hoja8!A:F,6,0)</f>
        <v>13036000</v>
      </c>
      <c r="AA697" s="30">
        <f t="shared" si="43"/>
        <v>45504</v>
      </c>
      <c r="AB697" s="31"/>
      <c r="AC697" s="31">
        <f t="shared" si="44"/>
        <v>39108000</v>
      </c>
      <c r="AD697" s="28" t="s">
        <v>32</v>
      </c>
    </row>
    <row r="698" spans="1:30" s="28" customFormat="1" ht="29" x14ac:dyDescent="0.35">
      <c r="A698" s="20">
        <v>766</v>
      </c>
      <c r="B698" s="28">
        <v>2024</v>
      </c>
      <c r="C698" s="19" t="s">
        <v>2172</v>
      </c>
      <c r="D698" s="19" t="s">
        <v>2173</v>
      </c>
      <c r="E698" s="19">
        <v>59310788</v>
      </c>
      <c r="F698" s="19" t="s">
        <v>2174</v>
      </c>
      <c r="G698" s="19" t="s">
        <v>154</v>
      </c>
      <c r="H698" s="19" t="s">
        <v>32</v>
      </c>
      <c r="I698" s="27">
        <v>45351</v>
      </c>
      <c r="J698" s="27">
        <v>45357</v>
      </c>
      <c r="K698" s="27">
        <v>45504</v>
      </c>
      <c r="L698" s="29">
        <v>39108000</v>
      </c>
      <c r="M698" s="36">
        <v>0.37931035139496616</v>
      </c>
      <c r="N698" s="31">
        <v>11949667</v>
      </c>
      <c r="O698" s="31">
        <v>7604333</v>
      </c>
      <c r="P698" s="31">
        <v>19554000</v>
      </c>
      <c r="Q698" s="31">
        <f>VLOOKUP(A698,Hoja8!A:B,2,0)</f>
        <v>59310788</v>
      </c>
      <c r="R698" s="31">
        <f t="shared" si="41"/>
        <v>0</v>
      </c>
      <c r="S698" s="31">
        <f>VLOOKUP(A698,Hoja8!A:C,3,0)</f>
        <v>39108000</v>
      </c>
      <c r="T698" s="31">
        <f t="shared" si="42"/>
        <v>0</v>
      </c>
      <c r="U698" s="31">
        <f>VLOOKUP(A698,Hoja8!A:E,5,0)</f>
        <v>18467667</v>
      </c>
      <c r="V698" s="31">
        <f>VLOOKUP(A698,Hoja8!A:D,4,0)</f>
        <v>7604333</v>
      </c>
      <c r="W698" s="31">
        <f>VLOOKUP(A698,Hoja8!A:F,6,0)</f>
        <v>13036000</v>
      </c>
      <c r="AA698" s="30">
        <f t="shared" si="43"/>
        <v>45504</v>
      </c>
      <c r="AB698" s="31"/>
      <c r="AC698" s="31">
        <f t="shared" si="44"/>
        <v>39108000</v>
      </c>
      <c r="AD698" s="28" t="s">
        <v>32</v>
      </c>
    </row>
    <row r="699" spans="1:30" s="28" customFormat="1" ht="29" x14ac:dyDescent="0.35">
      <c r="A699" s="20">
        <v>767</v>
      </c>
      <c r="B699" s="28">
        <v>2024</v>
      </c>
      <c r="C699" s="19" t="s">
        <v>2175</v>
      </c>
      <c r="D699" s="19" t="s">
        <v>2176</v>
      </c>
      <c r="E699" s="19">
        <v>1015470972</v>
      </c>
      <c r="F699" s="19" t="s">
        <v>2177</v>
      </c>
      <c r="G699" s="19" t="s">
        <v>2071</v>
      </c>
      <c r="H699" s="19" t="s">
        <v>1976</v>
      </c>
      <c r="I699" s="27">
        <v>45351</v>
      </c>
      <c r="J699" s="27">
        <v>45358</v>
      </c>
      <c r="K699" s="27">
        <v>45647</v>
      </c>
      <c r="L699" s="29">
        <v>52250000</v>
      </c>
      <c r="M699" s="36">
        <v>0.18947368421052632</v>
      </c>
      <c r="N699" s="31">
        <v>9900000</v>
      </c>
      <c r="O699" s="31">
        <v>0</v>
      </c>
      <c r="P699" s="31">
        <v>42350000</v>
      </c>
      <c r="Q699" s="31">
        <f>VLOOKUP(A699,Hoja8!A:B,2,0)</f>
        <v>1015470972</v>
      </c>
      <c r="R699" s="31">
        <f t="shared" si="41"/>
        <v>0</v>
      </c>
      <c r="S699" s="31">
        <f>VLOOKUP(A699,Hoja8!A:C,3,0)</f>
        <v>52250000</v>
      </c>
      <c r="T699" s="31">
        <f t="shared" si="42"/>
        <v>0</v>
      </c>
      <c r="U699" s="31">
        <f>VLOOKUP(A699,Hoja8!A:E,5,0)</f>
        <v>15400000</v>
      </c>
      <c r="V699" s="31">
        <f>VLOOKUP(A699,Hoja8!A:D,4,0)</f>
        <v>0</v>
      </c>
      <c r="W699" s="31">
        <f>VLOOKUP(A699,Hoja8!A:F,6,0)</f>
        <v>36850000</v>
      </c>
      <c r="AA699" s="30">
        <f t="shared" si="43"/>
        <v>45647</v>
      </c>
      <c r="AB699" s="31"/>
      <c r="AC699" s="31">
        <f t="shared" si="44"/>
        <v>52250000</v>
      </c>
      <c r="AD699" s="28" t="s">
        <v>2072</v>
      </c>
    </row>
    <row r="700" spans="1:30" s="28" customFormat="1" ht="43.5" x14ac:dyDescent="0.35">
      <c r="A700" s="20">
        <v>768</v>
      </c>
      <c r="B700" s="28">
        <v>2024</v>
      </c>
      <c r="C700" s="19" t="s">
        <v>2178</v>
      </c>
      <c r="D700" s="19" t="s">
        <v>2179</v>
      </c>
      <c r="E700" s="19">
        <v>1012334587</v>
      </c>
      <c r="F700" s="19" t="s">
        <v>2180</v>
      </c>
      <c r="G700" s="19" t="s">
        <v>813</v>
      </c>
      <c r="H700" s="19" t="s">
        <v>1968</v>
      </c>
      <c r="I700" s="27">
        <v>45352</v>
      </c>
      <c r="J700" s="27">
        <v>45356</v>
      </c>
      <c r="K700" s="27">
        <v>45504</v>
      </c>
      <c r="L700" s="29">
        <v>20432500</v>
      </c>
      <c r="M700" s="36">
        <v>0.38356165520083968</v>
      </c>
      <c r="N700" s="31">
        <v>6934667</v>
      </c>
      <c r="O700" s="31">
        <v>2352833</v>
      </c>
      <c r="P700" s="31">
        <v>11145000</v>
      </c>
      <c r="Q700" s="31">
        <f>VLOOKUP(A700,Hoja8!A:B,2,0)</f>
        <v>1012334587</v>
      </c>
      <c r="R700" s="31">
        <f t="shared" si="41"/>
        <v>0</v>
      </c>
      <c r="S700" s="31">
        <f>VLOOKUP(A700,Hoja8!A:C,3,0)</f>
        <v>20432500</v>
      </c>
      <c r="T700" s="31">
        <f t="shared" si="42"/>
        <v>0</v>
      </c>
      <c r="U700" s="31">
        <f>VLOOKUP(A700,Hoja8!A:E,5,0)</f>
        <v>10649667</v>
      </c>
      <c r="V700" s="31">
        <f>VLOOKUP(A700,Hoja8!A:D,4,0)</f>
        <v>2352833</v>
      </c>
      <c r="W700" s="31">
        <f>VLOOKUP(A700,Hoja8!A:F,6,0)</f>
        <v>7430000</v>
      </c>
      <c r="AA700" s="30">
        <f t="shared" si="43"/>
        <v>45504</v>
      </c>
      <c r="AB700" s="31"/>
      <c r="AC700" s="31">
        <f t="shared" si="44"/>
        <v>20432500</v>
      </c>
      <c r="AD700" s="28" t="s">
        <v>534</v>
      </c>
    </row>
    <row r="701" spans="1:30" s="28" customFormat="1" ht="43.5" x14ac:dyDescent="0.35">
      <c r="A701" s="20">
        <v>769</v>
      </c>
      <c r="B701" s="28">
        <v>2024</v>
      </c>
      <c r="C701" s="19" t="s">
        <v>2181</v>
      </c>
      <c r="D701" s="19" t="s">
        <v>2182</v>
      </c>
      <c r="E701" s="19">
        <v>1018405717</v>
      </c>
      <c r="F701" s="19" t="s">
        <v>2183</v>
      </c>
      <c r="G701" s="19" t="s">
        <v>2071</v>
      </c>
      <c r="H701" s="19" t="s">
        <v>1976</v>
      </c>
      <c r="I701" s="27">
        <v>45352</v>
      </c>
      <c r="J701" s="27">
        <v>45359</v>
      </c>
      <c r="K701" s="27">
        <v>45521</v>
      </c>
      <c r="L701" s="29">
        <v>37374571</v>
      </c>
      <c r="M701" s="36">
        <v>0.33125000953188199</v>
      </c>
      <c r="N701" s="31">
        <v>12380327</v>
      </c>
      <c r="O701" s="31">
        <v>0</v>
      </c>
      <c r="P701" s="31">
        <v>24994244</v>
      </c>
      <c r="Q701" s="31">
        <f>VLOOKUP(A701,Hoja8!A:B,2,0)</f>
        <v>1018405717</v>
      </c>
      <c r="R701" s="31">
        <f t="shared" si="41"/>
        <v>0</v>
      </c>
      <c r="S701" s="31">
        <f>VLOOKUP(A701,Hoja8!A:C,3,0)</f>
        <v>37374571</v>
      </c>
      <c r="T701" s="31">
        <f t="shared" si="42"/>
        <v>0</v>
      </c>
      <c r="U701" s="31">
        <f>VLOOKUP(A701,Hoja8!A:E,5,0)</f>
        <v>19388059</v>
      </c>
      <c r="V701" s="31">
        <f>VLOOKUP(A701,Hoja8!A:D,4,0)</f>
        <v>0</v>
      </c>
      <c r="W701" s="31">
        <f>VLOOKUP(A701,Hoja8!A:F,6,0)</f>
        <v>17986512</v>
      </c>
      <c r="AA701" s="30">
        <f t="shared" si="43"/>
        <v>45521</v>
      </c>
      <c r="AB701" s="31"/>
      <c r="AC701" s="31">
        <f t="shared" si="44"/>
        <v>37374571</v>
      </c>
      <c r="AD701" s="28" t="s">
        <v>2072</v>
      </c>
    </row>
    <row r="702" spans="1:30" s="28" customFormat="1" ht="43.5" x14ac:dyDescent="0.35">
      <c r="A702" s="20">
        <v>770</v>
      </c>
      <c r="B702" s="28">
        <v>2024</v>
      </c>
      <c r="C702" s="19" t="s">
        <v>2184</v>
      </c>
      <c r="D702" s="19" t="s">
        <v>2185</v>
      </c>
      <c r="E702" s="19">
        <v>1020719847</v>
      </c>
      <c r="F702" s="19" t="s">
        <v>2186</v>
      </c>
      <c r="G702" s="19" t="s">
        <v>2071</v>
      </c>
      <c r="H702" s="19" t="s">
        <v>1976</v>
      </c>
      <c r="I702" s="27">
        <v>45352</v>
      </c>
      <c r="J702" s="27">
        <v>45356</v>
      </c>
      <c r="K702" s="27">
        <v>45518</v>
      </c>
      <c r="L702" s="29">
        <v>37374571</v>
      </c>
      <c r="M702" s="36">
        <v>0.35000000401342402</v>
      </c>
      <c r="N702" s="31">
        <v>13081100</v>
      </c>
      <c r="O702" s="31">
        <v>0</v>
      </c>
      <c r="P702" s="31">
        <v>24293471</v>
      </c>
      <c r="Q702" s="31">
        <f>VLOOKUP(A702,Hoja8!A:B,2,0)</f>
        <v>1020719847</v>
      </c>
      <c r="R702" s="31">
        <f t="shared" si="41"/>
        <v>0</v>
      </c>
      <c r="S702" s="31">
        <f>VLOOKUP(A702,Hoja8!A:C,3,0)</f>
        <v>37374571</v>
      </c>
      <c r="T702" s="31">
        <f t="shared" si="42"/>
        <v>0</v>
      </c>
      <c r="U702" s="31">
        <f>VLOOKUP(A702,Hoja8!A:E,5,0)</f>
        <v>20088832</v>
      </c>
      <c r="V702" s="31">
        <f>VLOOKUP(A702,Hoja8!A:D,4,0)</f>
        <v>0</v>
      </c>
      <c r="W702" s="31">
        <f>VLOOKUP(A702,Hoja8!A:F,6,0)</f>
        <v>17285739</v>
      </c>
      <c r="AA702" s="30">
        <f t="shared" si="43"/>
        <v>45518</v>
      </c>
      <c r="AB702" s="31"/>
      <c r="AC702" s="31">
        <f t="shared" si="44"/>
        <v>37374571</v>
      </c>
      <c r="AD702" s="28" t="s">
        <v>2072</v>
      </c>
    </row>
    <row r="703" spans="1:30" s="28" customFormat="1" ht="43.5" x14ac:dyDescent="0.35">
      <c r="A703" s="20">
        <v>771</v>
      </c>
      <c r="B703" s="28">
        <v>2024</v>
      </c>
      <c r="C703" s="19" t="s">
        <v>2187</v>
      </c>
      <c r="D703" s="19" t="s">
        <v>2188</v>
      </c>
      <c r="E703" s="19">
        <v>52093380</v>
      </c>
      <c r="F703" s="19" t="s">
        <v>2189</v>
      </c>
      <c r="G703" s="19" t="s">
        <v>154</v>
      </c>
      <c r="H703" s="19" t="s">
        <v>4747</v>
      </c>
      <c r="I703" s="27">
        <v>45352</v>
      </c>
      <c r="J703" s="27">
        <v>45356</v>
      </c>
      <c r="K703" s="27">
        <v>45504</v>
      </c>
      <c r="L703" s="29">
        <v>38046000</v>
      </c>
      <c r="M703" s="36">
        <v>0.38356164383561642</v>
      </c>
      <c r="N703" s="31">
        <v>12532800</v>
      </c>
      <c r="O703" s="31">
        <v>5371200</v>
      </c>
      <c r="P703" s="31">
        <v>20142000</v>
      </c>
      <c r="Q703" s="31">
        <f>VLOOKUP(A703,Hoja8!A:B,2,0)</f>
        <v>52093380</v>
      </c>
      <c r="R703" s="31">
        <f t="shared" si="41"/>
        <v>0</v>
      </c>
      <c r="S703" s="31">
        <f>VLOOKUP(A703,Hoja8!A:C,3,0)</f>
        <v>38046000</v>
      </c>
      <c r="T703" s="31">
        <f t="shared" si="42"/>
        <v>0</v>
      </c>
      <c r="U703" s="31">
        <f>VLOOKUP(A703,Hoja8!A:E,5,0)</f>
        <v>19246800</v>
      </c>
      <c r="V703" s="31">
        <f>VLOOKUP(A703,Hoja8!A:D,4,0)</f>
        <v>5371200</v>
      </c>
      <c r="W703" s="31">
        <f>VLOOKUP(A703,Hoja8!A:F,6,0)</f>
        <v>13428000</v>
      </c>
      <c r="AA703" s="30">
        <f t="shared" si="43"/>
        <v>45504</v>
      </c>
      <c r="AB703" s="31"/>
      <c r="AC703" s="31">
        <f t="shared" si="44"/>
        <v>38046000</v>
      </c>
      <c r="AD703" s="28" t="s">
        <v>5435</v>
      </c>
    </row>
    <row r="704" spans="1:30" s="28" customFormat="1" ht="43.5" x14ac:dyDescent="0.35">
      <c r="A704" s="20">
        <v>772</v>
      </c>
      <c r="B704" s="28">
        <v>2024</v>
      </c>
      <c r="C704" s="19" t="s">
        <v>2190</v>
      </c>
      <c r="D704" s="19" t="s">
        <v>2191</v>
      </c>
      <c r="E704" s="19">
        <v>52718702</v>
      </c>
      <c r="F704" s="19" t="s">
        <v>2192</v>
      </c>
      <c r="G704" s="19" t="s">
        <v>154</v>
      </c>
      <c r="H704" s="19" t="s">
        <v>4747</v>
      </c>
      <c r="I704" s="27">
        <v>45352</v>
      </c>
      <c r="J704" s="27">
        <v>45356</v>
      </c>
      <c r="K704" s="27">
        <v>45504</v>
      </c>
      <c r="L704" s="29">
        <v>35308000</v>
      </c>
      <c r="M704" s="36">
        <v>0.13333332389260225</v>
      </c>
      <c r="N704" s="31">
        <v>4707733</v>
      </c>
      <c r="O704" s="31">
        <v>0</v>
      </c>
      <c r="P704" s="31">
        <v>30600267</v>
      </c>
      <c r="Q704" s="31">
        <f>VLOOKUP(A704,Hoja8!A:B,2,0)</f>
        <v>52718702</v>
      </c>
      <c r="R704" s="31">
        <f t="shared" si="41"/>
        <v>0</v>
      </c>
      <c r="S704" s="31">
        <f>VLOOKUP(A704,Hoja8!A:C,3,0)</f>
        <v>35308000</v>
      </c>
      <c r="T704" s="31">
        <f t="shared" si="42"/>
        <v>0</v>
      </c>
      <c r="U704" s="31">
        <f>VLOOKUP(A704,Hoja8!A:E,5,0)</f>
        <v>9958666</v>
      </c>
      <c r="V704" s="31">
        <f>VLOOKUP(A704,Hoja8!A:D,4,0)</f>
        <v>0</v>
      </c>
      <c r="W704" s="31">
        <f>VLOOKUP(A704,Hoja8!A:F,6,0)</f>
        <v>25349334</v>
      </c>
      <c r="AA704" s="30">
        <f t="shared" si="43"/>
        <v>45504</v>
      </c>
      <c r="AB704" s="31"/>
      <c r="AC704" s="31">
        <f t="shared" si="44"/>
        <v>35308000</v>
      </c>
      <c r="AD704" s="28" t="s">
        <v>5435</v>
      </c>
    </row>
    <row r="705" spans="1:30" s="28" customFormat="1" ht="43.5" x14ac:dyDescent="0.35">
      <c r="A705" s="20">
        <v>773</v>
      </c>
      <c r="B705" s="28">
        <v>2024</v>
      </c>
      <c r="C705" s="19" t="s">
        <v>2193</v>
      </c>
      <c r="D705" s="19" t="s">
        <v>2194</v>
      </c>
      <c r="E705" s="19">
        <v>1026266387</v>
      </c>
      <c r="F705" s="19" t="s">
        <v>2195</v>
      </c>
      <c r="G705" s="19" t="s">
        <v>894</v>
      </c>
      <c r="H705" s="19" t="s">
        <v>895</v>
      </c>
      <c r="I705" s="27">
        <v>45352</v>
      </c>
      <c r="J705" s="27">
        <v>45356</v>
      </c>
      <c r="K705" s="27">
        <v>45504</v>
      </c>
      <c r="L705" s="29">
        <v>43500000</v>
      </c>
      <c r="M705" s="36">
        <v>0.38356164383561642</v>
      </c>
      <c r="N705" s="31">
        <v>16240000</v>
      </c>
      <c r="O705" s="31">
        <v>1160000</v>
      </c>
      <c r="P705" s="31">
        <v>26100000</v>
      </c>
      <c r="Q705" s="31">
        <f>VLOOKUP(A705,Hoja8!A:B,2,0)</f>
        <v>1026266387</v>
      </c>
      <c r="R705" s="31">
        <f t="shared" si="41"/>
        <v>0</v>
      </c>
      <c r="S705" s="31">
        <f>VLOOKUP(A705,Hoja8!A:C,3,0)</f>
        <v>43500000</v>
      </c>
      <c r="T705" s="31">
        <f t="shared" si="42"/>
        <v>0</v>
      </c>
      <c r="U705" s="31">
        <f>VLOOKUP(A705,Hoja8!A:E,5,0)</f>
        <v>24940000</v>
      </c>
      <c r="V705" s="31">
        <f>VLOOKUP(A705,Hoja8!A:D,4,0)</f>
        <v>1160000</v>
      </c>
      <c r="W705" s="31">
        <f>VLOOKUP(A705,Hoja8!A:F,6,0)</f>
        <v>17400000</v>
      </c>
      <c r="AA705" s="30">
        <f t="shared" si="43"/>
        <v>45504</v>
      </c>
      <c r="AB705" s="31"/>
      <c r="AC705" s="31">
        <f t="shared" si="44"/>
        <v>43500000</v>
      </c>
      <c r="AD705" s="28" t="s">
        <v>895</v>
      </c>
    </row>
    <row r="706" spans="1:30" s="28" customFormat="1" ht="43.5" x14ac:dyDescent="0.35">
      <c r="A706" s="20">
        <v>774</v>
      </c>
      <c r="B706" s="28">
        <v>2024</v>
      </c>
      <c r="C706" s="19" t="s">
        <v>2196</v>
      </c>
      <c r="D706" s="19" t="s">
        <v>2197</v>
      </c>
      <c r="E706" s="19">
        <v>1098736381</v>
      </c>
      <c r="F706" s="19" t="s">
        <v>2198</v>
      </c>
      <c r="G706" s="19" t="s">
        <v>2071</v>
      </c>
      <c r="H706" s="19" t="s">
        <v>1976</v>
      </c>
      <c r="I706" s="27">
        <v>45352</v>
      </c>
      <c r="J706" s="27">
        <v>45357</v>
      </c>
      <c r="K706" s="27">
        <v>45478</v>
      </c>
      <c r="L706" s="29">
        <v>27200000</v>
      </c>
      <c r="M706" s="36">
        <v>0.4583333455882353</v>
      </c>
      <c r="N706" s="31">
        <v>12466667</v>
      </c>
      <c r="O706" s="31">
        <v>0</v>
      </c>
      <c r="P706" s="31">
        <v>14733333</v>
      </c>
      <c r="Q706" s="31">
        <f>VLOOKUP(A706,Hoja8!A:B,2,0)</f>
        <v>1098736381</v>
      </c>
      <c r="R706" s="31">
        <f t="shared" si="41"/>
        <v>0</v>
      </c>
      <c r="S706" s="31">
        <f>VLOOKUP(A706,Hoja8!A:C,3,0)</f>
        <v>27200000</v>
      </c>
      <c r="T706" s="31">
        <f t="shared" si="42"/>
        <v>0</v>
      </c>
      <c r="U706" s="31">
        <f>VLOOKUP(A706,Hoja8!A:E,5,0)</f>
        <v>19266667</v>
      </c>
      <c r="V706" s="31">
        <f>VLOOKUP(A706,Hoja8!A:D,4,0)</f>
        <v>0</v>
      </c>
      <c r="W706" s="31">
        <f>VLOOKUP(A706,Hoja8!A:F,6,0)</f>
        <v>7933333</v>
      </c>
      <c r="AA706" s="30">
        <f t="shared" si="43"/>
        <v>45478</v>
      </c>
      <c r="AB706" s="31"/>
      <c r="AC706" s="31">
        <f t="shared" si="44"/>
        <v>27200000</v>
      </c>
      <c r="AD706" s="28" t="s">
        <v>2072</v>
      </c>
    </row>
    <row r="707" spans="1:30" s="28" customFormat="1" ht="43.5" x14ac:dyDescent="0.35">
      <c r="A707" s="20">
        <v>775</v>
      </c>
      <c r="B707" s="28">
        <v>2024</v>
      </c>
      <c r="C707" s="19" t="s">
        <v>2199</v>
      </c>
      <c r="D707" s="19" t="s">
        <v>2200</v>
      </c>
      <c r="E707" s="19">
        <v>1013598415</v>
      </c>
      <c r="F707" s="19" t="s">
        <v>2201</v>
      </c>
      <c r="G707" s="19" t="s">
        <v>2071</v>
      </c>
      <c r="H707" s="19" t="s">
        <v>1976</v>
      </c>
      <c r="I707" s="27">
        <v>45352</v>
      </c>
      <c r="J707" s="27">
        <v>45359</v>
      </c>
      <c r="K707" s="27">
        <v>45716</v>
      </c>
      <c r="L707" s="29">
        <v>61750000</v>
      </c>
      <c r="M707" s="36">
        <v>8.0701748987854247E-2</v>
      </c>
      <c r="N707" s="31">
        <v>4983333</v>
      </c>
      <c r="O707" s="31">
        <v>0</v>
      </c>
      <c r="P707" s="31">
        <v>56766667</v>
      </c>
      <c r="Q707" s="31">
        <f>VLOOKUP(A707,Hoja8!A:B,2,0)</f>
        <v>1013598415</v>
      </c>
      <c r="R707" s="31">
        <f t="shared" si="41"/>
        <v>0</v>
      </c>
      <c r="S707" s="31">
        <f>VLOOKUP(A707,Hoja8!A:C,3,0)</f>
        <v>61750000</v>
      </c>
      <c r="T707" s="31">
        <f t="shared" si="42"/>
        <v>0</v>
      </c>
      <c r="U707" s="31">
        <f>VLOOKUP(A707,Hoja8!A:E,5,0)</f>
        <v>4983333</v>
      </c>
      <c r="V707" s="31">
        <f>VLOOKUP(A707,Hoja8!A:D,4,0)</f>
        <v>0</v>
      </c>
      <c r="W707" s="31">
        <f>VLOOKUP(A707,Hoja8!A:F,6,0)</f>
        <v>56766667</v>
      </c>
      <c r="AA707" s="30">
        <f t="shared" si="43"/>
        <v>45716</v>
      </c>
      <c r="AB707" s="31"/>
      <c r="AC707" s="31">
        <f t="shared" si="44"/>
        <v>61750000</v>
      </c>
      <c r="AD707" s="28" t="s">
        <v>2072</v>
      </c>
    </row>
    <row r="708" spans="1:30" s="28" customFormat="1" ht="43.5" x14ac:dyDescent="0.35">
      <c r="A708" s="20">
        <v>777</v>
      </c>
      <c r="B708" s="28">
        <v>2024</v>
      </c>
      <c r="C708" s="19" t="s">
        <v>2202</v>
      </c>
      <c r="D708" s="19" t="s">
        <v>2203</v>
      </c>
      <c r="E708" s="19">
        <v>53015473</v>
      </c>
      <c r="F708" s="19" t="s">
        <v>2204</v>
      </c>
      <c r="G708" s="19" t="s">
        <v>2071</v>
      </c>
      <c r="H708" s="19" t="s">
        <v>1976</v>
      </c>
      <c r="I708" s="27">
        <v>45352</v>
      </c>
      <c r="J708" s="27">
        <v>45359</v>
      </c>
      <c r="K708" s="27">
        <v>45648</v>
      </c>
      <c r="L708" s="29">
        <v>61750000</v>
      </c>
      <c r="M708" s="36">
        <v>0.1859649068825911</v>
      </c>
      <c r="N708" s="31">
        <v>11483333</v>
      </c>
      <c r="O708" s="31">
        <v>0</v>
      </c>
      <c r="P708" s="31">
        <v>50266667</v>
      </c>
      <c r="Q708" s="31">
        <f>VLOOKUP(A708,Hoja8!A:B,2,0)</f>
        <v>53015473</v>
      </c>
      <c r="R708" s="31">
        <f t="shared" si="41"/>
        <v>0</v>
      </c>
      <c r="S708" s="31">
        <f>VLOOKUP(A708,Hoja8!A:C,3,0)</f>
        <v>61750000</v>
      </c>
      <c r="T708" s="31">
        <f t="shared" si="42"/>
        <v>0</v>
      </c>
      <c r="U708" s="31">
        <f>VLOOKUP(A708,Hoja8!A:E,5,0)</f>
        <v>17983333</v>
      </c>
      <c r="V708" s="31">
        <f>VLOOKUP(A708,Hoja8!A:D,4,0)</f>
        <v>0</v>
      </c>
      <c r="W708" s="31">
        <f>VLOOKUP(A708,Hoja8!A:F,6,0)</f>
        <v>43766667</v>
      </c>
      <c r="AA708" s="30">
        <f t="shared" si="43"/>
        <v>45648</v>
      </c>
      <c r="AB708" s="31"/>
      <c r="AC708" s="31">
        <f t="shared" si="44"/>
        <v>61750000</v>
      </c>
      <c r="AD708" s="28" t="s">
        <v>2072</v>
      </c>
    </row>
    <row r="709" spans="1:30" s="28" customFormat="1" ht="43.5" x14ac:dyDescent="0.35">
      <c r="A709" s="20">
        <v>778</v>
      </c>
      <c r="B709" s="28">
        <v>2024</v>
      </c>
      <c r="C709" s="19" t="s">
        <v>2205</v>
      </c>
      <c r="D709" s="19" t="s">
        <v>2206</v>
      </c>
      <c r="E709" s="19">
        <v>1014294595</v>
      </c>
      <c r="F709" s="19" t="s">
        <v>2207</v>
      </c>
      <c r="G709" s="19" t="s">
        <v>2071</v>
      </c>
      <c r="H709" s="19" t="s">
        <v>1976</v>
      </c>
      <c r="I709" s="27">
        <v>45352</v>
      </c>
      <c r="J709" s="27">
        <v>45359</v>
      </c>
      <c r="K709" s="27">
        <v>45648</v>
      </c>
      <c r="L709" s="29">
        <v>61750000</v>
      </c>
      <c r="M709" s="36">
        <v>0.1859649068825911</v>
      </c>
      <c r="N709" s="31">
        <v>11483333</v>
      </c>
      <c r="O709" s="31">
        <v>0</v>
      </c>
      <c r="P709" s="31">
        <v>50266667</v>
      </c>
      <c r="Q709" s="31">
        <f>VLOOKUP(A709,Hoja8!A:B,2,0)</f>
        <v>1014294595</v>
      </c>
      <c r="R709" s="31">
        <f t="shared" si="41"/>
        <v>0</v>
      </c>
      <c r="S709" s="31">
        <f>VLOOKUP(A709,Hoja8!A:C,3,0)</f>
        <v>61750000</v>
      </c>
      <c r="T709" s="31">
        <f t="shared" si="42"/>
        <v>0</v>
      </c>
      <c r="U709" s="31">
        <f>VLOOKUP(A709,Hoja8!A:E,5,0)</f>
        <v>17983333</v>
      </c>
      <c r="V709" s="31">
        <f>VLOOKUP(A709,Hoja8!A:D,4,0)</f>
        <v>0</v>
      </c>
      <c r="W709" s="31">
        <f>VLOOKUP(A709,Hoja8!A:F,6,0)</f>
        <v>43766667</v>
      </c>
      <c r="AA709" s="30">
        <f t="shared" si="43"/>
        <v>45648</v>
      </c>
      <c r="AB709" s="31"/>
      <c r="AC709" s="31">
        <f t="shared" si="44"/>
        <v>61750000</v>
      </c>
      <c r="AD709" s="28" t="s">
        <v>2072</v>
      </c>
    </row>
    <row r="710" spans="1:30" s="28" customFormat="1" ht="43.5" x14ac:dyDescent="0.35">
      <c r="A710" s="20">
        <v>779</v>
      </c>
      <c r="B710" s="28">
        <v>2024</v>
      </c>
      <c r="C710" s="19" t="s">
        <v>2208</v>
      </c>
      <c r="D710" s="19" t="s">
        <v>2209</v>
      </c>
      <c r="E710" s="19">
        <v>52902315</v>
      </c>
      <c r="F710" s="19" t="s">
        <v>2210</v>
      </c>
      <c r="G710" s="19" t="s">
        <v>338</v>
      </c>
      <c r="H710" s="19" t="s">
        <v>339</v>
      </c>
      <c r="I710" s="27">
        <v>45352</v>
      </c>
      <c r="J710" s="27">
        <v>45356</v>
      </c>
      <c r="K710" s="27">
        <v>45447</v>
      </c>
      <c r="L710" s="29">
        <v>28500000</v>
      </c>
      <c r="M710" s="36">
        <v>0.55445544090104681</v>
      </c>
      <c r="N710" s="31">
        <v>17733333</v>
      </c>
      <c r="O710" s="31">
        <v>0</v>
      </c>
      <c r="P710" s="31">
        <v>14250000</v>
      </c>
      <c r="Q710" s="31">
        <f>VLOOKUP(A710,Hoja8!A:B,2,0)</f>
        <v>52902315</v>
      </c>
      <c r="R710" s="31">
        <f t="shared" si="41"/>
        <v>0</v>
      </c>
      <c r="S710" s="31">
        <v>28500000</v>
      </c>
      <c r="T710" s="31">
        <f t="shared" si="42"/>
        <v>0</v>
      </c>
      <c r="U710" s="31">
        <v>28500000</v>
      </c>
      <c r="V710" s="31">
        <f>VLOOKUP(A710,Hoja8!A:D,4,0)</f>
        <v>0</v>
      </c>
      <c r="W710" s="31">
        <f>VLOOKUP(A710,Hoja8!A:F,6,0)</f>
        <v>0</v>
      </c>
      <c r="X710" s="30">
        <v>45440</v>
      </c>
      <c r="Y710" s="30">
        <v>45440</v>
      </c>
      <c r="Z710" s="28">
        <v>11</v>
      </c>
      <c r="AA710" s="30">
        <f t="shared" si="43"/>
        <v>45458</v>
      </c>
      <c r="AB710" s="31">
        <v>3483333</v>
      </c>
      <c r="AC710" s="31">
        <f t="shared" si="44"/>
        <v>31983333</v>
      </c>
      <c r="AD710" s="28" t="s">
        <v>340</v>
      </c>
    </row>
    <row r="711" spans="1:30" s="28" customFormat="1" ht="43.5" x14ac:dyDescent="0.35">
      <c r="A711" s="20">
        <v>783</v>
      </c>
      <c r="B711" s="28">
        <v>2024</v>
      </c>
      <c r="C711" s="19" t="s">
        <v>2211</v>
      </c>
      <c r="D711" s="19" t="s">
        <v>2212</v>
      </c>
      <c r="E711" s="19">
        <v>1020753180</v>
      </c>
      <c r="F711" s="19" t="s">
        <v>2213</v>
      </c>
      <c r="G711" s="19" t="s">
        <v>5431</v>
      </c>
      <c r="H711" s="19" t="s">
        <v>539</v>
      </c>
      <c r="I711" s="27">
        <v>45355</v>
      </c>
      <c r="J711" s="27">
        <v>45359</v>
      </c>
      <c r="K711" s="27">
        <v>45504</v>
      </c>
      <c r="L711" s="29">
        <v>29174750</v>
      </c>
      <c r="M711" s="36">
        <v>0.37062936233227711</v>
      </c>
      <c r="N711" s="31">
        <v>9371283</v>
      </c>
      <c r="O711" s="31">
        <v>3889967</v>
      </c>
      <c r="P711" s="31">
        <v>15913500</v>
      </c>
      <c r="Q711" s="31">
        <f>VLOOKUP(A711,Hoja8!A:B,2,0)</f>
        <v>1020753180</v>
      </c>
      <c r="R711" s="31">
        <f t="shared" si="41"/>
        <v>0</v>
      </c>
      <c r="S711" s="31">
        <f>VLOOKUP(A711,Hoja8!A:C,3,0)</f>
        <v>29174750</v>
      </c>
      <c r="T711" s="31">
        <f t="shared" si="42"/>
        <v>0</v>
      </c>
      <c r="U711" s="31">
        <f>VLOOKUP(A711,Hoja8!A:E,5,0)</f>
        <v>14675783</v>
      </c>
      <c r="V711" s="31">
        <f>VLOOKUP(A711,Hoja8!A:D,4,0)</f>
        <v>3889967</v>
      </c>
      <c r="W711" s="31">
        <f>VLOOKUP(A711,Hoja8!A:F,6,0)</f>
        <v>10609000</v>
      </c>
      <c r="AA711" s="30">
        <f t="shared" si="43"/>
        <v>45504</v>
      </c>
      <c r="AB711" s="31"/>
      <c r="AC711" s="31">
        <f t="shared" si="44"/>
        <v>29174750</v>
      </c>
      <c r="AD711" s="28" t="s">
        <v>534</v>
      </c>
    </row>
    <row r="712" spans="1:30" s="28" customFormat="1" ht="43.5" x14ac:dyDescent="0.35">
      <c r="A712" s="20">
        <v>786</v>
      </c>
      <c r="B712" s="28">
        <v>2024</v>
      </c>
      <c r="C712" s="19" t="s">
        <v>2214</v>
      </c>
      <c r="D712" s="19" t="s">
        <v>2215</v>
      </c>
      <c r="E712" s="19">
        <v>52708833</v>
      </c>
      <c r="F712" s="19" t="s">
        <v>2216</v>
      </c>
      <c r="G712" s="19" t="s">
        <v>2071</v>
      </c>
      <c r="H712" s="19" t="s">
        <v>1976</v>
      </c>
      <c r="I712" s="27">
        <v>45355</v>
      </c>
      <c r="J712" s="27">
        <v>45359</v>
      </c>
      <c r="K712" s="27">
        <v>45521</v>
      </c>
      <c r="L712" s="29">
        <v>56000000</v>
      </c>
      <c r="M712" s="36">
        <v>0.33124999999999999</v>
      </c>
      <c r="N712" s="31">
        <v>18550000</v>
      </c>
      <c r="O712" s="31">
        <v>0</v>
      </c>
      <c r="P712" s="31">
        <v>37450000</v>
      </c>
      <c r="Q712" s="31">
        <f>VLOOKUP(A712,Hoja8!A:B,2,0)</f>
        <v>52708833</v>
      </c>
      <c r="R712" s="31">
        <f t="shared" ref="R712:R775" si="45">+E712-Q712</f>
        <v>0</v>
      </c>
      <c r="S712" s="31">
        <f>VLOOKUP(A712,Hoja8!A:C,3,0)</f>
        <v>56000000</v>
      </c>
      <c r="T712" s="31">
        <f t="shared" ref="T712:T775" si="46">+L712-S712</f>
        <v>0</v>
      </c>
      <c r="U712" s="31">
        <f>VLOOKUP(A712,Hoja8!A:E,5,0)</f>
        <v>29050000</v>
      </c>
      <c r="V712" s="31">
        <f>VLOOKUP(A712,Hoja8!A:D,4,0)</f>
        <v>0</v>
      </c>
      <c r="W712" s="31">
        <f>VLOOKUP(A712,Hoja8!A:F,6,0)</f>
        <v>26950000</v>
      </c>
      <c r="AA712" s="30">
        <f t="shared" ref="AA712:AA775" si="47">+Z712+K712</f>
        <v>45521</v>
      </c>
      <c r="AB712" s="31"/>
      <c r="AC712" s="31">
        <f t="shared" si="44"/>
        <v>56000000</v>
      </c>
      <c r="AD712" s="28" t="s">
        <v>2072</v>
      </c>
    </row>
    <row r="713" spans="1:30" s="28" customFormat="1" ht="43.5" x14ac:dyDescent="0.35">
      <c r="A713" s="20">
        <v>787</v>
      </c>
      <c r="B713" s="28">
        <v>2024</v>
      </c>
      <c r="C713" s="19" t="s">
        <v>2217</v>
      </c>
      <c r="D713" s="19" t="s">
        <v>2218</v>
      </c>
      <c r="E713" s="19">
        <v>1032362351</v>
      </c>
      <c r="F713" s="19" t="s">
        <v>2219</v>
      </c>
      <c r="G713" s="19" t="s">
        <v>1975</v>
      </c>
      <c r="H713" s="19" t="s">
        <v>1976</v>
      </c>
      <c r="I713" s="27">
        <v>45355</v>
      </c>
      <c r="J713" s="27">
        <v>45356</v>
      </c>
      <c r="K713" s="27">
        <v>45504</v>
      </c>
      <c r="L713" s="29">
        <v>30250000</v>
      </c>
      <c r="M713" s="36">
        <v>0.3835616515123082</v>
      </c>
      <c r="N713" s="31">
        <v>10266667</v>
      </c>
      <c r="O713" s="31">
        <v>3483333</v>
      </c>
      <c r="P713" s="31">
        <v>16500000</v>
      </c>
      <c r="Q713" s="31">
        <f>VLOOKUP(A713,Hoja8!A:B,2,0)</f>
        <v>1032362351</v>
      </c>
      <c r="R713" s="31">
        <f t="shared" si="45"/>
        <v>0</v>
      </c>
      <c r="S713" s="31">
        <f>VLOOKUP(A713,Hoja8!A:C,3,0)</f>
        <v>30250000</v>
      </c>
      <c r="T713" s="31">
        <f t="shared" si="46"/>
        <v>0</v>
      </c>
      <c r="U713" s="31">
        <f>VLOOKUP(A713,Hoja8!A:E,5,0)</f>
        <v>10266667</v>
      </c>
      <c r="V713" s="31">
        <f>VLOOKUP(A713,Hoja8!A:D,4,0)</f>
        <v>3483333</v>
      </c>
      <c r="W713" s="31">
        <f>VLOOKUP(A713,Hoja8!A:F,6,0)</f>
        <v>16500000</v>
      </c>
      <c r="AA713" s="30">
        <f t="shared" si="47"/>
        <v>45504</v>
      </c>
      <c r="AB713" s="31"/>
      <c r="AC713" s="31">
        <f t="shared" si="44"/>
        <v>30250000</v>
      </c>
      <c r="AD713" s="28" t="s">
        <v>1977</v>
      </c>
    </row>
    <row r="714" spans="1:30" s="28" customFormat="1" ht="43.5" x14ac:dyDescent="0.35">
      <c r="A714" s="20">
        <v>790</v>
      </c>
      <c r="B714" s="28">
        <v>2024</v>
      </c>
      <c r="C714" s="19" t="s">
        <v>2220</v>
      </c>
      <c r="D714" s="19" t="s">
        <v>2221</v>
      </c>
      <c r="E714" s="19">
        <v>1018420718</v>
      </c>
      <c r="F714" s="19" t="s">
        <v>2222</v>
      </c>
      <c r="G714" s="19" t="s">
        <v>154</v>
      </c>
      <c r="H714" s="19" t="s">
        <v>32</v>
      </c>
      <c r="I714" s="27">
        <v>45355</v>
      </c>
      <c r="J714" s="27">
        <v>45363</v>
      </c>
      <c r="K714" s="27">
        <v>45546</v>
      </c>
      <c r="L714" s="29">
        <v>39096000</v>
      </c>
      <c r="M714" s="36">
        <v>0.2722222222222222</v>
      </c>
      <c r="N714" s="31">
        <v>10642800</v>
      </c>
      <c r="O714" s="31">
        <v>0</v>
      </c>
      <c r="P714" s="31">
        <v>28453200</v>
      </c>
      <c r="Q714" s="31">
        <f>VLOOKUP(A714,Hoja8!A:B,2,0)</f>
        <v>1018420718</v>
      </c>
      <c r="R714" s="31">
        <f t="shared" si="45"/>
        <v>0</v>
      </c>
      <c r="S714" s="31">
        <f>VLOOKUP(A714,Hoja8!A:C,3,0)</f>
        <v>39096000</v>
      </c>
      <c r="T714" s="31">
        <f t="shared" si="46"/>
        <v>0</v>
      </c>
      <c r="U714" s="31">
        <f>VLOOKUP(A714,Hoja8!A:E,5,0)</f>
        <v>17158800</v>
      </c>
      <c r="V714" s="31">
        <f>VLOOKUP(A714,Hoja8!A:D,4,0)</f>
        <v>0</v>
      </c>
      <c r="W714" s="31">
        <f>VLOOKUP(A714,Hoja8!A:F,6,0)</f>
        <v>21937200</v>
      </c>
      <c r="AA714" s="30">
        <f t="shared" si="47"/>
        <v>45546</v>
      </c>
      <c r="AB714" s="31"/>
      <c r="AC714" s="31">
        <f t="shared" si="44"/>
        <v>39096000</v>
      </c>
      <c r="AD714" s="28" t="s">
        <v>32</v>
      </c>
    </row>
    <row r="715" spans="1:30" s="28" customFormat="1" ht="43.5" x14ac:dyDescent="0.35">
      <c r="A715" s="20">
        <v>791</v>
      </c>
      <c r="B715" s="28">
        <v>2024</v>
      </c>
      <c r="C715" s="19" t="s">
        <v>2223</v>
      </c>
      <c r="D715" s="19" t="s">
        <v>2224</v>
      </c>
      <c r="E715" s="19">
        <v>52866026</v>
      </c>
      <c r="F715" s="19" t="s">
        <v>2225</v>
      </c>
      <c r="G715" s="19" t="s">
        <v>154</v>
      </c>
      <c r="H715" s="19" t="s">
        <v>32</v>
      </c>
      <c r="I715" s="27">
        <v>45355</v>
      </c>
      <c r="J715" s="27">
        <v>45363</v>
      </c>
      <c r="K715" s="27">
        <v>45546</v>
      </c>
      <c r="L715" s="29">
        <v>39096000</v>
      </c>
      <c r="M715" s="36">
        <v>0.2722222222222222</v>
      </c>
      <c r="N715" s="31">
        <v>10642800</v>
      </c>
      <c r="O715" s="31">
        <v>0</v>
      </c>
      <c r="P715" s="31">
        <v>28453200</v>
      </c>
      <c r="Q715" s="31">
        <f>VLOOKUP(A715,Hoja8!A:B,2,0)</f>
        <v>52866026</v>
      </c>
      <c r="R715" s="31">
        <f t="shared" si="45"/>
        <v>0</v>
      </c>
      <c r="S715" s="31">
        <f>VLOOKUP(A715,Hoja8!A:C,3,0)</f>
        <v>39096000</v>
      </c>
      <c r="T715" s="31">
        <f t="shared" si="46"/>
        <v>0</v>
      </c>
      <c r="U715" s="31">
        <f>VLOOKUP(A715,Hoja8!A:E,5,0)</f>
        <v>17158800</v>
      </c>
      <c r="V715" s="31">
        <f>VLOOKUP(A715,Hoja8!A:D,4,0)</f>
        <v>0</v>
      </c>
      <c r="W715" s="31">
        <f>VLOOKUP(A715,Hoja8!A:F,6,0)</f>
        <v>21937200</v>
      </c>
      <c r="AA715" s="30">
        <f t="shared" si="47"/>
        <v>45546</v>
      </c>
      <c r="AB715" s="31"/>
      <c r="AC715" s="31">
        <f t="shared" si="44"/>
        <v>39096000</v>
      </c>
      <c r="AD715" s="28" t="s">
        <v>32</v>
      </c>
    </row>
    <row r="716" spans="1:30" s="28" customFormat="1" ht="43.5" x14ac:dyDescent="0.35">
      <c r="A716" s="20">
        <v>792</v>
      </c>
      <c r="B716" s="28">
        <v>2024</v>
      </c>
      <c r="C716" s="19" t="s">
        <v>2226</v>
      </c>
      <c r="D716" s="19" t="s">
        <v>2227</v>
      </c>
      <c r="E716" s="19">
        <v>52028342</v>
      </c>
      <c r="F716" s="19" t="s">
        <v>2228</v>
      </c>
      <c r="G716" s="19" t="s">
        <v>154</v>
      </c>
      <c r="H716" s="19" t="s">
        <v>32</v>
      </c>
      <c r="I716" s="27">
        <v>45355</v>
      </c>
      <c r="J716" s="27">
        <v>45363</v>
      </c>
      <c r="K716" s="27">
        <v>45546</v>
      </c>
      <c r="L716" s="29">
        <v>39096000</v>
      </c>
      <c r="M716" s="36">
        <v>0.2722222222222222</v>
      </c>
      <c r="N716" s="31">
        <v>10642800</v>
      </c>
      <c r="O716" s="31">
        <v>0</v>
      </c>
      <c r="P716" s="31">
        <v>28453200</v>
      </c>
      <c r="Q716" s="31">
        <f>VLOOKUP(A716,Hoja8!A:B,2,0)</f>
        <v>52028342</v>
      </c>
      <c r="R716" s="31">
        <f t="shared" si="45"/>
        <v>0</v>
      </c>
      <c r="S716" s="31">
        <f>VLOOKUP(A716,Hoja8!A:C,3,0)</f>
        <v>39096000</v>
      </c>
      <c r="T716" s="31">
        <f t="shared" si="46"/>
        <v>0</v>
      </c>
      <c r="U716" s="31">
        <f>VLOOKUP(A716,Hoja8!A:E,5,0)</f>
        <v>17158800</v>
      </c>
      <c r="V716" s="31">
        <f>VLOOKUP(A716,Hoja8!A:D,4,0)</f>
        <v>0</v>
      </c>
      <c r="W716" s="31">
        <f>VLOOKUP(A716,Hoja8!A:F,6,0)</f>
        <v>21937200</v>
      </c>
      <c r="AA716" s="30">
        <f t="shared" si="47"/>
        <v>45546</v>
      </c>
      <c r="AB716" s="31"/>
      <c r="AC716" s="31">
        <f t="shared" si="44"/>
        <v>39096000</v>
      </c>
      <c r="AD716" s="28" t="s">
        <v>32</v>
      </c>
    </row>
    <row r="717" spans="1:30" s="28" customFormat="1" ht="43.5" x14ac:dyDescent="0.35">
      <c r="A717" s="20">
        <v>793</v>
      </c>
      <c r="B717" s="28">
        <v>2024</v>
      </c>
      <c r="C717" s="19" t="s">
        <v>2229</v>
      </c>
      <c r="D717" s="19" t="s">
        <v>2230</v>
      </c>
      <c r="E717" s="19">
        <v>1033705920</v>
      </c>
      <c r="F717" s="19" t="s">
        <v>2231</v>
      </c>
      <c r="G717" s="19" t="s">
        <v>298</v>
      </c>
      <c r="H717" s="19" t="s">
        <v>299</v>
      </c>
      <c r="I717" s="27">
        <v>45355</v>
      </c>
      <c r="J717" s="27">
        <v>45357</v>
      </c>
      <c r="K717" s="27">
        <v>45504</v>
      </c>
      <c r="L717" s="29">
        <v>34100000</v>
      </c>
      <c r="M717" s="36">
        <v>0.37931034482758619</v>
      </c>
      <c r="N717" s="31">
        <v>12100000</v>
      </c>
      <c r="O717" s="31">
        <v>2200000</v>
      </c>
      <c r="P717" s="31">
        <v>19800000</v>
      </c>
      <c r="Q717" s="31">
        <f>VLOOKUP(A717,Hoja8!A:B,2,0)</f>
        <v>1033705920</v>
      </c>
      <c r="R717" s="31">
        <f t="shared" si="45"/>
        <v>0</v>
      </c>
      <c r="S717" s="31">
        <f>VLOOKUP(A717,Hoja8!A:C,3,0)</f>
        <v>34100000</v>
      </c>
      <c r="T717" s="31">
        <f t="shared" si="46"/>
        <v>0</v>
      </c>
      <c r="U717" s="31">
        <f>VLOOKUP(A717,Hoja8!A:E,5,0)</f>
        <v>18700000</v>
      </c>
      <c r="V717" s="31">
        <f>VLOOKUP(A717,Hoja8!A:D,4,0)</f>
        <v>2200000</v>
      </c>
      <c r="W717" s="31">
        <f>VLOOKUP(A717,Hoja8!A:F,6,0)</f>
        <v>13200000</v>
      </c>
      <c r="AA717" s="30">
        <f t="shared" si="47"/>
        <v>45504</v>
      </c>
      <c r="AB717" s="31"/>
      <c r="AC717" s="31">
        <f t="shared" si="44"/>
        <v>34100000</v>
      </c>
      <c r="AD717" s="28" t="s">
        <v>300</v>
      </c>
    </row>
    <row r="718" spans="1:30" s="28" customFormat="1" ht="43.5" x14ac:dyDescent="0.35">
      <c r="A718" s="20">
        <v>794</v>
      </c>
      <c r="B718" s="28">
        <v>2024</v>
      </c>
      <c r="C718" s="19" t="s">
        <v>2232</v>
      </c>
      <c r="D718" s="19" t="s">
        <v>2233</v>
      </c>
      <c r="E718" s="19">
        <v>1000831210</v>
      </c>
      <c r="F718" s="19" t="s">
        <v>2234</v>
      </c>
      <c r="G718" s="19" t="s">
        <v>475</v>
      </c>
      <c r="H718" s="19" t="s">
        <v>476</v>
      </c>
      <c r="I718" s="27">
        <v>45355</v>
      </c>
      <c r="J718" s="27">
        <v>45356</v>
      </c>
      <c r="K718" s="27">
        <v>45504</v>
      </c>
      <c r="L718" s="29">
        <v>11937500</v>
      </c>
      <c r="M718" s="36">
        <v>0.38356166152014165</v>
      </c>
      <c r="N718" s="31">
        <v>4456667</v>
      </c>
      <c r="O718" s="31">
        <v>318333</v>
      </c>
      <c r="P718" s="31">
        <v>7162500</v>
      </c>
      <c r="Q718" s="31">
        <f>VLOOKUP(A718,Hoja8!A:B,2,0)</f>
        <v>1000831210</v>
      </c>
      <c r="R718" s="31">
        <f t="shared" si="45"/>
        <v>0</v>
      </c>
      <c r="S718" s="31">
        <f>VLOOKUP(A718,Hoja8!A:C,3,0)</f>
        <v>11937500</v>
      </c>
      <c r="T718" s="31">
        <f t="shared" si="46"/>
        <v>0</v>
      </c>
      <c r="U718" s="31">
        <f>VLOOKUP(A718,Hoja8!A:E,5,0)</f>
        <v>6844167</v>
      </c>
      <c r="V718" s="31">
        <f>VLOOKUP(A718,Hoja8!A:D,4,0)</f>
        <v>318333</v>
      </c>
      <c r="W718" s="31">
        <f>VLOOKUP(A718,Hoja8!A:F,6,0)</f>
        <v>4775000</v>
      </c>
      <c r="AA718" s="30">
        <f t="shared" si="47"/>
        <v>45504</v>
      </c>
      <c r="AB718" s="31"/>
      <c r="AC718" s="31">
        <f t="shared" si="44"/>
        <v>11937500</v>
      </c>
      <c r="AD718" s="28" t="s">
        <v>477</v>
      </c>
    </row>
    <row r="719" spans="1:30" s="28" customFormat="1" ht="29" x14ac:dyDescent="0.35">
      <c r="A719" s="20">
        <v>795</v>
      </c>
      <c r="B719" s="28">
        <v>2024</v>
      </c>
      <c r="C719" s="19" t="s">
        <v>2235</v>
      </c>
      <c r="D719" s="19" t="s">
        <v>2236</v>
      </c>
      <c r="E719" s="19">
        <v>1070305254</v>
      </c>
      <c r="F719" s="19" t="s">
        <v>2237</v>
      </c>
      <c r="G719" s="19" t="s">
        <v>154</v>
      </c>
      <c r="H719" s="19" t="s">
        <v>32</v>
      </c>
      <c r="I719" s="27">
        <v>45355</v>
      </c>
      <c r="J719" s="27">
        <v>45364</v>
      </c>
      <c r="K719" s="27">
        <v>45504</v>
      </c>
      <c r="L719" s="29">
        <v>39108000</v>
      </c>
      <c r="M719" s="36">
        <v>0.34782608695652173</v>
      </c>
      <c r="N719" s="31">
        <v>10428800</v>
      </c>
      <c r="O719" s="31">
        <v>9125200</v>
      </c>
      <c r="P719" s="31">
        <v>19554000</v>
      </c>
      <c r="Q719" s="31">
        <f>VLOOKUP(A719,Hoja8!A:B,2,0)</f>
        <v>1070305254</v>
      </c>
      <c r="R719" s="31">
        <f t="shared" si="45"/>
        <v>0</v>
      </c>
      <c r="S719" s="31">
        <f>VLOOKUP(A719,Hoja8!A:C,3,0)</f>
        <v>39108000</v>
      </c>
      <c r="T719" s="31">
        <f t="shared" si="46"/>
        <v>0</v>
      </c>
      <c r="U719" s="31">
        <f>VLOOKUP(A719,Hoja8!A:E,5,0)</f>
        <v>16946800</v>
      </c>
      <c r="V719" s="31">
        <f>VLOOKUP(A719,Hoja8!A:D,4,0)</f>
        <v>9125200</v>
      </c>
      <c r="W719" s="31">
        <f>VLOOKUP(A719,Hoja8!A:F,6,0)</f>
        <v>13036000</v>
      </c>
      <c r="AA719" s="30">
        <f t="shared" si="47"/>
        <v>45504</v>
      </c>
      <c r="AB719" s="31"/>
      <c r="AC719" s="31">
        <f t="shared" si="44"/>
        <v>39108000</v>
      </c>
      <c r="AD719" s="28" t="s">
        <v>32</v>
      </c>
    </row>
    <row r="720" spans="1:30" s="28" customFormat="1" ht="43.5" x14ac:dyDescent="0.35">
      <c r="A720" s="20">
        <v>797</v>
      </c>
      <c r="B720" s="28">
        <v>2024</v>
      </c>
      <c r="C720" s="19" t="s">
        <v>2238</v>
      </c>
      <c r="D720" s="19" t="s">
        <v>2239</v>
      </c>
      <c r="E720" s="19">
        <v>1053819587</v>
      </c>
      <c r="F720" s="19" t="s">
        <v>2240</v>
      </c>
      <c r="G720" s="19" t="s">
        <v>154</v>
      </c>
      <c r="H720" s="19" t="s">
        <v>4747</v>
      </c>
      <c r="I720" s="27">
        <v>45355</v>
      </c>
      <c r="J720" s="27">
        <v>45365</v>
      </c>
      <c r="K720" s="27">
        <v>45504</v>
      </c>
      <c r="L720" s="29">
        <v>32592000</v>
      </c>
      <c r="M720" s="36">
        <v>0.34306568460307779</v>
      </c>
      <c r="N720" s="31">
        <v>8510133</v>
      </c>
      <c r="O720" s="31">
        <v>7785867</v>
      </c>
      <c r="P720" s="31">
        <v>16296000</v>
      </c>
      <c r="Q720" s="31">
        <f>VLOOKUP(A720,Hoja8!A:B,2,0)</f>
        <v>1053819587</v>
      </c>
      <c r="R720" s="31">
        <f t="shared" si="45"/>
        <v>0</v>
      </c>
      <c r="S720" s="31">
        <f>VLOOKUP(A720,Hoja8!A:C,3,0)</f>
        <v>32592000</v>
      </c>
      <c r="T720" s="31">
        <f t="shared" si="46"/>
        <v>0</v>
      </c>
      <c r="U720" s="31">
        <f>VLOOKUP(A720,Hoja8!A:E,5,0)</f>
        <v>13942133</v>
      </c>
      <c r="V720" s="31">
        <f>VLOOKUP(A720,Hoja8!A:D,4,0)</f>
        <v>7785867</v>
      </c>
      <c r="W720" s="31">
        <f>VLOOKUP(A720,Hoja8!A:F,6,0)</f>
        <v>10864000</v>
      </c>
      <c r="AA720" s="30">
        <f t="shared" si="47"/>
        <v>45504</v>
      </c>
      <c r="AB720" s="31"/>
      <c r="AC720" s="31">
        <f t="shared" si="44"/>
        <v>32592000</v>
      </c>
      <c r="AD720" s="28" t="s">
        <v>5435</v>
      </c>
    </row>
    <row r="721" spans="1:30" s="28" customFormat="1" ht="43.5" x14ac:dyDescent="0.35">
      <c r="A721" s="20">
        <v>798</v>
      </c>
      <c r="B721" s="28">
        <v>2024</v>
      </c>
      <c r="C721" s="19" t="s">
        <v>2241</v>
      </c>
      <c r="D721" s="19" t="s">
        <v>2242</v>
      </c>
      <c r="E721" s="19">
        <v>1013615768</v>
      </c>
      <c r="F721" s="19" t="s">
        <v>2243</v>
      </c>
      <c r="G721" s="19" t="s">
        <v>338</v>
      </c>
      <c r="H721" s="19" t="s">
        <v>339</v>
      </c>
      <c r="I721" s="27">
        <v>45355</v>
      </c>
      <c r="J721" s="27">
        <v>45357</v>
      </c>
      <c r="K721" s="27">
        <v>45570</v>
      </c>
      <c r="L721" s="29">
        <v>31500000</v>
      </c>
      <c r="M721" s="36">
        <v>0.1864406779661017</v>
      </c>
      <c r="N721" s="31">
        <v>8250000</v>
      </c>
      <c r="O721" s="31">
        <v>0</v>
      </c>
      <c r="P721" s="31">
        <v>36000000</v>
      </c>
      <c r="Q721" s="31">
        <f>VLOOKUP(A721,Hoja8!A:B,2,0)</f>
        <v>1013615768</v>
      </c>
      <c r="R721" s="31">
        <f t="shared" si="45"/>
        <v>0</v>
      </c>
      <c r="S721" s="31">
        <v>31500000</v>
      </c>
      <c r="T721" s="31">
        <f t="shared" si="46"/>
        <v>0</v>
      </c>
      <c r="U721" s="31">
        <v>12750000</v>
      </c>
      <c r="V721" s="31">
        <f>VLOOKUP(A721,Hoja8!A:D,4,0)</f>
        <v>0</v>
      </c>
      <c r="W721" s="31">
        <v>18750000</v>
      </c>
      <c r="X721" s="30">
        <v>45440</v>
      </c>
      <c r="Y721" s="30">
        <v>45440</v>
      </c>
      <c r="Z721" s="28">
        <v>85</v>
      </c>
      <c r="AA721" s="30">
        <v>45656</v>
      </c>
      <c r="AB721" s="31">
        <v>12750000</v>
      </c>
      <c r="AC721" s="31">
        <f t="shared" si="44"/>
        <v>44250000</v>
      </c>
      <c r="AD721" s="28" t="s">
        <v>340</v>
      </c>
    </row>
    <row r="722" spans="1:30" s="28" customFormat="1" ht="43.5" x14ac:dyDescent="0.35">
      <c r="A722" s="20">
        <v>782</v>
      </c>
      <c r="B722" s="28">
        <v>2024</v>
      </c>
      <c r="C722" s="19" t="s">
        <v>2244</v>
      </c>
      <c r="D722" s="19" t="s">
        <v>2245</v>
      </c>
      <c r="E722" s="19">
        <v>52339678</v>
      </c>
      <c r="F722" s="19" t="s">
        <v>2246</v>
      </c>
      <c r="G722" s="19" t="s">
        <v>784</v>
      </c>
      <c r="H722" s="19" t="s">
        <v>4760</v>
      </c>
      <c r="I722" s="27">
        <v>45356</v>
      </c>
      <c r="J722" s="27">
        <v>45362</v>
      </c>
      <c r="K722" s="27">
        <v>45529</v>
      </c>
      <c r="L722" s="29">
        <v>19250000</v>
      </c>
      <c r="M722" s="36">
        <v>0.3030302857142857</v>
      </c>
      <c r="N722" s="31">
        <v>5833333</v>
      </c>
      <c r="O722" s="31">
        <v>0</v>
      </c>
      <c r="P722" s="31">
        <v>13416667</v>
      </c>
      <c r="Q722" s="31">
        <f>VLOOKUP(A722,Hoja8!A:B,2,0)</f>
        <v>52339678</v>
      </c>
      <c r="R722" s="31">
        <f t="shared" si="45"/>
        <v>0</v>
      </c>
      <c r="S722" s="31">
        <f>VLOOKUP(A722,Hoja8!A:C,3,0)</f>
        <v>19250000</v>
      </c>
      <c r="T722" s="31">
        <f t="shared" si="46"/>
        <v>0</v>
      </c>
      <c r="U722" s="31">
        <f>VLOOKUP(A722,Hoja8!A:E,5,0)</f>
        <v>9333333</v>
      </c>
      <c r="V722" s="31">
        <f>VLOOKUP(A722,Hoja8!A:D,4,0)</f>
        <v>0</v>
      </c>
      <c r="W722" s="31">
        <f>VLOOKUP(A722,Hoja8!A:F,6,0)</f>
        <v>9916667</v>
      </c>
      <c r="AA722" s="30">
        <f t="shared" si="47"/>
        <v>45529</v>
      </c>
      <c r="AB722" s="31"/>
      <c r="AC722" s="31">
        <f t="shared" si="44"/>
        <v>19250000</v>
      </c>
      <c r="AD722" s="28" t="s">
        <v>4760</v>
      </c>
    </row>
    <row r="723" spans="1:30" s="28" customFormat="1" ht="43.5" x14ac:dyDescent="0.35">
      <c r="A723" s="20">
        <v>784</v>
      </c>
      <c r="B723" s="28">
        <v>2024</v>
      </c>
      <c r="C723" s="19" t="s">
        <v>2247</v>
      </c>
      <c r="D723" s="19" t="s">
        <v>2248</v>
      </c>
      <c r="E723" s="19">
        <v>1010231425</v>
      </c>
      <c r="F723" s="19" t="s">
        <v>2249</v>
      </c>
      <c r="G723" s="19" t="s">
        <v>5431</v>
      </c>
      <c r="H723" s="19" t="s">
        <v>539</v>
      </c>
      <c r="I723" s="27">
        <v>45356</v>
      </c>
      <c r="J723" s="27">
        <v>45362</v>
      </c>
      <c r="K723" s="27">
        <v>45504</v>
      </c>
      <c r="L723" s="29">
        <v>29174750</v>
      </c>
      <c r="M723" s="36">
        <v>0.35714284848636396</v>
      </c>
      <c r="N723" s="31">
        <v>8840833</v>
      </c>
      <c r="O723" s="31">
        <v>4420417</v>
      </c>
      <c r="P723" s="31">
        <v>15913500</v>
      </c>
      <c r="Q723" s="31">
        <f>VLOOKUP(A723,Hoja8!A:B,2,0)</f>
        <v>1010231425</v>
      </c>
      <c r="R723" s="31">
        <f t="shared" si="45"/>
        <v>0</v>
      </c>
      <c r="S723" s="31">
        <f>VLOOKUP(A723,Hoja8!A:C,3,0)</f>
        <v>29174750</v>
      </c>
      <c r="T723" s="31">
        <f t="shared" si="46"/>
        <v>0</v>
      </c>
      <c r="U723" s="31">
        <f>VLOOKUP(A723,Hoja8!A:E,5,0)</f>
        <v>14145333</v>
      </c>
      <c r="V723" s="31">
        <f>VLOOKUP(A723,Hoja8!A:D,4,0)</f>
        <v>4420417</v>
      </c>
      <c r="W723" s="31">
        <f>VLOOKUP(A723,Hoja8!A:F,6,0)</f>
        <v>10609000</v>
      </c>
      <c r="AA723" s="30">
        <f t="shared" si="47"/>
        <v>45504</v>
      </c>
      <c r="AB723" s="31"/>
      <c r="AC723" s="31">
        <f t="shared" si="44"/>
        <v>29174750</v>
      </c>
      <c r="AD723" s="28" t="s">
        <v>534</v>
      </c>
    </row>
    <row r="724" spans="1:30" s="28" customFormat="1" ht="43.5" x14ac:dyDescent="0.35">
      <c r="A724" s="20">
        <v>789</v>
      </c>
      <c r="B724" s="28">
        <v>2024</v>
      </c>
      <c r="C724" s="19" t="s">
        <v>2250</v>
      </c>
      <c r="D724" s="19" t="s">
        <v>2251</v>
      </c>
      <c r="E724" s="19">
        <v>52184426</v>
      </c>
      <c r="F724" s="19" t="s">
        <v>2252</v>
      </c>
      <c r="G724" s="19" t="s">
        <v>2071</v>
      </c>
      <c r="H724" s="19" t="s">
        <v>1976</v>
      </c>
      <c r="I724" s="27">
        <v>45356</v>
      </c>
      <c r="J724" s="27">
        <v>45362</v>
      </c>
      <c r="K724" s="27">
        <v>45651</v>
      </c>
      <c r="L724" s="29">
        <v>35134306</v>
      </c>
      <c r="M724" s="36">
        <v>0.1754385870038247</v>
      </c>
      <c r="N724" s="31">
        <v>6163913</v>
      </c>
      <c r="O724" s="31">
        <v>0</v>
      </c>
      <c r="P724" s="31">
        <v>28970393</v>
      </c>
      <c r="Q724" s="31">
        <f>VLOOKUP(A724,Hoja8!A:B,2,0)</f>
        <v>52184426</v>
      </c>
      <c r="R724" s="31">
        <f t="shared" si="45"/>
        <v>0</v>
      </c>
      <c r="S724" s="31">
        <f>VLOOKUP(A724,Hoja8!A:C,3,0)</f>
        <v>35134306</v>
      </c>
      <c r="T724" s="31">
        <f t="shared" si="46"/>
        <v>0</v>
      </c>
      <c r="U724" s="31">
        <f>VLOOKUP(A724,Hoja8!A:E,5,0)</f>
        <v>9862261</v>
      </c>
      <c r="V724" s="31">
        <f>VLOOKUP(A724,Hoja8!A:D,4,0)</f>
        <v>0</v>
      </c>
      <c r="W724" s="31">
        <f>VLOOKUP(A724,Hoja8!A:F,6,0)</f>
        <v>25272045</v>
      </c>
      <c r="AA724" s="30">
        <f t="shared" si="47"/>
        <v>45651</v>
      </c>
      <c r="AB724" s="31"/>
      <c r="AC724" s="31">
        <f t="shared" si="44"/>
        <v>35134306</v>
      </c>
      <c r="AD724" s="28" t="s">
        <v>2072</v>
      </c>
    </row>
    <row r="725" spans="1:30" s="28" customFormat="1" ht="29" x14ac:dyDescent="0.35">
      <c r="A725" s="20">
        <v>796</v>
      </c>
      <c r="B725" s="28">
        <v>2024</v>
      </c>
      <c r="C725" s="19" t="s">
        <v>2253</v>
      </c>
      <c r="D725" s="19" t="s">
        <v>2254</v>
      </c>
      <c r="E725" s="19">
        <v>52428918</v>
      </c>
      <c r="F725" s="19" t="s">
        <v>2255</v>
      </c>
      <c r="G725" s="19" t="s">
        <v>2256</v>
      </c>
      <c r="H725" s="19" t="s">
        <v>32</v>
      </c>
      <c r="I725" s="27">
        <v>45356</v>
      </c>
      <c r="J725" s="27">
        <v>45414</v>
      </c>
      <c r="K725" s="27">
        <v>45504</v>
      </c>
      <c r="L725" s="29">
        <v>39108000</v>
      </c>
      <c r="M725" s="36">
        <v>0</v>
      </c>
      <c r="N725" s="31">
        <v>0</v>
      </c>
      <c r="O725" s="31">
        <v>0</v>
      </c>
      <c r="P725" s="31">
        <v>39108000</v>
      </c>
      <c r="Q725" s="31">
        <f>VLOOKUP(A725,Hoja8!A:B,2,0)</f>
        <v>52428918</v>
      </c>
      <c r="R725" s="31">
        <f t="shared" si="45"/>
        <v>0</v>
      </c>
      <c r="S725" s="31">
        <f>VLOOKUP(A725,Hoja8!A:C,3,0)</f>
        <v>39108000</v>
      </c>
      <c r="T725" s="31">
        <f t="shared" si="46"/>
        <v>0</v>
      </c>
      <c r="U725" s="31">
        <f>VLOOKUP(A725,Hoja8!A:E,5,0)</f>
        <v>0</v>
      </c>
      <c r="V725" s="31">
        <f>VLOOKUP(A725,Hoja8!A:D,4,0)</f>
        <v>0</v>
      </c>
      <c r="W725" s="31">
        <f>VLOOKUP(A725,Hoja8!A:F,6,0)</f>
        <v>39108000</v>
      </c>
      <c r="AA725" s="30">
        <f t="shared" si="47"/>
        <v>45504</v>
      </c>
      <c r="AB725" s="31"/>
      <c r="AC725" s="31">
        <f t="shared" si="44"/>
        <v>39108000</v>
      </c>
      <c r="AD725" s="28" t="s">
        <v>32</v>
      </c>
    </row>
    <row r="726" spans="1:30" s="28" customFormat="1" ht="29" x14ac:dyDescent="0.35">
      <c r="A726" s="20">
        <v>800</v>
      </c>
      <c r="B726" s="28">
        <v>2024</v>
      </c>
      <c r="C726" s="19" t="s">
        <v>2257</v>
      </c>
      <c r="D726" s="19" t="s">
        <v>2258</v>
      </c>
      <c r="E726" s="19">
        <v>1073176212</v>
      </c>
      <c r="F726" s="19" t="s">
        <v>2259</v>
      </c>
      <c r="G726" s="19" t="s">
        <v>813</v>
      </c>
      <c r="H726" s="19" t="s">
        <v>1940</v>
      </c>
      <c r="I726" s="27">
        <v>45356</v>
      </c>
      <c r="J726" s="27">
        <v>45362</v>
      </c>
      <c r="K726" s="27">
        <v>45504</v>
      </c>
      <c r="L726" s="29">
        <v>20432500</v>
      </c>
      <c r="M726" s="36">
        <v>0.3571428695031173</v>
      </c>
      <c r="N726" s="31">
        <v>6191667</v>
      </c>
      <c r="O726" s="31">
        <v>3095833</v>
      </c>
      <c r="P726" s="31">
        <v>11145000</v>
      </c>
      <c r="Q726" s="31">
        <f>VLOOKUP(A726,Hoja8!A:B,2,0)</f>
        <v>1073176212</v>
      </c>
      <c r="R726" s="31">
        <f t="shared" si="45"/>
        <v>0</v>
      </c>
      <c r="S726" s="31">
        <f>VLOOKUP(A726,Hoja8!A:C,3,0)</f>
        <v>20432500</v>
      </c>
      <c r="T726" s="31">
        <f t="shared" si="46"/>
        <v>0</v>
      </c>
      <c r="U726" s="31">
        <f>VLOOKUP(A726,Hoja8!A:E,5,0)</f>
        <v>9906667</v>
      </c>
      <c r="V726" s="31">
        <f>VLOOKUP(A726,Hoja8!A:D,4,0)</f>
        <v>3095833</v>
      </c>
      <c r="W726" s="31">
        <f>VLOOKUP(A726,Hoja8!A:F,6,0)</f>
        <v>7430000</v>
      </c>
      <c r="AA726" s="30">
        <f t="shared" si="47"/>
        <v>45504</v>
      </c>
      <c r="AB726" s="31"/>
      <c r="AC726" s="31">
        <f t="shared" si="44"/>
        <v>20432500</v>
      </c>
      <c r="AD726" s="28" t="s">
        <v>534</v>
      </c>
    </row>
    <row r="727" spans="1:30" s="28" customFormat="1" ht="43.5" x14ac:dyDescent="0.35">
      <c r="A727" s="20">
        <v>801</v>
      </c>
      <c r="B727" s="28">
        <v>2024</v>
      </c>
      <c r="C727" s="19" t="s">
        <v>2260</v>
      </c>
      <c r="D727" s="19" t="s">
        <v>2261</v>
      </c>
      <c r="E727" s="19">
        <v>1075299886</v>
      </c>
      <c r="F727" s="19" t="s">
        <v>2262</v>
      </c>
      <c r="G727" s="19" t="s">
        <v>154</v>
      </c>
      <c r="H727" s="19" t="s">
        <v>4747</v>
      </c>
      <c r="I727" s="27">
        <v>45356</v>
      </c>
      <c r="J727" s="27">
        <v>45362</v>
      </c>
      <c r="K727" s="27">
        <v>45504</v>
      </c>
      <c r="L727" s="29">
        <v>38046000</v>
      </c>
      <c r="M727" s="36">
        <v>0.35714285714285715</v>
      </c>
      <c r="N727" s="31">
        <v>11190000</v>
      </c>
      <c r="O727" s="31">
        <v>6714000</v>
      </c>
      <c r="P727" s="31">
        <v>20142000</v>
      </c>
      <c r="Q727" s="31">
        <f>VLOOKUP(A727,Hoja8!A:B,2,0)</f>
        <v>1075299886</v>
      </c>
      <c r="R727" s="31">
        <f t="shared" si="45"/>
        <v>0</v>
      </c>
      <c r="S727" s="31">
        <f>VLOOKUP(A727,Hoja8!A:C,3,0)</f>
        <v>38046000</v>
      </c>
      <c r="T727" s="31">
        <f t="shared" si="46"/>
        <v>0</v>
      </c>
      <c r="U727" s="31">
        <f>VLOOKUP(A727,Hoja8!A:E,5,0)</f>
        <v>17904000</v>
      </c>
      <c r="V727" s="31">
        <f>VLOOKUP(A727,Hoja8!A:D,4,0)</f>
        <v>6714000</v>
      </c>
      <c r="W727" s="31">
        <f>VLOOKUP(A727,Hoja8!A:F,6,0)</f>
        <v>13428000</v>
      </c>
      <c r="AA727" s="30">
        <f t="shared" si="47"/>
        <v>45504</v>
      </c>
      <c r="AB727" s="31"/>
      <c r="AC727" s="31">
        <f t="shared" si="44"/>
        <v>38046000</v>
      </c>
      <c r="AD727" s="28" t="s">
        <v>5435</v>
      </c>
    </row>
    <row r="728" spans="1:30" s="28" customFormat="1" ht="43.5" x14ac:dyDescent="0.35">
      <c r="A728" s="20">
        <v>802</v>
      </c>
      <c r="B728" s="28">
        <v>2024</v>
      </c>
      <c r="C728" s="19" t="s">
        <v>2263</v>
      </c>
      <c r="D728" s="19" t="s">
        <v>2264</v>
      </c>
      <c r="E728" s="19">
        <v>1015403452</v>
      </c>
      <c r="F728" s="19" t="s">
        <v>2265</v>
      </c>
      <c r="G728" s="19" t="s">
        <v>5249</v>
      </c>
      <c r="H728" s="19" t="s">
        <v>2266</v>
      </c>
      <c r="I728" s="27">
        <v>45356</v>
      </c>
      <c r="J728" s="27">
        <v>45358</v>
      </c>
      <c r="K728" s="27">
        <v>45504</v>
      </c>
      <c r="L728" s="29">
        <v>35000000</v>
      </c>
      <c r="M728" s="36">
        <v>0.375</v>
      </c>
      <c r="N728" s="31">
        <v>12600000</v>
      </c>
      <c r="O728" s="31">
        <v>1400000</v>
      </c>
      <c r="P728" s="31">
        <v>21000000</v>
      </c>
      <c r="Q728" s="31">
        <f>VLOOKUP(A728,Hoja8!A:B,2,0)</f>
        <v>1015403452</v>
      </c>
      <c r="R728" s="31">
        <f t="shared" si="45"/>
        <v>0</v>
      </c>
      <c r="S728" s="31">
        <f>VLOOKUP(A728,Hoja8!A:C,3,0)</f>
        <v>35000000</v>
      </c>
      <c r="T728" s="31">
        <f t="shared" si="46"/>
        <v>0</v>
      </c>
      <c r="U728" s="31">
        <f>VLOOKUP(A728,Hoja8!A:E,5,0)</f>
        <v>19600000</v>
      </c>
      <c r="V728" s="31">
        <f>VLOOKUP(A728,Hoja8!A:D,4,0)</f>
        <v>1400000</v>
      </c>
      <c r="W728" s="31">
        <f>VLOOKUP(A728,Hoja8!A:F,6,0)</f>
        <v>14000000</v>
      </c>
      <c r="AA728" s="30">
        <f t="shared" si="47"/>
        <v>45504</v>
      </c>
      <c r="AB728" s="31"/>
      <c r="AC728" s="31">
        <f t="shared" si="44"/>
        <v>35000000</v>
      </c>
      <c r="AD728" s="28" t="s">
        <v>2267</v>
      </c>
    </row>
    <row r="729" spans="1:30" s="28" customFormat="1" ht="43.5" x14ac:dyDescent="0.35">
      <c r="A729" s="20">
        <v>805</v>
      </c>
      <c r="B729" s="28">
        <v>2024</v>
      </c>
      <c r="C729" s="19" t="s">
        <v>2268</v>
      </c>
      <c r="D729" s="19" t="s">
        <v>2269</v>
      </c>
      <c r="E729" s="19">
        <v>1032457160</v>
      </c>
      <c r="F729" s="19" t="s">
        <v>2270</v>
      </c>
      <c r="G729" s="19" t="s">
        <v>2071</v>
      </c>
      <c r="H729" s="19" t="s">
        <v>1976</v>
      </c>
      <c r="I729" s="27">
        <v>45356</v>
      </c>
      <c r="J729" s="27">
        <v>45358</v>
      </c>
      <c r="K729" s="27">
        <v>45647</v>
      </c>
      <c r="L729" s="29">
        <v>52250000</v>
      </c>
      <c r="M729" s="36">
        <v>0.18947368421052632</v>
      </c>
      <c r="N729" s="31">
        <v>9900000</v>
      </c>
      <c r="O729" s="31">
        <v>0</v>
      </c>
      <c r="P729" s="31">
        <v>42350000</v>
      </c>
      <c r="Q729" s="31">
        <f>VLOOKUP(A729,Hoja8!A:B,2,0)</f>
        <v>1032457160</v>
      </c>
      <c r="R729" s="31">
        <f t="shared" si="45"/>
        <v>0</v>
      </c>
      <c r="S729" s="31">
        <f>VLOOKUP(A729,Hoja8!A:C,3,0)</f>
        <v>52250000</v>
      </c>
      <c r="T729" s="31">
        <f t="shared" si="46"/>
        <v>0</v>
      </c>
      <c r="U729" s="31">
        <f>VLOOKUP(A729,Hoja8!A:E,5,0)</f>
        <v>15400000</v>
      </c>
      <c r="V729" s="31">
        <f>VLOOKUP(A729,Hoja8!A:D,4,0)</f>
        <v>0</v>
      </c>
      <c r="W729" s="31">
        <f>VLOOKUP(A729,Hoja8!A:F,6,0)</f>
        <v>36850000</v>
      </c>
      <c r="AA729" s="30">
        <f t="shared" si="47"/>
        <v>45647</v>
      </c>
      <c r="AB729" s="31"/>
      <c r="AC729" s="31">
        <f t="shared" si="44"/>
        <v>52250000</v>
      </c>
      <c r="AD729" s="28" t="s">
        <v>2072</v>
      </c>
    </row>
    <row r="730" spans="1:30" s="28" customFormat="1" ht="43.5" x14ac:dyDescent="0.35">
      <c r="A730" s="20">
        <v>781</v>
      </c>
      <c r="B730" s="28">
        <v>2024</v>
      </c>
      <c r="C730" s="19" t="s">
        <v>2271</v>
      </c>
      <c r="D730" s="19" t="s">
        <v>2272</v>
      </c>
      <c r="E730" s="19">
        <v>52240365</v>
      </c>
      <c r="F730" s="19" t="s">
        <v>2273</v>
      </c>
      <c r="G730" s="19" t="s">
        <v>813</v>
      </c>
      <c r="H730" s="19" t="s">
        <v>1940</v>
      </c>
      <c r="I730" s="27">
        <v>45357</v>
      </c>
      <c r="J730" s="27">
        <v>45359</v>
      </c>
      <c r="K730" s="27">
        <v>45504</v>
      </c>
      <c r="L730" s="29">
        <v>20432500</v>
      </c>
      <c r="M730" s="36">
        <v>0.37062938247645844</v>
      </c>
      <c r="N730" s="31">
        <v>6563167</v>
      </c>
      <c r="O730" s="31">
        <v>2724333</v>
      </c>
      <c r="P730" s="31">
        <v>11145000</v>
      </c>
      <c r="Q730" s="31">
        <f>VLOOKUP(A730,Hoja8!A:B,2,0)</f>
        <v>52240365</v>
      </c>
      <c r="R730" s="31">
        <f t="shared" si="45"/>
        <v>0</v>
      </c>
      <c r="S730" s="31">
        <f>VLOOKUP(A730,Hoja8!A:C,3,0)</f>
        <v>20432500</v>
      </c>
      <c r="T730" s="31">
        <f t="shared" si="46"/>
        <v>0</v>
      </c>
      <c r="U730" s="31">
        <f>VLOOKUP(A730,Hoja8!A:E,5,0)</f>
        <v>10278167</v>
      </c>
      <c r="V730" s="31">
        <f>VLOOKUP(A730,Hoja8!A:D,4,0)</f>
        <v>2724333</v>
      </c>
      <c r="W730" s="31">
        <f>VLOOKUP(A730,Hoja8!A:F,6,0)</f>
        <v>7430000</v>
      </c>
      <c r="AA730" s="30">
        <f t="shared" si="47"/>
        <v>45504</v>
      </c>
      <c r="AB730" s="31"/>
      <c r="AC730" s="31">
        <f t="shared" si="44"/>
        <v>20432500</v>
      </c>
      <c r="AD730" s="28" t="s">
        <v>534</v>
      </c>
    </row>
    <row r="731" spans="1:30" s="28" customFormat="1" ht="29" x14ac:dyDescent="0.35">
      <c r="A731" s="20">
        <v>799</v>
      </c>
      <c r="B731" s="28">
        <v>2024</v>
      </c>
      <c r="C731" s="19" t="s">
        <v>2274</v>
      </c>
      <c r="D731" s="19" t="s">
        <v>2275</v>
      </c>
      <c r="E731" s="19">
        <v>1049640390</v>
      </c>
      <c r="F731" s="19" t="s">
        <v>2276</v>
      </c>
      <c r="G731" s="19" t="s">
        <v>784</v>
      </c>
      <c r="H731" s="19" t="s">
        <v>4760</v>
      </c>
      <c r="I731" s="27">
        <v>45357</v>
      </c>
      <c r="J731" s="27">
        <v>45362</v>
      </c>
      <c r="K731" s="27">
        <v>45504</v>
      </c>
      <c r="L731" s="29">
        <v>40844650</v>
      </c>
      <c r="M731" s="36">
        <v>0.35714286332606637</v>
      </c>
      <c r="N731" s="31">
        <v>12377167</v>
      </c>
      <c r="O731" s="31">
        <v>6188583</v>
      </c>
      <c r="P731" s="31">
        <v>22278900</v>
      </c>
      <c r="Q731" s="31">
        <f>VLOOKUP(A731,Hoja8!A:B,2,0)</f>
        <v>1049640390</v>
      </c>
      <c r="R731" s="31">
        <f t="shared" si="45"/>
        <v>0</v>
      </c>
      <c r="S731" s="31">
        <f>VLOOKUP(A731,Hoja8!A:C,3,0)</f>
        <v>40844650</v>
      </c>
      <c r="T731" s="31">
        <f t="shared" si="46"/>
        <v>0</v>
      </c>
      <c r="U731" s="31">
        <f>VLOOKUP(A731,Hoja8!A:E,5,0)</f>
        <v>19803467</v>
      </c>
      <c r="V731" s="31">
        <f>VLOOKUP(A731,Hoja8!A:D,4,0)</f>
        <v>6188583</v>
      </c>
      <c r="W731" s="31">
        <f>VLOOKUP(A731,Hoja8!A:F,6,0)</f>
        <v>14852600</v>
      </c>
      <c r="AA731" s="30">
        <f t="shared" si="47"/>
        <v>45504</v>
      </c>
      <c r="AB731" s="31"/>
      <c r="AC731" s="31">
        <f t="shared" si="44"/>
        <v>40844650</v>
      </c>
      <c r="AD731" s="28" t="s">
        <v>4760</v>
      </c>
    </row>
    <row r="732" spans="1:30" s="28" customFormat="1" ht="43.5" x14ac:dyDescent="0.35">
      <c r="A732" s="20">
        <v>803</v>
      </c>
      <c r="B732" s="28">
        <v>2024</v>
      </c>
      <c r="C732" s="19" t="s">
        <v>2277</v>
      </c>
      <c r="D732" s="19" t="s">
        <v>2278</v>
      </c>
      <c r="E732" s="19">
        <v>52085598</v>
      </c>
      <c r="F732" s="19" t="s">
        <v>2279</v>
      </c>
      <c r="G732" s="19" t="s">
        <v>154</v>
      </c>
      <c r="H732" s="19" t="s">
        <v>32</v>
      </c>
      <c r="I732" s="27">
        <v>45357</v>
      </c>
      <c r="J732" s="27">
        <v>45363</v>
      </c>
      <c r="K732" s="27">
        <v>45504</v>
      </c>
      <c r="L732" s="29">
        <v>39108000</v>
      </c>
      <c r="M732" s="36">
        <v>0.35251799275809553</v>
      </c>
      <c r="N732" s="31">
        <v>10646067</v>
      </c>
      <c r="O732" s="31">
        <v>8907933</v>
      </c>
      <c r="P732" s="31">
        <v>19554000</v>
      </c>
      <c r="Q732" s="31">
        <f>VLOOKUP(A732,Hoja8!A:B,2,0)</f>
        <v>52085598</v>
      </c>
      <c r="R732" s="31">
        <f t="shared" si="45"/>
        <v>0</v>
      </c>
      <c r="S732" s="31">
        <f>VLOOKUP(A732,Hoja8!A:C,3,0)</f>
        <v>39108000</v>
      </c>
      <c r="T732" s="31">
        <f t="shared" si="46"/>
        <v>0</v>
      </c>
      <c r="U732" s="31">
        <f>VLOOKUP(A732,Hoja8!A:E,5,0)</f>
        <v>17164067</v>
      </c>
      <c r="V732" s="31">
        <f>VLOOKUP(A732,Hoja8!A:D,4,0)</f>
        <v>8907933</v>
      </c>
      <c r="W732" s="31">
        <f>VLOOKUP(A732,Hoja8!A:F,6,0)</f>
        <v>13036000</v>
      </c>
      <c r="AA732" s="30">
        <f t="shared" si="47"/>
        <v>45504</v>
      </c>
      <c r="AB732" s="31"/>
      <c r="AC732" s="31">
        <f t="shared" si="44"/>
        <v>39108000</v>
      </c>
      <c r="AD732" s="28" t="s">
        <v>32</v>
      </c>
    </row>
    <row r="733" spans="1:30" s="28" customFormat="1" ht="29" x14ac:dyDescent="0.35">
      <c r="A733" s="20">
        <v>806</v>
      </c>
      <c r="B733" s="28">
        <v>2024</v>
      </c>
      <c r="C733" s="19" t="s">
        <v>2280</v>
      </c>
      <c r="D733" s="19" t="s">
        <v>2281</v>
      </c>
      <c r="E733" s="19">
        <v>39649779</v>
      </c>
      <c r="F733" s="19" t="s">
        <v>2282</v>
      </c>
      <c r="G733" s="19" t="s">
        <v>5431</v>
      </c>
      <c r="H733" s="19" t="s">
        <v>539</v>
      </c>
      <c r="I733" s="27">
        <v>45357</v>
      </c>
      <c r="J733" s="27">
        <v>45359</v>
      </c>
      <c r="K733" s="27">
        <v>45504</v>
      </c>
      <c r="L733" s="29">
        <v>29174750</v>
      </c>
      <c r="M733" s="36">
        <v>0.37062936233227711</v>
      </c>
      <c r="N733" s="31">
        <v>9371283</v>
      </c>
      <c r="O733" s="31">
        <v>3889967</v>
      </c>
      <c r="P733" s="31">
        <v>15913500</v>
      </c>
      <c r="Q733" s="31">
        <f>VLOOKUP(A733,Hoja8!A:B,2,0)</f>
        <v>39649779</v>
      </c>
      <c r="R733" s="31">
        <f t="shared" si="45"/>
        <v>0</v>
      </c>
      <c r="S733" s="31">
        <f>VLOOKUP(A733,Hoja8!A:C,3,0)</f>
        <v>29174750</v>
      </c>
      <c r="T733" s="31">
        <f t="shared" si="46"/>
        <v>0</v>
      </c>
      <c r="U733" s="31">
        <f>VLOOKUP(A733,Hoja8!A:E,5,0)</f>
        <v>14675783</v>
      </c>
      <c r="V733" s="31">
        <f>VLOOKUP(A733,Hoja8!A:D,4,0)</f>
        <v>3889967</v>
      </c>
      <c r="W733" s="31">
        <f>VLOOKUP(A733,Hoja8!A:F,6,0)</f>
        <v>10609000</v>
      </c>
      <c r="AA733" s="30">
        <f t="shared" si="47"/>
        <v>45504</v>
      </c>
      <c r="AB733" s="31"/>
      <c r="AC733" s="31">
        <f t="shared" si="44"/>
        <v>29174750</v>
      </c>
      <c r="AD733" s="28" t="s">
        <v>534</v>
      </c>
    </row>
    <row r="734" spans="1:30" s="28" customFormat="1" ht="29" x14ac:dyDescent="0.35">
      <c r="A734" s="20">
        <v>807</v>
      </c>
      <c r="B734" s="28">
        <v>2024</v>
      </c>
      <c r="C734" s="19" t="s">
        <v>2283</v>
      </c>
      <c r="D734" s="19" t="s">
        <v>2284</v>
      </c>
      <c r="E734" s="19">
        <v>1030635918</v>
      </c>
      <c r="F734" s="19" t="s">
        <v>2285</v>
      </c>
      <c r="G734" s="19" t="s">
        <v>813</v>
      </c>
      <c r="H734" s="19" t="s">
        <v>1940</v>
      </c>
      <c r="I734" s="27">
        <v>45357</v>
      </c>
      <c r="J734" s="27">
        <v>45359</v>
      </c>
      <c r="K734" s="27">
        <v>45504</v>
      </c>
      <c r="L734" s="29">
        <v>19937167</v>
      </c>
      <c r="M734" s="36">
        <v>0.37062938247645844</v>
      </c>
      <c r="N734" s="31">
        <v>6563167</v>
      </c>
      <c r="O734" s="31">
        <v>2229000</v>
      </c>
      <c r="P734" s="31">
        <v>11145000</v>
      </c>
      <c r="Q734" s="31">
        <f>VLOOKUP(A734,Hoja8!A:B,2,0)</f>
        <v>1030635918</v>
      </c>
      <c r="R734" s="31">
        <f t="shared" si="45"/>
        <v>0</v>
      </c>
      <c r="S734" s="31">
        <f>VLOOKUP(A734,Hoja8!A:C,3,0)</f>
        <v>19937167</v>
      </c>
      <c r="T734" s="31">
        <f t="shared" si="46"/>
        <v>0</v>
      </c>
      <c r="U734" s="31">
        <f>VLOOKUP(A734,Hoja8!A:E,5,0)</f>
        <v>10278167</v>
      </c>
      <c r="V734" s="31">
        <f>VLOOKUP(A734,Hoja8!A:D,4,0)</f>
        <v>2229000</v>
      </c>
      <c r="W734" s="31">
        <f>VLOOKUP(A734,Hoja8!A:F,6,0)</f>
        <v>7430000</v>
      </c>
      <c r="AA734" s="30">
        <f t="shared" si="47"/>
        <v>45504</v>
      </c>
      <c r="AB734" s="31"/>
      <c r="AC734" s="31">
        <f t="shared" si="44"/>
        <v>19937167</v>
      </c>
      <c r="AD734" s="28" t="s">
        <v>534</v>
      </c>
    </row>
    <row r="735" spans="1:30" s="28" customFormat="1" ht="43.5" x14ac:dyDescent="0.35">
      <c r="A735" s="20">
        <v>808</v>
      </c>
      <c r="B735" s="28">
        <v>2024</v>
      </c>
      <c r="C735" s="19" t="s">
        <v>2286</v>
      </c>
      <c r="D735" s="19" t="s">
        <v>2287</v>
      </c>
      <c r="E735" s="19">
        <v>1032467525</v>
      </c>
      <c r="F735" s="19" t="s">
        <v>2288</v>
      </c>
      <c r="G735" s="19" t="s">
        <v>262</v>
      </c>
      <c r="H735" s="19" t="s">
        <v>4742</v>
      </c>
      <c r="I735" s="27">
        <v>45357</v>
      </c>
      <c r="J735" s="27">
        <v>45363</v>
      </c>
      <c r="K735" s="27">
        <v>45504</v>
      </c>
      <c r="L735" s="29">
        <v>17873667</v>
      </c>
      <c r="M735" s="36">
        <v>0.35251799820789775</v>
      </c>
      <c r="N735" s="31">
        <v>6040067</v>
      </c>
      <c r="O735" s="31">
        <v>739600</v>
      </c>
      <c r="P735" s="31">
        <v>11094000</v>
      </c>
      <c r="Q735" s="31">
        <f>VLOOKUP(A735,Hoja8!A:B,2,0)</f>
        <v>1032467525</v>
      </c>
      <c r="R735" s="31">
        <f t="shared" si="45"/>
        <v>0</v>
      </c>
      <c r="S735" s="31">
        <f>VLOOKUP(A735,Hoja8!A:C,3,0)</f>
        <v>17873667</v>
      </c>
      <c r="T735" s="31">
        <f t="shared" si="46"/>
        <v>0</v>
      </c>
      <c r="U735" s="31">
        <f>VLOOKUP(A735,Hoja8!A:E,5,0)</f>
        <v>9738067</v>
      </c>
      <c r="V735" s="31">
        <f>VLOOKUP(A735,Hoja8!A:D,4,0)</f>
        <v>739600</v>
      </c>
      <c r="W735" s="31">
        <f>VLOOKUP(A735,Hoja8!A:F,6,0)</f>
        <v>7396000</v>
      </c>
      <c r="AA735" s="30">
        <f t="shared" si="47"/>
        <v>45504</v>
      </c>
      <c r="AB735" s="31"/>
      <c r="AC735" s="31">
        <f t="shared" si="44"/>
        <v>17873667</v>
      </c>
      <c r="AD735" s="28" t="s">
        <v>5415</v>
      </c>
    </row>
    <row r="736" spans="1:30" s="28" customFormat="1" ht="29" x14ac:dyDescent="0.35">
      <c r="A736" s="20">
        <v>809</v>
      </c>
      <c r="B736" s="28">
        <v>2024</v>
      </c>
      <c r="C736" s="19" t="s">
        <v>2289</v>
      </c>
      <c r="D736" s="19" t="s">
        <v>2290</v>
      </c>
      <c r="E736" s="19">
        <v>1032441136</v>
      </c>
      <c r="F736" s="19" t="s">
        <v>2291</v>
      </c>
      <c r="G736" s="19" t="s">
        <v>2071</v>
      </c>
      <c r="H736" s="19" t="s">
        <v>1976</v>
      </c>
      <c r="I736" s="27">
        <v>45357</v>
      </c>
      <c r="J736" s="27">
        <v>45359</v>
      </c>
      <c r="K736" s="27">
        <v>45648</v>
      </c>
      <c r="L736" s="29">
        <v>61750000</v>
      </c>
      <c r="M736" s="36">
        <v>0.1859649068825911</v>
      </c>
      <c r="N736" s="31">
        <v>11483333</v>
      </c>
      <c r="O736" s="31">
        <v>0</v>
      </c>
      <c r="P736" s="31">
        <v>50266667</v>
      </c>
      <c r="Q736" s="31">
        <f>VLOOKUP(A736,Hoja8!A:B,2,0)</f>
        <v>1032441136</v>
      </c>
      <c r="R736" s="31">
        <f t="shared" si="45"/>
        <v>0</v>
      </c>
      <c r="S736" s="31">
        <f>VLOOKUP(A736,Hoja8!A:C,3,0)</f>
        <v>61750000</v>
      </c>
      <c r="T736" s="31">
        <f t="shared" si="46"/>
        <v>0</v>
      </c>
      <c r="U736" s="31">
        <f>VLOOKUP(A736,Hoja8!A:E,5,0)</f>
        <v>17983333</v>
      </c>
      <c r="V736" s="31">
        <f>VLOOKUP(A736,Hoja8!A:D,4,0)</f>
        <v>0</v>
      </c>
      <c r="W736" s="31">
        <f>VLOOKUP(A736,Hoja8!A:F,6,0)</f>
        <v>43766667</v>
      </c>
      <c r="AA736" s="30">
        <f t="shared" si="47"/>
        <v>45648</v>
      </c>
      <c r="AB736" s="31"/>
      <c r="AC736" s="31">
        <f t="shared" si="44"/>
        <v>61750000</v>
      </c>
      <c r="AD736" s="28" t="s">
        <v>2072</v>
      </c>
    </row>
    <row r="737" spans="1:30" s="28" customFormat="1" ht="29" x14ac:dyDescent="0.35">
      <c r="A737" s="20">
        <v>810</v>
      </c>
      <c r="B737" s="28">
        <v>2024</v>
      </c>
      <c r="C737" s="19" t="s">
        <v>2292</v>
      </c>
      <c r="D737" s="19" t="s">
        <v>2293</v>
      </c>
      <c r="E737" s="19">
        <v>52834726</v>
      </c>
      <c r="F737" s="19" t="s">
        <v>2294</v>
      </c>
      <c r="G737" s="19" t="s">
        <v>475</v>
      </c>
      <c r="H737" s="19" t="s">
        <v>476</v>
      </c>
      <c r="I737" s="27">
        <v>45357</v>
      </c>
      <c r="J737" s="27">
        <v>45358</v>
      </c>
      <c r="K737" s="27">
        <v>45504</v>
      </c>
      <c r="L737" s="29">
        <v>40843000</v>
      </c>
      <c r="M737" s="36">
        <v>0.375</v>
      </c>
      <c r="N737" s="31">
        <v>13366800</v>
      </c>
      <c r="O737" s="31">
        <v>5198200</v>
      </c>
      <c r="P737" s="31">
        <v>22278000</v>
      </c>
      <c r="Q737" s="31">
        <f>VLOOKUP(A737,Hoja8!A:B,2,0)</f>
        <v>52834726</v>
      </c>
      <c r="R737" s="31">
        <f t="shared" si="45"/>
        <v>0</v>
      </c>
      <c r="S737" s="31">
        <f>VLOOKUP(A737,Hoja8!A:C,3,0)</f>
        <v>40843000</v>
      </c>
      <c r="T737" s="31">
        <f t="shared" si="46"/>
        <v>0</v>
      </c>
      <c r="U737" s="31">
        <f>VLOOKUP(A737,Hoja8!A:E,5,0)</f>
        <v>20792800</v>
      </c>
      <c r="V737" s="31">
        <f>VLOOKUP(A737,Hoja8!A:D,4,0)</f>
        <v>5198200</v>
      </c>
      <c r="W737" s="31">
        <f>VLOOKUP(A737,Hoja8!A:F,6,0)</f>
        <v>14852000</v>
      </c>
      <c r="AA737" s="30">
        <f t="shared" si="47"/>
        <v>45504</v>
      </c>
      <c r="AB737" s="31"/>
      <c r="AC737" s="31">
        <f t="shared" si="44"/>
        <v>40843000</v>
      </c>
      <c r="AD737" s="28" t="s">
        <v>477</v>
      </c>
    </row>
    <row r="738" spans="1:30" s="28" customFormat="1" ht="29" x14ac:dyDescent="0.35">
      <c r="A738" s="20">
        <v>811</v>
      </c>
      <c r="B738" s="28">
        <v>2024</v>
      </c>
      <c r="C738" s="19" t="s">
        <v>2295</v>
      </c>
      <c r="D738" s="19" t="s">
        <v>2296</v>
      </c>
      <c r="E738" s="19">
        <v>1032492067</v>
      </c>
      <c r="F738" s="19" t="s">
        <v>2297</v>
      </c>
      <c r="G738" s="19" t="s">
        <v>154</v>
      </c>
      <c r="H738" s="19" t="s">
        <v>4747</v>
      </c>
      <c r="I738" s="27">
        <v>45357</v>
      </c>
      <c r="J738" s="27">
        <v>45362</v>
      </c>
      <c r="K738" s="27">
        <v>45504</v>
      </c>
      <c r="L738" s="29">
        <v>38046000</v>
      </c>
      <c r="M738" s="36">
        <v>0.35714285714285715</v>
      </c>
      <c r="N738" s="31">
        <v>11190000</v>
      </c>
      <c r="O738" s="31">
        <v>6714000</v>
      </c>
      <c r="P738" s="31">
        <v>20142000</v>
      </c>
      <c r="Q738" s="31">
        <f>VLOOKUP(A738,Hoja8!A:B,2,0)</f>
        <v>1032492067</v>
      </c>
      <c r="R738" s="31">
        <f t="shared" si="45"/>
        <v>0</v>
      </c>
      <c r="S738" s="31">
        <f>VLOOKUP(A738,Hoja8!A:C,3,0)</f>
        <v>38046000</v>
      </c>
      <c r="T738" s="31">
        <f t="shared" si="46"/>
        <v>0</v>
      </c>
      <c r="U738" s="31">
        <f>VLOOKUP(A738,Hoja8!A:E,5,0)</f>
        <v>17904000</v>
      </c>
      <c r="V738" s="31">
        <f>VLOOKUP(A738,Hoja8!A:D,4,0)</f>
        <v>6714000</v>
      </c>
      <c r="W738" s="31">
        <f>VLOOKUP(A738,Hoja8!A:F,6,0)</f>
        <v>13428000</v>
      </c>
      <c r="AA738" s="30">
        <f t="shared" si="47"/>
        <v>45504</v>
      </c>
      <c r="AB738" s="31"/>
      <c r="AC738" s="31">
        <f t="shared" si="44"/>
        <v>38046000</v>
      </c>
      <c r="AD738" s="28" t="s">
        <v>5435</v>
      </c>
    </row>
    <row r="739" spans="1:30" s="28" customFormat="1" ht="29" x14ac:dyDescent="0.35">
      <c r="A739" s="20">
        <v>812</v>
      </c>
      <c r="B739" s="28">
        <v>2024</v>
      </c>
      <c r="C739" s="19" t="s">
        <v>2298</v>
      </c>
      <c r="D739" s="19" t="s">
        <v>2299</v>
      </c>
      <c r="E739" s="19">
        <v>52396704</v>
      </c>
      <c r="F739" s="19" t="s">
        <v>2300</v>
      </c>
      <c r="G739" s="19" t="s">
        <v>154</v>
      </c>
      <c r="H739" s="19" t="s">
        <v>4747</v>
      </c>
      <c r="I739" s="27">
        <v>45357</v>
      </c>
      <c r="J739" s="27">
        <v>45362</v>
      </c>
      <c r="K739" s="27">
        <v>45504</v>
      </c>
      <c r="L739" s="29">
        <v>26500000</v>
      </c>
      <c r="M739" s="36">
        <v>0.35714284847901412</v>
      </c>
      <c r="N739" s="31">
        <v>8833333</v>
      </c>
      <c r="O739" s="31">
        <v>1766667</v>
      </c>
      <c r="P739" s="31">
        <v>15900000</v>
      </c>
      <c r="Q739" s="31">
        <f>VLOOKUP(A739,Hoja8!A:B,2,0)</f>
        <v>52396704</v>
      </c>
      <c r="R739" s="31">
        <f t="shared" si="45"/>
        <v>0</v>
      </c>
      <c r="S739" s="31">
        <f>VLOOKUP(A739,Hoja8!A:C,3,0)</f>
        <v>26500000</v>
      </c>
      <c r="T739" s="31">
        <f t="shared" si="46"/>
        <v>0</v>
      </c>
      <c r="U739" s="31">
        <f>VLOOKUP(A739,Hoja8!A:E,5,0)</f>
        <v>14133333</v>
      </c>
      <c r="V739" s="31">
        <f>VLOOKUP(A739,Hoja8!A:D,4,0)</f>
        <v>1766667</v>
      </c>
      <c r="W739" s="31">
        <f>VLOOKUP(A739,Hoja8!A:F,6,0)</f>
        <v>10600000</v>
      </c>
      <c r="AA739" s="30">
        <f t="shared" si="47"/>
        <v>45504</v>
      </c>
      <c r="AB739" s="31"/>
      <c r="AC739" s="31">
        <f t="shared" si="44"/>
        <v>26500000</v>
      </c>
      <c r="AD739" s="28" t="s">
        <v>5435</v>
      </c>
    </row>
    <row r="740" spans="1:30" s="28" customFormat="1" ht="29" x14ac:dyDescent="0.35">
      <c r="A740" s="20">
        <v>816</v>
      </c>
      <c r="B740" s="28">
        <v>2024</v>
      </c>
      <c r="C740" s="19" t="s">
        <v>2301</v>
      </c>
      <c r="D740" s="19" t="s">
        <v>2302</v>
      </c>
      <c r="E740" s="19">
        <v>1019069829</v>
      </c>
      <c r="F740" s="19" t="s">
        <v>2303</v>
      </c>
      <c r="G740" s="19" t="s">
        <v>5431</v>
      </c>
      <c r="H740" s="19" t="s">
        <v>539</v>
      </c>
      <c r="I740" s="27">
        <v>45357</v>
      </c>
      <c r="J740" s="27">
        <v>45371</v>
      </c>
      <c r="K740" s="27">
        <v>45504</v>
      </c>
      <c r="L740" s="29">
        <v>29174750</v>
      </c>
      <c r="M740" s="36">
        <v>0.31297708934984758</v>
      </c>
      <c r="N740" s="31">
        <v>7249483</v>
      </c>
      <c r="O740" s="31">
        <v>6011767</v>
      </c>
      <c r="P740" s="31">
        <v>15913500</v>
      </c>
      <c r="Q740" s="31">
        <f>VLOOKUP(A740,Hoja8!A:B,2,0)</f>
        <v>1019069829</v>
      </c>
      <c r="R740" s="31">
        <f t="shared" si="45"/>
        <v>0</v>
      </c>
      <c r="S740" s="31">
        <f>VLOOKUP(A740,Hoja8!A:C,3,0)</f>
        <v>29174750</v>
      </c>
      <c r="T740" s="31">
        <f t="shared" si="46"/>
        <v>0</v>
      </c>
      <c r="U740" s="31">
        <f>VLOOKUP(A740,Hoja8!A:E,5,0)</f>
        <v>12553983</v>
      </c>
      <c r="V740" s="31">
        <f>VLOOKUP(A740,Hoja8!A:D,4,0)</f>
        <v>6011767</v>
      </c>
      <c r="W740" s="31">
        <f>VLOOKUP(A740,Hoja8!A:F,6,0)</f>
        <v>10609000</v>
      </c>
      <c r="AA740" s="30">
        <f t="shared" si="47"/>
        <v>45504</v>
      </c>
      <c r="AB740" s="31"/>
      <c r="AC740" s="31">
        <f t="shared" si="44"/>
        <v>29174750</v>
      </c>
      <c r="AD740" s="28" t="s">
        <v>534</v>
      </c>
    </row>
    <row r="741" spans="1:30" s="28" customFormat="1" ht="29" x14ac:dyDescent="0.35">
      <c r="A741" s="20">
        <v>814</v>
      </c>
      <c r="B741" s="28">
        <v>2024</v>
      </c>
      <c r="C741" s="19" t="s">
        <v>2304</v>
      </c>
      <c r="D741" s="19" t="s">
        <v>2305</v>
      </c>
      <c r="E741" s="19">
        <v>1018497248</v>
      </c>
      <c r="F741" s="19" t="s">
        <v>2306</v>
      </c>
      <c r="G741" s="19" t="s">
        <v>764</v>
      </c>
      <c r="H741" s="19" t="s">
        <v>765</v>
      </c>
      <c r="I741" s="27">
        <v>45358</v>
      </c>
      <c r="J741" s="27">
        <v>45363</v>
      </c>
      <c r="K741" s="27">
        <v>45504</v>
      </c>
      <c r="L741" s="29">
        <v>22278000</v>
      </c>
      <c r="M741" s="36">
        <v>0.35251799815701013</v>
      </c>
      <c r="N741" s="31">
        <v>6064567</v>
      </c>
      <c r="O741" s="31">
        <v>5074433</v>
      </c>
      <c r="P741" s="31">
        <v>11139000</v>
      </c>
      <c r="Q741" s="31">
        <f>VLOOKUP(A741,Hoja8!A:B,2,0)</f>
        <v>1018497248</v>
      </c>
      <c r="R741" s="31">
        <f t="shared" si="45"/>
        <v>0</v>
      </c>
      <c r="S741" s="31">
        <f>VLOOKUP(A741,Hoja8!A:C,3,0)</f>
        <v>22278000</v>
      </c>
      <c r="T741" s="31">
        <f t="shared" si="46"/>
        <v>0</v>
      </c>
      <c r="U741" s="31">
        <f>VLOOKUP(A741,Hoja8!A:E,5,0)</f>
        <v>9777567</v>
      </c>
      <c r="V741" s="31">
        <f>VLOOKUP(A741,Hoja8!A:D,4,0)</f>
        <v>5074433</v>
      </c>
      <c r="W741" s="31">
        <f>VLOOKUP(A741,Hoja8!A:F,6,0)</f>
        <v>7426000</v>
      </c>
      <c r="AA741" s="30">
        <f t="shared" si="47"/>
        <v>45504</v>
      </c>
      <c r="AB741" s="31"/>
      <c r="AC741" s="31">
        <f t="shared" si="44"/>
        <v>22278000</v>
      </c>
      <c r="AD741" s="28" t="s">
        <v>556</v>
      </c>
    </row>
    <row r="742" spans="1:30" s="28" customFormat="1" ht="29" x14ac:dyDescent="0.35">
      <c r="A742" s="20">
        <v>815</v>
      </c>
      <c r="B742" s="28">
        <v>2024</v>
      </c>
      <c r="C742" s="19" t="s">
        <v>2307</v>
      </c>
      <c r="D742" s="19" t="s">
        <v>2308</v>
      </c>
      <c r="E742" s="19">
        <v>1030556803</v>
      </c>
      <c r="F742" s="19" t="s">
        <v>2309</v>
      </c>
      <c r="G742" s="19" t="s">
        <v>764</v>
      </c>
      <c r="H742" s="19" t="s">
        <v>765</v>
      </c>
      <c r="I742" s="27">
        <v>45358</v>
      </c>
      <c r="J742" s="27">
        <v>45363</v>
      </c>
      <c r="K742" s="27">
        <v>45504</v>
      </c>
      <c r="L742" s="29">
        <v>22278000</v>
      </c>
      <c r="M742" s="36">
        <v>0.35251799815701013</v>
      </c>
      <c r="N742" s="31">
        <v>6064567</v>
      </c>
      <c r="O742" s="31">
        <v>5074433</v>
      </c>
      <c r="P742" s="31">
        <v>11139000</v>
      </c>
      <c r="Q742" s="31">
        <f>VLOOKUP(A742,Hoja8!A:B,2,0)</f>
        <v>1030556803</v>
      </c>
      <c r="R742" s="31">
        <f t="shared" si="45"/>
        <v>0</v>
      </c>
      <c r="S742" s="31">
        <f>VLOOKUP(A742,Hoja8!A:C,3,0)</f>
        <v>22278000</v>
      </c>
      <c r="T742" s="31">
        <f t="shared" si="46"/>
        <v>0</v>
      </c>
      <c r="U742" s="31">
        <f>VLOOKUP(A742,Hoja8!A:E,5,0)</f>
        <v>9777567</v>
      </c>
      <c r="V742" s="31">
        <f>VLOOKUP(A742,Hoja8!A:D,4,0)</f>
        <v>5074433</v>
      </c>
      <c r="W742" s="31">
        <f>VLOOKUP(A742,Hoja8!A:F,6,0)</f>
        <v>7426000</v>
      </c>
      <c r="AA742" s="30">
        <f t="shared" si="47"/>
        <v>45504</v>
      </c>
      <c r="AB742" s="31"/>
      <c r="AC742" s="31">
        <f t="shared" si="44"/>
        <v>22278000</v>
      </c>
      <c r="AD742" s="28" t="s">
        <v>556</v>
      </c>
    </row>
    <row r="743" spans="1:30" s="28" customFormat="1" ht="43.5" x14ac:dyDescent="0.35">
      <c r="A743" s="20">
        <v>817</v>
      </c>
      <c r="B743" s="28">
        <v>2024</v>
      </c>
      <c r="C743" s="19" t="s">
        <v>2310</v>
      </c>
      <c r="D743" s="19" t="s">
        <v>2311</v>
      </c>
      <c r="E743" s="19">
        <v>1018487050</v>
      </c>
      <c r="F743" s="19" t="s">
        <v>2312</v>
      </c>
      <c r="G743" s="19" t="s">
        <v>262</v>
      </c>
      <c r="H743" s="19" t="s">
        <v>4742</v>
      </c>
      <c r="I743" s="27">
        <v>45358</v>
      </c>
      <c r="J743" s="27">
        <v>45362</v>
      </c>
      <c r="K743" s="27">
        <v>45504</v>
      </c>
      <c r="L743" s="29">
        <v>24596833</v>
      </c>
      <c r="M743" s="36">
        <v>0.35714286616591995</v>
      </c>
      <c r="N743" s="31">
        <v>8481667</v>
      </c>
      <c r="O743" s="31">
        <v>848166</v>
      </c>
      <c r="P743" s="31">
        <v>15267000</v>
      </c>
      <c r="Q743" s="31">
        <f>VLOOKUP(A743,Hoja8!A:B,2,0)</f>
        <v>1018487050</v>
      </c>
      <c r="R743" s="31">
        <f t="shared" si="45"/>
        <v>0</v>
      </c>
      <c r="S743" s="31">
        <f>VLOOKUP(A743,Hoja8!A:C,3,0)</f>
        <v>24596833</v>
      </c>
      <c r="T743" s="31">
        <f t="shared" si="46"/>
        <v>0</v>
      </c>
      <c r="U743" s="31">
        <f>VLOOKUP(A743,Hoja8!A:E,5,0)</f>
        <v>13570667</v>
      </c>
      <c r="V743" s="31">
        <f>VLOOKUP(A743,Hoja8!A:D,4,0)</f>
        <v>848166</v>
      </c>
      <c r="W743" s="31">
        <f>VLOOKUP(A743,Hoja8!A:F,6,0)</f>
        <v>10178000</v>
      </c>
      <c r="AA743" s="30">
        <f t="shared" si="47"/>
        <v>45504</v>
      </c>
      <c r="AB743" s="31"/>
      <c r="AC743" s="31">
        <f t="shared" si="44"/>
        <v>24596833</v>
      </c>
      <c r="AD743" s="28" t="s">
        <v>5415</v>
      </c>
    </row>
    <row r="744" spans="1:30" s="28" customFormat="1" ht="43.5" x14ac:dyDescent="0.35">
      <c r="A744" s="20">
        <v>818</v>
      </c>
      <c r="B744" s="28">
        <v>2024</v>
      </c>
      <c r="C744" s="19" t="s">
        <v>2313</v>
      </c>
      <c r="D744" s="19" t="s">
        <v>2314</v>
      </c>
      <c r="E744" s="19">
        <v>1066182352</v>
      </c>
      <c r="F744" s="19" t="s">
        <v>2315</v>
      </c>
      <c r="G744" s="19" t="s">
        <v>262</v>
      </c>
      <c r="H744" s="19" t="s">
        <v>4742</v>
      </c>
      <c r="I744" s="27">
        <v>45358</v>
      </c>
      <c r="J744" s="27">
        <v>45359</v>
      </c>
      <c r="K744" s="27">
        <v>45504</v>
      </c>
      <c r="L744" s="29">
        <v>24596833</v>
      </c>
      <c r="M744" s="36">
        <v>0.37062937927781464</v>
      </c>
      <c r="N744" s="31">
        <v>8990567</v>
      </c>
      <c r="O744" s="31">
        <v>339266</v>
      </c>
      <c r="P744" s="31">
        <v>15267000</v>
      </c>
      <c r="Q744" s="31">
        <f>VLOOKUP(A744,Hoja8!A:B,2,0)</f>
        <v>1066182352</v>
      </c>
      <c r="R744" s="31">
        <f t="shared" si="45"/>
        <v>0</v>
      </c>
      <c r="S744" s="31">
        <f>VLOOKUP(A744,Hoja8!A:C,3,0)</f>
        <v>24596833</v>
      </c>
      <c r="T744" s="31">
        <f t="shared" si="46"/>
        <v>0</v>
      </c>
      <c r="U744" s="31">
        <f>VLOOKUP(A744,Hoja8!A:E,5,0)</f>
        <v>14079567</v>
      </c>
      <c r="V744" s="31">
        <f>VLOOKUP(A744,Hoja8!A:D,4,0)</f>
        <v>339266</v>
      </c>
      <c r="W744" s="31">
        <f>VLOOKUP(A744,Hoja8!A:F,6,0)</f>
        <v>10178000</v>
      </c>
      <c r="AA744" s="30">
        <f t="shared" si="47"/>
        <v>45504</v>
      </c>
      <c r="AB744" s="31"/>
      <c r="AC744" s="31">
        <f t="shared" si="44"/>
        <v>24596833</v>
      </c>
      <c r="AD744" s="28" t="s">
        <v>5415</v>
      </c>
    </row>
    <row r="745" spans="1:30" s="28" customFormat="1" ht="29" x14ac:dyDescent="0.35">
      <c r="A745" s="20">
        <v>819</v>
      </c>
      <c r="B745" s="28">
        <v>2024</v>
      </c>
      <c r="C745" s="19" t="s">
        <v>2316</v>
      </c>
      <c r="D745" s="19" t="s">
        <v>2317</v>
      </c>
      <c r="E745" s="19">
        <v>1094915865</v>
      </c>
      <c r="F745" s="19" t="s">
        <v>2318</v>
      </c>
      <c r="G745" s="19" t="s">
        <v>813</v>
      </c>
      <c r="H745" s="19" t="s">
        <v>1940</v>
      </c>
      <c r="I745" s="27">
        <v>45358</v>
      </c>
      <c r="J745" s="27">
        <v>45369</v>
      </c>
      <c r="K745" s="27">
        <v>45504</v>
      </c>
      <c r="L745" s="29">
        <v>20432500</v>
      </c>
      <c r="M745" s="36">
        <v>0.3233082569811121</v>
      </c>
      <c r="N745" s="31">
        <v>5324833</v>
      </c>
      <c r="O745" s="31">
        <v>3962667</v>
      </c>
      <c r="P745" s="31">
        <v>11145000</v>
      </c>
      <c r="Q745" s="31">
        <f>VLOOKUP(A745,Hoja8!A:B,2,0)</f>
        <v>1094915865</v>
      </c>
      <c r="R745" s="31">
        <f t="shared" si="45"/>
        <v>0</v>
      </c>
      <c r="S745" s="31">
        <f>VLOOKUP(A745,Hoja8!A:C,3,0)</f>
        <v>20432500</v>
      </c>
      <c r="T745" s="31">
        <f t="shared" si="46"/>
        <v>0</v>
      </c>
      <c r="U745" s="31">
        <f>VLOOKUP(A745,Hoja8!A:E,5,0)</f>
        <v>5324833</v>
      </c>
      <c r="V745" s="31">
        <f>VLOOKUP(A745,Hoja8!A:D,4,0)</f>
        <v>3962667</v>
      </c>
      <c r="W745" s="31">
        <f>VLOOKUP(A745,Hoja8!A:F,6,0)</f>
        <v>11145000</v>
      </c>
      <c r="AA745" s="30">
        <f t="shared" si="47"/>
        <v>45504</v>
      </c>
      <c r="AB745" s="31"/>
      <c r="AC745" s="31">
        <f t="shared" si="44"/>
        <v>20432500</v>
      </c>
      <c r="AD745" s="28" t="s">
        <v>534</v>
      </c>
    </row>
    <row r="746" spans="1:30" s="28" customFormat="1" ht="43.5" x14ac:dyDescent="0.35">
      <c r="A746" s="20">
        <v>826</v>
      </c>
      <c r="B746" s="28">
        <v>2024</v>
      </c>
      <c r="C746" s="19" t="s">
        <v>2319</v>
      </c>
      <c r="D746" s="19" t="s">
        <v>2320</v>
      </c>
      <c r="E746" s="19">
        <v>52364679</v>
      </c>
      <c r="F746" s="19" t="s">
        <v>2321</v>
      </c>
      <c r="G746" s="19" t="s">
        <v>154</v>
      </c>
      <c r="H746" s="19" t="s">
        <v>4747</v>
      </c>
      <c r="I746" s="27">
        <v>45358</v>
      </c>
      <c r="J746" s="27">
        <v>45362</v>
      </c>
      <c r="K746" s="27">
        <v>45504</v>
      </c>
      <c r="L746" s="29">
        <v>36927000</v>
      </c>
      <c r="M746" s="36">
        <v>0.35714285714285715</v>
      </c>
      <c r="N746" s="31">
        <v>11190000</v>
      </c>
      <c r="O746" s="31">
        <v>5595000</v>
      </c>
      <c r="P746" s="31">
        <v>20142000</v>
      </c>
      <c r="Q746" s="31">
        <f>VLOOKUP(A746,Hoja8!A:B,2,0)</f>
        <v>52364679</v>
      </c>
      <c r="R746" s="31">
        <f t="shared" si="45"/>
        <v>0</v>
      </c>
      <c r="S746" s="31">
        <f>VLOOKUP(A746,Hoja8!A:C,3,0)</f>
        <v>36927000</v>
      </c>
      <c r="T746" s="31">
        <f t="shared" si="46"/>
        <v>0</v>
      </c>
      <c r="U746" s="31">
        <f>VLOOKUP(A746,Hoja8!A:E,5,0)</f>
        <v>17904000</v>
      </c>
      <c r="V746" s="31">
        <f>VLOOKUP(A746,Hoja8!A:D,4,0)</f>
        <v>5595000</v>
      </c>
      <c r="W746" s="31">
        <f>VLOOKUP(A746,Hoja8!A:F,6,0)</f>
        <v>13428000</v>
      </c>
      <c r="AA746" s="30">
        <f t="shared" si="47"/>
        <v>45504</v>
      </c>
      <c r="AB746" s="31"/>
      <c r="AC746" s="31">
        <f t="shared" si="44"/>
        <v>36927000</v>
      </c>
      <c r="AD746" s="28" t="s">
        <v>5435</v>
      </c>
    </row>
    <row r="747" spans="1:30" s="28" customFormat="1" ht="43.5" x14ac:dyDescent="0.35">
      <c r="A747" s="20">
        <v>827</v>
      </c>
      <c r="B747" s="28">
        <v>2024</v>
      </c>
      <c r="C747" s="19" t="s">
        <v>2322</v>
      </c>
      <c r="D747" s="19" t="s">
        <v>2323</v>
      </c>
      <c r="E747" s="19">
        <v>52777957</v>
      </c>
      <c r="F747" s="19" t="s">
        <v>2324</v>
      </c>
      <c r="G747" s="19" t="s">
        <v>2071</v>
      </c>
      <c r="H747" s="19" t="s">
        <v>1976</v>
      </c>
      <c r="I747" s="27">
        <v>45358</v>
      </c>
      <c r="J747" s="27">
        <v>45362</v>
      </c>
      <c r="K747" s="27">
        <v>45651</v>
      </c>
      <c r="L747" s="29">
        <v>30333500</v>
      </c>
      <c r="M747" s="36">
        <v>0.17543860748017867</v>
      </c>
      <c r="N747" s="31">
        <v>5321667</v>
      </c>
      <c r="O747" s="31">
        <v>0</v>
      </c>
      <c r="P747" s="31">
        <v>25011833</v>
      </c>
      <c r="Q747" s="31">
        <f>VLOOKUP(A747,Hoja8!A:B,2,0)</f>
        <v>52777957</v>
      </c>
      <c r="R747" s="31">
        <f t="shared" si="45"/>
        <v>0</v>
      </c>
      <c r="S747" s="31">
        <f>VLOOKUP(A747,Hoja8!A:C,3,0)</f>
        <v>30333500</v>
      </c>
      <c r="T747" s="31">
        <f t="shared" si="46"/>
        <v>0</v>
      </c>
      <c r="U747" s="31">
        <f>VLOOKUP(A747,Hoja8!A:E,5,0)</f>
        <v>8514667</v>
      </c>
      <c r="V747" s="31">
        <f>VLOOKUP(A747,Hoja8!A:D,4,0)</f>
        <v>0</v>
      </c>
      <c r="W747" s="31">
        <f>VLOOKUP(A747,Hoja8!A:F,6,0)</f>
        <v>21818833</v>
      </c>
      <c r="AA747" s="30">
        <f t="shared" si="47"/>
        <v>45651</v>
      </c>
      <c r="AB747" s="31"/>
      <c r="AC747" s="31">
        <f t="shared" si="44"/>
        <v>30333500</v>
      </c>
      <c r="AD747" s="28" t="s">
        <v>2072</v>
      </c>
    </row>
    <row r="748" spans="1:30" s="28" customFormat="1" ht="43.5" x14ac:dyDescent="0.35">
      <c r="A748" s="20">
        <v>828</v>
      </c>
      <c r="B748" s="28">
        <v>2024</v>
      </c>
      <c r="C748" s="19" t="s">
        <v>2325</v>
      </c>
      <c r="D748" s="19" t="s">
        <v>2326</v>
      </c>
      <c r="E748" s="19">
        <v>52468187</v>
      </c>
      <c r="F748" s="19" t="s">
        <v>2327</v>
      </c>
      <c r="G748" s="19" t="s">
        <v>5431</v>
      </c>
      <c r="H748" s="19" t="s">
        <v>539</v>
      </c>
      <c r="I748" s="27">
        <v>45358</v>
      </c>
      <c r="J748" s="27">
        <v>45362</v>
      </c>
      <c r="K748" s="27">
        <v>45504</v>
      </c>
      <c r="L748" s="29">
        <v>29174750</v>
      </c>
      <c r="M748" s="36">
        <v>0.35714284848636396</v>
      </c>
      <c r="N748" s="31">
        <v>8840833</v>
      </c>
      <c r="O748" s="31">
        <v>4420417</v>
      </c>
      <c r="P748" s="31">
        <v>15913500</v>
      </c>
      <c r="Q748" s="31">
        <f>VLOOKUP(A748,Hoja8!A:B,2,0)</f>
        <v>52468187</v>
      </c>
      <c r="R748" s="31">
        <f t="shared" si="45"/>
        <v>0</v>
      </c>
      <c r="S748" s="31">
        <f>VLOOKUP(A748,Hoja8!A:C,3,0)</f>
        <v>29174750</v>
      </c>
      <c r="T748" s="31">
        <f t="shared" si="46"/>
        <v>0</v>
      </c>
      <c r="U748" s="31">
        <f>VLOOKUP(A748,Hoja8!A:E,5,0)</f>
        <v>14145333</v>
      </c>
      <c r="V748" s="31">
        <f>VLOOKUP(A748,Hoja8!A:D,4,0)</f>
        <v>4420417</v>
      </c>
      <c r="W748" s="31">
        <f>VLOOKUP(A748,Hoja8!A:F,6,0)</f>
        <v>10609000</v>
      </c>
      <c r="AA748" s="30">
        <f t="shared" si="47"/>
        <v>45504</v>
      </c>
      <c r="AB748" s="31"/>
      <c r="AC748" s="31">
        <f t="shared" si="44"/>
        <v>29174750</v>
      </c>
      <c r="AD748" s="28" t="s">
        <v>534</v>
      </c>
    </row>
    <row r="749" spans="1:30" s="28" customFormat="1" ht="43.5" x14ac:dyDescent="0.35">
      <c r="A749" s="20">
        <v>829</v>
      </c>
      <c r="B749" s="28">
        <v>2024</v>
      </c>
      <c r="C749" s="19" t="s">
        <v>2328</v>
      </c>
      <c r="D749" s="19" t="s">
        <v>2329</v>
      </c>
      <c r="E749" s="19">
        <v>1032426133</v>
      </c>
      <c r="F749" s="19" t="s">
        <v>2330</v>
      </c>
      <c r="G749" s="19" t="s">
        <v>262</v>
      </c>
      <c r="H749" s="19" t="s">
        <v>4742</v>
      </c>
      <c r="I749" s="27">
        <v>45358</v>
      </c>
      <c r="J749" s="27">
        <v>45362</v>
      </c>
      <c r="K749" s="27">
        <v>45504</v>
      </c>
      <c r="L749" s="29">
        <v>40590333</v>
      </c>
      <c r="M749" s="36">
        <v>0.35714286261063127</v>
      </c>
      <c r="N749" s="31">
        <v>13996667</v>
      </c>
      <c r="O749" s="31">
        <v>1399666</v>
      </c>
      <c r="P749" s="31">
        <v>25194000</v>
      </c>
      <c r="Q749" s="31">
        <f>VLOOKUP(A749,Hoja8!A:B,2,0)</f>
        <v>1032426133</v>
      </c>
      <c r="R749" s="31">
        <f t="shared" si="45"/>
        <v>0</v>
      </c>
      <c r="S749" s="31">
        <f>VLOOKUP(A749,Hoja8!A:C,3,0)</f>
        <v>40590333</v>
      </c>
      <c r="T749" s="31">
        <f t="shared" si="46"/>
        <v>0</v>
      </c>
      <c r="U749" s="31">
        <f>VLOOKUP(A749,Hoja8!A:E,5,0)</f>
        <v>22394667</v>
      </c>
      <c r="V749" s="31">
        <f>VLOOKUP(A749,Hoja8!A:D,4,0)</f>
        <v>1399666</v>
      </c>
      <c r="W749" s="31">
        <f>VLOOKUP(A749,Hoja8!A:F,6,0)</f>
        <v>16796000</v>
      </c>
      <c r="AA749" s="30">
        <f t="shared" si="47"/>
        <v>45504</v>
      </c>
      <c r="AB749" s="31"/>
      <c r="AC749" s="31">
        <f t="shared" si="44"/>
        <v>40590333</v>
      </c>
      <c r="AD749" s="28" t="s">
        <v>5415</v>
      </c>
    </row>
    <row r="750" spans="1:30" s="28" customFormat="1" ht="43.5" x14ac:dyDescent="0.35">
      <c r="A750" s="20">
        <v>831</v>
      </c>
      <c r="B750" s="28">
        <v>2024</v>
      </c>
      <c r="C750" s="19" t="s">
        <v>2331</v>
      </c>
      <c r="D750" s="19" t="s">
        <v>2332</v>
      </c>
      <c r="E750" s="19">
        <v>53070708</v>
      </c>
      <c r="F750" s="19" t="s">
        <v>2333</v>
      </c>
      <c r="G750" s="19" t="s">
        <v>2071</v>
      </c>
      <c r="H750" s="19" t="s">
        <v>1976</v>
      </c>
      <c r="I750" s="27">
        <v>45358</v>
      </c>
      <c r="J750" s="27">
        <v>45362</v>
      </c>
      <c r="K750" s="27">
        <v>45651</v>
      </c>
      <c r="L750" s="29">
        <v>68495000</v>
      </c>
      <c r="M750" s="36">
        <v>0.17543860135776335</v>
      </c>
      <c r="N750" s="31">
        <v>12016667</v>
      </c>
      <c r="O750" s="31">
        <v>0</v>
      </c>
      <c r="P750" s="31">
        <v>56478333</v>
      </c>
      <c r="Q750" s="31">
        <f>VLOOKUP(A750,Hoja8!A:B,2,0)</f>
        <v>53070708</v>
      </c>
      <c r="R750" s="31">
        <f t="shared" si="45"/>
        <v>0</v>
      </c>
      <c r="S750" s="31">
        <f>VLOOKUP(A750,Hoja8!A:C,3,0)</f>
        <v>68495000</v>
      </c>
      <c r="T750" s="31">
        <f t="shared" si="46"/>
        <v>0</v>
      </c>
      <c r="U750" s="31">
        <f>VLOOKUP(A750,Hoja8!A:E,5,0)</f>
        <v>19226667</v>
      </c>
      <c r="V750" s="31">
        <f>VLOOKUP(A750,Hoja8!A:D,4,0)</f>
        <v>0</v>
      </c>
      <c r="W750" s="31">
        <f>VLOOKUP(A750,Hoja8!A:F,6,0)</f>
        <v>49268333</v>
      </c>
      <c r="AA750" s="30">
        <f t="shared" si="47"/>
        <v>45651</v>
      </c>
      <c r="AB750" s="31"/>
      <c r="AC750" s="31">
        <f t="shared" si="44"/>
        <v>68495000</v>
      </c>
      <c r="AD750" s="28" t="s">
        <v>2072</v>
      </c>
    </row>
    <row r="751" spans="1:30" s="28" customFormat="1" ht="43.5" x14ac:dyDescent="0.35">
      <c r="A751" s="20">
        <v>832</v>
      </c>
      <c r="B751" s="28">
        <v>2024</v>
      </c>
      <c r="C751" s="19" t="s">
        <v>2334</v>
      </c>
      <c r="D751" s="19" t="s">
        <v>2335</v>
      </c>
      <c r="E751" s="19">
        <v>79979086</v>
      </c>
      <c r="F751" s="19" t="s">
        <v>2336</v>
      </c>
      <c r="G751" s="19" t="s">
        <v>2071</v>
      </c>
      <c r="H751" s="19" t="s">
        <v>1976</v>
      </c>
      <c r="I751" s="27">
        <v>45358</v>
      </c>
      <c r="J751" s="27">
        <v>45362</v>
      </c>
      <c r="K751" s="27">
        <v>45651</v>
      </c>
      <c r="L751" s="29">
        <v>68495000</v>
      </c>
      <c r="M751" s="36">
        <v>0.17543860135776335</v>
      </c>
      <c r="N751" s="31">
        <v>12016667</v>
      </c>
      <c r="O751" s="31">
        <v>0</v>
      </c>
      <c r="P751" s="31">
        <v>56478333</v>
      </c>
      <c r="Q751" s="31">
        <f>VLOOKUP(A751,Hoja8!A:B,2,0)</f>
        <v>79979086</v>
      </c>
      <c r="R751" s="31">
        <f t="shared" si="45"/>
        <v>0</v>
      </c>
      <c r="S751" s="31">
        <f>VLOOKUP(A751,Hoja8!A:C,3,0)</f>
        <v>68495000</v>
      </c>
      <c r="T751" s="31">
        <f t="shared" si="46"/>
        <v>0</v>
      </c>
      <c r="U751" s="31">
        <f>VLOOKUP(A751,Hoja8!A:E,5,0)</f>
        <v>19226667</v>
      </c>
      <c r="V751" s="31">
        <f>VLOOKUP(A751,Hoja8!A:D,4,0)</f>
        <v>0</v>
      </c>
      <c r="W751" s="31">
        <f>VLOOKUP(A751,Hoja8!A:F,6,0)</f>
        <v>49268333</v>
      </c>
      <c r="AA751" s="30">
        <f t="shared" si="47"/>
        <v>45651</v>
      </c>
      <c r="AB751" s="31"/>
      <c r="AC751" s="31">
        <f t="shared" si="44"/>
        <v>68495000</v>
      </c>
      <c r="AD751" s="28" t="s">
        <v>2072</v>
      </c>
    </row>
    <row r="752" spans="1:30" s="28" customFormat="1" ht="43.5" x14ac:dyDescent="0.35">
      <c r="A752" s="20">
        <v>833</v>
      </c>
      <c r="B752" s="28">
        <v>2024</v>
      </c>
      <c r="C752" s="19" t="s">
        <v>2337</v>
      </c>
      <c r="D752" s="19" t="s">
        <v>2338</v>
      </c>
      <c r="E752" s="19">
        <v>80171370</v>
      </c>
      <c r="F752" s="19" t="s">
        <v>2339</v>
      </c>
      <c r="G752" s="19" t="s">
        <v>2071</v>
      </c>
      <c r="H752" s="19" t="s">
        <v>1976</v>
      </c>
      <c r="I752" s="27">
        <v>45358</v>
      </c>
      <c r="J752" s="27">
        <v>45359</v>
      </c>
      <c r="K752" s="27">
        <v>45480</v>
      </c>
      <c r="L752" s="29">
        <v>27200000</v>
      </c>
      <c r="M752" s="36">
        <v>0.44166665441176473</v>
      </c>
      <c r="N752" s="31">
        <v>12013333</v>
      </c>
      <c r="O752" s="31">
        <v>0</v>
      </c>
      <c r="P752" s="31">
        <v>15186667</v>
      </c>
      <c r="Q752" s="31">
        <f>VLOOKUP(A752,Hoja8!A:B,2,0)</f>
        <v>80171370</v>
      </c>
      <c r="R752" s="31">
        <f t="shared" si="45"/>
        <v>0</v>
      </c>
      <c r="S752" s="31">
        <f>VLOOKUP(A752,Hoja8!A:C,3,0)</f>
        <v>27200000</v>
      </c>
      <c r="T752" s="31">
        <f t="shared" si="46"/>
        <v>0</v>
      </c>
      <c r="U752" s="31">
        <f>VLOOKUP(A752,Hoja8!A:E,5,0)</f>
        <v>18813333</v>
      </c>
      <c r="V752" s="31">
        <f>VLOOKUP(A752,Hoja8!A:D,4,0)</f>
        <v>0</v>
      </c>
      <c r="W752" s="31">
        <f>VLOOKUP(A752,Hoja8!A:F,6,0)</f>
        <v>8386667</v>
      </c>
      <c r="AA752" s="30">
        <f t="shared" si="47"/>
        <v>45480</v>
      </c>
      <c r="AB752" s="31"/>
      <c r="AC752" s="31">
        <f t="shared" si="44"/>
        <v>27200000</v>
      </c>
      <c r="AD752" s="28" t="s">
        <v>2072</v>
      </c>
    </row>
    <row r="753" spans="1:30" s="28" customFormat="1" ht="43.5" x14ac:dyDescent="0.35">
      <c r="A753" s="20">
        <v>834</v>
      </c>
      <c r="B753" s="28">
        <v>2024</v>
      </c>
      <c r="C753" s="19" t="s">
        <v>2340</v>
      </c>
      <c r="D753" s="19" t="s">
        <v>2341</v>
      </c>
      <c r="E753" s="19">
        <v>1015439874</v>
      </c>
      <c r="F753" s="19" t="s">
        <v>2342</v>
      </c>
      <c r="G753" s="19" t="s">
        <v>2071</v>
      </c>
      <c r="H753" s="19" t="s">
        <v>1976</v>
      </c>
      <c r="I753" s="27">
        <v>45358</v>
      </c>
      <c r="J753" s="27">
        <v>45362</v>
      </c>
      <c r="K753" s="27">
        <v>45483</v>
      </c>
      <c r="L753" s="29">
        <v>27200000</v>
      </c>
      <c r="M753" s="36">
        <v>0.4166666544117647</v>
      </c>
      <c r="N753" s="31">
        <v>11333333</v>
      </c>
      <c r="O753" s="31">
        <v>0</v>
      </c>
      <c r="P753" s="31">
        <v>15866667</v>
      </c>
      <c r="Q753" s="31">
        <f>VLOOKUP(A753,Hoja8!A:B,2,0)</f>
        <v>1015439874</v>
      </c>
      <c r="R753" s="31">
        <f t="shared" si="45"/>
        <v>0</v>
      </c>
      <c r="S753" s="31">
        <f>VLOOKUP(A753,Hoja8!A:C,3,0)</f>
        <v>27200000</v>
      </c>
      <c r="T753" s="31">
        <f t="shared" si="46"/>
        <v>0</v>
      </c>
      <c r="U753" s="31">
        <f>VLOOKUP(A753,Hoja8!A:E,5,0)</f>
        <v>18133333</v>
      </c>
      <c r="V753" s="31">
        <f>VLOOKUP(A753,Hoja8!A:D,4,0)</f>
        <v>0</v>
      </c>
      <c r="W753" s="31">
        <f>VLOOKUP(A753,Hoja8!A:F,6,0)</f>
        <v>9066667</v>
      </c>
      <c r="AA753" s="30">
        <f t="shared" si="47"/>
        <v>45483</v>
      </c>
      <c r="AB753" s="31"/>
      <c r="AC753" s="31">
        <f t="shared" si="44"/>
        <v>27200000</v>
      </c>
      <c r="AD753" s="28" t="s">
        <v>2072</v>
      </c>
    </row>
    <row r="754" spans="1:30" s="28" customFormat="1" ht="29" x14ac:dyDescent="0.35">
      <c r="A754" s="20">
        <v>821</v>
      </c>
      <c r="B754" s="28">
        <v>2024</v>
      </c>
      <c r="C754" s="19" t="s">
        <v>2343</v>
      </c>
      <c r="D754" s="19" t="s">
        <v>2344</v>
      </c>
      <c r="E754" s="19">
        <v>52195275</v>
      </c>
      <c r="F754" s="19" t="s">
        <v>2345</v>
      </c>
      <c r="G754" s="19" t="s">
        <v>764</v>
      </c>
      <c r="H754" s="19" t="s">
        <v>765</v>
      </c>
      <c r="I754" s="27">
        <v>45359</v>
      </c>
      <c r="J754" s="27">
        <v>45363</v>
      </c>
      <c r="K754" s="27">
        <v>45504</v>
      </c>
      <c r="L754" s="29">
        <v>22278000</v>
      </c>
      <c r="M754" s="36">
        <v>0.35251799815701013</v>
      </c>
      <c r="N754" s="31">
        <v>6064567</v>
      </c>
      <c r="O754" s="31">
        <v>5074433</v>
      </c>
      <c r="P754" s="31">
        <v>11139000</v>
      </c>
      <c r="Q754" s="31">
        <f>VLOOKUP(A754,Hoja8!A:B,2,0)</f>
        <v>52195275</v>
      </c>
      <c r="R754" s="31">
        <f t="shared" si="45"/>
        <v>0</v>
      </c>
      <c r="S754" s="31">
        <f>VLOOKUP(A754,Hoja8!A:C,3,0)</f>
        <v>22278000</v>
      </c>
      <c r="T754" s="31">
        <f t="shared" si="46"/>
        <v>0</v>
      </c>
      <c r="U754" s="31">
        <f>VLOOKUP(A754,Hoja8!A:E,5,0)</f>
        <v>9777567</v>
      </c>
      <c r="V754" s="31">
        <f>VLOOKUP(A754,Hoja8!A:D,4,0)</f>
        <v>5074433</v>
      </c>
      <c r="W754" s="31">
        <f>VLOOKUP(A754,Hoja8!A:F,6,0)</f>
        <v>7426000</v>
      </c>
      <c r="AA754" s="30">
        <f t="shared" si="47"/>
        <v>45504</v>
      </c>
      <c r="AB754" s="31"/>
      <c r="AC754" s="31">
        <f t="shared" si="44"/>
        <v>22278000</v>
      </c>
      <c r="AD754" s="28" t="s">
        <v>556</v>
      </c>
    </row>
    <row r="755" spans="1:30" s="28" customFormat="1" ht="43.5" x14ac:dyDescent="0.35">
      <c r="A755" s="20">
        <v>822</v>
      </c>
      <c r="B755" s="28">
        <v>2024</v>
      </c>
      <c r="C755" s="19" t="s">
        <v>2346</v>
      </c>
      <c r="D755" s="19" t="s">
        <v>2347</v>
      </c>
      <c r="E755" s="19">
        <v>1023967522</v>
      </c>
      <c r="F755" s="19" t="s">
        <v>2348</v>
      </c>
      <c r="G755" s="19" t="s">
        <v>262</v>
      </c>
      <c r="H755" s="19" t="s">
        <v>4742</v>
      </c>
      <c r="I755" s="27">
        <v>45359</v>
      </c>
      <c r="J755" s="27">
        <v>45364</v>
      </c>
      <c r="K755" s="27">
        <v>45504</v>
      </c>
      <c r="L755" s="29">
        <v>24596833</v>
      </c>
      <c r="M755" s="36">
        <v>0.34782608695652173</v>
      </c>
      <c r="N755" s="31">
        <v>8142400</v>
      </c>
      <c r="O755" s="31">
        <v>1187433</v>
      </c>
      <c r="P755" s="31">
        <v>15267000</v>
      </c>
      <c r="Q755" s="31">
        <f>VLOOKUP(A755,Hoja8!A:B,2,0)</f>
        <v>1023967522</v>
      </c>
      <c r="R755" s="31">
        <f t="shared" si="45"/>
        <v>0</v>
      </c>
      <c r="S755" s="31">
        <f>VLOOKUP(A755,Hoja8!A:C,3,0)</f>
        <v>24596833</v>
      </c>
      <c r="T755" s="31">
        <f t="shared" si="46"/>
        <v>0</v>
      </c>
      <c r="U755" s="31">
        <f>VLOOKUP(A755,Hoja8!A:E,5,0)</f>
        <v>13231400</v>
      </c>
      <c r="V755" s="31">
        <f>VLOOKUP(A755,Hoja8!A:D,4,0)</f>
        <v>1187433</v>
      </c>
      <c r="W755" s="31">
        <f>VLOOKUP(A755,Hoja8!A:F,6,0)</f>
        <v>10178000</v>
      </c>
      <c r="AA755" s="30">
        <f t="shared" si="47"/>
        <v>45504</v>
      </c>
      <c r="AB755" s="31"/>
      <c r="AC755" s="31">
        <f t="shared" si="44"/>
        <v>24596833</v>
      </c>
      <c r="AD755" s="28" t="s">
        <v>5415</v>
      </c>
    </row>
    <row r="756" spans="1:30" s="28" customFormat="1" ht="29" x14ac:dyDescent="0.35">
      <c r="A756" s="20">
        <v>835</v>
      </c>
      <c r="B756" s="28">
        <v>2024</v>
      </c>
      <c r="C756" s="19" t="s">
        <v>2349</v>
      </c>
      <c r="D756" s="19" t="s">
        <v>2350</v>
      </c>
      <c r="E756" s="19">
        <v>1032366228</v>
      </c>
      <c r="F756" s="19" t="s">
        <v>2351</v>
      </c>
      <c r="G756" s="19" t="s">
        <v>475</v>
      </c>
      <c r="H756" s="19" t="s">
        <v>476</v>
      </c>
      <c r="I756" s="27">
        <v>45359</v>
      </c>
      <c r="J756" s="27">
        <v>45362</v>
      </c>
      <c r="K756" s="27">
        <v>45504</v>
      </c>
      <c r="L756" s="29">
        <v>17504165</v>
      </c>
      <c r="M756" s="36">
        <v>0.35714287025926872</v>
      </c>
      <c r="N756" s="31">
        <v>5834722</v>
      </c>
      <c r="O756" s="31">
        <v>1166944</v>
      </c>
      <c r="P756" s="31">
        <v>10502499</v>
      </c>
      <c r="Q756" s="31">
        <f>VLOOKUP(A756,Hoja8!A:B,2,0)</f>
        <v>1032366228</v>
      </c>
      <c r="R756" s="31">
        <f t="shared" si="45"/>
        <v>0</v>
      </c>
      <c r="S756" s="31">
        <f>VLOOKUP(A756,Hoja8!A:C,3,0)</f>
        <v>17504165</v>
      </c>
      <c r="T756" s="31">
        <f t="shared" si="46"/>
        <v>0</v>
      </c>
      <c r="U756" s="31">
        <f>VLOOKUP(A756,Hoja8!A:E,5,0)</f>
        <v>9335555</v>
      </c>
      <c r="V756" s="31">
        <f>VLOOKUP(A756,Hoja8!A:D,4,0)</f>
        <v>1166944</v>
      </c>
      <c r="W756" s="31">
        <f>VLOOKUP(A756,Hoja8!A:F,6,0)</f>
        <v>7001666</v>
      </c>
      <c r="AA756" s="30">
        <f t="shared" si="47"/>
        <v>45504</v>
      </c>
      <c r="AB756" s="31"/>
      <c r="AC756" s="31">
        <f t="shared" si="44"/>
        <v>17504165</v>
      </c>
      <c r="AD756" s="28" t="s">
        <v>477</v>
      </c>
    </row>
    <row r="757" spans="1:30" s="28" customFormat="1" ht="43.5" x14ac:dyDescent="0.35">
      <c r="A757" s="20">
        <v>838</v>
      </c>
      <c r="B757" s="28">
        <v>2024</v>
      </c>
      <c r="C757" s="19" t="s">
        <v>2352</v>
      </c>
      <c r="D757" s="19" t="s">
        <v>2353</v>
      </c>
      <c r="E757" s="19">
        <v>65703169</v>
      </c>
      <c r="F757" s="19" t="s">
        <v>2354</v>
      </c>
      <c r="G757" s="19" t="s">
        <v>262</v>
      </c>
      <c r="H757" s="19" t="s">
        <v>4742</v>
      </c>
      <c r="I757" s="27">
        <v>45359</v>
      </c>
      <c r="J757" s="27">
        <v>45363</v>
      </c>
      <c r="K757" s="27">
        <v>45504</v>
      </c>
      <c r="L757" s="29">
        <v>29203000</v>
      </c>
      <c r="M757" s="36">
        <v>0.35251798561151076</v>
      </c>
      <c r="N757" s="31">
        <v>9868600</v>
      </c>
      <c r="O757" s="31">
        <v>1208400</v>
      </c>
      <c r="P757" s="31">
        <v>18126000</v>
      </c>
      <c r="Q757" s="31">
        <f>VLOOKUP(A757,Hoja8!A:B,2,0)</f>
        <v>65703169</v>
      </c>
      <c r="R757" s="31">
        <f t="shared" si="45"/>
        <v>0</v>
      </c>
      <c r="S757" s="31">
        <f>VLOOKUP(A757,Hoja8!A:C,3,0)</f>
        <v>29203000</v>
      </c>
      <c r="T757" s="31">
        <f t="shared" si="46"/>
        <v>0</v>
      </c>
      <c r="U757" s="31">
        <f>VLOOKUP(A757,Hoja8!A:E,5,0)</f>
        <v>15910600</v>
      </c>
      <c r="V757" s="31">
        <f>VLOOKUP(A757,Hoja8!A:D,4,0)</f>
        <v>1208400</v>
      </c>
      <c r="W757" s="31">
        <f>VLOOKUP(A757,Hoja8!A:F,6,0)</f>
        <v>12084000</v>
      </c>
      <c r="AA757" s="30">
        <f t="shared" si="47"/>
        <v>45504</v>
      </c>
      <c r="AB757" s="31"/>
      <c r="AC757" s="31">
        <f t="shared" si="44"/>
        <v>29203000</v>
      </c>
      <c r="AD757" s="28" t="s">
        <v>5415</v>
      </c>
    </row>
    <row r="758" spans="1:30" s="28" customFormat="1" ht="43.5" x14ac:dyDescent="0.35">
      <c r="A758" s="20">
        <v>841</v>
      </c>
      <c r="B758" s="28">
        <v>2024</v>
      </c>
      <c r="C758" s="19" t="s">
        <v>2355</v>
      </c>
      <c r="D758" s="19" t="s">
        <v>2356</v>
      </c>
      <c r="E758" s="19">
        <v>1098767615</v>
      </c>
      <c r="F758" s="19" t="s">
        <v>2357</v>
      </c>
      <c r="G758" s="19" t="s">
        <v>5431</v>
      </c>
      <c r="H758" s="19" t="s">
        <v>539</v>
      </c>
      <c r="I758" s="27">
        <v>45359</v>
      </c>
      <c r="J758" s="27">
        <v>45363</v>
      </c>
      <c r="K758" s="27">
        <v>45504</v>
      </c>
      <c r="L758" s="29">
        <v>29174750</v>
      </c>
      <c r="M758" s="36">
        <v>0.35251799439300563</v>
      </c>
      <c r="N758" s="31">
        <v>8664017</v>
      </c>
      <c r="O758" s="31">
        <v>4597233</v>
      </c>
      <c r="P758" s="31">
        <v>15913500</v>
      </c>
      <c r="Q758" s="31">
        <f>VLOOKUP(A758,Hoja8!A:B,2,0)</f>
        <v>1098767615</v>
      </c>
      <c r="R758" s="31">
        <f t="shared" si="45"/>
        <v>0</v>
      </c>
      <c r="S758" s="31">
        <f>VLOOKUP(A758,Hoja8!A:C,3,0)</f>
        <v>29174750</v>
      </c>
      <c r="T758" s="31">
        <f t="shared" si="46"/>
        <v>0</v>
      </c>
      <c r="U758" s="31">
        <f>VLOOKUP(A758,Hoja8!A:E,5,0)</f>
        <v>13968517</v>
      </c>
      <c r="V758" s="31">
        <f>VLOOKUP(A758,Hoja8!A:D,4,0)</f>
        <v>4597233</v>
      </c>
      <c r="W758" s="31">
        <f>VLOOKUP(A758,Hoja8!A:F,6,0)</f>
        <v>10609000</v>
      </c>
      <c r="AA758" s="30">
        <f t="shared" si="47"/>
        <v>45504</v>
      </c>
      <c r="AB758" s="31"/>
      <c r="AC758" s="31">
        <f t="shared" ref="AC758:AC821" si="48">+AB758+L758</f>
        <v>29174750</v>
      </c>
      <c r="AD758" s="28" t="s">
        <v>534</v>
      </c>
    </row>
    <row r="759" spans="1:30" s="28" customFormat="1" ht="43.5" x14ac:dyDescent="0.35">
      <c r="A759" s="20">
        <v>842</v>
      </c>
      <c r="B759" s="28">
        <v>2024</v>
      </c>
      <c r="C759" s="19" t="s">
        <v>2358</v>
      </c>
      <c r="D759" s="19" t="s">
        <v>2359</v>
      </c>
      <c r="E759" s="19">
        <v>1018471121</v>
      </c>
      <c r="F759" s="19" t="s">
        <v>2360</v>
      </c>
      <c r="G759" s="19" t="s">
        <v>5431</v>
      </c>
      <c r="H759" s="19" t="s">
        <v>539</v>
      </c>
      <c r="I759" s="27">
        <v>45359</v>
      </c>
      <c r="J759" s="27">
        <v>45363</v>
      </c>
      <c r="K759" s="27">
        <v>45504</v>
      </c>
      <c r="L759" s="29">
        <v>29174750</v>
      </c>
      <c r="M759" s="36">
        <v>0.35251799439300563</v>
      </c>
      <c r="N759" s="31">
        <v>8664017</v>
      </c>
      <c r="O759" s="31">
        <v>4597233</v>
      </c>
      <c r="P759" s="31">
        <v>15913500</v>
      </c>
      <c r="Q759" s="31">
        <f>VLOOKUP(A759,Hoja8!A:B,2,0)</f>
        <v>1018471121</v>
      </c>
      <c r="R759" s="31">
        <f t="shared" si="45"/>
        <v>0</v>
      </c>
      <c r="S759" s="31">
        <f>VLOOKUP(A759,Hoja8!A:C,3,0)</f>
        <v>29174750</v>
      </c>
      <c r="T759" s="31">
        <f t="shared" si="46"/>
        <v>0</v>
      </c>
      <c r="U759" s="31">
        <f>VLOOKUP(A759,Hoja8!A:E,5,0)</f>
        <v>13968517</v>
      </c>
      <c r="V759" s="31">
        <f>VLOOKUP(A759,Hoja8!A:D,4,0)</f>
        <v>4597233</v>
      </c>
      <c r="W759" s="31">
        <f>VLOOKUP(A759,Hoja8!A:F,6,0)</f>
        <v>10609000</v>
      </c>
      <c r="AA759" s="30">
        <f t="shared" si="47"/>
        <v>45504</v>
      </c>
      <c r="AB759" s="31"/>
      <c r="AC759" s="31">
        <f t="shared" si="48"/>
        <v>29174750</v>
      </c>
      <c r="AD759" s="28" t="s">
        <v>534</v>
      </c>
    </row>
    <row r="760" spans="1:30" s="28" customFormat="1" ht="43.5" x14ac:dyDescent="0.35">
      <c r="A760" s="20">
        <v>843</v>
      </c>
      <c r="B760" s="28">
        <v>2024</v>
      </c>
      <c r="C760" s="19" t="s">
        <v>2361</v>
      </c>
      <c r="D760" s="19" t="s">
        <v>2362</v>
      </c>
      <c r="E760" s="19">
        <v>1022986971</v>
      </c>
      <c r="F760" s="19" t="s">
        <v>2363</v>
      </c>
      <c r="G760" s="19" t="s">
        <v>784</v>
      </c>
      <c r="H760" s="19" t="s">
        <v>4760</v>
      </c>
      <c r="I760" s="27">
        <v>45359</v>
      </c>
      <c r="J760" s="27">
        <v>45362</v>
      </c>
      <c r="K760" s="27">
        <v>45529</v>
      </c>
      <c r="L760" s="29">
        <v>29174750</v>
      </c>
      <c r="M760" s="36">
        <v>0.30303029160489808</v>
      </c>
      <c r="N760" s="31">
        <v>8840833</v>
      </c>
      <c r="O760" s="31">
        <v>0</v>
      </c>
      <c r="P760" s="31">
        <v>20333917</v>
      </c>
      <c r="Q760" s="31">
        <f>VLOOKUP(A760,Hoja8!A:B,2,0)</f>
        <v>1022986971</v>
      </c>
      <c r="R760" s="31">
        <f t="shared" si="45"/>
        <v>0</v>
      </c>
      <c r="S760" s="31">
        <f>VLOOKUP(A760,Hoja8!A:C,3,0)</f>
        <v>29174750</v>
      </c>
      <c r="T760" s="31">
        <f t="shared" si="46"/>
        <v>0</v>
      </c>
      <c r="U760" s="31">
        <f>VLOOKUP(A760,Hoja8!A:E,5,0)</f>
        <v>14145333</v>
      </c>
      <c r="V760" s="31">
        <f>VLOOKUP(A760,Hoja8!A:D,4,0)</f>
        <v>0</v>
      </c>
      <c r="W760" s="31">
        <f>VLOOKUP(A760,Hoja8!A:F,6,0)</f>
        <v>15029417</v>
      </c>
      <c r="AA760" s="30">
        <f t="shared" si="47"/>
        <v>45529</v>
      </c>
      <c r="AB760" s="31"/>
      <c r="AC760" s="31">
        <f t="shared" si="48"/>
        <v>29174750</v>
      </c>
      <c r="AD760" s="28" t="s">
        <v>4760</v>
      </c>
    </row>
    <row r="761" spans="1:30" s="28" customFormat="1" ht="29" x14ac:dyDescent="0.35">
      <c r="A761" s="20">
        <v>830</v>
      </c>
      <c r="B761" s="28">
        <v>2024</v>
      </c>
      <c r="C761" s="19" t="s">
        <v>2364</v>
      </c>
      <c r="D761" s="19" t="s">
        <v>2365</v>
      </c>
      <c r="E761" s="19">
        <v>1014210688</v>
      </c>
      <c r="F761" s="19" t="s">
        <v>2366</v>
      </c>
      <c r="G761" s="19" t="s">
        <v>813</v>
      </c>
      <c r="H761" s="19" t="s">
        <v>2367</v>
      </c>
      <c r="I761" s="27">
        <v>45362</v>
      </c>
      <c r="J761" s="27">
        <v>45363</v>
      </c>
      <c r="K761" s="27">
        <v>45504</v>
      </c>
      <c r="L761" s="29">
        <v>20432500</v>
      </c>
      <c r="M761" s="36">
        <v>0.35251797307276495</v>
      </c>
      <c r="N761" s="31">
        <v>6067833</v>
      </c>
      <c r="O761" s="31">
        <v>3219667</v>
      </c>
      <c r="P761" s="31">
        <v>11145000</v>
      </c>
      <c r="Q761" s="31">
        <f>VLOOKUP(A761,Hoja8!A:B,2,0)</f>
        <v>1014210688</v>
      </c>
      <c r="R761" s="31">
        <f t="shared" si="45"/>
        <v>0</v>
      </c>
      <c r="S761" s="31">
        <f>VLOOKUP(A761,Hoja8!A:C,3,0)</f>
        <v>20432500</v>
      </c>
      <c r="T761" s="31">
        <f t="shared" si="46"/>
        <v>0</v>
      </c>
      <c r="U761" s="31">
        <f>VLOOKUP(A761,Hoja8!A:E,5,0)</f>
        <v>9782833</v>
      </c>
      <c r="V761" s="31">
        <f>VLOOKUP(A761,Hoja8!A:D,4,0)</f>
        <v>3219667</v>
      </c>
      <c r="W761" s="31">
        <f>VLOOKUP(A761,Hoja8!A:F,6,0)</f>
        <v>7430000</v>
      </c>
      <c r="AA761" s="30">
        <f t="shared" si="47"/>
        <v>45504</v>
      </c>
      <c r="AB761" s="31"/>
      <c r="AC761" s="31">
        <f t="shared" si="48"/>
        <v>20432500</v>
      </c>
      <c r="AD761" s="28" t="s">
        <v>534</v>
      </c>
    </row>
    <row r="762" spans="1:30" s="28" customFormat="1" ht="43.5" x14ac:dyDescent="0.35">
      <c r="A762" s="20">
        <v>836</v>
      </c>
      <c r="B762" s="28">
        <v>2024</v>
      </c>
      <c r="C762" s="19" t="s">
        <v>2368</v>
      </c>
      <c r="D762" s="19" t="s">
        <v>2369</v>
      </c>
      <c r="E762" s="19">
        <v>1022422990</v>
      </c>
      <c r="F762" s="19" t="s">
        <v>2370</v>
      </c>
      <c r="G762" s="19" t="s">
        <v>262</v>
      </c>
      <c r="H762" s="19" t="s">
        <v>4742</v>
      </c>
      <c r="I762" s="27">
        <v>45362</v>
      </c>
      <c r="J762" s="27">
        <v>45364</v>
      </c>
      <c r="K762" s="27">
        <v>45504</v>
      </c>
      <c r="L762" s="29">
        <v>24596833</v>
      </c>
      <c r="M762" s="36">
        <v>0.34782608695652173</v>
      </c>
      <c r="N762" s="31">
        <v>8142400</v>
      </c>
      <c r="O762" s="31">
        <v>1187433</v>
      </c>
      <c r="P762" s="31">
        <v>15267000</v>
      </c>
      <c r="Q762" s="31">
        <f>VLOOKUP(A762,Hoja8!A:B,2,0)</f>
        <v>1022422990</v>
      </c>
      <c r="R762" s="31">
        <f t="shared" si="45"/>
        <v>0</v>
      </c>
      <c r="S762" s="31">
        <f>VLOOKUP(A762,Hoja8!A:C,3,0)</f>
        <v>24596833</v>
      </c>
      <c r="T762" s="31">
        <f t="shared" si="46"/>
        <v>0</v>
      </c>
      <c r="U762" s="31">
        <f>VLOOKUP(A762,Hoja8!A:E,5,0)</f>
        <v>13231400</v>
      </c>
      <c r="V762" s="31">
        <f>VLOOKUP(A762,Hoja8!A:D,4,0)</f>
        <v>1187433</v>
      </c>
      <c r="W762" s="31">
        <f>VLOOKUP(A762,Hoja8!A:F,6,0)</f>
        <v>10178000</v>
      </c>
      <c r="AA762" s="30">
        <f t="shared" si="47"/>
        <v>45504</v>
      </c>
      <c r="AB762" s="31"/>
      <c r="AC762" s="31">
        <f t="shared" si="48"/>
        <v>24596833</v>
      </c>
      <c r="AD762" s="28" t="s">
        <v>5415</v>
      </c>
    </row>
    <row r="763" spans="1:30" s="28" customFormat="1" ht="43.5" x14ac:dyDescent="0.35">
      <c r="A763" s="20">
        <v>840</v>
      </c>
      <c r="B763" s="28">
        <v>2024</v>
      </c>
      <c r="C763" s="19" t="s">
        <v>2371</v>
      </c>
      <c r="D763" s="19" t="s">
        <v>2372</v>
      </c>
      <c r="E763" s="19">
        <v>1020773125</v>
      </c>
      <c r="F763" s="19" t="s">
        <v>2373</v>
      </c>
      <c r="G763" s="19" t="s">
        <v>2071</v>
      </c>
      <c r="H763" s="19" t="s">
        <v>1976</v>
      </c>
      <c r="I763" s="27">
        <v>45362</v>
      </c>
      <c r="J763" s="27">
        <v>45365</v>
      </c>
      <c r="K763" s="27">
        <v>45486</v>
      </c>
      <c r="L763" s="29">
        <v>27200000</v>
      </c>
      <c r="M763" s="36">
        <v>0.39166665441176468</v>
      </c>
      <c r="N763" s="31">
        <v>10653333</v>
      </c>
      <c r="O763" s="31">
        <v>0</v>
      </c>
      <c r="P763" s="31">
        <v>16546667</v>
      </c>
      <c r="Q763" s="31">
        <f>VLOOKUP(A763,Hoja8!A:B,2,0)</f>
        <v>1020773125</v>
      </c>
      <c r="R763" s="31">
        <f t="shared" si="45"/>
        <v>0</v>
      </c>
      <c r="S763" s="31">
        <f>VLOOKUP(A763,Hoja8!A:C,3,0)</f>
        <v>27200000</v>
      </c>
      <c r="T763" s="31">
        <f t="shared" si="46"/>
        <v>0</v>
      </c>
      <c r="U763" s="31">
        <f>VLOOKUP(A763,Hoja8!A:E,5,0)</f>
        <v>17453333</v>
      </c>
      <c r="V763" s="31">
        <f>VLOOKUP(A763,Hoja8!A:D,4,0)</f>
        <v>0</v>
      </c>
      <c r="W763" s="31">
        <f>VLOOKUP(A763,Hoja8!A:F,6,0)</f>
        <v>9746667</v>
      </c>
      <c r="AA763" s="30">
        <f t="shared" si="47"/>
        <v>45486</v>
      </c>
      <c r="AB763" s="31"/>
      <c r="AC763" s="31">
        <f t="shared" si="48"/>
        <v>27200000</v>
      </c>
      <c r="AD763" s="28" t="s">
        <v>2072</v>
      </c>
    </row>
    <row r="764" spans="1:30" s="28" customFormat="1" ht="43.5" x14ac:dyDescent="0.35">
      <c r="A764" s="20">
        <v>845</v>
      </c>
      <c r="B764" s="28">
        <v>2024</v>
      </c>
      <c r="C764" s="19" t="s">
        <v>2374</v>
      </c>
      <c r="D764" s="19" t="s">
        <v>2375</v>
      </c>
      <c r="E764" s="19">
        <v>1152218940</v>
      </c>
      <c r="F764" s="19" t="s">
        <v>2376</v>
      </c>
      <c r="G764" s="19" t="s">
        <v>894</v>
      </c>
      <c r="H764" s="19" t="s">
        <v>895</v>
      </c>
      <c r="I764" s="27">
        <v>45362</v>
      </c>
      <c r="J764" s="27">
        <v>45369</v>
      </c>
      <c r="K764" s="27">
        <v>45504</v>
      </c>
      <c r="L764" s="29">
        <v>31827000</v>
      </c>
      <c r="M764" s="36">
        <v>0.32330828026837366</v>
      </c>
      <c r="N764" s="31">
        <v>7603117</v>
      </c>
      <c r="O764" s="31">
        <v>8310383</v>
      </c>
      <c r="P764" s="31">
        <v>15913500</v>
      </c>
      <c r="Q764" s="31">
        <f>VLOOKUP(A764,Hoja8!A:B,2,0)</f>
        <v>1152218940</v>
      </c>
      <c r="R764" s="31">
        <f t="shared" si="45"/>
        <v>0</v>
      </c>
      <c r="S764" s="31">
        <f>VLOOKUP(A764,Hoja8!A:C,3,0)</f>
        <v>31827000</v>
      </c>
      <c r="T764" s="31">
        <f t="shared" si="46"/>
        <v>0</v>
      </c>
      <c r="U764" s="31">
        <f>VLOOKUP(A764,Hoja8!A:E,5,0)</f>
        <v>12907617</v>
      </c>
      <c r="V764" s="31">
        <f>VLOOKUP(A764,Hoja8!A:D,4,0)</f>
        <v>8310383</v>
      </c>
      <c r="W764" s="31">
        <f>VLOOKUP(A764,Hoja8!A:F,6,0)</f>
        <v>10609000</v>
      </c>
      <c r="AA764" s="30">
        <f t="shared" si="47"/>
        <v>45504</v>
      </c>
      <c r="AB764" s="31"/>
      <c r="AC764" s="31">
        <f t="shared" si="48"/>
        <v>31827000</v>
      </c>
      <c r="AD764" s="28" t="s">
        <v>895</v>
      </c>
    </row>
    <row r="765" spans="1:30" s="28" customFormat="1" ht="43.5" x14ac:dyDescent="0.35">
      <c r="A765" s="20">
        <v>846</v>
      </c>
      <c r="B765" s="28">
        <v>2024</v>
      </c>
      <c r="C765" s="19" t="s">
        <v>2377</v>
      </c>
      <c r="D765" s="19" t="s">
        <v>1203</v>
      </c>
      <c r="E765" s="19">
        <v>1033707435</v>
      </c>
      <c r="F765" s="19" t="s">
        <v>2378</v>
      </c>
      <c r="G765" s="19" t="s">
        <v>154</v>
      </c>
      <c r="H765" s="19" t="s">
        <v>32</v>
      </c>
      <c r="I765" s="27">
        <v>45362</v>
      </c>
      <c r="J765" s="27">
        <v>45365</v>
      </c>
      <c r="K765" s="27">
        <v>45548</v>
      </c>
      <c r="L765" s="29">
        <v>40800000</v>
      </c>
      <c r="M765" s="36">
        <v>0.26111110294117645</v>
      </c>
      <c r="N765" s="31">
        <v>10653333</v>
      </c>
      <c r="O765" s="31">
        <v>0</v>
      </c>
      <c r="P765" s="31">
        <v>30146667</v>
      </c>
      <c r="Q765" s="31">
        <f>VLOOKUP(A765,Hoja8!A:B,2,0)</f>
        <v>1033707435</v>
      </c>
      <c r="R765" s="31">
        <f t="shared" si="45"/>
        <v>0</v>
      </c>
      <c r="S765" s="31">
        <f>VLOOKUP(A765,Hoja8!A:C,3,0)</f>
        <v>40800000</v>
      </c>
      <c r="T765" s="31">
        <f t="shared" si="46"/>
        <v>0</v>
      </c>
      <c r="U765" s="31">
        <f>VLOOKUP(A765,Hoja8!A:E,5,0)</f>
        <v>17453333</v>
      </c>
      <c r="V765" s="31">
        <f>VLOOKUP(A765,Hoja8!A:D,4,0)</f>
        <v>0</v>
      </c>
      <c r="W765" s="31">
        <f>VLOOKUP(A765,Hoja8!A:F,6,0)</f>
        <v>23346667</v>
      </c>
      <c r="AA765" s="30">
        <f t="shared" si="47"/>
        <v>45548</v>
      </c>
      <c r="AB765" s="31"/>
      <c r="AC765" s="31">
        <f t="shared" si="48"/>
        <v>40800000</v>
      </c>
      <c r="AD765" s="28" t="s">
        <v>32</v>
      </c>
    </row>
    <row r="766" spans="1:30" s="28" customFormat="1" ht="43.5" x14ac:dyDescent="0.35">
      <c r="A766" s="20">
        <v>848</v>
      </c>
      <c r="B766" s="28">
        <v>2024</v>
      </c>
      <c r="C766" s="19" t="s">
        <v>2379</v>
      </c>
      <c r="D766" s="19" t="s">
        <v>2380</v>
      </c>
      <c r="E766" s="19">
        <v>1020808294</v>
      </c>
      <c r="F766" s="19" t="s">
        <v>2381</v>
      </c>
      <c r="G766" s="19" t="s">
        <v>262</v>
      </c>
      <c r="H766" s="19" t="s">
        <v>4742</v>
      </c>
      <c r="I766" s="27">
        <v>45362</v>
      </c>
      <c r="J766" s="27">
        <v>45365</v>
      </c>
      <c r="K766" s="27">
        <v>45504</v>
      </c>
      <c r="L766" s="29">
        <v>29203000</v>
      </c>
      <c r="M766" s="36">
        <v>0.34306569343065696</v>
      </c>
      <c r="N766" s="31">
        <v>9465800</v>
      </c>
      <c r="O766" s="31">
        <v>1611200</v>
      </c>
      <c r="P766" s="31">
        <v>18126000</v>
      </c>
      <c r="Q766" s="31">
        <f>VLOOKUP(A766,Hoja8!A:B,2,0)</f>
        <v>1020808294</v>
      </c>
      <c r="R766" s="31">
        <f t="shared" si="45"/>
        <v>0</v>
      </c>
      <c r="S766" s="31">
        <f>VLOOKUP(A766,Hoja8!A:C,3,0)</f>
        <v>29203000</v>
      </c>
      <c r="T766" s="31">
        <f t="shared" si="46"/>
        <v>0</v>
      </c>
      <c r="U766" s="31">
        <f>VLOOKUP(A766,Hoja8!A:E,5,0)</f>
        <v>15507800</v>
      </c>
      <c r="V766" s="31">
        <f>VLOOKUP(A766,Hoja8!A:D,4,0)</f>
        <v>1611200</v>
      </c>
      <c r="W766" s="31">
        <f>VLOOKUP(A766,Hoja8!A:F,6,0)</f>
        <v>12084000</v>
      </c>
      <c r="AA766" s="30">
        <f t="shared" si="47"/>
        <v>45504</v>
      </c>
      <c r="AB766" s="31"/>
      <c r="AC766" s="31">
        <f t="shared" si="48"/>
        <v>29203000</v>
      </c>
      <c r="AD766" s="28" t="s">
        <v>5415</v>
      </c>
    </row>
    <row r="767" spans="1:30" s="28" customFormat="1" ht="29" x14ac:dyDescent="0.35">
      <c r="A767" s="20">
        <v>844</v>
      </c>
      <c r="B767" s="28">
        <v>2024</v>
      </c>
      <c r="C767" s="19" t="s">
        <v>2382</v>
      </c>
      <c r="D767" s="19" t="s">
        <v>2383</v>
      </c>
      <c r="E767" s="19">
        <v>1233897607</v>
      </c>
      <c r="F767" s="19" t="s">
        <v>2384</v>
      </c>
      <c r="G767" s="19" t="s">
        <v>532</v>
      </c>
      <c r="H767" s="19" t="s">
        <v>533</v>
      </c>
      <c r="I767" s="27">
        <v>45363</v>
      </c>
      <c r="J767" s="27">
        <v>45370</v>
      </c>
      <c r="K767" s="27">
        <v>45504</v>
      </c>
      <c r="L767" s="29">
        <v>23339800</v>
      </c>
      <c r="M767" s="36">
        <v>0.31818181818181818</v>
      </c>
      <c r="N767" s="31">
        <v>5941040</v>
      </c>
      <c r="O767" s="31">
        <v>4667960</v>
      </c>
      <c r="P767" s="31">
        <v>12730800</v>
      </c>
      <c r="Q767" s="31">
        <f>VLOOKUP(A767,Hoja8!A:B,2,0)</f>
        <v>1233897607</v>
      </c>
      <c r="R767" s="31">
        <f t="shared" si="45"/>
        <v>0</v>
      </c>
      <c r="S767" s="31">
        <f>VLOOKUP(A767,Hoja8!A:C,3,0)</f>
        <v>23339800</v>
      </c>
      <c r="T767" s="31">
        <f t="shared" si="46"/>
        <v>0</v>
      </c>
      <c r="U767" s="31">
        <f>VLOOKUP(A767,Hoja8!A:E,5,0)</f>
        <v>10184640</v>
      </c>
      <c r="V767" s="31">
        <f>VLOOKUP(A767,Hoja8!A:D,4,0)</f>
        <v>4667960</v>
      </c>
      <c r="W767" s="31">
        <f>VLOOKUP(A767,Hoja8!A:F,6,0)</f>
        <v>8487200</v>
      </c>
      <c r="AA767" s="30">
        <f t="shared" si="47"/>
        <v>45504</v>
      </c>
      <c r="AB767" s="31"/>
      <c r="AC767" s="31">
        <f t="shared" si="48"/>
        <v>23339800</v>
      </c>
      <c r="AD767" s="28" t="s">
        <v>534</v>
      </c>
    </row>
    <row r="768" spans="1:30" s="28" customFormat="1" ht="43.5" x14ac:dyDescent="0.35">
      <c r="A768" s="20">
        <v>847</v>
      </c>
      <c r="B768" s="28">
        <v>2024</v>
      </c>
      <c r="C768" s="19" t="s">
        <v>2385</v>
      </c>
      <c r="D768" s="19" t="s">
        <v>2386</v>
      </c>
      <c r="E768" s="19">
        <v>1013623295</v>
      </c>
      <c r="F768" s="19" t="s">
        <v>2387</v>
      </c>
      <c r="G768" s="19" t="s">
        <v>764</v>
      </c>
      <c r="H768" s="19" t="s">
        <v>765</v>
      </c>
      <c r="I768" s="27">
        <v>45363</v>
      </c>
      <c r="J768" s="27">
        <v>45369</v>
      </c>
      <c r="K768" s="27">
        <v>45504</v>
      </c>
      <c r="L768" s="29">
        <v>22278000</v>
      </c>
      <c r="M768" s="36">
        <v>0.32330828437964793</v>
      </c>
      <c r="N768" s="31">
        <v>5321967</v>
      </c>
      <c r="O768" s="31">
        <v>5817033</v>
      </c>
      <c r="P768" s="31">
        <v>11139000</v>
      </c>
      <c r="Q768" s="31">
        <f>VLOOKUP(A768,Hoja8!A:B,2,0)</f>
        <v>1013623295</v>
      </c>
      <c r="R768" s="31">
        <f t="shared" si="45"/>
        <v>0</v>
      </c>
      <c r="S768" s="31">
        <f>VLOOKUP(A768,Hoja8!A:C,3,0)</f>
        <v>22278000</v>
      </c>
      <c r="T768" s="31">
        <f t="shared" si="46"/>
        <v>0</v>
      </c>
      <c r="U768" s="31">
        <f>VLOOKUP(A768,Hoja8!A:E,5,0)</f>
        <v>9034967</v>
      </c>
      <c r="V768" s="31">
        <f>VLOOKUP(A768,Hoja8!A:D,4,0)</f>
        <v>5817033</v>
      </c>
      <c r="W768" s="31">
        <f>VLOOKUP(A768,Hoja8!A:F,6,0)</f>
        <v>7426000</v>
      </c>
      <c r="AA768" s="30">
        <f t="shared" si="47"/>
        <v>45504</v>
      </c>
      <c r="AB768" s="31"/>
      <c r="AC768" s="31">
        <f t="shared" si="48"/>
        <v>22278000</v>
      </c>
      <c r="AD768" s="28" t="s">
        <v>556</v>
      </c>
    </row>
    <row r="769" spans="1:30" s="28" customFormat="1" ht="43.5" x14ac:dyDescent="0.35">
      <c r="A769" s="20">
        <v>849</v>
      </c>
      <c r="B769" s="28">
        <v>2024</v>
      </c>
      <c r="C769" s="19" t="s">
        <v>2388</v>
      </c>
      <c r="D769" s="19" t="s">
        <v>2389</v>
      </c>
      <c r="E769" s="19">
        <v>1013659629</v>
      </c>
      <c r="F769" s="19" t="s">
        <v>2390</v>
      </c>
      <c r="G769" s="19" t="s">
        <v>154</v>
      </c>
      <c r="H769" s="19" t="s">
        <v>4747</v>
      </c>
      <c r="I769" s="27">
        <v>45363</v>
      </c>
      <c r="J769" s="27">
        <v>45365</v>
      </c>
      <c r="K769" s="27">
        <v>45504</v>
      </c>
      <c r="L769" s="29">
        <v>12254000</v>
      </c>
      <c r="M769" s="36">
        <v>0.34306567190847975</v>
      </c>
      <c r="N769" s="31">
        <v>3490533</v>
      </c>
      <c r="O769" s="31">
        <v>2079467</v>
      </c>
      <c r="P769" s="31">
        <v>6684000</v>
      </c>
      <c r="Q769" s="31">
        <f>VLOOKUP(A769,Hoja8!A:B,2,0)</f>
        <v>1013659629</v>
      </c>
      <c r="R769" s="31">
        <f t="shared" si="45"/>
        <v>0</v>
      </c>
      <c r="S769" s="31">
        <f>VLOOKUP(A769,Hoja8!A:C,3,0)</f>
        <v>12254000</v>
      </c>
      <c r="T769" s="31">
        <f t="shared" si="46"/>
        <v>0</v>
      </c>
      <c r="U769" s="31">
        <f>VLOOKUP(A769,Hoja8!A:E,5,0)</f>
        <v>5718533</v>
      </c>
      <c r="V769" s="31">
        <f>VLOOKUP(A769,Hoja8!A:D,4,0)</f>
        <v>2079467</v>
      </c>
      <c r="W769" s="31">
        <f>VLOOKUP(A769,Hoja8!A:F,6,0)</f>
        <v>4456000</v>
      </c>
      <c r="AA769" s="30">
        <f t="shared" si="47"/>
        <v>45504</v>
      </c>
      <c r="AB769" s="31"/>
      <c r="AC769" s="31">
        <f t="shared" si="48"/>
        <v>12254000</v>
      </c>
      <c r="AD769" s="28" t="s">
        <v>5435</v>
      </c>
    </row>
    <row r="770" spans="1:30" s="28" customFormat="1" ht="43.5" x14ac:dyDescent="0.35">
      <c r="A770" s="20">
        <v>851</v>
      </c>
      <c r="B770" s="28">
        <v>2024</v>
      </c>
      <c r="C770" s="19" t="s">
        <v>2391</v>
      </c>
      <c r="D770" s="19" t="s">
        <v>2392</v>
      </c>
      <c r="E770" s="19">
        <v>1098772151</v>
      </c>
      <c r="F770" s="19" t="s">
        <v>2393</v>
      </c>
      <c r="G770" s="19" t="s">
        <v>262</v>
      </c>
      <c r="H770" s="19" t="s">
        <v>4742</v>
      </c>
      <c r="I770" s="27">
        <v>45363</v>
      </c>
      <c r="J770" s="27">
        <v>45365</v>
      </c>
      <c r="K770" s="27">
        <v>45504</v>
      </c>
      <c r="L770" s="29">
        <v>23409400</v>
      </c>
      <c r="M770" s="36">
        <v>0.34306570285321708</v>
      </c>
      <c r="N770" s="31">
        <v>7972767</v>
      </c>
      <c r="O770" s="31">
        <v>169633</v>
      </c>
      <c r="P770" s="31">
        <v>15267000</v>
      </c>
      <c r="Q770" s="31">
        <f>VLOOKUP(A770,Hoja8!A:B,2,0)</f>
        <v>1098772151</v>
      </c>
      <c r="R770" s="31">
        <f t="shared" si="45"/>
        <v>0</v>
      </c>
      <c r="S770" s="31">
        <f>VLOOKUP(A770,Hoja8!A:C,3,0)</f>
        <v>23409400</v>
      </c>
      <c r="T770" s="31">
        <f t="shared" si="46"/>
        <v>0</v>
      </c>
      <c r="U770" s="31">
        <f>VLOOKUP(A770,Hoja8!A:E,5,0)</f>
        <v>13061767</v>
      </c>
      <c r="V770" s="31">
        <f>VLOOKUP(A770,Hoja8!A:D,4,0)</f>
        <v>169633</v>
      </c>
      <c r="W770" s="31">
        <f>VLOOKUP(A770,Hoja8!A:F,6,0)</f>
        <v>10178000</v>
      </c>
      <c r="AA770" s="30">
        <f t="shared" si="47"/>
        <v>45504</v>
      </c>
      <c r="AB770" s="31"/>
      <c r="AC770" s="31">
        <f t="shared" si="48"/>
        <v>23409400</v>
      </c>
      <c r="AD770" s="28" t="s">
        <v>5415</v>
      </c>
    </row>
    <row r="771" spans="1:30" s="28" customFormat="1" ht="43.5" x14ac:dyDescent="0.35">
      <c r="A771" s="20">
        <v>853</v>
      </c>
      <c r="B771" s="28">
        <v>2024</v>
      </c>
      <c r="C771" s="19" t="s">
        <v>2394</v>
      </c>
      <c r="D771" s="19" t="s">
        <v>2395</v>
      </c>
      <c r="E771" s="19">
        <v>1019084615</v>
      </c>
      <c r="F771" s="19" t="s">
        <v>2396</v>
      </c>
      <c r="G771" s="19" t="s">
        <v>2071</v>
      </c>
      <c r="H771" s="19" t="s">
        <v>1976</v>
      </c>
      <c r="I771" s="27">
        <v>45363</v>
      </c>
      <c r="J771" s="27">
        <v>45365</v>
      </c>
      <c r="K771" s="27">
        <v>45654</v>
      </c>
      <c r="L771" s="29">
        <v>71250000</v>
      </c>
      <c r="M771" s="36">
        <v>0.1649122807017544</v>
      </c>
      <c r="N771" s="31">
        <v>11750000</v>
      </c>
      <c r="O771" s="31">
        <v>0</v>
      </c>
      <c r="P771" s="31">
        <v>59500000</v>
      </c>
      <c r="Q771" s="31">
        <f>VLOOKUP(A771,Hoja8!A:B,2,0)</f>
        <v>1019084615</v>
      </c>
      <c r="R771" s="31">
        <f t="shared" si="45"/>
        <v>0</v>
      </c>
      <c r="S771" s="31">
        <f>VLOOKUP(A771,Hoja8!A:C,3,0)</f>
        <v>71250000</v>
      </c>
      <c r="T771" s="31">
        <f t="shared" si="46"/>
        <v>0</v>
      </c>
      <c r="U771" s="31">
        <f>VLOOKUP(A771,Hoja8!A:E,5,0)</f>
        <v>19250000</v>
      </c>
      <c r="V771" s="31">
        <f>VLOOKUP(A771,Hoja8!A:D,4,0)</f>
        <v>0</v>
      </c>
      <c r="W771" s="31">
        <f>VLOOKUP(A771,Hoja8!A:F,6,0)</f>
        <v>52000000</v>
      </c>
      <c r="AA771" s="30">
        <f t="shared" si="47"/>
        <v>45654</v>
      </c>
      <c r="AB771" s="31"/>
      <c r="AC771" s="31">
        <f t="shared" si="48"/>
        <v>71250000</v>
      </c>
      <c r="AD771" s="28" t="s">
        <v>2072</v>
      </c>
    </row>
    <row r="772" spans="1:30" s="28" customFormat="1" ht="43.5" x14ac:dyDescent="0.35">
      <c r="A772" s="20">
        <v>854</v>
      </c>
      <c r="B772" s="28">
        <v>2024</v>
      </c>
      <c r="C772" s="19" t="s">
        <v>2397</v>
      </c>
      <c r="D772" s="19" t="s">
        <v>2398</v>
      </c>
      <c r="E772" s="19">
        <v>1019043678</v>
      </c>
      <c r="F772" s="19" t="s">
        <v>2399</v>
      </c>
      <c r="G772" s="19" t="s">
        <v>2071</v>
      </c>
      <c r="H772" s="19" t="s">
        <v>1976</v>
      </c>
      <c r="I772" s="27">
        <v>45363</v>
      </c>
      <c r="J772" s="27">
        <v>45365</v>
      </c>
      <c r="K772" s="27">
        <v>45654</v>
      </c>
      <c r="L772" s="29">
        <v>23750000</v>
      </c>
      <c r="M772" s="36">
        <v>0.1649122947368421</v>
      </c>
      <c r="N772" s="31">
        <v>3916667</v>
      </c>
      <c r="O772" s="31">
        <v>0</v>
      </c>
      <c r="P772" s="31">
        <v>19833333</v>
      </c>
      <c r="Q772" s="31">
        <f>VLOOKUP(A772,Hoja8!A:B,2,0)</f>
        <v>1019043678</v>
      </c>
      <c r="R772" s="31">
        <f t="shared" si="45"/>
        <v>0</v>
      </c>
      <c r="S772" s="31">
        <f>VLOOKUP(A772,Hoja8!A:C,3,0)</f>
        <v>23750000</v>
      </c>
      <c r="T772" s="31">
        <f t="shared" si="46"/>
        <v>0</v>
      </c>
      <c r="U772" s="31">
        <f>VLOOKUP(A772,Hoja8!A:E,5,0)</f>
        <v>6416667</v>
      </c>
      <c r="V772" s="31">
        <f>VLOOKUP(A772,Hoja8!A:D,4,0)</f>
        <v>0</v>
      </c>
      <c r="W772" s="31">
        <f>VLOOKUP(A772,Hoja8!A:F,6,0)</f>
        <v>17333333</v>
      </c>
      <c r="AA772" s="30">
        <f t="shared" si="47"/>
        <v>45654</v>
      </c>
      <c r="AB772" s="31"/>
      <c r="AC772" s="31">
        <f t="shared" si="48"/>
        <v>23750000</v>
      </c>
      <c r="AD772" s="28" t="s">
        <v>2072</v>
      </c>
    </row>
    <row r="773" spans="1:30" s="28" customFormat="1" ht="29" x14ac:dyDescent="0.35">
      <c r="A773" s="20">
        <v>850</v>
      </c>
      <c r="B773" s="28">
        <v>2024</v>
      </c>
      <c r="C773" s="19" t="s">
        <v>2400</v>
      </c>
      <c r="D773" s="19" t="s">
        <v>2401</v>
      </c>
      <c r="E773" s="19">
        <v>63527768</v>
      </c>
      <c r="F773" s="19" t="s">
        <v>2402</v>
      </c>
      <c r="G773" s="19" t="s">
        <v>5431</v>
      </c>
      <c r="H773" s="19" t="s">
        <v>539</v>
      </c>
      <c r="I773" s="27">
        <v>45364</v>
      </c>
      <c r="J773" s="27">
        <v>45366</v>
      </c>
      <c r="K773" s="27">
        <v>45504</v>
      </c>
      <c r="L773" s="29">
        <v>29174750</v>
      </c>
      <c r="M773" s="36">
        <v>0.33823530329083379</v>
      </c>
      <c r="N773" s="31">
        <v>8133567</v>
      </c>
      <c r="O773" s="31">
        <v>5127683</v>
      </c>
      <c r="P773" s="31">
        <v>15913500</v>
      </c>
      <c r="Q773" s="31">
        <f>VLOOKUP(A773,Hoja8!A:B,2,0)</f>
        <v>63527768</v>
      </c>
      <c r="R773" s="31">
        <f t="shared" si="45"/>
        <v>0</v>
      </c>
      <c r="S773" s="31">
        <f>VLOOKUP(A773,Hoja8!A:C,3,0)</f>
        <v>29174750</v>
      </c>
      <c r="T773" s="31">
        <f t="shared" si="46"/>
        <v>0</v>
      </c>
      <c r="U773" s="31">
        <f>VLOOKUP(A773,Hoja8!A:E,5,0)</f>
        <v>13438067</v>
      </c>
      <c r="V773" s="31">
        <f>VLOOKUP(A773,Hoja8!A:D,4,0)</f>
        <v>5127683</v>
      </c>
      <c r="W773" s="31">
        <f>VLOOKUP(A773,Hoja8!A:F,6,0)</f>
        <v>10609000</v>
      </c>
      <c r="AA773" s="30">
        <f t="shared" si="47"/>
        <v>45504</v>
      </c>
      <c r="AB773" s="31"/>
      <c r="AC773" s="31">
        <f t="shared" si="48"/>
        <v>29174750</v>
      </c>
      <c r="AD773" s="28" t="s">
        <v>534</v>
      </c>
    </row>
    <row r="774" spans="1:30" s="28" customFormat="1" ht="29" x14ac:dyDescent="0.35">
      <c r="A774" s="20">
        <v>856</v>
      </c>
      <c r="B774" s="28">
        <v>2024</v>
      </c>
      <c r="C774" s="19" t="s">
        <v>2403</v>
      </c>
      <c r="D774" s="19" t="s">
        <v>2404</v>
      </c>
      <c r="E774" s="19">
        <v>52879555</v>
      </c>
      <c r="F774" s="19" t="s">
        <v>2405</v>
      </c>
      <c r="G774" s="19" t="s">
        <v>764</v>
      </c>
      <c r="H774" s="19" t="s">
        <v>765</v>
      </c>
      <c r="I774" s="27">
        <v>45364</v>
      </c>
      <c r="J774" s="27">
        <v>45371</v>
      </c>
      <c r="K774" s="27">
        <v>45504</v>
      </c>
      <c r="L774" s="29">
        <v>39108000</v>
      </c>
      <c r="M774" s="36">
        <v>0.31297709119053863</v>
      </c>
      <c r="N774" s="31">
        <v>8907933</v>
      </c>
      <c r="O774" s="31">
        <v>10646067</v>
      </c>
      <c r="P774" s="31">
        <v>19554000</v>
      </c>
      <c r="Q774" s="31">
        <f>VLOOKUP(A774,Hoja8!A:B,2,0)</f>
        <v>52879555</v>
      </c>
      <c r="R774" s="31">
        <f t="shared" si="45"/>
        <v>0</v>
      </c>
      <c r="S774" s="31">
        <f>VLOOKUP(A774,Hoja8!A:C,3,0)</f>
        <v>39108000</v>
      </c>
      <c r="T774" s="31">
        <f t="shared" si="46"/>
        <v>0</v>
      </c>
      <c r="U774" s="31">
        <f>VLOOKUP(A774,Hoja8!A:E,5,0)</f>
        <v>15425933</v>
      </c>
      <c r="V774" s="31">
        <f>VLOOKUP(A774,Hoja8!A:D,4,0)</f>
        <v>10646067</v>
      </c>
      <c r="W774" s="31">
        <f>VLOOKUP(A774,Hoja8!A:F,6,0)</f>
        <v>13036000</v>
      </c>
      <c r="AA774" s="30">
        <f t="shared" si="47"/>
        <v>45504</v>
      </c>
      <c r="AB774" s="31"/>
      <c r="AC774" s="31">
        <f t="shared" si="48"/>
        <v>39108000</v>
      </c>
      <c r="AD774" s="28" t="s">
        <v>556</v>
      </c>
    </row>
    <row r="775" spans="1:30" s="28" customFormat="1" ht="43.5" x14ac:dyDescent="0.35">
      <c r="A775" s="20">
        <v>857</v>
      </c>
      <c r="B775" s="28">
        <v>2024</v>
      </c>
      <c r="C775" s="19" t="s">
        <v>2406</v>
      </c>
      <c r="D775" s="19" t="s">
        <v>2407</v>
      </c>
      <c r="E775" s="19">
        <v>1049633655</v>
      </c>
      <c r="F775" s="19" t="s">
        <v>2408</v>
      </c>
      <c r="G775" s="19" t="s">
        <v>262</v>
      </c>
      <c r="H775" s="19" t="s">
        <v>4742</v>
      </c>
      <c r="I775" s="27">
        <v>45364</v>
      </c>
      <c r="J775" s="27">
        <v>45365</v>
      </c>
      <c r="K775" s="27">
        <v>45504</v>
      </c>
      <c r="L775" s="29">
        <v>23409400</v>
      </c>
      <c r="M775" s="36">
        <v>0.34306570285321708</v>
      </c>
      <c r="N775" s="31">
        <v>7972767</v>
      </c>
      <c r="O775" s="31">
        <v>169633</v>
      </c>
      <c r="P775" s="31">
        <v>15267000</v>
      </c>
      <c r="Q775" s="31">
        <f>VLOOKUP(A775,Hoja8!A:B,2,0)</f>
        <v>1049633655</v>
      </c>
      <c r="R775" s="31">
        <f t="shared" si="45"/>
        <v>0</v>
      </c>
      <c r="S775" s="31">
        <f>VLOOKUP(A775,Hoja8!A:C,3,0)</f>
        <v>23409400</v>
      </c>
      <c r="T775" s="31">
        <f t="shared" si="46"/>
        <v>0</v>
      </c>
      <c r="U775" s="31">
        <f>VLOOKUP(A775,Hoja8!A:E,5,0)</f>
        <v>13061767</v>
      </c>
      <c r="V775" s="31">
        <f>VLOOKUP(A775,Hoja8!A:D,4,0)</f>
        <v>169633</v>
      </c>
      <c r="W775" s="31">
        <f>VLOOKUP(A775,Hoja8!A:F,6,0)</f>
        <v>10178000</v>
      </c>
      <c r="AA775" s="30">
        <f t="shared" si="47"/>
        <v>45504</v>
      </c>
      <c r="AB775" s="31"/>
      <c r="AC775" s="31">
        <f t="shared" si="48"/>
        <v>23409400</v>
      </c>
      <c r="AD775" s="28" t="s">
        <v>5415</v>
      </c>
    </row>
    <row r="776" spans="1:30" s="28" customFormat="1" ht="43.5" x14ac:dyDescent="0.35">
      <c r="A776" s="20">
        <v>858</v>
      </c>
      <c r="B776" s="28">
        <v>2024</v>
      </c>
      <c r="C776" s="19" t="s">
        <v>2409</v>
      </c>
      <c r="D776" s="19" t="s">
        <v>2410</v>
      </c>
      <c r="E776" s="19">
        <v>1110466671</v>
      </c>
      <c r="F776" s="19" t="s">
        <v>2411</v>
      </c>
      <c r="G776" s="19" t="s">
        <v>262</v>
      </c>
      <c r="H776" s="19" t="s">
        <v>4742</v>
      </c>
      <c r="I776" s="27">
        <v>45364</v>
      </c>
      <c r="J776" s="27">
        <v>45365</v>
      </c>
      <c r="K776" s="27">
        <v>45504</v>
      </c>
      <c r="L776" s="29">
        <v>23409400</v>
      </c>
      <c r="M776" s="36">
        <v>0.34306570285321708</v>
      </c>
      <c r="N776" s="31">
        <v>7972767</v>
      </c>
      <c r="O776" s="31">
        <v>169633</v>
      </c>
      <c r="P776" s="31">
        <v>15267000</v>
      </c>
      <c r="Q776" s="31">
        <f>VLOOKUP(A776,Hoja8!A:B,2,0)</f>
        <v>1110466671</v>
      </c>
      <c r="R776" s="31">
        <f t="shared" ref="R776:R839" si="49">+E776-Q776</f>
        <v>0</v>
      </c>
      <c r="S776" s="31">
        <f>VLOOKUP(A776,Hoja8!A:C,3,0)</f>
        <v>23409400</v>
      </c>
      <c r="T776" s="31">
        <f t="shared" ref="T776:T839" si="50">+L776-S776</f>
        <v>0</v>
      </c>
      <c r="U776" s="31">
        <f>VLOOKUP(A776,Hoja8!A:E,5,0)</f>
        <v>13061767</v>
      </c>
      <c r="V776" s="31">
        <f>VLOOKUP(A776,Hoja8!A:D,4,0)</f>
        <v>169633</v>
      </c>
      <c r="W776" s="31">
        <f>VLOOKUP(A776,Hoja8!A:F,6,0)</f>
        <v>10178000</v>
      </c>
      <c r="AA776" s="30">
        <f t="shared" ref="AA776:AA839" si="51">+Z776+K776</f>
        <v>45504</v>
      </c>
      <c r="AB776" s="31"/>
      <c r="AC776" s="31">
        <f t="shared" si="48"/>
        <v>23409400</v>
      </c>
      <c r="AD776" s="28" t="s">
        <v>5415</v>
      </c>
    </row>
    <row r="777" spans="1:30" s="28" customFormat="1" ht="43.5" x14ac:dyDescent="0.35">
      <c r="A777" s="20">
        <v>862</v>
      </c>
      <c r="B777" s="28">
        <v>2024</v>
      </c>
      <c r="C777" s="19" t="s">
        <v>2412</v>
      </c>
      <c r="D777" s="19" t="s">
        <v>2413</v>
      </c>
      <c r="E777" s="19">
        <v>1022404979</v>
      </c>
      <c r="F777" s="19" t="s">
        <v>2414</v>
      </c>
      <c r="G777" s="19" t="s">
        <v>854</v>
      </c>
      <c r="H777" s="19" t="s">
        <v>4785</v>
      </c>
      <c r="I777" s="27">
        <v>45364</v>
      </c>
      <c r="J777" s="27">
        <v>45366</v>
      </c>
      <c r="K777" s="27">
        <v>45504</v>
      </c>
      <c r="L777" s="29">
        <v>41400000</v>
      </c>
      <c r="M777" s="36">
        <v>0.33823529411764708</v>
      </c>
      <c r="N777" s="31">
        <v>10580000</v>
      </c>
      <c r="O777" s="31">
        <v>10120000</v>
      </c>
      <c r="P777" s="31">
        <v>20700000</v>
      </c>
      <c r="Q777" s="31">
        <f>VLOOKUP(A777,Hoja8!A:B,2,0)</f>
        <v>1022404979</v>
      </c>
      <c r="R777" s="31">
        <f t="shared" si="49"/>
        <v>0</v>
      </c>
      <c r="S777" s="31">
        <f>VLOOKUP(A777,Hoja8!A:C,3,0)</f>
        <v>41400000</v>
      </c>
      <c r="T777" s="31">
        <f t="shared" si="50"/>
        <v>0</v>
      </c>
      <c r="U777" s="31">
        <f>VLOOKUP(A777,Hoja8!A:E,5,0)</f>
        <v>17480000</v>
      </c>
      <c r="V777" s="31">
        <f>VLOOKUP(A777,Hoja8!A:D,4,0)</f>
        <v>10120000</v>
      </c>
      <c r="W777" s="31">
        <f>VLOOKUP(A777,Hoja8!A:F,6,0)</f>
        <v>13800000</v>
      </c>
      <c r="AA777" s="30">
        <f t="shared" si="51"/>
        <v>45504</v>
      </c>
      <c r="AB777" s="31"/>
      <c r="AC777" s="31">
        <f t="shared" si="48"/>
        <v>41400000</v>
      </c>
      <c r="AD777" s="28" t="s">
        <v>5436</v>
      </c>
    </row>
    <row r="778" spans="1:30" s="28" customFormat="1" ht="43.5" x14ac:dyDescent="0.35">
      <c r="A778" s="20">
        <v>859</v>
      </c>
      <c r="B778" s="28">
        <v>2024</v>
      </c>
      <c r="C778" s="19" t="s">
        <v>2415</v>
      </c>
      <c r="D778" s="19" t="s">
        <v>2416</v>
      </c>
      <c r="E778" s="19">
        <v>1070921280</v>
      </c>
      <c r="F778" s="19" t="s">
        <v>2417</v>
      </c>
      <c r="G778" s="19" t="s">
        <v>298</v>
      </c>
      <c r="H778" s="19" t="s">
        <v>299</v>
      </c>
      <c r="I778" s="27">
        <v>45365</v>
      </c>
      <c r="J778" s="27">
        <v>45366</v>
      </c>
      <c r="K778" s="27">
        <v>45504</v>
      </c>
      <c r="L778" s="29">
        <v>36300000</v>
      </c>
      <c r="M778" s="36">
        <v>0.33823529411764708</v>
      </c>
      <c r="N778" s="31">
        <v>10120000</v>
      </c>
      <c r="O778" s="31">
        <v>6380000</v>
      </c>
      <c r="P778" s="31">
        <v>19800000</v>
      </c>
      <c r="Q778" s="31">
        <f>VLOOKUP(A778,Hoja8!A:B,2,0)</f>
        <v>1070921280</v>
      </c>
      <c r="R778" s="31">
        <f t="shared" si="49"/>
        <v>0</v>
      </c>
      <c r="S778" s="31">
        <f>VLOOKUP(A778,Hoja8!A:C,3,0)</f>
        <v>36300000</v>
      </c>
      <c r="T778" s="31">
        <f t="shared" si="50"/>
        <v>0</v>
      </c>
      <c r="U778" s="31">
        <f>VLOOKUP(A778,Hoja8!A:E,5,0)</f>
        <v>16720000</v>
      </c>
      <c r="V778" s="31">
        <f>VLOOKUP(A778,Hoja8!A:D,4,0)</f>
        <v>6380000</v>
      </c>
      <c r="W778" s="31">
        <f>VLOOKUP(A778,Hoja8!A:F,6,0)</f>
        <v>13200000</v>
      </c>
      <c r="AA778" s="30">
        <f t="shared" si="51"/>
        <v>45504</v>
      </c>
      <c r="AB778" s="31"/>
      <c r="AC778" s="31">
        <f t="shared" si="48"/>
        <v>36300000</v>
      </c>
      <c r="AD778" s="28" t="s">
        <v>300</v>
      </c>
    </row>
    <row r="779" spans="1:30" s="28" customFormat="1" ht="43.5" x14ac:dyDescent="0.35">
      <c r="A779" s="20">
        <v>860</v>
      </c>
      <c r="B779" s="28">
        <v>2024</v>
      </c>
      <c r="C779" s="19" t="s">
        <v>2418</v>
      </c>
      <c r="D779" s="19" t="s">
        <v>2419</v>
      </c>
      <c r="E779" s="19">
        <v>79688534</v>
      </c>
      <c r="F779" s="19" t="s">
        <v>2420</v>
      </c>
      <c r="G779" s="19" t="s">
        <v>532</v>
      </c>
      <c r="H779" s="19" t="s">
        <v>533</v>
      </c>
      <c r="I779" s="27">
        <v>45365</v>
      </c>
      <c r="J779" s="27">
        <v>45370</v>
      </c>
      <c r="K779" s="27">
        <v>45504</v>
      </c>
      <c r="L779" s="29">
        <v>23339800</v>
      </c>
      <c r="M779" s="36">
        <v>0.31818181818181818</v>
      </c>
      <c r="N779" s="31">
        <v>5941040</v>
      </c>
      <c r="O779" s="31">
        <v>4667960</v>
      </c>
      <c r="P779" s="31">
        <v>12730800</v>
      </c>
      <c r="Q779" s="31">
        <f>VLOOKUP(A779,Hoja8!A:B,2,0)</f>
        <v>79688534</v>
      </c>
      <c r="R779" s="31">
        <f t="shared" si="49"/>
        <v>0</v>
      </c>
      <c r="S779" s="31">
        <f>VLOOKUP(A779,Hoja8!A:C,3,0)</f>
        <v>23339800</v>
      </c>
      <c r="T779" s="31">
        <f t="shared" si="50"/>
        <v>0</v>
      </c>
      <c r="U779" s="31">
        <f>VLOOKUP(A779,Hoja8!A:E,5,0)</f>
        <v>5941040</v>
      </c>
      <c r="V779" s="31">
        <f>VLOOKUP(A779,Hoja8!A:D,4,0)</f>
        <v>4667960</v>
      </c>
      <c r="W779" s="31">
        <f>VLOOKUP(A779,Hoja8!A:F,6,0)</f>
        <v>12730800</v>
      </c>
      <c r="AA779" s="30">
        <f t="shared" si="51"/>
        <v>45504</v>
      </c>
      <c r="AB779" s="31"/>
      <c r="AC779" s="31">
        <f t="shared" si="48"/>
        <v>23339800</v>
      </c>
      <c r="AD779" s="28" t="s">
        <v>534</v>
      </c>
    </row>
    <row r="780" spans="1:30" s="28" customFormat="1" ht="43.5" x14ac:dyDescent="0.35">
      <c r="A780" s="20">
        <v>861</v>
      </c>
      <c r="B780" s="28">
        <v>2024</v>
      </c>
      <c r="C780" s="19" t="s">
        <v>2421</v>
      </c>
      <c r="D780" s="19" t="s">
        <v>2422</v>
      </c>
      <c r="E780" s="19">
        <v>1022990583</v>
      </c>
      <c r="F780" s="19" t="s">
        <v>2423</v>
      </c>
      <c r="G780" s="19" t="s">
        <v>532</v>
      </c>
      <c r="H780" s="19" t="s">
        <v>533</v>
      </c>
      <c r="I780" s="27">
        <v>45365</v>
      </c>
      <c r="J780" s="27">
        <v>45372</v>
      </c>
      <c r="K780" s="27">
        <v>45540</v>
      </c>
      <c r="L780" s="29">
        <v>7700000</v>
      </c>
      <c r="M780" s="36">
        <v>0.2424242857142857</v>
      </c>
      <c r="N780" s="31">
        <v>1866667</v>
      </c>
      <c r="O780" s="31">
        <v>0</v>
      </c>
      <c r="P780" s="31">
        <v>5833333</v>
      </c>
      <c r="Q780" s="31">
        <f>VLOOKUP(A780,Hoja8!A:B,2,0)</f>
        <v>1022990583</v>
      </c>
      <c r="R780" s="31">
        <f t="shared" si="49"/>
        <v>0</v>
      </c>
      <c r="S780" s="31">
        <f>VLOOKUP(A780,Hoja8!A:C,3,0)</f>
        <v>7700000</v>
      </c>
      <c r="T780" s="31">
        <f t="shared" si="50"/>
        <v>0</v>
      </c>
      <c r="U780" s="31">
        <f>VLOOKUP(A780,Hoja8!A:E,5,0)</f>
        <v>3266667</v>
      </c>
      <c r="V780" s="31">
        <f>VLOOKUP(A780,Hoja8!A:D,4,0)</f>
        <v>0</v>
      </c>
      <c r="W780" s="31">
        <f>VLOOKUP(A780,Hoja8!A:F,6,0)</f>
        <v>4433333</v>
      </c>
      <c r="AA780" s="30">
        <f t="shared" si="51"/>
        <v>45540</v>
      </c>
      <c r="AB780" s="31"/>
      <c r="AC780" s="31">
        <f t="shared" si="48"/>
        <v>7700000</v>
      </c>
      <c r="AD780" s="28" t="s">
        <v>534</v>
      </c>
    </row>
    <row r="781" spans="1:30" s="28" customFormat="1" ht="43.5" x14ac:dyDescent="0.35">
      <c r="A781" s="20">
        <v>863</v>
      </c>
      <c r="B781" s="28">
        <v>2024</v>
      </c>
      <c r="C781" s="19" t="s">
        <v>2424</v>
      </c>
      <c r="D781" s="19" t="s">
        <v>2425</v>
      </c>
      <c r="E781" s="19">
        <v>1032495697</v>
      </c>
      <c r="F781" s="19" t="s">
        <v>2426</v>
      </c>
      <c r="G781" s="19" t="s">
        <v>532</v>
      </c>
      <c r="H781" s="19" t="s">
        <v>533</v>
      </c>
      <c r="I781" s="27">
        <v>45365</v>
      </c>
      <c r="J781" s="27">
        <v>45370</v>
      </c>
      <c r="K781" s="27">
        <v>45504</v>
      </c>
      <c r="L781" s="29">
        <v>23339800</v>
      </c>
      <c r="M781" s="36">
        <v>0.31818181818181818</v>
      </c>
      <c r="N781" s="31">
        <v>5941040</v>
      </c>
      <c r="O781" s="31">
        <v>4667960</v>
      </c>
      <c r="P781" s="31">
        <v>12730800</v>
      </c>
      <c r="Q781" s="31">
        <f>VLOOKUP(A781,Hoja8!A:B,2,0)</f>
        <v>1032495697</v>
      </c>
      <c r="R781" s="31">
        <f t="shared" si="49"/>
        <v>0</v>
      </c>
      <c r="S781" s="31">
        <f>VLOOKUP(A781,Hoja8!A:C,3,0)</f>
        <v>23339800</v>
      </c>
      <c r="T781" s="31">
        <f t="shared" si="50"/>
        <v>0</v>
      </c>
      <c r="U781" s="31">
        <f>VLOOKUP(A781,Hoja8!A:E,5,0)</f>
        <v>10184640</v>
      </c>
      <c r="V781" s="31">
        <f>VLOOKUP(A781,Hoja8!A:D,4,0)</f>
        <v>4667960</v>
      </c>
      <c r="W781" s="31">
        <f>VLOOKUP(A781,Hoja8!A:F,6,0)</f>
        <v>8487200</v>
      </c>
      <c r="AA781" s="30">
        <f t="shared" si="51"/>
        <v>45504</v>
      </c>
      <c r="AB781" s="31"/>
      <c r="AC781" s="31">
        <f t="shared" si="48"/>
        <v>23339800</v>
      </c>
      <c r="AD781" s="28" t="s">
        <v>534</v>
      </c>
    </row>
    <row r="782" spans="1:30" s="28" customFormat="1" ht="43.5" x14ac:dyDescent="0.35">
      <c r="A782" s="20">
        <v>864</v>
      </c>
      <c r="B782" s="28">
        <v>2024</v>
      </c>
      <c r="C782" s="19" t="s">
        <v>2427</v>
      </c>
      <c r="D782" s="19" t="s">
        <v>2428</v>
      </c>
      <c r="E782" s="19">
        <v>1024464205</v>
      </c>
      <c r="F782" s="19" t="s">
        <v>2429</v>
      </c>
      <c r="G782" s="19" t="s">
        <v>813</v>
      </c>
      <c r="H782" s="19" t="s">
        <v>2367</v>
      </c>
      <c r="I782" s="27">
        <v>45365</v>
      </c>
      <c r="J782" s="27">
        <v>45369</v>
      </c>
      <c r="K782" s="27">
        <v>45504</v>
      </c>
      <c r="L782" s="29">
        <v>20432500</v>
      </c>
      <c r="M782" s="36">
        <v>0.3233082569811121</v>
      </c>
      <c r="N782" s="31">
        <v>5324833</v>
      </c>
      <c r="O782" s="31">
        <v>3962667</v>
      </c>
      <c r="P782" s="31">
        <v>11145000</v>
      </c>
      <c r="Q782" s="31">
        <f>VLOOKUP(A782,Hoja8!A:B,2,0)</f>
        <v>1024464205</v>
      </c>
      <c r="R782" s="31">
        <f t="shared" si="49"/>
        <v>0</v>
      </c>
      <c r="S782" s="31">
        <f>VLOOKUP(A782,Hoja8!A:C,3,0)</f>
        <v>20432500</v>
      </c>
      <c r="T782" s="31">
        <f t="shared" si="50"/>
        <v>0</v>
      </c>
      <c r="U782" s="31">
        <f>VLOOKUP(A782,Hoja8!A:E,5,0)</f>
        <v>9039833</v>
      </c>
      <c r="V782" s="31">
        <f>VLOOKUP(A782,Hoja8!A:D,4,0)</f>
        <v>3962667</v>
      </c>
      <c r="W782" s="31">
        <f>VLOOKUP(A782,Hoja8!A:F,6,0)</f>
        <v>7430000</v>
      </c>
      <c r="AA782" s="30">
        <f t="shared" si="51"/>
        <v>45504</v>
      </c>
      <c r="AB782" s="31"/>
      <c r="AC782" s="31">
        <f t="shared" si="48"/>
        <v>20432500</v>
      </c>
      <c r="AD782" s="28" t="s">
        <v>534</v>
      </c>
    </row>
    <row r="783" spans="1:30" s="28" customFormat="1" ht="43.5" x14ac:dyDescent="0.35">
      <c r="A783" s="20">
        <v>865</v>
      </c>
      <c r="B783" s="28">
        <v>2024</v>
      </c>
      <c r="C783" s="19" t="s">
        <v>2430</v>
      </c>
      <c r="D783" s="19" t="s">
        <v>2431</v>
      </c>
      <c r="E783" s="19">
        <v>80795719</v>
      </c>
      <c r="F783" s="19" t="s">
        <v>2432</v>
      </c>
      <c r="G783" s="19" t="s">
        <v>2071</v>
      </c>
      <c r="H783" s="19" t="s">
        <v>1976</v>
      </c>
      <c r="I783" s="27">
        <v>45365</v>
      </c>
      <c r="J783" s="27">
        <v>45366</v>
      </c>
      <c r="K783" s="27">
        <v>45655</v>
      </c>
      <c r="L783" s="29">
        <v>50593419</v>
      </c>
      <c r="M783" s="36">
        <v>0.16140350509625581</v>
      </c>
      <c r="N783" s="31">
        <v>8165955</v>
      </c>
      <c r="O783" s="31">
        <v>1</v>
      </c>
      <c r="P783" s="31">
        <v>42427463</v>
      </c>
      <c r="Q783" s="31">
        <f>VLOOKUP(A783,Hoja8!A:B,2,0)</f>
        <v>80795719</v>
      </c>
      <c r="R783" s="31">
        <f t="shared" si="49"/>
        <v>0</v>
      </c>
      <c r="S783" s="31">
        <f>VLOOKUP(A783,Hoja8!A:C,3,0)</f>
        <v>50593419</v>
      </c>
      <c r="T783" s="31">
        <f t="shared" si="50"/>
        <v>0</v>
      </c>
      <c r="U783" s="31">
        <f>VLOOKUP(A783,Hoja8!A:E,5,0)</f>
        <v>13491578</v>
      </c>
      <c r="V783" s="31">
        <f>VLOOKUP(A783,Hoja8!A:D,4,0)</f>
        <v>1</v>
      </c>
      <c r="W783" s="31">
        <f>VLOOKUP(A783,Hoja8!A:F,6,0)</f>
        <v>37101840</v>
      </c>
      <c r="AA783" s="30">
        <f t="shared" si="51"/>
        <v>45655</v>
      </c>
      <c r="AB783" s="31"/>
      <c r="AC783" s="31">
        <f t="shared" si="48"/>
        <v>50593419</v>
      </c>
      <c r="AD783" s="28" t="s">
        <v>2072</v>
      </c>
    </row>
    <row r="784" spans="1:30" s="28" customFormat="1" ht="43.5" x14ac:dyDescent="0.35">
      <c r="A784" s="20">
        <v>868</v>
      </c>
      <c r="B784" s="28">
        <v>2024</v>
      </c>
      <c r="C784" s="19" t="s">
        <v>2433</v>
      </c>
      <c r="D784" s="19" t="s">
        <v>2434</v>
      </c>
      <c r="E784" s="19">
        <v>1059606556</v>
      </c>
      <c r="F784" s="19" t="s">
        <v>2435</v>
      </c>
      <c r="G784" s="19" t="s">
        <v>475</v>
      </c>
      <c r="H784" s="19" t="s">
        <v>476</v>
      </c>
      <c r="I784" s="27">
        <v>45365</v>
      </c>
      <c r="J784" s="27">
        <v>45369</v>
      </c>
      <c r="K784" s="27">
        <v>45504</v>
      </c>
      <c r="L784" s="29">
        <v>25890750</v>
      </c>
      <c r="M784" s="36">
        <v>0.32330826183353922</v>
      </c>
      <c r="N784" s="31">
        <v>8246683</v>
      </c>
      <c r="O784" s="31">
        <v>383567</v>
      </c>
      <c r="P784" s="31">
        <v>17260500</v>
      </c>
      <c r="Q784" s="31">
        <f>VLOOKUP(A784,Hoja8!A:B,2,0)</f>
        <v>1059606556</v>
      </c>
      <c r="R784" s="31">
        <f t="shared" si="49"/>
        <v>0</v>
      </c>
      <c r="S784" s="31">
        <f>VLOOKUP(A784,Hoja8!A:C,3,0)</f>
        <v>25890750</v>
      </c>
      <c r="T784" s="31">
        <f t="shared" si="50"/>
        <v>0</v>
      </c>
      <c r="U784" s="31">
        <f>VLOOKUP(A784,Hoja8!A:E,5,0)</f>
        <v>14000183</v>
      </c>
      <c r="V784" s="31">
        <f>VLOOKUP(A784,Hoja8!A:D,4,0)</f>
        <v>383567</v>
      </c>
      <c r="W784" s="31">
        <f>VLOOKUP(A784,Hoja8!A:F,6,0)</f>
        <v>11507000</v>
      </c>
      <c r="AA784" s="30">
        <f t="shared" si="51"/>
        <v>45504</v>
      </c>
      <c r="AB784" s="31"/>
      <c r="AC784" s="31">
        <f t="shared" si="48"/>
        <v>25890750</v>
      </c>
      <c r="AD784" s="28" t="s">
        <v>477</v>
      </c>
    </row>
    <row r="785" spans="1:30" s="28" customFormat="1" ht="43.5" x14ac:dyDescent="0.35">
      <c r="A785" s="20">
        <v>869</v>
      </c>
      <c r="B785" s="28">
        <v>2024</v>
      </c>
      <c r="C785" s="19" t="s">
        <v>2436</v>
      </c>
      <c r="D785" s="19" t="s">
        <v>2437</v>
      </c>
      <c r="E785" s="19">
        <v>1023861663</v>
      </c>
      <c r="F785" s="19" t="s">
        <v>2438</v>
      </c>
      <c r="G785" s="19" t="s">
        <v>2256</v>
      </c>
      <c r="H785" s="19" t="s">
        <v>32</v>
      </c>
      <c r="I785" s="27">
        <v>45365</v>
      </c>
      <c r="J785" s="27">
        <v>45369</v>
      </c>
      <c r="K785" s="27">
        <v>45554</v>
      </c>
      <c r="L785" s="29">
        <v>39108000</v>
      </c>
      <c r="M785" s="36">
        <v>0.23888889741229416</v>
      </c>
      <c r="N785" s="31">
        <v>9342467</v>
      </c>
      <c r="O785" s="31">
        <v>0</v>
      </c>
      <c r="P785" s="31">
        <v>29765533</v>
      </c>
      <c r="Q785" s="31">
        <f>VLOOKUP(A785,Hoja8!A:B,2,0)</f>
        <v>1023861663</v>
      </c>
      <c r="R785" s="31">
        <f t="shared" si="49"/>
        <v>0</v>
      </c>
      <c r="S785" s="31">
        <f>VLOOKUP(A785,Hoja8!A:C,3,0)</f>
        <v>39108000</v>
      </c>
      <c r="T785" s="31">
        <f t="shared" si="50"/>
        <v>0</v>
      </c>
      <c r="U785" s="31">
        <f>VLOOKUP(A785,Hoja8!A:E,5,0)</f>
        <v>15860467</v>
      </c>
      <c r="V785" s="31">
        <f>VLOOKUP(A785,Hoja8!A:D,4,0)</f>
        <v>0</v>
      </c>
      <c r="W785" s="31">
        <f>VLOOKUP(A785,Hoja8!A:F,6,0)</f>
        <v>23247533</v>
      </c>
      <c r="AA785" s="30">
        <f t="shared" si="51"/>
        <v>45554</v>
      </c>
      <c r="AB785" s="31"/>
      <c r="AC785" s="31">
        <f t="shared" si="48"/>
        <v>39108000</v>
      </c>
      <c r="AD785" s="28" t="s">
        <v>32</v>
      </c>
    </row>
    <row r="786" spans="1:30" s="28" customFormat="1" ht="43.5" x14ac:dyDescent="0.35">
      <c r="A786" s="20">
        <v>872</v>
      </c>
      <c r="B786" s="28">
        <v>2024</v>
      </c>
      <c r="C786" s="19" t="s">
        <v>2439</v>
      </c>
      <c r="D786" s="19" t="s">
        <v>2440</v>
      </c>
      <c r="E786" s="19">
        <v>1021662075</v>
      </c>
      <c r="F786" s="19" t="s">
        <v>2441</v>
      </c>
      <c r="G786" s="19" t="s">
        <v>298</v>
      </c>
      <c r="H786" s="19" t="s">
        <v>299</v>
      </c>
      <c r="I786" s="27">
        <v>45365</v>
      </c>
      <c r="J786" s="27">
        <v>45369</v>
      </c>
      <c r="K786" s="27">
        <v>45504</v>
      </c>
      <c r="L786" s="29">
        <v>12000000</v>
      </c>
      <c r="M786" s="36">
        <v>0.32330827067669171</v>
      </c>
      <c r="N786" s="31">
        <v>3440000</v>
      </c>
      <c r="O786" s="31">
        <v>1360000</v>
      </c>
      <c r="P786" s="31">
        <v>7200000</v>
      </c>
      <c r="Q786" s="31">
        <f>VLOOKUP(A786,Hoja8!A:B,2,0)</f>
        <v>1021662075</v>
      </c>
      <c r="R786" s="31">
        <f t="shared" si="49"/>
        <v>0</v>
      </c>
      <c r="S786" s="31">
        <f>VLOOKUP(A786,Hoja8!A:C,3,0)</f>
        <v>12000000</v>
      </c>
      <c r="T786" s="31">
        <f t="shared" si="50"/>
        <v>0</v>
      </c>
      <c r="U786" s="31">
        <f>VLOOKUP(A786,Hoja8!A:E,5,0)</f>
        <v>5840000</v>
      </c>
      <c r="V786" s="31">
        <f>VLOOKUP(A786,Hoja8!A:D,4,0)</f>
        <v>1360000</v>
      </c>
      <c r="W786" s="31">
        <f>VLOOKUP(A786,Hoja8!A:F,6,0)</f>
        <v>4800000</v>
      </c>
      <c r="AA786" s="30">
        <f t="shared" si="51"/>
        <v>45504</v>
      </c>
      <c r="AB786" s="31"/>
      <c r="AC786" s="31">
        <f t="shared" si="48"/>
        <v>12000000</v>
      </c>
      <c r="AD786" s="28" t="s">
        <v>300</v>
      </c>
    </row>
    <row r="787" spans="1:30" s="28" customFormat="1" ht="43.5" x14ac:dyDescent="0.35">
      <c r="A787" s="20">
        <v>873</v>
      </c>
      <c r="B787" s="28">
        <v>2024</v>
      </c>
      <c r="C787" s="19" t="s">
        <v>2442</v>
      </c>
      <c r="D787" s="19" t="s">
        <v>2443</v>
      </c>
      <c r="E787" s="19">
        <v>1034656627</v>
      </c>
      <c r="F787" s="19" t="s">
        <v>2444</v>
      </c>
      <c r="G787" s="19" t="s">
        <v>298</v>
      </c>
      <c r="H787" s="19" t="s">
        <v>299</v>
      </c>
      <c r="I787" s="27">
        <v>45365</v>
      </c>
      <c r="J787" s="27">
        <v>45369</v>
      </c>
      <c r="K787" s="27">
        <v>45504</v>
      </c>
      <c r="L787" s="29">
        <v>12000000</v>
      </c>
      <c r="M787" s="36">
        <v>0.32330827067669171</v>
      </c>
      <c r="N787" s="31">
        <v>3440000</v>
      </c>
      <c r="O787" s="31">
        <v>1360000</v>
      </c>
      <c r="P787" s="31">
        <v>7200000</v>
      </c>
      <c r="Q787" s="31">
        <f>VLOOKUP(A787,Hoja8!A:B,2,0)</f>
        <v>1034656627</v>
      </c>
      <c r="R787" s="31">
        <f t="shared" si="49"/>
        <v>0</v>
      </c>
      <c r="S787" s="31">
        <f>VLOOKUP(A787,Hoja8!A:C,3,0)</f>
        <v>12000000</v>
      </c>
      <c r="T787" s="31">
        <f t="shared" si="50"/>
        <v>0</v>
      </c>
      <c r="U787" s="31">
        <f>VLOOKUP(A787,Hoja8!A:E,5,0)</f>
        <v>5840000</v>
      </c>
      <c r="V787" s="31">
        <f>VLOOKUP(A787,Hoja8!A:D,4,0)</f>
        <v>1360000</v>
      </c>
      <c r="W787" s="31">
        <f>VLOOKUP(A787,Hoja8!A:F,6,0)</f>
        <v>4800000</v>
      </c>
      <c r="AA787" s="30">
        <f t="shared" si="51"/>
        <v>45504</v>
      </c>
      <c r="AB787" s="31"/>
      <c r="AC787" s="31">
        <f t="shared" si="48"/>
        <v>12000000</v>
      </c>
      <c r="AD787" s="28" t="s">
        <v>300</v>
      </c>
    </row>
    <row r="788" spans="1:30" s="28" customFormat="1" ht="43.5" x14ac:dyDescent="0.35">
      <c r="A788" s="20">
        <v>874</v>
      </c>
      <c r="B788" s="28">
        <v>2024</v>
      </c>
      <c r="C788" s="19" t="s">
        <v>2445</v>
      </c>
      <c r="D788" s="19" t="s">
        <v>2446</v>
      </c>
      <c r="E788" s="19">
        <v>53118286</v>
      </c>
      <c r="F788" s="19" t="s">
        <v>2447</v>
      </c>
      <c r="G788" s="19" t="s">
        <v>764</v>
      </c>
      <c r="H788" s="19" t="s">
        <v>765</v>
      </c>
      <c r="I788" s="27">
        <v>45365</v>
      </c>
      <c r="J788" s="27">
        <v>45371</v>
      </c>
      <c r="K788" s="27">
        <v>45504</v>
      </c>
      <c r="L788" s="29">
        <v>22278000</v>
      </c>
      <c r="M788" s="36">
        <v>0.31297708511207961</v>
      </c>
      <c r="N788" s="31">
        <v>5074433</v>
      </c>
      <c r="O788" s="31">
        <v>6064567</v>
      </c>
      <c r="P788" s="31">
        <v>11139000</v>
      </c>
      <c r="Q788" s="31">
        <f>VLOOKUP(A788,Hoja8!A:B,2,0)</f>
        <v>53118286</v>
      </c>
      <c r="R788" s="31">
        <f t="shared" si="49"/>
        <v>0</v>
      </c>
      <c r="S788" s="31">
        <f>VLOOKUP(A788,Hoja8!A:C,3,0)</f>
        <v>22278000</v>
      </c>
      <c r="T788" s="31">
        <f t="shared" si="50"/>
        <v>0</v>
      </c>
      <c r="U788" s="31">
        <f>VLOOKUP(A788,Hoja8!A:E,5,0)</f>
        <v>8787433</v>
      </c>
      <c r="V788" s="31">
        <f>VLOOKUP(A788,Hoja8!A:D,4,0)</f>
        <v>6064567</v>
      </c>
      <c r="W788" s="31">
        <f>VLOOKUP(A788,Hoja8!A:F,6,0)</f>
        <v>7426000</v>
      </c>
      <c r="AA788" s="30">
        <f t="shared" si="51"/>
        <v>45504</v>
      </c>
      <c r="AB788" s="31"/>
      <c r="AC788" s="31">
        <f t="shared" si="48"/>
        <v>22278000</v>
      </c>
      <c r="AD788" s="28" t="s">
        <v>556</v>
      </c>
    </row>
    <row r="789" spans="1:30" s="28" customFormat="1" ht="43.5" x14ac:dyDescent="0.35">
      <c r="A789" s="20">
        <v>867</v>
      </c>
      <c r="B789" s="28">
        <v>2024</v>
      </c>
      <c r="C789" s="19" t="s">
        <v>2448</v>
      </c>
      <c r="D789" s="19" t="s">
        <v>2449</v>
      </c>
      <c r="E789" s="19">
        <v>1020816925</v>
      </c>
      <c r="F789" s="19" t="s">
        <v>2450</v>
      </c>
      <c r="G789" s="19" t="s">
        <v>475</v>
      </c>
      <c r="H789" s="19" t="s">
        <v>476</v>
      </c>
      <c r="I789" s="27">
        <v>45366</v>
      </c>
      <c r="J789" s="27">
        <v>45370</v>
      </c>
      <c r="K789" s="27">
        <v>45504</v>
      </c>
      <c r="L789" s="29">
        <v>23634000</v>
      </c>
      <c r="M789" s="36">
        <v>0.31818181818181818</v>
      </c>
      <c r="N789" s="31">
        <v>7352800</v>
      </c>
      <c r="O789" s="31">
        <v>525200</v>
      </c>
      <c r="P789" s="31">
        <v>15756000</v>
      </c>
      <c r="Q789" s="31">
        <f>VLOOKUP(A789,Hoja8!A:B,2,0)</f>
        <v>1020816925</v>
      </c>
      <c r="R789" s="31">
        <f t="shared" si="49"/>
        <v>0</v>
      </c>
      <c r="S789" s="31">
        <f>VLOOKUP(A789,Hoja8!A:C,3,0)</f>
        <v>23634000</v>
      </c>
      <c r="T789" s="31">
        <f t="shared" si="50"/>
        <v>0</v>
      </c>
      <c r="U789" s="31">
        <f>VLOOKUP(A789,Hoja8!A:E,5,0)</f>
        <v>12604800</v>
      </c>
      <c r="V789" s="31">
        <f>VLOOKUP(A789,Hoja8!A:D,4,0)</f>
        <v>525200</v>
      </c>
      <c r="W789" s="31">
        <f>VLOOKUP(A789,Hoja8!A:F,6,0)</f>
        <v>10504000</v>
      </c>
      <c r="AA789" s="30">
        <f t="shared" si="51"/>
        <v>45504</v>
      </c>
      <c r="AB789" s="31"/>
      <c r="AC789" s="31">
        <f t="shared" si="48"/>
        <v>23634000</v>
      </c>
      <c r="AD789" s="28" t="s">
        <v>477</v>
      </c>
    </row>
    <row r="790" spans="1:30" s="28" customFormat="1" ht="43.5" x14ac:dyDescent="0.35">
      <c r="A790" s="20">
        <v>871</v>
      </c>
      <c r="B790" s="28">
        <v>2024</v>
      </c>
      <c r="C790" s="19" t="s">
        <v>2451</v>
      </c>
      <c r="D790" s="19" t="s">
        <v>2452</v>
      </c>
      <c r="E790" s="19">
        <v>1014207629</v>
      </c>
      <c r="F790" s="19" t="s">
        <v>2453</v>
      </c>
      <c r="G790" s="19" t="s">
        <v>262</v>
      </c>
      <c r="H790" s="19" t="s">
        <v>4742</v>
      </c>
      <c r="I790" s="27">
        <v>45366</v>
      </c>
      <c r="J790" s="27">
        <v>45369</v>
      </c>
      <c r="K790" s="27">
        <v>45504</v>
      </c>
      <c r="L790" s="29">
        <v>23409400</v>
      </c>
      <c r="M790" s="36">
        <v>0.32330826067883789</v>
      </c>
      <c r="N790" s="31">
        <v>7294233</v>
      </c>
      <c r="O790" s="31">
        <v>848167</v>
      </c>
      <c r="P790" s="31">
        <v>15267000</v>
      </c>
      <c r="Q790" s="31">
        <f>VLOOKUP(A790,Hoja8!A:B,2,0)</f>
        <v>1014207629</v>
      </c>
      <c r="R790" s="31">
        <f t="shared" si="49"/>
        <v>0</v>
      </c>
      <c r="S790" s="31">
        <f>VLOOKUP(A790,Hoja8!A:C,3,0)</f>
        <v>23409400</v>
      </c>
      <c r="T790" s="31">
        <f t="shared" si="50"/>
        <v>0</v>
      </c>
      <c r="U790" s="31">
        <f>VLOOKUP(A790,Hoja8!A:E,5,0)</f>
        <v>12383233</v>
      </c>
      <c r="V790" s="31">
        <f>VLOOKUP(A790,Hoja8!A:D,4,0)</f>
        <v>848167</v>
      </c>
      <c r="W790" s="31">
        <f>VLOOKUP(A790,Hoja8!A:F,6,0)</f>
        <v>10178000</v>
      </c>
      <c r="AA790" s="30">
        <f t="shared" si="51"/>
        <v>45504</v>
      </c>
      <c r="AB790" s="31"/>
      <c r="AC790" s="31">
        <f t="shared" si="48"/>
        <v>23409400</v>
      </c>
      <c r="AD790" s="28" t="s">
        <v>5415</v>
      </c>
    </row>
    <row r="791" spans="1:30" s="28" customFormat="1" ht="43.5" x14ac:dyDescent="0.35">
      <c r="A791" s="20">
        <v>875</v>
      </c>
      <c r="B791" s="28">
        <v>2024</v>
      </c>
      <c r="C791" s="19" t="s">
        <v>2454</v>
      </c>
      <c r="D791" s="19" t="s">
        <v>2455</v>
      </c>
      <c r="E791" s="19">
        <v>1010236363</v>
      </c>
      <c r="F791" s="19" t="s">
        <v>2456</v>
      </c>
      <c r="G791" s="19" t="s">
        <v>262</v>
      </c>
      <c r="H791" s="19" t="s">
        <v>4742</v>
      </c>
      <c r="I791" s="27">
        <v>45366</v>
      </c>
      <c r="J791" s="27">
        <v>45372</v>
      </c>
      <c r="K791" s="27">
        <v>45504</v>
      </c>
      <c r="L791" s="29">
        <v>23409400</v>
      </c>
      <c r="M791" s="36">
        <v>0.30769229722769015</v>
      </c>
      <c r="N791" s="31">
        <v>6785333</v>
      </c>
      <c r="O791" s="31">
        <v>1357067</v>
      </c>
      <c r="P791" s="31">
        <v>15267000</v>
      </c>
      <c r="Q791" s="31">
        <f>VLOOKUP(A791,Hoja8!A:B,2,0)</f>
        <v>1010236363</v>
      </c>
      <c r="R791" s="31">
        <f t="shared" si="49"/>
        <v>0</v>
      </c>
      <c r="S791" s="31">
        <f>VLOOKUP(A791,Hoja8!A:C,3,0)</f>
        <v>23409400</v>
      </c>
      <c r="T791" s="31">
        <f t="shared" si="50"/>
        <v>0</v>
      </c>
      <c r="U791" s="31">
        <f>VLOOKUP(A791,Hoja8!A:E,5,0)</f>
        <v>11874333</v>
      </c>
      <c r="V791" s="31">
        <f>VLOOKUP(A791,Hoja8!A:D,4,0)</f>
        <v>1357067</v>
      </c>
      <c r="W791" s="31">
        <f>VLOOKUP(A791,Hoja8!A:F,6,0)</f>
        <v>10178000</v>
      </c>
      <c r="AA791" s="30">
        <f t="shared" si="51"/>
        <v>45504</v>
      </c>
      <c r="AB791" s="31"/>
      <c r="AC791" s="31">
        <f t="shared" si="48"/>
        <v>23409400</v>
      </c>
      <c r="AD791" s="28" t="s">
        <v>5415</v>
      </c>
    </row>
    <row r="792" spans="1:30" s="28" customFormat="1" ht="29" x14ac:dyDescent="0.35">
      <c r="A792" s="20">
        <v>876</v>
      </c>
      <c r="B792" s="28">
        <v>2024</v>
      </c>
      <c r="C792" s="19" t="s">
        <v>2457</v>
      </c>
      <c r="D792" s="19" t="s">
        <v>2458</v>
      </c>
      <c r="E792" s="19">
        <v>1123620624</v>
      </c>
      <c r="F792" s="19" t="s">
        <v>2459</v>
      </c>
      <c r="G792" s="19" t="s">
        <v>5431</v>
      </c>
      <c r="H792" s="19" t="s">
        <v>539</v>
      </c>
      <c r="I792" s="27">
        <v>45366</v>
      </c>
      <c r="J792" s="27">
        <v>45371</v>
      </c>
      <c r="K792" s="27">
        <v>45504</v>
      </c>
      <c r="L792" s="29">
        <v>29174750</v>
      </c>
      <c r="M792" s="36">
        <v>0.31297708934984758</v>
      </c>
      <c r="N792" s="31">
        <v>7249483</v>
      </c>
      <c r="O792" s="31">
        <v>6011767</v>
      </c>
      <c r="P792" s="31">
        <v>15913500</v>
      </c>
      <c r="Q792" s="31">
        <f>VLOOKUP(A792,Hoja8!A:B,2,0)</f>
        <v>1123620624</v>
      </c>
      <c r="R792" s="31">
        <f t="shared" si="49"/>
        <v>0</v>
      </c>
      <c r="S792" s="31">
        <f>VLOOKUP(A792,Hoja8!A:C,3,0)</f>
        <v>29174750</v>
      </c>
      <c r="T792" s="31">
        <f t="shared" si="50"/>
        <v>0</v>
      </c>
      <c r="U792" s="31">
        <f>VLOOKUP(A792,Hoja8!A:E,5,0)</f>
        <v>12553983</v>
      </c>
      <c r="V792" s="31">
        <f>VLOOKUP(A792,Hoja8!A:D,4,0)</f>
        <v>6011767</v>
      </c>
      <c r="W792" s="31">
        <f>VLOOKUP(A792,Hoja8!A:F,6,0)</f>
        <v>10609000</v>
      </c>
      <c r="AA792" s="30">
        <f t="shared" si="51"/>
        <v>45504</v>
      </c>
      <c r="AB792" s="31"/>
      <c r="AC792" s="31">
        <f t="shared" si="48"/>
        <v>29174750</v>
      </c>
      <c r="AD792" s="28" t="s">
        <v>534</v>
      </c>
    </row>
    <row r="793" spans="1:30" s="28" customFormat="1" ht="43.5" x14ac:dyDescent="0.35">
      <c r="A793" s="20">
        <v>877</v>
      </c>
      <c r="B793" s="28">
        <v>2024</v>
      </c>
      <c r="C793" s="19" t="s">
        <v>2460</v>
      </c>
      <c r="D793" s="19" t="s">
        <v>2461</v>
      </c>
      <c r="E793" s="19">
        <v>1121829610</v>
      </c>
      <c r="F793" s="19" t="s">
        <v>2462</v>
      </c>
      <c r="G793" s="19" t="s">
        <v>894</v>
      </c>
      <c r="H793" s="19" t="s">
        <v>895</v>
      </c>
      <c r="I793" s="27">
        <v>45366</v>
      </c>
      <c r="J793" s="27">
        <v>45370</v>
      </c>
      <c r="K793" s="27">
        <v>45504</v>
      </c>
      <c r="L793" s="29">
        <v>31827000</v>
      </c>
      <c r="M793" s="36">
        <v>0.31818181818181818</v>
      </c>
      <c r="N793" s="31">
        <v>7426300</v>
      </c>
      <c r="O793" s="31">
        <v>8487200</v>
      </c>
      <c r="P793" s="31">
        <v>15913500</v>
      </c>
      <c r="Q793" s="31">
        <f>VLOOKUP(A793,Hoja8!A:B,2,0)</f>
        <v>1121829610</v>
      </c>
      <c r="R793" s="31">
        <f t="shared" si="49"/>
        <v>0</v>
      </c>
      <c r="S793" s="31">
        <f>VLOOKUP(A793,Hoja8!A:C,3,0)</f>
        <v>31827000</v>
      </c>
      <c r="T793" s="31">
        <f t="shared" si="50"/>
        <v>0</v>
      </c>
      <c r="U793" s="31">
        <f>VLOOKUP(A793,Hoja8!A:E,5,0)</f>
        <v>12730800</v>
      </c>
      <c r="V793" s="31">
        <f>VLOOKUP(A793,Hoja8!A:D,4,0)</f>
        <v>8487200</v>
      </c>
      <c r="W793" s="31">
        <f>VLOOKUP(A793,Hoja8!A:F,6,0)</f>
        <v>10609000</v>
      </c>
      <c r="AA793" s="30">
        <f t="shared" si="51"/>
        <v>45504</v>
      </c>
      <c r="AB793" s="31"/>
      <c r="AC793" s="31">
        <f t="shared" si="48"/>
        <v>31827000</v>
      </c>
      <c r="AD793" s="28" t="s">
        <v>895</v>
      </c>
    </row>
    <row r="794" spans="1:30" s="28" customFormat="1" ht="43.5" x14ac:dyDescent="0.35">
      <c r="A794" s="20">
        <v>878</v>
      </c>
      <c r="B794" s="28">
        <v>2024</v>
      </c>
      <c r="C794" s="19" t="s">
        <v>2463</v>
      </c>
      <c r="D794" s="19" t="s">
        <v>2464</v>
      </c>
      <c r="E794" s="19">
        <v>52601106</v>
      </c>
      <c r="F794" s="19" t="s">
        <v>2465</v>
      </c>
      <c r="G794" s="19" t="s">
        <v>154</v>
      </c>
      <c r="H794" s="19" t="s">
        <v>4747</v>
      </c>
      <c r="I794" s="27">
        <v>45366</v>
      </c>
      <c r="J794" s="27">
        <v>45370</v>
      </c>
      <c r="K794" s="27">
        <v>45504</v>
      </c>
      <c r="L794" s="29">
        <v>12254000</v>
      </c>
      <c r="M794" s="36">
        <v>0.31818181818181818</v>
      </c>
      <c r="N794" s="31">
        <v>3119200</v>
      </c>
      <c r="O794" s="31">
        <v>2450800</v>
      </c>
      <c r="P794" s="31">
        <v>6684000</v>
      </c>
      <c r="Q794" s="31">
        <f>VLOOKUP(A794,Hoja8!A:B,2,0)</f>
        <v>52601106</v>
      </c>
      <c r="R794" s="31">
        <f t="shared" si="49"/>
        <v>0</v>
      </c>
      <c r="S794" s="31">
        <f>VLOOKUP(A794,Hoja8!A:C,3,0)</f>
        <v>12254000</v>
      </c>
      <c r="T794" s="31">
        <f t="shared" si="50"/>
        <v>0</v>
      </c>
      <c r="U794" s="31">
        <f>VLOOKUP(A794,Hoja8!A:E,5,0)</f>
        <v>5347200</v>
      </c>
      <c r="V794" s="31">
        <f>VLOOKUP(A794,Hoja8!A:D,4,0)</f>
        <v>2450800</v>
      </c>
      <c r="W794" s="31">
        <f>VLOOKUP(A794,Hoja8!A:F,6,0)</f>
        <v>4456000</v>
      </c>
      <c r="AA794" s="30">
        <f t="shared" si="51"/>
        <v>45504</v>
      </c>
      <c r="AB794" s="31"/>
      <c r="AC794" s="31">
        <f t="shared" si="48"/>
        <v>12254000</v>
      </c>
      <c r="AD794" s="28" t="s">
        <v>5435</v>
      </c>
    </row>
    <row r="795" spans="1:30" s="28" customFormat="1" ht="43.5" x14ac:dyDescent="0.35">
      <c r="A795" s="20">
        <v>879</v>
      </c>
      <c r="B795" s="28">
        <v>2024</v>
      </c>
      <c r="C795" s="19" t="s">
        <v>2466</v>
      </c>
      <c r="D795" s="19" t="s">
        <v>2467</v>
      </c>
      <c r="E795" s="19">
        <v>1018456182</v>
      </c>
      <c r="F795" s="19" t="s">
        <v>2468</v>
      </c>
      <c r="G795" s="19" t="s">
        <v>154</v>
      </c>
      <c r="H795" s="19" t="s">
        <v>4747</v>
      </c>
      <c r="I795" s="27">
        <v>45366</v>
      </c>
      <c r="J795" s="27">
        <v>45370</v>
      </c>
      <c r="K795" s="27">
        <v>45504</v>
      </c>
      <c r="L795" s="29">
        <v>12254000</v>
      </c>
      <c r="M795" s="36">
        <v>0.31818181818181818</v>
      </c>
      <c r="N795" s="31">
        <v>3119200</v>
      </c>
      <c r="O795" s="31">
        <v>2450800</v>
      </c>
      <c r="P795" s="31">
        <v>6684000</v>
      </c>
      <c r="Q795" s="31">
        <f>VLOOKUP(A795,Hoja8!A:B,2,0)</f>
        <v>1018456182</v>
      </c>
      <c r="R795" s="31">
        <f t="shared" si="49"/>
        <v>0</v>
      </c>
      <c r="S795" s="31">
        <f>VLOOKUP(A795,Hoja8!A:C,3,0)</f>
        <v>12254000</v>
      </c>
      <c r="T795" s="31">
        <f t="shared" si="50"/>
        <v>0</v>
      </c>
      <c r="U795" s="31">
        <f>VLOOKUP(A795,Hoja8!A:E,5,0)</f>
        <v>5347200</v>
      </c>
      <c r="V795" s="31">
        <f>VLOOKUP(A795,Hoja8!A:D,4,0)</f>
        <v>2450800</v>
      </c>
      <c r="W795" s="31">
        <f>VLOOKUP(A795,Hoja8!A:F,6,0)</f>
        <v>4456000</v>
      </c>
      <c r="AA795" s="30">
        <f t="shared" si="51"/>
        <v>45504</v>
      </c>
      <c r="AB795" s="31"/>
      <c r="AC795" s="31">
        <f t="shared" si="48"/>
        <v>12254000</v>
      </c>
      <c r="AD795" s="28" t="s">
        <v>5435</v>
      </c>
    </row>
    <row r="796" spans="1:30" s="28" customFormat="1" ht="43.5" x14ac:dyDescent="0.35">
      <c r="A796" s="20">
        <v>881</v>
      </c>
      <c r="B796" s="28">
        <v>2024</v>
      </c>
      <c r="C796" s="19" t="s">
        <v>2469</v>
      </c>
      <c r="D796" s="19" t="s">
        <v>2470</v>
      </c>
      <c r="E796" s="19">
        <v>1022343721</v>
      </c>
      <c r="F796" s="19" t="s">
        <v>2471</v>
      </c>
      <c r="G796" s="19" t="s">
        <v>154</v>
      </c>
      <c r="H796" s="19" t="s">
        <v>4747</v>
      </c>
      <c r="I796" s="27">
        <v>45366</v>
      </c>
      <c r="J796" s="27">
        <v>45378</v>
      </c>
      <c r="K796" s="27">
        <v>45504</v>
      </c>
      <c r="L796" s="29">
        <v>35308000</v>
      </c>
      <c r="M796" s="36">
        <v>0.27419355916264493</v>
      </c>
      <c r="N796" s="31">
        <v>6156267</v>
      </c>
      <c r="O796" s="31">
        <v>12855733</v>
      </c>
      <c r="P796" s="31">
        <v>16296000</v>
      </c>
      <c r="Q796" s="31">
        <f>VLOOKUP(A796,Hoja8!A:B,2,0)</f>
        <v>1022343721</v>
      </c>
      <c r="R796" s="31">
        <f t="shared" si="49"/>
        <v>0</v>
      </c>
      <c r="S796" s="31">
        <f>VLOOKUP(A796,Hoja8!A:C,3,0)</f>
        <v>35308000</v>
      </c>
      <c r="T796" s="31">
        <f t="shared" si="50"/>
        <v>0</v>
      </c>
      <c r="U796" s="31">
        <f>VLOOKUP(A796,Hoja8!A:E,5,0)</f>
        <v>11588267</v>
      </c>
      <c r="V796" s="31">
        <f>VLOOKUP(A796,Hoja8!A:D,4,0)</f>
        <v>12855733</v>
      </c>
      <c r="W796" s="31">
        <f>VLOOKUP(A796,Hoja8!A:F,6,0)</f>
        <v>10864000</v>
      </c>
      <c r="AA796" s="30">
        <f t="shared" si="51"/>
        <v>45504</v>
      </c>
      <c r="AB796" s="31"/>
      <c r="AC796" s="31">
        <f t="shared" si="48"/>
        <v>35308000</v>
      </c>
      <c r="AD796" s="28" t="s">
        <v>5435</v>
      </c>
    </row>
    <row r="797" spans="1:30" s="28" customFormat="1" ht="29" x14ac:dyDescent="0.35">
      <c r="A797" s="20">
        <v>880</v>
      </c>
      <c r="B797" s="28">
        <v>2024</v>
      </c>
      <c r="C797" s="19" t="s">
        <v>2472</v>
      </c>
      <c r="D797" s="19" t="s">
        <v>2473</v>
      </c>
      <c r="E797" s="19">
        <v>1072710051</v>
      </c>
      <c r="F797" s="19" t="s">
        <v>2474</v>
      </c>
      <c r="G797" s="19" t="s">
        <v>764</v>
      </c>
      <c r="H797" s="19" t="s">
        <v>765</v>
      </c>
      <c r="I797" s="27">
        <v>45369</v>
      </c>
      <c r="J797" s="27">
        <v>45383</v>
      </c>
      <c r="K797" s="27">
        <v>45504</v>
      </c>
      <c r="L797" s="29">
        <v>39108000</v>
      </c>
      <c r="M797" s="36">
        <v>0.16666666666666666</v>
      </c>
      <c r="N797" s="31">
        <v>6518000</v>
      </c>
      <c r="O797" s="31">
        <v>0</v>
      </c>
      <c r="P797" s="31">
        <v>32590000</v>
      </c>
      <c r="Q797" s="31">
        <f>VLOOKUP(A797,Hoja8!A:B,2,0)</f>
        <v>1072710051</v>
      </c>
      <c r="R797" s="31">
        <f t="shared" si="49"/>
        <v>0</v>
      </c>
      <c r="S797" s="31">
        <f>VLOOKUP(A797,Hoja8!A:C,3,0)</f>
        <v>39108000</v>
      </c>
      <c r="T797" s="31">
        <f t="shared" si="50"/>
        <v>0</v>
      </c>
      <c r="U797" s="31">
        <f>VLOOKUP(A797,Hoja8!A:E,5,0)</f>
        <v>13036000</v>
      </c>
      <c r="V797" s="31">
        <f>VLOOKUP(A797,Hoja8!A:D,4,0)</f>
        <v>0</v>
      </c>
      <c r="W797" s="31">
        <f>VLOOKUP(A797,Hoja8!A:F,6,0)</f>
        <v>26072000</v>
      </c>
      <c r="AA797" s="30">
        <f t="shared" si="51"/>
        <v>45504</v>
      </c>
      <c r="AB797" s="31"/>
      <c r="AC797" s="31">
        <f t="shared" si="48"/>
        <v>39108000</v>
      </c>
      <c r="AD797" s="28" t="s">
        <v>556</v>
      </c>
    </row>
    <row r="798" spans="1:30" s="28" customFormat="1" ht="43.5" x14ac:dyDescent="0.35">
      <c r="A798" s="20">
        <v>883</v>
      </c>
      <c r="B798" s="28">
        <v>2024</v>
      </c>
      <c r="C798" s="19" t="s">
        <v>2475</v>
      </c>
      <c r="D798" s="19" t="s">
        <v>2476</v>
      </c>
      <c r="E798" s="19">
        <v>53038736</v>
      </c>
      <c r="F798" s="19" t="s">
        <v>2477</v>
      </c>
      <c r="G798" s="19" t="s">
        <v>854</v>
      </c>
      <c r="H798" s="19" t="s">
        <v>4785</v>
      </c>
      <c r="I798" s="27">
        <v>45369</v>
      </c>
      <c r="J798" s="27">
        <v>45370</v>
      </c>
      <c r="K798" s="27">
        <v>45504</v>
      </c>
      <c r="L798" s="29">
        <v>50688000</v>
      </c>
      <c r="M798" s="36">
        <v>0.31818181818181818</v>
      </c>
      <c r="N798" s="31">
        <v>11827200</v>
      </c>
      <c r="O798" s="31">
        <v>13516800</v>
      </c>
      <c r="P798" s="31">
        <v>25344000</v>
      </c>
      <c r="Q798" s="31">
        <f>VLOOKUP(A798,Hoja8!A:B,2,0)</f>
        <v>53038736</v>
      </c>
      <c r="R798" s="31">
        <f t="shared" si="49"/>
        <v>0</v>
      </c>
      <c r="S798" s="31">
        <f>VLOOKUP(A798,Hoja8!A:C,3,0)</f>
        <v>50688000</v>
      </c>
      <c r="T798" s="31">
        <f t="shared" si="50"/>
        <v>0</v>
      </c>
      <c r="U798" s="31">
        <f>VLOOKUP(A798,Hoja8!A:E,5,0)</f>
        <v>20275200</v>
      </c>
      <c r="V798" s="31">
        <f>VLOOKUP(A798,Hoja8!A:D,4,0)</f>
        <v>13516800</v>
      </c>
      <c r="W798" s="31">
        <f>VLOOKUP(A798,Hoja8!A:F,6,0)</f>
        <v>16896000</v>
      </c>
      <c r="AA798" s="30">
        <f t="shared" si="51"/>
        <v>45504</v>
      </c>
      <c r="AB798" s="31"/>
      <c r="AC798" s="31">
        <f t="shared" si="48"/>
        <v>50688000</v>
      </c>
      <c r="AD798" s="28" t="s">
        <v>5436</v>
      </c>
    </row>
    <row r="799" spans="1:30" s="28" customFormat="1" ht="43.5" x14ac:dyDescent="0.35">
      <c r="A799" s="20">
        <v>884</v>
      </c>
      <c r="B799" s="28">
        <v>2024</v>
      </c>
      <c r="C799" s="19" t="s">
        <v>2478</v>
      </c>
      <c r="D799" s="19" t="s">
        <v>2479</v>
      </c>
      <c r="E799" s="19">
        <v>1024472408</v>
      </c>
      <c r="F799" s="19" t="s">
        <v>2480</v>
      </c>
      <c r="G799" s="19" t="s">
        <v>813</v>
      </c>
      <c r="H799" s="19" t="s">
        <v>2367</v>
      </c>
      <c r="I799" s="27">
        <v>45369</v>
      </c>
      <c r="J799" s="27">
        <v>45371</v>
      </c>
      <c r="K799" s="27">
        <v>45504</v>
      </c>
      <c r="L799" s="29">
        <v>19937167</v>
      </c>
      <c r="M799" s="36">
        <v>0.31297711335359818</v>
      </c>
      <c r="N799" s="31">
        <v>5077167</v>
      </c>
      <c r="O799" s="31">
        <v>3715000</v>
      </c>
      <c r="P799" s="31">
        <v>11145000</v>
      </c>
      <c r="Q799" s="31">
        <f>VLOOKUP(A799,Hoja8!A:B,2,0)</f>
        <v>1024472408</v>
      </c>
      <c r="R799" s="31">
        <f t="shared" si="49"/>
        <v>0</v>
      </c>
      <c r="S799" s="31">
        <f>VLOOKUP(A799,Hoja8!A:C,3,0)</f>
        <v>19937167</v>
      </c>
      <c r="T799" s="31">
        <f t="shared" si="50"/>
        <v>0</v>
      </c>
      <c r="U799" s="31">
        <f>VLOOKUP(A799,Hoja8!A:E,5,0)</f>
        <v>8792167</v>
      </c>
      <c r="V799" s="31">
        <f>VLOOKUP(A799,Hoja8!A:D,4,0)</f>
        <v>3715000</v>
      </c>
      <c r="W799" s="31">
        <f>VLOOKUP(A799,Hoja8!A:F,6,0)</f>
        <v>7430000</v>
      </c>
      <c r="AA799" s="30">
        <f t="shared" si="51"/>
        <v>45504</v>
      </c>
      <c r="AB799" s="31"/>
      <c r="AC799" s="31">
        <f t="shared" si="48"/>
        <v>19937167</v>
      </c>
      <c r="AD799" s="28" t="s">
        <v>534</v>
      </c>
    </row>
    <row r="800" spans="1:30" s="28" customFormat="1" ht="43.5" x14ac:dyDescent="0.35">
      <c r="A800" s="20">
        <v>886</v>
      </c>
      <c r="B800" s="28">
        <v>2024</v>
      </c>
      <c r="C800" s="19" t="s">
        <v>2481</v>
      </c>
      <c r="D800" s="19" t="s">
        <v>2482</v>
      </c>
      <c r="E800" s="19">
        <v>52098127</v>
      </c>
      <c r="F800" s="19" t="s">
        <v>2483</v>
      </c>
      <c r="G800" s="19" t="s">
        <v>262</v>
      </c>
      <c r="H800" s="19" t="s">
        <v>4742</v>
      </c>
      <c r="I800" s="27">
        <v>45370</v>
      </c>
      <c r="J800" s="27">
        <v>45372</v>
      </c>
      <c r="K800" s="27">
        <v>45504</v>
      </c>
      <c r="L800" s="29">
        <v>17873667</v>
      </c>
      <c r="M800" s="36">
        <v>0.30769232209318298</v>
      </c>
      <c r="N800" s="31">
        <v>4930667</v>
      </c>
      <c r="O800" s="31">
        <v>1849000</v>
      </c>
      <c r="P800" s="31">
        <v>11094000</v>
      </c>
      <c r="Q800" s="31">
        <f>VLOOKUP(A800,Hoja8!A:B,2,0)</f>
        <v>52098127</v>
      </c>
      <c r="R800" s="31">
        <f t="shared" si="49"/>
        <v>0</v>
      </c>
      <c r="S800" s="31">
        <f>VLOOKUP(A800,Hoja8!A:C,3,0)</f>
        <v>17873667</v>
      </c>
      <c r="T800" s="31">
        <f t="shared" si="50"/>
        <v>0</v>
      </c>
      <c r="U800" s="31">
        <f>VLOOKUP(A800,Hoja8!A:E,5,0)</f>
        <v>8628667</v>
      </c>
      <c r="V800" s="31">
        <f>VLOOKUP(A800,Hoja8!A:D,4,0)</f>
        <v>1849000</v>
      </c>
      <c r="W800" s="31">
        <f>VLOOKUP(A800,Hoja8!A:F,6,0)</f>
        <v>7396000</v>
      </c>
      <c r="AA800" s="30">
        <f t="shared" si="51"/>
        <v>45504</v>
      </c>
      <c r="AB800" s="31"/>
      <c r="AC800" s="31">
        <f t="shared" si="48"/>
        <v>17873667</v>
      </c>
      <c r="AD800" s="28" t="s">
        <v>5415</v>
      </c>
    </row>
    <row r="801" spans="1:30" s="28" customFormat="1" ht="29" x14ac:dyDescent="0.35">
      <c r="A801" s="20">
        <v>887</v>
      </c>
      <c r="B801" s="28">
        <v>2024</v>
      </c>
      <c r="C801" s="19" t="s">
        <v>2484</v>
      </c>
      <c r="D801" s="19" t="s">
        <v>2485</v>
      </c>
      <c r="E801" s="19">
        <v>52812517</v>
      </c>
      <c r="F801" s="19" t="s">
        <v>2486</v>
      </c>
      <c r="G801" s="19" t="s">
        <v>538</v>
      </c>
      <c r="H801" s="19" t="s">
        <v>2487</v>
      </c>
      <c r="I801" s="27">
        <v>45370</v>
      </c>
      <c r="J801" s="27">
        <v>45383</v>
      </c>
      <c r="K801" s="27">
        <v>45550</v>
      </c>
      <c r="L801" s="29">
        <v>29174750</v>
      </c>
      <c r="M801" s="36">
        <v>0.18181818181818182</v>
      </c>
      <c r="N801" s="31">
        <v>5304500</v>
      </c>
      <c r="O801" s="31">
        <v>0</v>
      </c>
      <c r="P801" s="31">
        <v>23870250</v>
      </c>
      <c r="Q801" s="31">
        <f>VLOOKUP(A801,Hoja8!A:B,2,0)</f>
        <v>52812517</v>
      </c>
      <c r="R801" s="31">
        <f t="shared" si="49"/>
        <v>0</v>
      </c>
      <c r="S801" s="31">
        <f>VLOOKUP(A801,Hoja8!A:C,3,0)</f>
        <v>29174750</v>
      </c>
      <c r="T801" s="31">
        <f t="shared" si="50"/>
        <v>0</v>
      </c>
      <c r="U801" s="31">
        <f>VLOOKUP(A801,Hoja8!A:E,5,0)</f>
        <v>10609000</v>
      </c>
      <c r="V801" s="31">
        <f>VLOOKUP(A801,Hoja8!A:D,4,0)</f>
        <v>0</v>
      </c>
      <c r="W801" s="31">
        <f>VLOOKUP(A801,Hoja8!A:F,6,0)</f>
        <v>18565750</v>
      </c>
      <c r="AA801" s="30">
        <f t="shared" si="51"/>
        <v>45550</v>
      </c>
      <c r="AB801" s="31"/>
      <c r="AC801" s="31">
        <f t="shared" si="48"/>
        <v>29174750</v>
      </c>
      <c r="AD801" s="28" t="s">
        <v>534</v>
      </c>
    </row>
    <row r="802" spans="1:30" s="28" customFormat="1" ht="43.5" x14ac:dyDescent="0.35">
      <c r="A802" s="20">
        <v>888</v>
      </c>
      <c r="B802" s="28">
        <v>2024</v>
      </c>
      <c r="C802" s="19" t="s">
        <v>2488</v>
      </c>
      <c r="D802" s="19" t="s">
        <v>2489</v>
      </c>
      <c r="E802" s="19">
        <v>52025805</v>
      </c>
      <c r="F802" s="19" t="s">
        <v>2490</v>
      </c>
      <c r="G802" s="19" t="s">
        <v>154</v>
      </c>
      <c r="H802" s="19" t="s">
        <v>4747</v>
      </c>
      <c r="I802" s="27">
        <v>45370</v>
      </c>
      <c r="J802" s="27">
        <v>45373</v>
      </c>
      <c r="K802" s="27">
        <v>45504</v>
      </c>
      <c r="L802" s="29">
        <v>12254000</v>
      </c>
      <c r="M802" s="36">
        <v>0.30232558139534882</v>
      </c>
      <c r="N802" s="31">
        <v>2896400</v>
      </c>
      <c r="O802" s="31">
        <v>2673600</v>
      </c>
      <c r="P802" s="31">
        <v>6684000</v>
      </c>
      <c r="Q802" s="31">
        <f>VLOOKUP(A802,Hoja8!A:B,2,0)</f>
        <v>52025805</v>
      </c>
      <c r="R802" s="31">
        <f t="shared" si="49"/>
        <v>0</v>
      </c>
      <c r="S802" s="31">
        <f>VLOOKUP(A802,Hoja8!A:C,3,0)</f>
        <v>12254000</v>
      </c>
      <c r="T802" s="31">
        <f t="shared" si="50"/>
        <v>0</v>
      </c>
      <c r="U802" s="31">
        <f>VLOOKUP(A802,Hoja8!A:E,5,0)</f>
        <v>5124400</v>
      </c>
      <c r="V802" s="31">
        <f>VLOOKUP(A802,Hoja8!A:D,4,0)</f>
        <v>2673600</v>
      </c>
      <c r="W802" s="31">
        <f>VLOOKUP(A802,Hoja8!A:F,6,0)</f>
        <v>4456000</v>
      </c>
      <c r="AA802" s="30">
        <f t="shared" si="51"/>
        <v>45504</v>
      </c>
      <c r="AB802" s="31"/>
      <c r="AC802" s="31">
        <f t="shared" si="48"/>
        <v>12254000</v>
      </c>
      <c r="AD802" s="28" t="s">
        <v>5435</v>
      </c>
    </row>
    <row r="803" spans="1:30" s="28" customFormat="1" ht="43.5" x14ac:dyDescent="0.35">
      <c r="A803" s="20">
        <v>889</v>
      </c>
      <c r="B803" s="28">
        <v>2024</v>
      </c>
      <c r="C803" s="19" t="s">
        <v>2491</v>
      </c>
      <c r="D803" s="19" t="s">
        <v>2492</v>
      </c>
      <c r="E803" s="19">
        <v>1030635568</v>
      </c>
      <c r="F803" s="19" t="s">
        <v>2493</v>
      </c>
      <c r="G803" s="19" t="s">
        <v>154</v>
      </c>
      <c r="H803" s="19" t="s">
        <v>4747</v>
      </c>
      <c r="I803" s="27">
        <v>45371</v>
      </c>
      <c r="J803" s="27">
        <v>45375</v>
      </c>
      <c r="K803" s="27">
        <v>45504</v>
      </c>
      <c r="L803" s="29">
        <v>35308000</v>
      </c>
      <c r="M803" s="36">
        <v>0.27419355916264493</v>
      </c>
      <c r="N803" s="31">
        <v>6156267</v>
      </c>
      <c r="O803" s="31">
        <v>12855733</v>
      </c>
      <c r="P803" s="31">
        <v>16296000</v>
      </c>
      <c r="Q803" s="31">
        <f>VLOOKUP(A803,Hoja8!A:B,2,0)</f>
        <v>1030635568</v>
      </c>
      <c r="R803" s="31">
        <f t="shared" si="49"/>
        <v>0</v>
      </c>
      <c r="S803" s="31">
        <f>VLOOKUP(A803,Hoja8!A:C,3,0)</f>
        <v>35308000</v>
      </c>
      <c r="T803" s="31">
        <f t="shared" si="50"/>
        <v>0</v>
      </c>
      <c r="U803" s="31">
        <f>VLOOKUP(A803,Hoja8!A:E,5,0)</f>
        <v>11588267</v>
      </c>
      <c r="V803" s="31">
        <f>VLOOKUP(A803,Hoja8!A:D,4,0)</f>
        <v>12855733</v>
      </c>
      <c r="W803" s="31">
        <f>VLOOKUP(A803,Hoja8!A:F,6,0)</f>
        <v>10864000</v>
      </c>
      <c r="AA803" s="30">
        <f t="shared" si="51"/>
        <v>45504</v>
      </c>
      <c r="AB803" s="31"/>
      <c r="AC803" s="31">
        <f t="shared" si="48"/>
        <v>35308000</v>
      </c>
      <c r="AD803" s="28" t="s">
        <v>5435</v>
      </c>
    </row>
    <row r="804" spans="1:30" s="28" customFormat="1" ht="29" x14ac:dyDescent="0.35">
      <c r="A804" s="20">
        <v>890</v>
      </c>
      <c r="B804" s="28">
        <v>2024</v>
      </c>
      <c r="C804" s="19" t="s">
        <v>2494</v>
      </c>
      <c r="D804" s="19" t="s">
        <v>2495</v>
      </c>
      <c r="E804" s="19">
        <v>52231493</v>
      </c>
      <c r="F804" s="19" t="s">
        <v>2496</v>
      </c>
      <c r="G804" s="19" t="s">
        <v>813</v>
      </c>
      <c r="H804" s="19" t="s">
        <v>2367</v>
      </c>
      <c r="I804" s="27">
        <v>45371</v>
      </c>
      <c r="J804" s="27">
        <v>45387</v>
      </c>
      <c r="K804" s="27">
        <v>45504</v>
      </c>
      <c r="L804" s="29">
        <v>20432500</v>
      </c>
      <c r="M804" s="36">
        <v>0.15757577388963662</v>
      </c>
      <c r="N804" s="31">
        <v>3219667</v>
      </c>
      <c r="O804" s="31">
        <v>0</v>
      </c>
      <c r="P804" s="31">
        <v>17212833</v>
      </c>
      <c r="Q804" s="31">
        <f>VLOOKUP(A804,Hoja8!A:B,2,0)</f>
        <v>52231493</v>
      </c>
      <c r="R804" s="31">
        <f t="shared" si="49"/>
        <v>0</v>
      </c>
      <c r="S804" s="31">
        <f>VLOOKUP(A804,Hoja8!A:C,3,0)</f>
        <v>20432500</v>
      </c>
      <c r="T804" s="31">
        <f t="shared" si="50"/>
        <v>0</v>
      </c>
      <c r="U804" s="31">
        <f>VLOOKUP(A804,Hoja8!A:E,5,0)</f>
        <v>6934667</v>
      </c>
      <c r="V804" s="31">
        <f>VLOOKUP(A804,Hoja8!A:D,4,0)</f>
        <v>0</v>
      </c>
      <c r="W804" s="31">
        <f>VLOOKUP(A804,Hoja8!A:F,6,0)</f>
        <v>13497833</v>
      </c>
      <c r="AA804" s="30">
        <f t="shared" si="51"/>
        <v>45504</v>
      </c>
      <c r="AB804" s="31"/>
      <c r="AC804" s="31">
        <f t="shared" si="48"/>
        <v>20432500</v>
      </c>
      <c r="AD804" s="28" t="s">
        <v>534</v>
      </c>
    </row>
    <row r="805" spans="1:30" s="28" customFormat="1" ht="43.5" x14ac:dyDescent="0.35">
      <c r="A805" s="20">
        <v>893</v>
      </c>
      <c r="B805" s="28">
        <v>2024</v>
      </c>
      <c r="C805" s="19" t="s">
        <v>2497</v>
      </c>
      <c r="D805" s="19" t="s">
        <v>2498</v>
      </c>
      <c r="E805" s="19">
        <v>1030691573</v>
      </c>
      <c r="F805" s="19" t="s">
        <v>2499</v>
      </c>
      <c r="G805" s="19" t="s">
        <v>894</v>
      </c>
      <c r="H805" s="19" t="s">
        <v>895</v>
      </c>
      <c r="I805" s="27">
        <v>45371</v>
      </c>
      <c r="J805" s="27">
        <v>45383</v>
      </c>
      <c r="K805" s="27">
        <v>45504</v>
      </c>
      <c r="L805" s="29">
        <v>13791700</v>
      </c>
      <c r="M805" s="36">
        <v>0.23076923076923078</v>
      </c>
      <c r="N805" s="31">
        <v>3182700</v>
      </c>
      <c r="O805" s="31">
        <v>0</v>
      </c>
      <c r="P805" s="31">
        <v>10609000</v>
      </c>
      <c r="Q805" s="31">
        <f>VLOOKUP(A805,Hoja8!A:B,2,0)</f>
        <v>1030691573</v>
      </c>
      <c r="R805" s="31">
        <f t="shared" si="49"/>
        <v>0</v>
      </c>
      <c r="S805" s="31">
        <f>VLOOKUP(A805,Hoja8!A:C,3,0)</f>
        <v>13791700</v>
      </c>
      <c r="T805" s="31">
        <f t="shared" si="50"/>
        <v>0</v>
      </c>
      <c r="U805" s="31">
        <f>VLOOKUP(A805,Hoja8!A:E,5,0)</f>
        <v>6365400</v>
      </c>
      <c r="V805" s="31">
        <f>VLOOKUP(A805,Hoja8!A:D,4,0)</f>
        <v>0</v>
      </c>
      <c r="W805" s="31">
        <f>VLOOKUP(A805,Hoja8!A:F,6,0)</f>
        <v>7426300</v>
      </c>
      <c r="AA805" s="30">
        <f t="shared" si="51"/>
        <v>45504</v>
      </c>
      <c r="AB805" s="31"/>
      <c r="AC805" s="31">
        <f t="shared" si="48"/>
        <v>13791700</v>
      </c>
      <c r="AD805" s="28" t="s">
        <v>895</v>
      </c>
    </row>
    <row r="806" spans="1:30" s="28" customFormat="1" ht="43.5" x14ac:dyDescent="0.35">
      <c r="A806" s="20">
        <v>895</v>
      </c>
      <c r="B806" s="28">
        <v>2024</v>
      </c>
      <c r="C806" s="19" t="s">
        <v>2500</v>
      </c>
      <c r="D806" s="19" t="s">
        <v>2501</v>
      </c>
      <c r="E806" s="19">
        <v>1030642682</v>
      </c>
      <c r="F806" s="19" t="s">
        <v>2502</v>
      </c>
      <c r="G806" s="19" t="s">
        <v>5431</v>
      </c>
      <c r="H806" s="19" t="s">
        <v>539</v>
      </c>
      <c r="I806" s="27">
        <v>45371</v>
      </c>
      <c r="J806" s="27">
        <v>45372</v>
      </c>
      <c r="K806" s="27">
        <v>45540</v>
      </c>
      <c r="L806" s="29">
        <v>29174750</v>
      </c>
      <c r="M806" s="36">
        <v>0.24242425384964739</v>
      </c>
      <c r="N806" s="31">
        <v>7072667</v>
      </c>
      <c r="O806" s="31">
        <v>0</v>
      </c>
      <c r="P806" s="31">
        <v>22102083</v>
      </c>
      <c r="Q806" s="31">
        <f>VLOOKUP(A806,Hoja8!A:B,2,0)</f>
        <v>1030642682</v>
      </c>
      <c r="R806" s="31">
        <f t="shared" si="49"/>
        <v>0</v>
      </c>
      <c r="S806" s="31">
        <f>VLOOKUP(A806,Hoja8!A:C,3,0)</f>
        <v>29174750</v>
      </c>
      <c r="T806" s="31">
        <f t="shared" si="50"/>
        <v>0</v>
      </c>
      <c r="U806" s="31">
        <f>VLOOKUP(A806,Hoja8!A:E,5,0)</f>
        <v>12377167</v>
      </c>
      <c r="V806" s="31">
        <f>VLOOKUP(A806,Hoja8!A:D,4,0)</f>
        <v>0</v>
      </c>
      <c r="W806" s="31">
        <f>VLOOKUP(A806,Hoja8!A:F,6,0)</f>
        <v>16797583</v>
      </c>
      <c r="AA806" s="30">
        <f t="shared" si="51"/>
        <v>45540</v>
      </c>
      <c r="AB806" s="31"/>
      <c r="AC806" s="31">
        <f t="shared" si="48"/>
        <v>29174750</v>
      </c>
      <c r="AD806" s="28" t="s">
        <v>534</v>
      </c>
    </row>
    <row r="807" spans="1:30" s="28" customFormat="1" ht="43.5" x14ac:dyDescent="0.35">
      <c r="A807" s="20">
        <v>896</v>
      </c>
      <c r="B807" s="28">
        <v>2024</v>
      </c>
      <c r="C807" s="19" t="s">
        <v>2503</v>
      </c>
      <c r="D807" s="19" t="s">
        <v>2504</v>
      </c>
      <c r="E807" s="19">
        <v>22116415</v>
      </c>
      <c r="F807" s="19" t="s">
        <v>2505</v>
      </c>
      <c r="G807" s="19" t="s">
        <v>784</v>
      </c>
      <c r="H807" s="19" t="s">
        <v>4760</v>
      </c>
      <c r="I807" s="27">
        <v>45371</v>
      </c>
      <c r="J807" s="27">
        <v>45383</v>
      </c>
      <c r="K807" s="27">
        <v>45550</v>
      </c>
      <c r="L807" s="29">
        <v>14404500</v>
      </c>
      <c r="M807" s="36">
        <v>0.18181818181818182</v>
      </c>
      <c r="N807" s="31">
        <v>2619000</v>
      </c>
      <c r="O807" s="31">
        <v>0</v>
      </c>
      <c r="P807" s="31">
        <v>11785500</v>
      </c>
      <c r="Q807" s="31">
        <f>VLOOKUP(A807,Hoja8!A:B,2,0)</f>
        <v>22116415</v>
      </c>
      <c r="R807" s="31">
        <f t="shared" si="49"/>
        <v>0</v>
      </c>
      <c r="S807" s="31">
        <f>VLOOKUP(A807,Hoja8!A:C,3,0)</f>
        <v>14404500</v>
      </c>
      <c r="T807" s="31">
        <f t="shared" si="50"/>
        <v>0</v>
      </c>
      <c r="U807" s="31">
        <f>VLOOKUP(A807,Hoja8!A:E,5,0)</f>
        <v>5238000</v>
      </c>
      <c r="V807" s="31">
        <f>VLOOKUP(A807,Hoja8!A:D,4,0)</f>
        <v>0</v>
      </c>
      <c r="W807" s="31">
        <f>VLOOKUP(A807,Hoja8!A:F,6,0)</f>
        <v>9166500</v>
      </c>
      <c r="AA807" s="30">
        <f t="shared" si="51"/>
        <v>45550</v>
      </c>
      <c r="AB807" s="31"/>
      <c r="AC807" s="31">
        <f t="shared" si="48"/>
        <v>14404500</v>
      </c>
      <c r="AD807" s="28" t="s">
        <v>4760</v>
      </c>
    </row>
    <row r="808" spans="1:30" s="28" customFormat="1" ht="43.5" x14ac:dyDescent="0.35">
      <c r="A808" s="20">
        <v>897</v>
      </c>
      <c r="B808" s="28">
        <v>2024</v>
      </c>
      <c r="C808" s="19" t="s">
        <v>2506</v>
      </c>
      <c r="D808" s="19" t="s">
        <v>2507</v>
      </c>
      <c r="E808" s="19">
        <v>1019112551</v>
      </c>
      <c r="F808" s="19" t="s">
        <v>2508</v>
      </c>
      <c r="G808" s="19" t="s">
        <v>5431</v>
      </c>
      <c r="H808" s="19" t="s">
        <v>2487</v>
      </c>
      <c r="I808" s="27">
        <v>45371</v>
      </c>
      <c r="J808" s="27">
        <v>45373</v>
      </c>
      <c r="K808" s="27">
        <v>45541</v>
      </c>
      <c r="L808" s="29">
        <v>29174750</v>
      </c>
      <c r="M808" s="36">
        <v>0.23636363636363636</v>
      </c>
      <c r="N808" s="31">
        <v>6895850</v>
      </c>
      <c r="O808" s="31">
        <v>0</v>
      </c>
      <c r="P808" s="31">
        <v>22278900</v>
      </c>
      <c r="Q808" s="31">
        <f>VLOOKUP(A808,Hoja8!A:B,2,0)</f>
        <v>1019112551</v>
      </c>
      <c r="R808" s="31">
        <f t="shared" si="49"/>
        <v>0</v>
      </c>
      <c r="S808" s="31">
        <f>VLOOKUP(A808,Hoja8!A:C,3,0)</f>
        <v>29174750</v>
      </c>
      <c r="T808" s="31">
        <f t="shared" si="50"/>
        <v>0</v>
      </c>
      <c r="U808" s="31">
        <f>VLOOKUP(A808,Hoja8!A:E,5,0)</f>
        <v>12200350</v>
      </c>
      <c r="V808" s="31">
        <f>VLOOKUP(A808,Hoja8!A:D,4,0)</f>
        <v>0</v>
      </c>
      <c r="W808" s="31">
        <f>VLOOKUP(A808,Hoja8!A:F,6,0)</f>
        <v>16974400</v>
      </c>
      <c r="AA808" s="30">
        <f t="shared" si="51"/>
        <v>45541</v>
      </c>
      <c r="AB808" s="31"/>
      <c r="AC808" s="31">
        <f t="shared" si="48"/>
        <v>29174750</v>
      </c>
      <c r="AD808" s="28" t="s">
        <v>534</v>
      </c>
    </row>
    <row r="809" spans="1:30" s="28" customFormat="1" ht="29" x14ac:dyDescent="0.35">
      <c r="A809" s="20">
        <v>898</v>
      </c>
      <c r="B809" s="28">
        <v>2024</v>
      </c>
      <c r="C809" s="19" t="s">
        <v>2509</v>
      </c>
      <c r="D809" s="19" t="s">
        <v>2510</v>
      </c>
      <c r="E809" s="19">
        <v>1077149996</v>
      </c>
      <c r="F809" s="19" t="s">
        <v>2511</v>
      </c>
      <c r="G809" s="19" t="s">
        <v>5431</v>
      </c>
      <c r="H809" s="19" t="s">
        <v>2487</v>
      </c>
      <c r="I809" s="27">
        <v>45371</v>
      </c>
      <c r="J809" s="27">
        <v>45373</v>
      </c>
      <c r="K809" s="27">
        <v>45541</v>
      </c>
      <c r="L809" s="29">
        <v>24750000</v>
      </c>
      <c r="M809" s="36">
        <v>0.21212121212121213</v>
      </c>
      <c r="N809" s="31">
        <v>5250000</v>
      </c>
      <c r="O809" s="31">
        <v>0</v>
      </c>
      <c r="P809" s="31">
        <v>19500000</v>
      </c>
      <c r="Q809" s="31">
        <f>VLOOKUP(A809,Hoja8!A:B,2,0)</f>
        <v>1077149996</v>
      </c>
      <c r="R809" s="31">
        <f t="shared" si="49"/>
        <v>0</v>
      </c>
      <c r="S809" s="31">
        <f>VLOOKUP(A809,Hoja8!A:C,3,0)</f>
        <v>24750000</v>
      </c>
      <c r="T809" s="31">
        <f t="shared" si="50"/>
        <v>0</v>
      </c>
      <c r="U809" s="31">
        <f>VLOOKUP(A809,Hoja8!A:E,5,0)</f>
        <v>9750000</v>
      </c>
      <c r="V809" s="31">
        <f>VLOOKUP(A809,Hoja8!A:D,4,0)</f>
        <v>0</v>
      </c>
      <c r="W809" s="31">
        <f>VLOOKUP(A809,Hoja8!A:F,6,0)</f>
        <v>15000000</v>
      </c>
      <c r="AA809" s="30">
        <f t="shared" si="51"/>
        <v>45541</v>
      </c>
      <c r="AB809" s="31"/>
      <c r="AC809" s="31">
        <f t="shared" si="48"/>
        <v>24750000</v>
      </c>
      <c r="AD809" s="28" t="s">
        <v>534</v>
      </c>
    </row>
    <row r="810" spans="1:30" s="28" customFormat="1" ht="43.5" x14ac:dyDescent="0.35">
      <c r="A810" s="20">
        <v>892</v>
      </c>
      <c r="B810" s="28">
        <v>2024</v>
      </c>
      <c r="C810" s="19" t="s">
        <v>2512</v>
      </c>
      <c r="D810" s="19" t="s">
        <v>2513</v>
      </c>
      <c r="E810" s="19">
        <v>53071087</v>
      </c>
      <c r="F810" s="19" t="s">
        <v>2514</v>
      </c>
      <c r="G810" s="19" t="s">
        <v>784</v>
      </c>
      <c r="H810" s="19" t="s">
        <v>4760</v>
      </c>
      <c r="I810" s="27">
        <v>45372</v>
      </c>
      <c r="J810" s="27">
        <v>45383</v>
      </c>
      <c r="K810" s="27">
        <v>45550</v>
      </c>
      <c r="L810" s="29">
        <v>22000000</v>
      </c>
      <c r="M810" s="36">
        <v>0.18181818181818182</v>
      </c>
      <c r="N810" s="31">
        <v>4000000</v>
      </c>
      <c r="O810" s="31">
        <v>0</v>
      </c>
      <c r="P810" s="31">
        <v>18000000</v>
      </c>
      <c r="Q810" s="31">
        <f>VLOOKUP(A810,Hoja8!A:B,2,0)</f>
        <v>53071087</v>
      </c>
      <c r="R810" s="31">
        <f t="shared" si="49"/>
        <v>0</v>
      </c>
      <c r="S810" s="31">
        <f>VLOOKUP(A810,Hoja8!A:C,3,0)</f>
        <v>22000000</v>
      </c>
      <c r="T810" s="31">
        <f t="shared" si="50"/>
        <v>0</v>
      </c>
      <c r="U810" s="31">
        <f>VLOOKUP(A810,Hoja8!A:E,5,0)</f>
        <v>4000000</v>
      </c>
      <c r="V810" s="31">
        <f>VLOOKUP(A810,Hoja8!A:D,4,0)</f>
        <v>0</v>
      </c>
      <c r="W810" s="31">
        <f>VLOOKUP(A810,Hoja8!A:F,6,0)</f>
        <v>18000000</v>
      </c>
      <c r="AA810" s="30">
        <f t="shared" si="51"/>
        <v>45550</v>
      </c>
      <c r="AB810" s="31"/>
      <c r="AC810" s="31">
        <f t="shared" si="48"/>
        <v>22000000</v>
      </c>
      <c r="AD810" s="28" t="s">
        <v>4760</v>
      </c>
    </row>
    <row r="811" spans="1:30" s="28" customFormat="1" ht="43.5" x14ac:dyDescent="0.35">
      <c r="A811" s="20">
        <v>894</v>
      </c>
      <c r="B811" s="28">
        <v>2024</v>
      </c>
      <c r="C811" s="19" t="s">
        <v>2515</v>
      </c>
      <c r="D811" s="19" t="s">
        <v>2516</v>
      </c>
      <c r="E811" s="19">
        <v>1030534378</v>
      </c>
      <c r="F811" s="19" t="s">
        <v>2517</v>
      </c>
      <c r="G811" s="19" t="s">
        <v>475</v>
      </c>
      <c r="H811" s="19" t="s">
        <v>476</v>
      </c>
      <c r="I811" s="27">
        <v>45372</v>
      </c>
      <c r="J811" s="27">
        <v>45377</v>
      </c>
      <c r="K811" s="27">
        <v>45504</v>
      </c>
      <c r="L811" s="29">
        <v>23870250</v>
      </c>
      <c r="M811" s="36">
        <v>0.27999998914129498</v>
      </c>
      <c r="N811" s="31">
        <v>6188583</v>
      </c>
      <c r="O811" s="31">
        <v>1768167</v>
      </c>
      <c r="P811" s="31">
        <v>15913500</v>
      </c>
      <c r="Q811" s="31">
        <f>VLOOKUP(A811,Hoja8!A:B,2,0)</f>
        <v>1030534378</v>
      </c>
      <c r="R811" s="31">
        <f t="shared" si="49"/>
        <v>0</v>
      </c>
      <c r="S811" s="31">
        <f>VLOOKUP(A811,Hoja8!A:C,3,0)</f>
        <v>23870250</v>
      </c>
      <c r="T811" s="31">
        <f t="shared" si="50"/>
        <v>0</v>
      </c>
      <c r="U811" s="31">
        <f>VLOOKUP(A811,Hoja8!A:E,5,0)</f>
        <v>11493083</v>
      </c>
      <c r="V811" s="31">
        <f>VLOOKUP(A811,Hoja8!A:D,4,0)</f>
        <v>1768167</v>
      </c>
      <c r="W811" s="31">
        <f>VLOOKUP(A811,Hoja8!A:F,6,0)</f>
        <v>10609000</v>
      </c>
      <c r="AA811" s="30">
        <f t="shared" si="51"/>
        <v>45504</v>
      </c>
      <c r="AB811" s="31"/>
      <c r="AC811" s="31">
        <f t="shared" si="48"/>
        <v>23870250</v>
      </c>
      <c r="AD811" s="28" t="s">
        <v>477</v>
      </c>
    </row>
    <row r="812" spans="1:30" s="28" customFormat="1" ht="43.5" x14ac:dyDescent="0.35">
      <c r="A812" s="20">
        <v>899</v>
      </c>
      <c r="B812" s="28">
        <v>2024</v>
      </c>
      <c r="C812" s="19" t="s">
        <v>2518</v>
      </c>
      <c r="D812" s="19" t="s">
        <v>2519</v>
      </c>
      <c r="E812" s="19">
        <v>1069434983</v>
      </c>
      <c r="F812" s="19" t="s">
        <v>2520</v>
      </c>
      <c r="G812" s="19" t="s">
        <v>154</v>
      </c>
      <c r="H812" s="19" t="s">
        <v>4747</v>
      </c>
      <c r="I812" s="27">
        <v>45372</v>
      </c>
      <c r="J812" s="27">
        <v>45386</v>
      </c>
      <c r="K812" s="27">
        <v>45504</v>
      </c>
      <c r="L812" s="29">
        <v>32500000</v>
      </c>
      <c r="M812" s="36">
        <v>0.18</v>
      </c>
      <c r="N812" s="31">
        <v>5850000</v>
      </c>
      <c r="O812" s="31">
        <v>0</v>
      </c>
      <c r="P812" s="31">
        <v>26650000</v>
      </c>
      <c r="Q812" s="31">
        <f>VLOOKUP(A812,Hoja8!A:B,2,0)</f>
        <v>1069434983</v>
      </c>
      <c r="R812" s="31">
        <f t="shared" si="49"/>
        <v>0</v>
      </c>
      <c r="S812" s="31">
        <f>VLOOKUP(A812,Hoja8!A:C,3,0)</f>
        <v>32500000</v>
      </c>
      <c r="T812" s="31">
        <f t="shared" si="50"/>
        <v>0</v>
      </c>
      <c r="U812" s="31">
        <f>VLOOKUP(A812,Hoja8!A:E,5,0)</f>
        <v>12350000</v>
      </c>
      <c r="V812" s="31">
        <f>VLOOKUP(A812,Hoja8!A:D,4,0)</f>
        <v>0</v>
      </c>
      <c r="W812" s="31">
        <f>VLOOKUP(A812,Hoja8!A:F,6,0)</f>
        <v>20150000</v>
      </c>
      <c r="AA812" s="30">
        <f t="shared" si="51"/>
        <v>45504</v>
      </c>
      <c r="AB812" s="31"/>
      <c r="AC812" s="31">
        <f t="shared" si="48"/>
        <v>32500000</v>
      </c>
      <c r="AD812" s="28" t="s">
        <v>5435</v>
      </c>
    </row>
    <row r="813" spans="1:30" s="28" customFormat="1" ht="29" x14ac:dyDescent="0.35">
      <c r="A813" s="20">
        <v>900</v>
      </c>
      <c r="B813" s="28">
        <v>2024</v>
      </c>
      <c r="C813" s="19" t="s">
        <v>2521</v>
      </c>
      <c r="D813" s="19" t="s">
        <v>2522</v>
      </c>
      <c r="E813" s="19">
        <v>1030653880</v>
      </c>
      <c r="F813" s="19" t="s">
        <v>2523</v>
      </c>
      <c r="G813" s="19" t="s">
        <v>813</v>
      </c>
      <c r="H813" s="19" t="s">
        <v>2367</v>
      </c>
      <c r="I813" s="27">
        <v>45372</v>
      </c>
      <c r="J813" s="27">
        <v>45387</v>
      </c>
      <c r="K813" s="27">
        <v>45504</v>
      </c>
      <c r="L813" s="29">
        <v>20432500</v>
      </c>
      <c r="M813" s="36">
        <v>0.15757577388963662</v>
      </c>
      <c r="N813" s="31">
        <v>3219667</v>
      </c>
      <c r="O813" s="31">
        <v>0</v>
      </c>
      <c r="P813" s="31">
        <v>17212833</v>
      </c>
      <c r="Q813" s="31">
        <f>VLOOKUP(A813,Hoja8!A:B,2,0)</f>
        <v>1030653880</v>
      </c>
      <c r="R813" s="31">
        <f t="shared" si="49"/>
        <v>0</v>
      </c>
      <c r="S813" s="31">
        <f>VLOOKUP(A813,Hoja8!A:C,3,0)</f>
        <v>20432500</v>
      </c>
      <c r="T813" s="31">
        <f t="shared" si="50"/>
        <v>0</v>
      </c>
      <c r="U813" s="31">
        <f>VLOOKUP(A813,Hoja8!A:E,5,0)</f>
        <v>6934667</v>
      </c>
      <c r="V813" s="31">
        <f>VLOOKUP(A813,Hoja8!A:D,4,0)</f>
        <v>0</v>
      </c>
      <c r="W813" s="31">
        <f>VLOOKUP(A813,Hoja8!A:F,6,0)</f>
        <v>13497833</v>
      </c>
      <c r="AA813" s="30">
        <f t="shared" si="51"/>
        <v>45504</v>
      </c>
      <c r="AB813" s="31"/>
      <c r="AC813" s="31">
        <f t="shared" si="48"/>
        <v>20432500</v>
      </c>
      <c r="AD813" s="28" t="s">
        <v>534</v>
      </c>
    </row>
    <row r="814" spans="1:30" s="28" customFormat="1" ht="29" x14ac:dyDescent="0.35">
      <c r="A814" s="20">
        <v>901</v>
      </c>
      <c r="B814" s="28">
        <v>2024</v>
      </c>
      <c r="C814" s="19" t="s">
        <v>2524</v>
      </c>
      <c r="D814" s="19" t="s">
        <v>2525</v>
      </c>
      <c r="E814" s="19">
        <v>14327451</v>
      </c>
      <c r="F814" s="19" t="s">
        <v>2526</v>
      </c>
      <c r="G814" s="19" t="s">
        <v>475</v>
      </c>
      <c r="H814" s="19" t="s">
        <v>476</v>
      </c>
      <c r="I814" s="27">
        <v>45372</v>
      </c>
      <c r="J814" s="27">
        <v>45377</v>
      </c>
      <c r="K814" s="27">
        <v>45504</v>
      </c>
      <c r="L814" s="29">
        <v>37080000</v>
      </c>
      <c r="M814" s="36">
        <v>3.7037028047464941E-2</v>
      </c>
      <c r="N814" s="31">
        <v>1373333</v>
      </c>
      <c r="O814" s="31">
        <v>0</v>
      </c>
      <c r="P814" s="31">
        <v>35706667</v>
      </c>
      <c r="Q814" s="31">
        <f>VLOOKUP(A814,Hoja8!A:B,2,0)</f>
        <v>14327451</v>
      </c>
      <c r="R814" s="31">
        <f t="shared" si="49"/>
        <v>0</v>
      </c>
      <c r="S814" s="31">
        <f>VLOOKUP(A814,Hoja8!A:C,3,0)</f>
        <v>37080000</v>
      </c>
      <c r="T814" s="31">
        <f t="shared" si="50"/>
        <v>0</v>
      </c>
      <c r="U814" s="31">
        <f>VLOOKUP(A814,Hoja8!A:E,5,0)</f>
        <v>17853333</v>
      </c>
      <c r="V814" s="31">
        <f>VLOOKUP(A814,Hoja8!A:D,4,0)</f>
        <v>0</v>
      </c>
      <c r="W814" s="31">
        <f>VLOOKUP(A814,Hoja8!A:F,6,0)</f>
        <v>19226667</v>
      </c>
      <c r="AA814" s="30">
        <f t="shared" si="51"/>
        <v>45504</v>
      </c>
      <c r="AB814" s="31"/>
      <c r="AC814" s="31">
        <f t="shared" si="48"/>
        <v>37080000</v>
      </c>
      <c r="AD814" s="28" t="s">
        <v>477</v>
      </c>
    </row>
    <row r="815" spans="1:30" s="28" customFormat="1" ht="29" x14ac:dyDescent="0.35">
      <c r="A815" s="20">
        <v>891</v>
      </c>
      <c r="B815" s="28">
        <v>2024</v>
      </c>
      <c r="C815" s="19" t="s">
        <v>2527</v>
      </c>
      <c r="D815" s="19" t="s">
        <v>2528</v>
      </c>
      <c r="E815" s="19">
        <v>1014225733</v>
      </c>
      <c r="F815" s="19" t="s">
        <v>2529</v>
      </c>
      <c r="G815" s="19" t="s">
        <v>784</v>
      </c>
      <c r="H815" s="19" t="s">
        <v>4760</v>
      </c>
      <c r="I815" s="27">
        <v>45373</v>
      </c>
      <c r="J815" s="27">
        <v>45384</v>
      </c>
      <c r="K815" s="27">
        <v>45551</v>
      </c>
      <c r="L815" s="29">
        <v>28600000</v>
      </c>
      <c r="M815" s="36">
        <v>0.1757575874125874</v>
      </c>
      <c r="N815" s="31">
        <v>5026667</v>
      </c>
      <c r="O815" s="31">
        <v>0</v>
      </c>
      <c r="P815" s="31">
        <v>23573333</v>
      </c>
      <c r="Q815" s="31">
        <f>VLOOKUP(A815,Hoja8!A:B,2,0)</f>
        <v>1014225733</v>
      </c>
      <c r="R815" s="31">
        <f t="shared" si="49"/>
        <v>0</v>
      </c>
      <c r="S815" s="31">
        <f>VLOOKUP(A815,Hoja8!A:C,3,0)</f>
        <v>28600000</v>
      </c>
      <c r="T815" s="31">
        <f t="shared" si="50"/>
        <v>0</v>
      </c>
      <c r="U815" s="31">
        <f>VLOOKUP(A815,Hoja8!A:E,5,0)</f>
        <v>10226667</v>
      </c>
      <c r="V815" s="31">
        <f>VLOOKUP(A815,Hoja8!A:D,4,0)</f>
        <v>0</v>
      </c>
      <c r="W815" s="31">
        <f>VLOOKUP(A815,Hoja8!A:F,6,0)</f>
        <v>18373333</v>
      </c>
      <c r="AA815" s="30">
        <f t="shared" si="51"/>
        <v>45551</v>
      </c>
      <c r="AB815" s="31"/>
      <c r="AC815" s="31">
        <f t="shared" si="48"/>
        <v>28600000</v>
      </c>
      <c r="AD815" s="28" t="s">
        <v>4760</v>
      </c>
    </row>
    <row r="816" spans="1:30" s="28" customFormat="1" ht="29" x14ac:dyDescent="0.35">
      <c r="A816" s="20">
        <v>902</v>
      </c>
      <c r="B816" s="28">
        <v>2024</v>
      </c>
      <c r="C816" s="19" t="s">
        <v>2530</v>
      </c>
      <c r="D816" s="19" t="s">
        <v>2531</v>
      </c>
      <c r="E816" s="19">
        <v>1022397103</v>
      </c>
      <c r="F816" s="19" t="s">
        <v>2532</v>
      </c>
      <c r="G816" s="19" t="s">
        <v>784</v>
      </c>
      <c r="H816" s="19" t="s">
        <v>4760</v>
      </c>
      <c r="I816" s="27">
        <v>45373</v>
      </c>
      <c r="J816" s="27">
        <v>45378</v>
      </c>
      <c r="K816" s="27">
        <v>45546</v>
      </c>
      <c r="L816" s="29">
        <v>61266975</v>
      </c>
      <c r="M816" s="36">
        <v>0.20606060606060606</v>
      </c>
      <c r="N816" s="31">
        <v>12624710</v>
      </c>
      <c r="O816" s="31">
        <v>0</v>
      </c>
      <c r="P816" s="31">
        <v>48642265</v>
      </c>
      <c r="Q816" s="31">
        <f>VLOOKUP(A816,Hoja8!A:B,2,0)</f>
        <v>1022397103</v>
      </c>
      <c r="R816" s="31">
        <f t="shared" si="49"/>
        <v>0</v>
      </c>
      <c r="S816" s="31">
        <f>VLOOKUP(A816,Hoja8!A:C,3,0)</f>
        <v>61266975</v>
      </c>
      <c r="T816" s="31">
        <f t="shared" si="50"/>
        <v>0</v>
      </c>
      <c r="U816" s="31">
        <f>VLOOKUP(A816,Hoja8!A:E,5,0)</f>
        <v>12624710</v>
      </c>
      <c r="V816" s="31">
        <f>VLOOKUP(A816,Hoja8!A:D,4,0)</f>
        <v>0</v>
      </c>
      <c r="W816" s="31">
        <f>VLOOKUP(A816,Hoja8!A:F,6,0)</f>
        <v>48642265</v>
      </c>
      <c r="AA816" s="30">
        <f t="shared" si="51"/>
        <v>45546</v>
      </c>
      <c r="AB816" s="31"/>
      <c r="AC816" s="31">
        <f t="shared" si="48"/>
        <v>61266975</v>
      </c>
      <c r="AD816" s="28" t="s">
        <v>4760</v>
      </c>
    </row>
    <row r="817" spans="1:30" s="28" customFormat="1" ht="29" x14ac:dyDescent="0.35">
      <c r="A817" s="20">
        <v>903</v>
      </c>
      <c r="B817" s="28">
        <v>2024</v>
      </c>
      <c r="C817" s="19" t="s">
        <v>2533</v>
      </c>
      <c r="D817" s="19" t="s">
        <v>2534</v>
      </c>
      <c r="E817" s="19">
        <v>53047955</v>
      </c>
      <c r="F817" s="19" t="s">
        <v>2535</v>
      </c>
      <c r="G817" s="19" t="s">
        <v>532</v>
      </c>
      <c r="H817" s="19" t="s">
        <v>533</v>
      </c>
      <c r="I817" s="27">
        <v>45373</v>
      </c>
      <c r="J817" s="27">
        <v>45383</v>
      </c>
      <c r="K817" s="27">
        <v>45550</v>
      </c>
      <c r="L817" s="29">
        <v>7700000</v>
      </c>
      <c r="M817" s="36">
        <v>0.18181818181818182</v>
      </c>
      <c r="N817" s="31">
        <v>1400000</v>
      </c>
      <c r="O817" s="31">
        <v>0</v>
      </c>
      <c r="P817" s="31">
        <v>6300000</v>
      </c>
      <c r="Q817" s="31">
        <f>VLOOKUP(A817,Hoja8!A:B,2,0)</f>
        <v>53047955</v>
      </c>
      <c r="R817" s="31">
        <f t="shared" si="49"/>
        <v>0</v>
      </c>
      <c r="S817" s="31">
        <f>VLOOKUP(A817,Hoja8!A:C,3,0)</f>
        <v>7700000</v>
      </c>
      <c r="T817" s="31">
        <f t="shared" si="50"/>
        <v>0</v>
      </c>
      <c r="U817" s="31">
        <f>VLOOKUP(A817,Hoja8!A:E,5,0)</f>
        <v>2800000</v>
      </c>
      <c r="V817" s="31">
        <f>VLOOKUP(A817,Hoja8!A:D,4,0)</f>
        <v>0</v>
      </c>
      <c r="W817" s="31">
        <f>VLOOKUP(A817,Hoja8!A:F,6,0)</f>
        <v>4900000</v>
      </c>
      <c r="AA817" s="30">
        <f t="shared" si="51"/>
        <v>45550</v>
      </c>
      <c r="AB817" s="31"/>
      <c r="AC817" s="31">
        <f t="shared" si="48"/>
        <v>7700000</v>
      </c>
      <c r="AD817" s="28" t="s">
        <v>534</v>
      </c>
    </row>
    <row r="818" spans="1:30" s="28" customFormat="1" ht="43.5" x14ac:dyDescent="0.35">
      <c r="A818" s="20">
        <v>904</v>
      </c>
      <c r="B818" s="28">
        <v>2024</v>
      </c>
      <c r="C818" s="19" t="s">
        <v>2536</v>
      </c>
      <c r="D818" s="19" t="s">
        <v>2537</v>
      </c>
      <c r="E818" s="19">
        <v>1022385101</v>
      </c>
      <c r="F818" s="19" t="s">
        <v>2538</v>
      </c>
      <c r="G818" s="19" t="s">
        <v>784</v>
      </c>
      <c r="H818" s="19" t="s">
        <v>4760</v>
      </c>
      <c r="I818" s="27">
        <v>45373</v>
      </c>
      <c r="J818" s="27">
        <v>45383</v>
      </c>
      <c r="K818" s="27">
        <v>45565</v>
      </c>
      <c r="L818" s="29">
        <v>31200000</v>
      </c>
      <c r="M818" s="36">
        <v>0.16666666666666666</v>
      </c>
      <c r="N818" s="31">
        <v>5200000</v>
      </c>
      <c r="O818" s="31">
        <v>0</v>
      </c>
      <c r="P818" s="31">
        <v>26000000</v>
      </c>
      <c r="Q818" s="31">
        <f>VLOOKUP(A818,Hoja8!A:B,2,0)</f>
        <v>1022385101</v>
      </c>
      <c r="R818" s="31">
        <f t="shared" si="49"/>
        <v>0</v>
      </c>
      <c r="S818" s="31">
        <f>VLOOKUP(A818,Hoja8!A:C,3,0)</f>
        <v>31200000</v>
      </c>
      <c r="T818" s="31">
        <f t="shared" si="50"/>
        <v>0</v>
      </c>
      <c r="U818" s="31">
        <f>VLOOKUP(A818,Hoja8!A:E,5,0)</f>
        <v>10400000</v>
      </c>
      <c r="V818" s="31">
        <f>VLOOKUP(A818,Hoja8!A:D,4,0)</f>
        <v>0</v>
      </c>
      <c r="W818" s="31">
        <f>VLOOKUP(A818,Hoja8!A:F,6,0)</f>
        <v>20800000</v>
      </c>
      <c r="AA818" s="30">
        <f t="shared" si="51"/>
        <v>45565</v>
      </c>
      <c r="AB818" s="31"/>
      <c r="AC818" s="31">
        <f t="shared" si="48"/>
        <v>31200000</v>
      </c>
      <c r="AD818" s="28" t="s">
        <v>4760</v>
      </c>
    </row>
    <row r="819" spans="1:30" s="28" customFormat="1" ht="29" x14ac:dyDescent="0.35">
      <c r="A819" s="20">
        <v>905</v>
      </c>
      <c r="B819" s="28">
        <v>2024</v>
      </c>
      <c r="C819" s="19" t="s">
        <v>2539</v>
      </c>
      <c r="D819" s="19" t="s">
        <v>2540</v>
      </c>
      <c r="E819" s="19">
        <v>55180213</v>
      </c>
      <c r="F819" s="19" t="s">
        <v>2541</v>
      </c>
      <c r="G819" s="19" t="s">
        <v>784</v>
      </c>
      <c r="H819" s="19" t="s">
        <v>4760</v>
      </c>
      <c r="I819" s="27">
        <v>45377</v>
      </c>
      <c r="J819" s="27">
        <v>45385</v>
      </c>
      <c r="K819" s="27">
        <v>45552</v>
      </c>
      <c r="L819" s="29">
        <v>22000000</v>
      </c>
      <c r="M819" s="36">
        <v>0.16969695454545455</v>
      </c>
      <c r="N819" s="31">
        <v>3733333</v>
      </c>
      <c r="O819" s="31">
        <v>0</v>
      </c>
      <c r="P819" s="31">
        <v>18266667</v>
      </c>
      <c r="Q819" s="31">
        <f>VLOOKUP(A819,Hoja8!A:B,2,0)</f>
        <v>55180213</v>
      </c>
      <c r="R819" s="31">
        <f t="shared" si="49"/>
        <v>0</v>
      </c>
      <c r="S819" s="31">
        <f>VLOOKUP(A819,Hoja8!A:C,3,0)</f>
        <v>22000000</v>
      </c>
      <c r="T819" s="31">
        <f t="shared" si="50"/>
        <v>0</v>
      </c>
      <c r="U819" s="31">
        <f>VLOOKUP(A819,Hoja8!A:E,5,0)</f>
        <v>3733333</v>
      </c>
      <c r="V819" s="31">
        <f>VLOOKUP(A819,Hoja8!A:D,4,0)</f>
        <v>0</v>
      </c>
      <c r="W819" s="31">
        <f>VLOOKUP(A819,Hoja8!A:F,6,0)</f>
        <v>18266667</v>
      </c>
      <c r="AA819" s="30">
        <f t="shared" si="51"/>
        <v>45552</v>
      </c>
      <c r="AB819" s="31"/>
      <c r="AC819" s="31">
        <f t="shared" si="48"/>
        <v>22000000</v>
      </c>
      <c r="AD819" s="28" t="s">
        <v>4760</v>
      </c>
    </row>
    <row r="820" spans="1:30" s="28" customFormat="1" ht="29" x14ac:dyDescent="0.35">
      <c r="A820" s="20">
        <v>906</v>
      </c>
      <c r="B820" s="28">
        <v>2024</v>
      </c>
      <c r="C820" s="19" t="s">
        <v>2542</v>
      </c>
      <c r="D820" s="19" t="s">
        <v>2543</v>
      </c>
      <c r="E820" s="19">
        <v>53071278</v>
      </c>
      <c r="F820" s="19" t="s">
        <v>2544</v>
      </c>
      <c r="G820" s="19" t="s">
        <v>784</v>
      </c>
      <c r="H820" s="19" t="s">
        <v>4760</v>
      </c>
      <c r="I820" s="27">
        <v>45377</v>
      </c>
      <c r="J820" s="27">
        <v>45383</v>
      </c>
      <c r="K820" s="27">
        <v>45550</v>
      </c>
      <c r="L820" s="29">
        <v>22000000</v>
      </c>
      <c r="M820" s="36">
        <v>0.18181818181818182</v>
      </c>
      <c r="N820" s="31">
        <v>4000000</v>
      </c>
      <c r="O820" s="31">
        <v>0</v>
      </c>
      <c r="P820" s="31">
        <v>18000000</v>
      </c>
      <c r="Q820" s="31">
        <f>VLOOKUP(A820,Hoja8!A:B,2,0)</f>
        <v>53071278</v>
      </c>
      <c r="R820" s="31">
        <f t="shared" si="49"/>
        <v>0</v>
      </c>
      <c r="S820" s="31">
        <f>VLOOKUP(A820,Hoja8!A:C,3,0)</f>
        <v>22000000</v>
      </c>
      <c r="T820" s="31">
        <f t="shared" si="50"/>
        <v>0</v>
      </c>
      <c r="U820" s="31">
        <f>VLOOKUP(A820,Hoja8!A:E,5,0)</f>
        <v>4000000</v>
      </c>
      <c r="V820" s="31">
        <f>VLOOKUP(A820,Hoja8!A:D,4,0)</f>
        <v>0</v>
      </c>
      <c r="W820" s="31">
        <f>VLOOKUP(A820,Hoja8!A:F,6,0)</f>
        <v>18000000</v>
      </c>
      <c r="AA820" s="30">
        <f t="shared" si="51"/>
        <v>45550</v>
      </c>
      <c r="AB820" s="31"/>
      <c r="AC820" s="31">
        <f t="shared" si="48"/>
        <v>22000000</v>
      </c>
      <c r="AD820" s="28" t="s">
        <v>4760</v>
      </c>
    </row>
    <row r="821" spans="1:30" s="28" customFormat="1" ht="29" x14ac:dyDescent="0.35">
      <c r="A821" s="20">
        <v>907</v>
      </c>
      <c r="B821" s="28">
        <v>2024</v>
      </c>
      <c r="C821" s="19" t="s">
        <v>2545</v>
      </c>
      <c r="D821" s="19" t="s">
        <v>2546</v>
      </c>
      <c r="E821" s="19">
        <v>1072193992</v>
      </c>
      <c r="F821" s="19" t="s">
        <v>2547</v>
      </c>
      <c r="G821" s="19" t="s">
        <v>764</v>
      </c>
      <c r="H821" s="19" t="s">
        <v>765</v>
      </c>
      <c r="I821" s="27">
        <v>45377</v>
      </c>
      <c r="J821" s="27">
        <v>45385</v>
      </c>
      <c r="K821" s="27">
        <v>45504</v>
      </c>
      <c r="L821" s="29">
        <v>22278000</v>
      </c>
      <c r="M821" s="36">
        <v>0.15555557051799981</v>
      </c>
      <c r="N821" s="31">
        <v>3465467</v>
      </c>
      <c r="O821" s="31">
        <v>0</v>
      </c>
      <c r="P821" s="31">
        <v>18812533</v>
      </c>
      <c r="Q821" s="31">
        <f>VLOOKUP(A821,Hoja8!A:B,2,0)</f>
        <v>1072193992</v>
      </c>
      <c r="R821" s="31">
        <f t="shared" si="49"/>
        <v>0</v>
      </c>
      <c r="S821" s="31">
        <f>VLOOKUP(A821,Hoja8!A:C,3,0)</f>
        <v>22278000</v>
      </c>
      <c r="T821" s="31">
        <f t="shared" si="50"/>
        <v>0</v>
      </c>
      <c r="U821" s="31">
        <f>VLOOKUP(A821,Hoja8!A:E,5,0)</f>
        <v>7178467</v>
      </c>
      <c r="V821" s="31">
        <f>VLOOKUP(A821,Hoja8!A:D,4,0)</f>
        <v>0</v>
      </c>
      <c r="W821" s="31">
        <f>VLOOKUP(A821,Hoja8!A:F,6,0)</f>
        <v>15099533</v>
      </c>
      <c r="AA821" s="30">
        <f t="shared" si="51"/>
        <v>45504</v>
      </c>
      <c r="AB821" s="31"/>
      <c r="AC821" s="31">
        <f t="shared" si="48"/>
        <v>22278000</v>
      </c>
      <c r="AD821" s="28" t="s">
        <v>556</v>
      </c>
    </row>
    <row r="822" spans="1:30" s="28" customFormat="1" ht="29" x14ac:dyDescent="0.35">
      <c r="A822" s="20">
        <v>908</v>
      </c>
      <c r="B822" s="28">
        <v>2024</v>
      </c>
      <c r="C822" s="19" t="s">
        <v>2548</v>
      </c>
      <c r="D822" s="19" t="s">
        <v>2549</v>
      </c>
      <c r="E822" s="19">
        <v>52968743</v>
      </c>
      <c r="F822" s="19" t="s">
        <v>2550</v>
      </c>
      <c r="G822" s="19" t="s">
        <v>894</v>
      </c>
      <c r="H822" s="19" t="s">
        <v>895</v>
      </c>
      <c r="I822" s="27">
        <v>45377</v>
      </c>
      <c r="J822" s="27">
        <v>45383</v>
      </c>
      <c r="K822" s="27">
        <v>45504</v>
      </c>
      <c r="L822" s="29">
        <v>24506790</v>
      </c>
      <c r="M822" s="36">
        <v>0.23809523809523808</v>
      </c>
      <c r="N822" s="31">
        <v>5834950</v>
      </c>
      <c r="O822" s="31">
        <v>0</v>
      </c>
      <c r="P822" s="31">
        <v>18671840</v>
      </c>
      <c r="Q822" s="31">
        <f>VLOOKUP(A822,Hoja8!A:B,2,0)</f>
        <v>52968743</v>
      </c>
      <c r="R822" s="31">
        <f t="shared" si="49"/>
        <v>0</v>
      </c>
      <c r="S822" s="31">
        <f>VLOOKUP(A822,Hoja8!A:C,3,0)</f>
        <v>24506790</v>
      </c>
      <c r="T822" s="31">
        <f t="shared" si="50"/>
        <v>0</v>
      </c>
      <c r="U822" s="31">
        <f>VLOOKUP(A822,Hoja8!A:E,5,0)</f>
        <v>11669900</v>
      </c>
      <c r="V822" s="31">
        <f>VLOOKUP(A822,Hoja8!A:D,4,0)</f>
        <v>0</v>
      </c>
      <c r="W822" s="31">
        <f>VLOOKUP(A822,Hoja8!A:F,6,0)</f>
        <v>12836890</v>
      </c>
      <c r="AA822" s="30">
        <f t="shared" si="51"/>
        <v>45504</v>
      </c>
      <c r="AB822" s="31"/>
      <c r="AC822" s="31">
        <f t="shared" ref="AC822:AC885" si="52">+AB822+L822</f>
        <v>24506790</v>
      </c>
      <c r="AD822" s="28" t="s">
        <v>895</v>
      </c>
    </row>
    <row r="823" spans="1:30" s="28" customFormat="1" ht="29" x14ac:dyDescent="0.35">
      <c r="A823" s="20">
        <v>909</v>
      </c>
      <c r="B823" s="28">
        <v>2024</v>
      </c>
      <c r="C823" s="19" t="s">
        <v>2551</v>
      </c>
      <c r="D823" s="19" t="s">
        <v>2552</v>
      </c>
      <c r="E823" s="19" t="s">
        <v>2553</v>
      </c>
      <c r="F823" s="19" t="s">
        <v>2554</v>
      </c>
      <c r="G823" s="19" t="s">
        <v>338</v>
      </c>
      <c r="H823" s="19" t="s">
        <v>339</v>
      </c>
      <c r="I823" s="27">
        <v>45377</v>
      </c>
      <c r="J823" s="27">
        <v>45392</v>
      </c>
      <c r="K823" s="27">
        <v>45565</v>
      </c>
      <c r="L823" s="29">
        <v>1879042086</v>
      </c>
      <c r="M823" s="36">
        <v>0.82530333650014909</v>
      </c>
      <c r="N823" s="31">
        <v>1550779703</v>
      </c>
      <c r="O823" s="31">
        <v>0</v>
      </c>
      <c r="P823" s="31">
        <v>328262383</v>
      </c>
      <c r="Q823" s="31">
        <f>VLOOKUP(A823,Hoja8!A:B,2,0)</f>
        <v>901373456</v>
      </c>
      <c r="R823" s="31" t="e">
        <f t="shared" si="49"/>
        <v>#VALUE!</v>
      </c>
      <c r="S823" s="31">
        <f>VLOOKUP(A823,Hoja8!A:C,3,0)</f>
        <v>1879042086</v>
      </c>
      <c r="T823" s="31">
        <f t="shared" si="50"/>
        <v>0</v>
      </c>
      <c r="U823" s="31">
        <f>VLOOKUP(A823,Hoja8!A:E,5,0)</f>
        <v>1879042086</v>
      </c>
      <c r="V823" s="31">
        <f>VLOOKUP(A823,Hoja8!A:D,4,0)</f>
        <v>0</v>
      </c>
      <c r="W823" s="31">
        <f>VLOOKUP(A823,Hoja8!A:F,6,0)</f>
        <v>0</v>
      </c>
      <c r="AA823" s="30">
        <f t="shared" si="51"/>
        <v>45565</v>
      </c>
      <c r="AB823" s="31"/>
      <c r="AC823" s="31">
        <f t="shared" si="52"/>
        <v>1879042086</v>
      </c>
      <c r="AD823" s="28" t="s">
        <v>340</v>
      </c>
    </row>
    <row r="824" spans="1:30" s="28" customFormat="1" ht="29" x14ac:dyDescent="0.35">
      <c r="A824" s="20">
        <v>910</v>
      </c>
      <c r="B824" s="28">
        <v>2024</v>
      </c>
      <c r="C824" s="19" t="s">
        <v>2555</v>
      </c>
      <c r="D824" s="19" t="s">
        <v>2556</v>
      </c>
      <c r="E824" s="19">
        <v>1032498549</v>
      </c>
      <c r="F824" s="19" t="s">
        <v>2557</v>
      </c>
      <c r="G824" s="19" t="s">
        <v>764</v>
      </c>
      <c r="H824" s="19" t="s">
        <v>765</v>
      </c>
      <c r="I824" s="27">
        <v>45377</v>
      </c>
      <c r="J824" s="27">
        <v>45386</v>
      </c>
      <c r="K824" s="27">
        <v>45504</v>
      </c>
      <c r="L824" s="29">
        <v>22278000</v>
      </c>
      <c r="M824" s="36">
        <v>0.15</v>
      </c>
      <c r="N824" s="31">
        <v>3341700</v>
      </c>
      <c r="O824" s="31">
        <v>0</v>
      </c>
      <c r="P824" s="31">
        <v>18936300</v>
      </c>
      <c r="Q824" s="31">
        <f>VLOOKUP(A824,Hoja8!A:B,2,0)</f>
        <v>1032498549</v>
      </c>
      <c r="R824" s="31">
        <f t="shared" si="49"/>
        <v>0</v>
      </c>
      <c r="S824" s="31">
        <f>VLOOKUP(A824,Hoja8!A:C,3,0)</f>
        <v>22278000</v>
      </c>
      <c r="T824" s="31">
        <f t="shared" si="50"/>
        <v>0</v>
      </c>
      <c r="U824" s="31">
        <f>VLOOKUP(A824,Hoja8!A:E,5,0)</f>
        <v>7054700</v>
      </c>
      <c r="V824" s="31">
        <f>VLOOKUP(A824,Hoja8!A:D,4,0)</f>
        <v>0</v>
      </c>
      <c r="W824" s="31">
        <f>VLOOKUP(A824,Hoja8!A:F,6,0)</f>
        <v>15223300</v>
      </c>
      <c r="AA824" s="30">
        <f t="shared" si="51"/>
        <v>45504</v>
      </c>
      <c r="AB824" s="31"/>
      <c r="AC824" s="31">
        <f t="shared" si="52"/>
        <v>22278000</v>
      </c>
      <c r="AD824" s="28" t="s">
        <v>556</v>
      </c>
    </row>
    <row r="825" spans="1:30" s="28" customFormat="1" ht="29" x14ac:dyDescent="0.35">
      <c r="A825" s="20">
        <v>912</v>
      </c>
      <c r="B825" s="28">
        <v>2024</v>
      </c>
      <c r="C825" s="19" t="s">
        <v>2558</v>
      </c>
      <c r="D825" s="19" t="s">
        <v>2559</v>
      </c>
      <c r="E825" s="19">
        <v>1024498389</v>
      </c>
      <c r="F825" s="19" t="s">
        <v>2560</v>
      </c>
      <c r="G825" s="19" t="s">
        <v>2256</v>
      </c>
      <c r="H825" s="19" t="s">
        <v>32</v>
      </c>
      <c r="I825" s="27">
        <v>45377</v>
      </c>
      <c r="J825" s="27">
        <v>45385</v>
      </c>
      <c r="K825" s="27">
        <v>45504</v>
      </c>
      <c r="L825" s="29">
        <v>28244667</v>
      </c>
      <c r="M825" s="36">
        <v>0.23728814550985086</v>
      </c>
      <c r="N825" s="31">
        <v>6083467</v>
      </c>
      <c r="O825" s="31">
        <v>2607200</v>
      </c>
      <c r="P825" s="31">
        <v>19554000</v>
      </c>
      <c r="Q825" s="31">
        <f>VLOOKUP(A825,Hoja8!A:B,2,0)</f>
        <v>1024498389</v>
      </c>
      <c r="R825" s="31">
        <f t="shared" si="49"/>
        <v>0</v>
      </c>
      <c r="S825" s="31">
        <f>VLOOKUP(A825,Hoja8!A:C,3,0)</f>
        <v>28244667</v>
      </c>
      <c r="T825" s="31">
        <f t="shared" si="50"/>
        <v>0</v>
      </c>
      <c r="U825" s="31">
        <f>VLOOKUP(A825,Hoja8!A:E,5,0)</f>
        <v>12601467</v>
      </c>
      <c r="V825" s="31">
        <f>VLOOKUP(A825,Hoja8!A:D,4,0)</f>
        <v>2607200</v>
      </c>
      <c r="W825" s="31">
        <f>VLOOKUP(A825,Hoja8!A:F,6,0)</f>
        <v>13036000</v>
      </c>
      <c r="AA825" s="30">
        <f t="shared" si="51"/>
        <v>45504</v>
      </c>
      <c r="AB825" s="31"/>
      <c r="AC825" s="31">
        <f t="shared" si="52"/>
        <v>28244667</v>
      </c>
      <c r="AD825" s="28" t="s">
        <v>32</v>
      </c>
    </row>
    <row r="826" spans="1:30" s="28" customFormat="1" ht="23.25" customHeight="1" x14ac:dyDescent="0.35">
      <c r="A826" s="20">
        <v>913</v>
      </c>
      <c r="B826" s="28">
        <v>2024</v>
      </c>
      <c r="C826" s="19" t="s">
        <v>2561</v>
      </c>
      <c r="D826" s="19" t="s">
        <v>2562</v>
      </c>
      <c r="E826" s="19">
        <v>900062917</v>
      </c>
      <c r="F826" s="19" t="s">
        <v>2563</v>
      </c>
      <c r="G826" s="19" t="s">
        <v>2564</v>
      </c>
      <c r="H826" s="19" t="s">
        <v>2565</v>
      </c>
      <c r="I826" s="27">
        <v>45383</v>
      </c>
      <c r="J826" s="27">
        <v>45386</v>
      </c>
      <c r="K826" s="27">
        <v>45750</v>
      </c>
      <c r="L826" s="29">
        <v>70000000</v>
      </c>
      <c r="M826" s="36">
        <v>0</v>
      </c>
      <c r="N826" s="31">
        <v>0</v>
      </c>
      <c r="O826" s="31">
        <v>0</v>
      </c>
      <c r="P826" s="31">
        <v>70000000</v>
      </c>
      <c r="Q826" s="31">
        <f>VLOOKUP(A826,Hoja8!A:B,2,0)</f>
        <v>900062917</v>
      </c>
      <c r="R826" s="31">
        <f t="shared" si="49"/>
        <v>0</v>
      </c>
      <c r="S826" s="31">
        <f>VLOOKUP(A826,Hoja8!A:C,3,0)</f>
        <v>70000000</v>
      </c>
      <c r="T826" s="31">
        <f t="shared" si="50"/>
        <v>0</v>
      </c>
      <c r="U826" s="31">
        <f>VLOOKUP(A826,Hoja8!A:E,5,0)</f>
        <v>0</v>
      </c>
      <c r="V826" s="31">
        <f>VLOOKUP(A826,Hoja8!A:D,4,0)</f>
        <v>0</v>
      </c>
      <c r="W826" s="31">
        <f>VLOOKUP(A826,Hoja8!A:F,6,0)</f>
        <v>70000000</v>
      </c>
      <c r="AA826" s="30">
        <f t="shared" si="51"/>
        <v>45750</v>
      </c>
      <c r="AB826" s="31"/>
      <c r="AC826" s="31">
        <f t="shared" si="52"/>
        <v>70000000</v>
      </c>
      <c r="AD826" s="28" t="s">
        <v>5348</v>
      </c>
    </row>
    <row r="827" spans="1:30" s="28" customFormat="1" ht="43.5" x14ac:dyDescent="0.35">
      <c r="A827" s="20">
        <v>914</v>
      </c>
      <c r="B827" s="28">
        <v>2024</v>
      </c>
      <c r="C827" s="19" t="s">
        <v>2566</v>
      </c>
      <c r="D827" s="19" t="s">
        <v>2567</v>
      </c>
      <c r="E827" s="19">
        <v>1032457708</v>
      </c>
      <c r="F827" s="19" t="s">
        <v>2568</v>
      </c>
      <c r="G827" s="19" t="s">
        <v>262</v>
      </c>
      <c r="H827" s="19" t="s">
        <v>4742</v>
      </c>
      <c r="I827" s="27">
        <v>45384</v>
      </c>
      <c r="J827" s="27">
        <v>45390</v>
      </c>
      <c r="K827" s="27">
        <v>45504</v>
      </c>
      <c r="L827" s="29">
        <v>20356000</v>
      </c>
      <c r="M827" s="36">
        <v>0.20353983685895768</v>
      </c>
      <c r="N827" s="31">
        <v>3901567</v>
      </c>
      <c r="O827" s="31">
        <v>1187433</v>
      </c>
      <c r="P827" s="31">
        <v>15267000</v>
      </c>
      <c r="Q827" s="31">
        <f>VLOOKUP(A827,Hoja8!A:B,2,0)</f>
        <v>1032457708</v>
      </c>
      <c r="R827" s="31">
        <f t="shared" si="49"/>
        <v>0</v>
      </c>
      <c r="S827" s="31">
        <f>VLOOKUP(A827,Hoja8!A:C,3,0)</f>
        <v>20356000</v>
      </c>
      <c r="T827" s="31">
        <f t="shared" si="50"/>
        <v>0</v>
      </c>
      <c r="U827" s="31">
        <f>VLOOKUP(A827,Hoja8!A:E,5,0)</f>
        <v>8990567</v>
      </c>
      <c r="V827" s="31">
        <f>VLOOKUP(A827,Hoja8!A:D,4,0)</f>
        <v>1187433</v>
      </c>
      <c r="W827" s="31">
        <f>VLOOKUP(A827,Hoja8!A:F,6,0)</f>
        <v>10178000</v>
      </c>
      <c r="AA827" s="30">
        <f t="shared" si="51"/>
        <v>45504</v>
      </c>
      <c r="AB827" s="31"/>
      <c r="AC827" s="31">
        <f t="shared" si="52"/>
        <v>20356000</v>
      </c>
      <c r="AD827" s="28" t="s">
        <v>5415</v>
      </c>
    </row>
    <row r="828" spans="1:30" s="28" customFormat="1" ht="43.5" x14ac:dyDescent="0.35">
      <c r="A828" s="20">
        <v>916</v>
      </c>
      <c r="B828" s="28">
        <v>2024</v>
      </c>
      <c r="C828" s="19" t="s">
        <v>2569</v>
      </c>
      <c r="D828" s="19" t="s">
        <v>2570</v>
      </c>
      <c r="E828" s="19">
        <v>1022420056</v>
      </c>
      <c r="F828" s="19" t="s">
        <v>2571</v>
      </c>
      <c r="G828" s="19" t="s">
        <v>764</v>
      </c>
      <c r="H828" s="19" t="s">
        <v>765</v>
      </c>
      <c r="I828" s="27">
        <v>45385</v>
      </c>
      <c r="J828" s="27">
        <v>45397</v>
      </c>
      <c r="K828" s="27">
        <v>45504</v>
      </c>
      <c r="L828" s="29">
        <v>22278000</v>
      </c>
      <c r="M828" s="36">
        <v>8.8888903851333148E-2</v>
      </c>
      <c r="N828" s="31">
        <v>1980267</v>
      </c>
      <c r="O828" s="31">
        <v>0</v>
      </c>
      <c r="P828" s="31">
        <v>20297733</v>
      </c>
      <c r="Q828" s="31">
        <f>VLOOKUP(A828,Hoja8!A:B,2,0)</f>
        <v>1022420056</v>
      </c>
      <c r="R828" s="31">
        <f t="shared" si="49"/>
        <v>0</v>
      </c>
      <c r="S828" s="31">
        <f>VLOOKUP(A828,Hoja8!A:C,3,0)</f>
        <v>22278000</v>
      </c>
      <c r="T828" s="31">
        <f t="shared" si="50"/>
        <v>0</v>
      </c>
      <c r="U828" s="31">
        <f>VLOOKUP(A828,Hoja8!A:E,5,0)</f>
        <v>5693267</v>
      </c>
      <c r="V828" s="31">
        <f>VLOOKUP(A828,Hoja8!A:D,4,0)</f>
        <v>0</v>
      </c>
      <c r="W828" s="31">
        <f>VLOOKUP(A828,Hoja8!A:F,6,0)</f>
        <v>16584733</v>
      </c>
      <c r="AA828" s="30">
        <f t="shared" si="51"/>
        <v>45504</v>
      </c>
      <c r="AB828" s="31"/>
      <c r="AC828" s="31">
        <f t="shared" si="52"/>
        <v>22278000</v>
      </c>
      <c r="AD828" s="28" t="s">
        <v>556</v>
      </c>
    </row>
    <row r="829" spans="1:30" s="28" customFormat="1" ht="43.5" x14ac:dyDescent="0.35">
      <c r="A829" s="20">
        <v>917</v>
      </c>
      <c r="B829" s="28">
        <v>2024</v>
      </c>
      <c r="C829" s="19" t="s">
        <v>2572</v>
      </c>
      <c r="D829" s="19" t="s">
        <v>2573</v>
      </c>
      <c r="E829" s="19">
        <v>46365682</v>
      </c>
      <c r="F829" s="19" t="s">
        <v>2574</v>
      </c>
      <c r="G829" s="19" t="s">
        <v>784</v>
      </c>
      <c r="H829" s="19" t="s">
        <v>4760</v>
      </c>
      <c r="I829" s="27">
        <v>45386</v>
      </c>
      <c r="J829" s="27">
        <v>45391</v>
      </c>
      <c r="K829" s="27">
        <v>45558</v>
      </c>
      <c r="L829" s="29">
        <v>23342000</v>
      </c>
      <c r="M829" s="36">
        <v>0.13333334761374346</v>
      </c>
      <c r="N829" s="31">
        <v>3112267</v>
      </c>
      <c r="O829" s="31">
        <v>0</v>
      </c>
      <c r="P829" s="31">
        <v>20229733</v>
      </c>
      <c r="Q829" s="31">
        <f>VLOOKUP(A829,Hoja8!A:B,2,0)</f>
        <v>46365682</v>
      </c>
      <c r="R829" s="31">
        <f t="shared" si="49"/>
        <v>0</v>
      </c>
      <c r="S829" s="31">
        <f>VLOOKUP(A829,Hoja8!A:C,3,0)</f>
        <v>23342000</v>
      </c>
      <c r="T829" s="31">
        <f t="shared" si="50"/>
        <v>0</v>
      </c>
      <c r="U829" s="31">
        <f>VLOOKUP(A829,Hoja8!A:E,5,0)</f>
        <v>7356267</v>
      </c>
      <c r="V829" s="31">
        <f>VLOOKUP(A829,Hoja8!A:D,4,0)</f>
        <v>0</v>
      </c>
      <c r="W829" s="31">
        <f>VLOOKUP(A829,Hoja8!A:F,6,0)</f>
        <v>15985733</v>
      </c>
      <c r="AA829" s="30">
        <f t="shared" si="51"/>
        <v>45558</v>
      </c>
      <c r="AB829" s="31"/>
      <c r="AC829" s="31">
        <f t="shared" si="52"/>
        <v>23342000</v>
      </c>
      <c r="AD829" s="28" t="s">
        <v>4760</v>
      </c>
    </row>
    <row r="830" spans="1:30" s="28" customFormat="1" ht="29" x14ac:dyDescent="0.35">
      <c r="A830" s="20">
        <v>919</v>
      </c>
      <c r="B830" s="28">
        <v>2024</v>
      </c>
      <c r="C830" s="19" t="s">
        <v>2575</v>
      </c>
      <c r="D830" s="19" t="s">
        <v>2576</v>
      </c>
      <c r="E830" s="19">
        <v>51704361</v>
      </c>
      <c r="F830" s="19" t="s">
        <v>2577</v>
      </c>
      <c r="G830" s="19" t="s">
        <v>784</v>
      </c>
      <c r="H830" s="19" t="s">
        <v>4760</v>
      </c>
      <c r="I830" s="27">
        <v>45390</v>
      </c>
      <c r="J830" s="27">
        <v>45392</v>
      </c>
      <c r="K830" s="27">
        <v>45559</v>
      </c>
      <c r="L830" s="29">
        <v>23342000</v>
      </c>
      <c r="M830" s="36">
        <v>0.12727272727272726</v>
      </c>
      <c r="N830" s="31">
        <v>2970800</v>
      </c>
      <c r="O830" s="31">
        <v>0</v>
      </c>
      <c r="P830" s="31">
        <v>20371200</v>
      </c>
      <c r="Q830" s="31">
        <f>VLOOKUP(A830,Hoja8!A:B,2,0)</f>
        <v>51704361</v>
      </c>
      <c r="R830" s="31">
        <f t="shared" si="49"/>
        <v>0</v>
      </c>
      <c r="S830" s="31">
        <f>VLOOKUP(A830,Hoja8!A:C,3,0)</f>
        <v>23342000</v>
      </c>
      <c r="T830" s="31">
        <f t="shared" si="50"/>
        <v>0</v>
      </c>
      <c r="U830" s="31">
        <f>VLOOKUP(A830,Hoja8!A:E,5,0)</f>
        <v>2970800</v>
      </c>
      <c r="V830" s="31">
        <f>VLOOKUP(A830,Hoja8!A:D,4,0)</f>
        <v>0</v>
      </c>
      <c r="W830" s="31">
        <f>VLOOKUP(A830,Hoja8!A:F,6,0)</f>
        <v>20371200</v>
      </c>
      <c r="AA830" s="30">
        <f t="shared" si="51"/>
        <v>45559</v>
      </c>
      <c r="AB830" s="31"/>
      <c r="AC830" s="31">
        <f t="shared" si="52"/>
        <v>23342000</v>
      </c>
      <c r="AD830" s="28" t="s">
        <v>4760</v>
      </c>
    </row>
    <row r="831" spans="1:30" s="28" customFormat="1" ht="43.5" x14ac:dyDescent="0.35">
      <c r="A831" s="20">
        <v>920</v>
      </c>
      <c r="B831" s="28">
        <v>2024</v>
      </c>
      <c r="C831" s="19" t="s">
        <v>2578</v>
      </c>
      <c r="D831" s="19" t="s">
        <v>2579</v>
      </c>
      <c r="E831" s="19">
        <v>1013583796</v>
      </c>
      <c r="F831" s="19" t="s">
        <v>2580</v>
      </c>
      <c r="G831" s="19" t="s">
        <v>298</v>
      </c>
      <c r="H831" s="19" t="s">
        <v>299</v>
      </c>
      <c r="I831" s="27">
        <v>45390</v>
      </c>
      <c r="J831" s="27">
        <v>45391</v>
      </c>
      <c r="K831" s="27">
        <v>45504</v>
      </c>
      <c r="L831" s="29">
        <v>15600000</v>
      </c>
      <c r="M831" s="36">
        <v>0.11282051282051282</v>
      </c>
      <c r="N831" s="31">
        <v>1760000</v>
      </c>
      <c r="O831" s="31">
        <v>0</v>
      </c>
      <c r="P831" s="31">
        <v>13840000</v>
      </c>
      <c r="Q831" s="31">
        <f>VLOOKUP(A831,Hoja8!A:B,2,0)</f>
        <v>1013583796</v>
      </c>
      <c r="R831" s="31">
        <f t="shared" si="49"/>
        <v>0</v>
      </c>
      <c r="S831" s="31">
        <f>VLOOKUP(A831,Hoja8!A:C,3,0)</f>
        <v>15600000</v>
      </c>
      <c r="T831" s="31">
        <f t="shared" si="50"/>
        <v>0</v>
      </c>
      <c r="U831" s="31">
        <f>VLOOKUP(A831,Hoja8!A:E,5,0)</f>
        <v>4160000</v>
      </c>
      <c r="V831" s="31">
        <f>VLOOKUP(A831,Hoja8!A:D,4,0)</f>
        <v>0</v>
      </c>
      <c r="W831" s="31">
        <f>VLOOKUP(A831,Hoja8!A:F,6,0)</f>
        <v>11440000</v>
      </c>
      <c r="AA831" s="30">
        <f t="shared" si="51"/>
        <v>45504</v>
      </c>
      <c r="AB831" s="31"/>
      <c r="AC831" s="31">
        <f t="shared" si="52"/>
        <v>15600000</v>
      </c>
      <c r="AD831" s="28" t="s">
        <v>300</v>
      </c>
    </row>
    <row r="832" spans="1:30" s="28" customFormat="1" ht="43.5" x14ac:dyDescent="0.35">
      <c r="A832" s="20">
        <v>921</v>
      </c>
      <c r="B832" s="28">
        <v>2024</v>
      </c>
      <c r="C832" s="19" t="s">
        <v>2581</v>
      </c>
      <c r="D832" s="19" t="s">
        <v>2582</v>
      </c>
      <c r="E832" s="19">
        <v>1136884552</v>
      </c>
      <c r="F832" s="19" t="s">
        <v>2583</v>
      </c>
      <c r="G832" s="19" t="s">
        <v>784</v>
      </c>
      <c r="H832" s="19" t="s">
        <v>4760</v>
      </c>
      <c r="I832" s="27">
        <v>45390</v>
      </c>
      <c r="J832" s="27">
        <v>45391</v>
      </c>
      <c r="K832" s="27" t="s">
        <v>2584</v>
      </c>
      <c r="L832" s="29">
        <v>40844650</v>
      </c>
      <c r="M832" s="36">
        <v>0.13333332517232979</v>
      </c>
      <c r="N832" s="31">
        <v>5445953</v>
      </c>
      <c r="O832" s="31">
        <v>0</v>
      </c>
      <c r="P832" s="31">
        <v>35398697</v>
      </c>
      <c r="Q832" s="31">
        <f>VLOOKUP(A832,Hoja8!A:B,2,0)</f>
        <v>1136884552</v>
      </c>
      <c r="R832" s="31">
        <f t="shared" si="49"/>
        <v>0</v>
      </c>
      <c r="S832" s="31">
        <f>VLOOKUP(A832,Hoja8!A:C,3,0)</f>
        <v>40844650</v>
      </c>
      <c r="T832" s="31">
        <f t="shared" si="50"/>
        <v>0</v>
      </c>
      <c r="U832" s="31">
        <f>VLOOKUP(A832,Hoja8!A:E,5,0)</f>
        <v>12872253</v>
      </c>
      <c r="V832" s="31">
        <f>VLOOKUP(A832,Hoja8!A:D,4,0)</f>
        <v>0</v>
      </c>
      <c r="W832" s="31">
        <f>VLOOKUP(A832,Hoja8!A:F,6,0)</f>
        <v>27972397</v>
      </c>
      <c r="AA832" s="30">
        <f t="shared" si="51"/>
        <v>45558</v>
      </c>
      <c r="AB832" s="31"/>
      <c r="AC832" s="31">
        <f t="shared" si="52"/>
        <v>40844650</v>
      </c>
      <c r="AD832" s="28" t="s">
        <v>4760</v>
      </c>
    </row>
    <row r="833" spans="1:30" s="28" customFormat="1" ht="29" x14ac:dyDescent="0.35">
      <c r="A833" s="20">
        <v>922</v>
      </c>
      <c r="B833" s="28">
        <v>2024</v>
      </c>
      <c r="C833" s="19" t="s">
        <v>2585</v>
      </c>
      <c r="D833" s="19" t="s">
        <v>2586</v>
      </c>
      <c r="E833" s="19">
        <v>52192240</v>
      </c>
      <c r="F833" s="19" t="s">
        <v>2587</v>
      </c>
      <c r="G833" s="19" t="s">
        <v>784</v>
      </c>
      <c r="H833" s="19" t="s">
        <v>4760</v>
      </c>
      <c r="I833" s="27">
        <v>45391</v>
      </c>
      <c r="J833" s="27">
        <v>45398</v>
      </c>
      <c r="K833" s="27">
        <v>45565</v>
      </c>
      <c r="L833" s="29">
        <v>7700000</v>
      </c>
      <c r="M833" s="36">
        <v>9.0909090909090912E-2</v>
      </c>
      <c r="N833" s="31">
        <v>700000</v>
      </c>
      <c r="O833" s="31">
        <v>0</v>
      </c>
      <c r="P833" s="31">
        <v>7000000</v>
      </c>
      <c r="Q833" s="31">
        <f>VLOOKUP(A833,Hoja8!A:B,2,0)</f>
        <v>52192240</v>
      </c>
      <c r="R833" s="31">
        <f t="shared" si="49"/>
        <v>0</v>
      </c>
      <c r="S833" s="31">
        <f>VLOOKUP(A833,Hoja8!A:C,3,0)</f>
        <v>7700000</v>
      </c>
      <c r="T833" s="31">
        <f t="shared" si="50"/>
        <v>0</v>
      </c>
      <c r="U833" s="31">
        <f>VLOOKUP(A833,Hoja8!A:E,5,0)</f>
        <v>2100000</v>
      </c>
      <c r="V833" s="31">
        <f>VLOOKUP(A833,Hoja8!A:D,4,0)</f>
        <v>0</v>
      </c>
      <c r="W833" s="31">
        <f>VLOOKUP(A833,Hoja8!A:F,6,0)</f>
        <v>5600000</v>
      </c>
      <c r="AA833" s="30">
        <f t="shared" si="51"/>
        <v>45565</v>
      </c>
      <c r="AB833" s="31"/>
      <c r="AC833" s="31">
        <f t="shared" si="52"/>
        <v>7700000</v>
      </c>
      <c r="AD833" s="28" t="s">
        <v>4760</v>
      </c>
    </row>
    <row r="834" spans="1:30" s="28" customFormat="1" ht="43.5" x14ac:dyDescent="0.35">
      <c r="A834" s="20">
        <v>923</v>
      </c>
      <c r="B834" s="28">
        <v>2024</v>
      </c>
      <c r="C834" s="19" t="s">
        <v>2588</v>
      </c>
      <c r="D834" s="19" t="s">
        <v>2589</v>
      </c>
      <c r="E834" s="19">
        <v>1018424503</v>
      </c>
      <c r="F834" s="19" t="s">
        <v>2590</v>
      </c>
      <c r="G834" s="19" t="s">
        <v>262</v>
      </c>
      <c r="H834" s="19" t="s">
        <v>4742</v>
      </c>
      <c r="I834" s="27">
        <v>45390</v>
      </c>
      <c r="J834" s="27">
        <v>45393</v>
      </c>
      <c r="K834" s="27">
        <v>45504</v>
      </c>
      <c r="L834" s="29">
        <v>19168567</v>
      </c>
      <c r="M834" s="36">
        <v>0.18181819643405212</v>
      </c>
      <c r="N834" s="31">
        <v>3392667</v>
      </c>
      <c r="O834" s="31">
        <v>508900</v>
      </c>
      <c r="P834" s="31">
        <v>15267000</v>
      </c>
      <c r="Q834" s="31">
        <f>VLOOKUP(A834,Hoja8!A:B,2,0)</f>
        <v>1018424503</v>
      </c>
      <c r="R834" s="31">
        <f t="shared" si="49"/>
        <v>0</v>
      </c>
      <c r="S834" s="31">
        <f>VLOOKUP(A834,Hoja8!A:C,3,0)</f>
        <v>19168567</v>
      </c>
      <c r="T834" s="31">
        <f t="shared" si="50"/>
        <v>0</v>
      </c>
      <c r="U834" s="31">
        <f>VLOOKUP(A834,Hoja8!A:E,5,0)</f>
        <v>3392667</v>
      </c>
      <c r="V834" s="31">
        <f>VLOOKUP(A834,Hoja8!A:D,4,0)</f>
        <v>508900</v>
      </c>
      <c r="W834" s="31">
        <f>VLOOKUP(A834,Hoja8!A:F,6,0)</f>
        <v>15267000</v>
      </c>
      <c r="AA834" s="30">
        <f t="shared" si="51"/>
        <v>45504</v>
      </c>
      <c r="AB834" s="31"/>
      <c r="AC834" s="31">
        <f t="shared" si="52"/>
        <v>19168567</v>
      </c>
      <c r="AD834" s="28" t="s">
        <v>5415</v>
      </c>
    </row>
    <row r="835" spans="1:30" s="28" customFormat="1" ht="43.5" x14ac:dyDescent="0.35">
      <c r="A835" s="20">
        <v>924</v>
      </c>
      <c r="B835" s="28">
        <v>2024</v>
      </c>
      <c r="C835" s="19" t="s">
        <v>2591</v>
      </c>
      <c r="D835" s="19" t="s">
        <v>2592</v>
      </c>
      <c r="E835" s="19">
        <v>1019030276</v>
      </c>
      <c r="F835" s="19" t="s">
        <v>2593</v>
      </c>
      <c r="G835" s="19" t="s">
        <v>262</v>
      </c>
      <c r="H835" s="19" t="s">
        <v>4742</v>
      </c>
      <c r="I835" s="27">
        <v>45390</v>
      </c>
      <c r="J835" s="27">
        <v>45393</v>
      </c>
      <c r="K835" s="27">
        <v>45504</v>
      </c>
      <c r="L835" s="29">
        <v>19168567</v>
      </c>
      <c r="M835" s="36">
        <v>0.18181819643405212</v>
      </c>
      <c r="N835" s="31">
        <v>3392667</v>
      </c>
      <c r="O835" s="31">
        <v>508900</v>
      </c>
      <c r="P835" s="31">
        <v>15267000</v>
      </c>
      <c r="Q835" s="31">
        <f>VLOOKUP(A835,Hoja8!A:B,2,0)</f>
        <v>1019030276</v>
      </c>
      <c r="R835" s="31">
        <f t="shared" si="49"/>
        <v>0</v>
      </c>
      <c r="S835" s="31">
        <f>VLOOKUP(A835,Hoja8!A:C,3,0)</f>
        <v>19168567</v>
      </c>
      <c r="T835" s="31">
        <f t="shared" si="50"/>
        <v>0</v>
      </c>
      <c r="U835" s="31">
        <f>VLOOKUP(A835,Hoja8!A:E,5,0)</f>
        <v>8481667</v>
      </c>
      <c r="V835" s="31">
        <f>VLOOKUP(A835,Hoja8!A:D,4,0)</f>
        <v>508900</v>
      </c>
      <c r="W835" s="31">
        <f>VLOOKUP(A835,Hoja8!A:F,6,0)</f>
        <v>10178000</v>
      </c>
      <c r="AA835" s="30">
        <f t="shared" si="51"/>
        <v>45504</v>
      </c>
      <c r="AB835" s="31"/>
      <c r="AC835" s="31">
        <f t="shared" si="52"/>
        <v>19168567</v>
      </c>
      <c r="AD835" s="28" t="s">
        <v>5415</v>
      </c>
    </row>
    <row r="836" spans="1:30" s="28" customFormat="1" ht="43.5" x14ac:dyDescent="0.35">
      <c r="A836" s="20">
        <v>926</v>
      </c>
      <c r="B836" s="28">
        <v>2024</v>
      </c>
      <c r="C836" s="19" t="s">
        <v>2594</v>
      </c>
      <c r="D836" s="19" t="s">
        <v>2595</v>
      </c>
      <c r="E836" s="19">
        <v>35891342</v>
      </c>
      <c r="F836" s="19" t="s">
        <v>2596</v>
      </c>
      <c r="G836" s="19" t="s">
        <v>262</v>
      </c>
      <c r="H836" s="19" t="s">
        <v>4742</v>
      </c>
      <c r="I836" s="27">
        <v>45390</v>
      </c>
      <c r="J836" s="27">
        <v>45399</v>
      </c>
      <c r="K836" s="27">
        <v>45504</v>
      </c>
      <c r="L836" s="29">
        <v>19168567</v>
      </c>
      <c r="M836" s="36">
        <v>0.13461540096634897</v>
      </c>
      <c r="N836" s="31">
        <v>2374867</v>
      </c>
      <c r="O836" s="31">
        <v>1526700</v>
      </c>
      <c r="P836" s="31">
        <v>15267000</v>
      </c>
      <c r="Q836" s="31">
        <f>VLOOKUP(A836,Hoja8!A:B,2,0)</f>
        <v>35891342</v>
      </c>
      <c r="R836" s="31">
        <f t="shared" si="49"/>
        <v>0</v>
      </c>
      <c r="S836" s="31">
        <f>VLOOKUP(A836,Hoja8!A:C,3,0)</f>
        <v>19168567</v>
      </c>
      <c r="T836" s="31">
        <f t="shared" si="50"/>
        <v>0</v>
      </c>
      <c r="U836" s="31">
        <f>VLOOKUP(A836,Hoja8!A:E,5,0)</f>
        <v>2374867</v>
      </c>
      <c r="V836" s="31">
        <f>VLOOKUP(A836,Hoja8!A:D,4,0)</f>
        <v>1526700</v>
      </c>
      <c r="W836" s="31">
        <f>VLOOKUP(A836,Hoja8!A:F,6,0)</f>
        <v>15267000</v>
      </c>
      <c r="AA836" s="30">
        <f t="shared" si="51"/>
        <v>45504</v>
      </c>
      <c r="AB836" s="31"/>
      <c r="AC836" s="31">
        <f t="shared" si="52"/>
        <v>19168567</v>
      </c>
      <c r="AD836" s="28" t="s">
        <v>5415</v>
      </c>
    </row>
    <row r="837" spans="1:30" s="28" customFormat="1" ht="43.5" x14ac:dyDescent="0.35">
      <c r="A837" s="20">
        <v>927</v>
      </c>
      <c r="B837" s="28">
        <v>2024</v>
      </c>
      <c r="C837" s="19" t="s">
        <v>2597</v>
      </c>
      <c r="D837" s="19" t="s">
        <v>2598</v>
      </c>
      <c r="E837" s="19">
        <v>52391316</v>
      </c>
      <c r="F837" s="19" t="s">
        <v>2599</v>
      </c>
      <c r="G837" s="19" t="s">
        <v>298</v>
      </c>
      <c r="H837" s="19" t="s">
        <v>299</v>
      </c>
      <c r="I837" s="27">
        <v>45391</v>
      </c>
      <c r="J837" s="27">
        <v>45394</v>
      </c>
      <c r="K837" s="27">
        <v>45504</v>
      </c>
      <c r="L837" s="29">
        <v>15600000</v>
      </c>
      <c r="M837" s="36">
        <v>9.7435897435897437E-2</v>
      </c>
      <c r="N837" s="31">
        <v>1520000</v>
      </c>
      <c r="O837" s="31">
        <v>0</v>
      </c>
      <c r="P837" s="31">
        <v>14080000</v>
      </c>
      <c r="Q837" s="31">
        <f>VLOOKUP(A837,Hoja8!A:B,2,0)</f>
        <v>52391316</v>
      </c>
      <c r="R837" s="31">
        <f t="shared" si="49"/>
        <v>0</v>
      </c>
      <c r="S837" s="31">
        <f>VLOOKUP(A837,Hoja8!A:C,3,0)</f>
        <v>15600000</v>
      </c>
      <c r="T837" s="31">
        <f t="shared" si="50"/>
        <v>0</v>
      </c>
      <c r="U837" s="31">
        <f>VLOOKUP(A837,Hoja8!A:E,5,0)</f>
        <v>3920000</v>
      </c>
      <c r="V837" s="31">
        <f>VLOOKUP(A837,Hoja8!A:D,4,0)</f>
        <v>0</v>
      </c>
      <c r="W837" s="31">
        <f>VLOOKUP(A837,Hoja8!A:F,6,0)</f>
        <v>11680000</v>
      </c>
      <c r="AA837" s="30">
        <f t="shared" si="51"/>
        <v>45504</v>
      </c>
      <c r="AB837" s="31"/>
      <c r="AC837" s="31">
        <f t="shared" si="52"/>
        <v>15600000</v>
      </c>
      <c r="AD837" s="28" t="s">
        <v>300</v>
      </c>
    </row>
    <row r="838" spans="1:30" s="28" customFormat="1" ht="43.5" x14ac:dyDescent="0.35">
      <c r="A838" s="20">
        <v>928</v>
      </c>
      <c r="B838" s="28">
        <v>2024</v>
      </c>
      <c r="C838" s="19" t="s">
        <v>2600</v>
      </c>
      <c r="D838" s="19" t="s">
        <v>2601</v>
      </c>
      <c r="E838" s="19">
        <v>80829010</v>
      </c>
      <c r="F838" s="19" t="s">
        <v>2602</v>
      </c>
      <c r="G838" s="19" t="s">
        <v>338</v>
      </c>
      <c r="H838" s="19" t="s">
        <v>339</v>
      </c>
      <c r="I838" s="27">
        <v>45391</v>
      </c>
      <c r="J838" s="27">
        <v>45394</v>
      </c>
      <c r="K838" s="27">
        <v>45657</v>
      </c>
      <c r="L838" s="29">
        <v>33285132</v>
      </c>
      <c r="M838" s="36">
        <v>0</v>
      </c>
      <c r="N838" s="31">
        <v>0</v>
      </c>
      <c r="O838" s="31">
        <v>0</v>
      </c>
      <c r="P838" s="31">
        <v>33285132</v>
      </c>
      <c r="Q838" s="31">
        <f>VLOOKUP(A838,Hoja8!A:B,2,0)</f>
        <v>80829010</v>
      </c>
      <c r="R838" s="31">
        <f t="shared" si="49"/>
        <v>0</v>
      </c>
      <c r="S838" s="31">
        <f>VLOOKUP(A838,Hoja8!A:C,3,0)</f>
        <v>33285132</v>
      </c>
      <c r="T838" s="31">
        <f t="shared" si="50"/>
        <v>0</v>
      </c>
      <c r="U838" s="31">
        <f>VLOOKUP(A838,Hoja8!A:E,5,0)</f>
        <v>2342287</v>
      </c>
      <c r="V838" s="31">
        <f>VLOOKUP(A838,Hoja8!A:D,4,0)</f>
        <v>0</v>
      </c>
      <c r="W838" s="31">
        <f>VLOOKUP(A838,Hoja8!A:F,6,0)</f>
        <v>30942845</v>
      </c>
      <c r="AA838" s="30">
        <f t="shared" si="51"/>
        <v>45657</v>
      </c>
      <c r="AB838" s="31"/>
      <c r="AC838" s="31">
        <f t="shared" si="52"/>
        <v>33285132</v>
      </c>
      <c r="AD838" s="28" t="s">
        <v>340</v>
      </c>
    </row>
    <row r="839" spans="1:30" s="28" customFormat="1" ht="29" x14ac:dyDescent="0.35">
      <c r="A839" s="20">
        <v>929</v>
      </c>
      <c r="B839" s="28">
        <v>2024</v>
      </c>
      <c r="C839" s="19" t="s">
        <v>2603</v>
      </c>
      <c r="D839" s="19" t="s">
        <v>2604</v>
      </c>
      <c r="E839" s="19">
        <v>53082369</v>
      </c>
      <c r="F839" s="19" t="s">
        <v>2605</v>
      </c>
      <c r="G839" s="19" t="s">
        <v>784</v>
      </c>
      <c r="H839" s="19" t="s">
        <v>4760</v>
      </c>
      <c r="I839" s="27">
        <v>45393</v>
      </c>
      <c r="J839" s="27">
        <v>45394</v>
      </c>
      <c r="K839" s="27">
        <v>45504</v>
      </c>
      <c r="L839" s="29">
        <v>20432500</v>
      </c>
      <c r="M839" s="36">
        <v>0.11515149883763612</v>
      </c>
      <c r="N839" s="31">
        <v>2352833</v>
      </c>
      <c r="O839" s="31">
        <v>0</v>
      </c>
      <c r="P839" s="31">
        <v>18079667</v>
      </c>
      <c r="Q839" s="31">
        <f>VLOOKUP(A839,Hoja8!A:B,2,0)</f>
        <v>53082369</v>
      </c>
      <c r="R839" s="31">
        <f t="shared" si="49"/>
        <v>0</v>
      </c>
      <c r="S839" s="31">
        <f>VLOOKUP(A839,Hoja8!A:C,3,0)</f>
        <v>20432500</v>
      </c>
      <c r="T839" s="31">
        <f t="shared" si="50"/>
        <v>0</v>
      </c>
      <c r="U839" s="31">
        <f>VLOOKUP(A839,Hoja8!A:E,5,0)</f>
        <v>6067833</v>
      </c>
      <c r="V839" s="31">
        <f>VLOOKUP(A839,Hoja8!A:D,4,0)</f>
        <v>0</v>
      </c>
      <c r="W839" s="31">
        <f>VLOOKUP(A839,Hoja8!A:F,6,0)</f>
        <v>14364667</v>
      </c>
      <c r="AA839" s="30">
        <f t="shared" si="51"/>
        <v>45504</v>
      </c>
      <c r="AB839" s="31"/>
      <c r="AC839" s="31">
        <f t="shared" si="52"/>
        <v>20432500</v>
      </c>
      <c r="AD839" s="28" t="s">
        <v>4760</v>
      </c>
    </row>
    <row r="840" spans="1:30" s="28" customFormat="1" ht="43.5" x14ac:dyDescent="0.35">
      <c r="A840" s="20">
        <v>930</v>
      </c>
      <c r="B840" s="28">
        <v>2024</v>
      </c>
      <c r="C840" s="19" t="s">
        <v>2606</v>
      </c>
      <c r="D840" s="19" t="s">
        <v>2607</v>
      </c>
      <c r="E840" s="19">
        <v>1018489936</v>
      </c>
      <c r="F840" s="19" t="s">
        <v>2608</v>
      </c>
      <c r="G840" s="19" t="s">
        <v>262</v>
      </c>
      <c r="H840" s="19" t="s">
        <v>4742</v>
      </c>
      <c r="I840" s="27">
        <v>45393</v>
      </c>
      <c r="J840" s="27">
        <v>45394</v>
      </c>
      <c r="K840" s="27">
        <v>45504</v>
      </c>
      <c r="L840" s="29">
        <v>19847100</v>
      </c>
      <c r="M840" s="36">
        <v>0.17431191172022245</v>
      </c>
      <c r="N840" s="31">
        <v>3223033</v>
      </c>
      <c r="O840" s="31">
        <v>1357067</v>
      </c>
      <c r="P840" s="31">
        <v>15267000</v>
      </c>
      <c r="Q840" s="31">
        <f>VLOOKUP(A840,Hoja8!A:B,2,0)</f>
        <v>1018489936</v>
      </c>
      <c r="R840" s="31">
        <f t="shared" ref="R840:R903" si="53">+E840-Q840</f>
        <v>0</v>
      </c>
      <c r="S840" s="31">
        <f>VLOOKUP(A840,Hoja8!A:C,3,0)</f>
        <v>19847100</v>
      </c>
      <c r="T840" s="31">
        <f t="shared" ref="T840:T903" si="54">+L840-S840</f>
        <v>0</v>
      </c>
      <c r="U840" s="31">
        <f>VLOOKUP(A840,Hoja8!A:E,5,0)</f>
        <v>8312033</v>
      </c>
      <c r="V840" s="31">
        <f>VLOOKUP(A840,Hoja8!A:D,4,0)</f>
        <v>1357067</v>
      </c>
      <c r="W840" s="31">
        <f>VLOOKUP(A840,Hoja8!A:F,6,0)</f>
        <v>10178000</v>
      </c>
      <c r="AA840" s="30">
        <f t="shared" ref="AA840:AA867" si="55">+Z840+K840</f>
        <v>45504</v>
      </c>
      <c r="AB840" s="31"/>
      <c r="AC840" s="31">
        <f t="shared" si="52"/>
        <v>19847100</v>
      </c>
      <c r="AD840" s="28" t="s">
        <v>5415</v>
      </c>
    </row>
    <row r="841" spans="1:30" s="28" customFormat="1" ht="29" x14ac:dyDescent="0.35">
      <c r="A841" s="20">
        <v>931</v>
      </c>
      <c r="B841" s="28">
        <v>2024</v>
      </c>
      <c r="C841" s="19" t="s">
        <v>2609</v>
      </c>
      <c r="D841" s="19" t="s">
        <v>2610</v>
      </c>
      <c r="E841" s="19">
        <v>80283677</v>
      </c>
      <c r="F841" s="19" t="s">
        <v>2611</v>
      </c>
      <c r="G841" s="19" t="s">
        <v>5437</v>
      </c>
      <c r="H841" s="19" t="s">
        <v>5364</v>
      </c>
      <c r="I841" s="27">
        <v>45393</v>
      </c>
      <c r="J841" s="27">
        <v>45397</v>
      </c>
      <c r="K841" s="27">
        <v>45504</v>
      </c>
      <c r="L841" s="29">
        <v>33000000</v>
      </c>
      <c r="M841" s="36">
        <v>0.14545454545454545</v>
      </c>
      <c r="N841" s="31">
        <v>4800000</v>
      </c>
      <c r="O841" s="31">
        <v>0</v>
      </c>
      <c r="P841" s="31">
        <v>28200000</v>
      </c>
      <c r="Q841" s="31">
        <f>VLOOKUP(A841,Hoja8!A:B,2,0)</f>
        <v>80283677</v>
      </c>
      <c r="R841" s="31">
        <f t="shared" si="53"/>
        <v>0</v>
      </c>
      <c r="S841" s="31">
        <f>VLOOKUP(A841,Hoja8!A:C,3,0)</f>
        <v>33000000</v>
      </c>
      <c r="T841" s="31">
        <f t="shared" si="54"/>
        <v>0</v>
      </c>
      <c r="U841" s="31">
        <f>VLOOKUP(A841,Hoja8!A:E,5,0)</f>
        <v>4800000</v>
      </c>
      <c r="V841" s="31">
        <f>VLOOKUP(A841,Hoja8!A:D,4,0)</f>
        <v>0</v>
      </c>
      <c r="W841" s="31">
        <f>VLOOKUP(A841,Hoja8!A:F,6,0)</f>
        <v>28200000</v>
      </c>
      <c r="AA841" s="30">
        <f t="shared" si="55"/>
        <v>45504</v>
      </c>
      <c r="AB841" s="31"/>
      <c r="AC841" s="31">
        <f t="shared" si="52"/>
        <v>33000000</v>
      </c>
      <c r="AD841" s="28" t="s">
        <v>1977</v>
      </c>
    </row>
    <row r="842" spans="1:30" s="28" customFormat="1" ht="29" x14ac:dyDescent="0.35">
      <c r="A842" s="20">
        <v>932</v>
      </c>
      <c r="B842" s="28">
        <v>2024</v>
      </c>
      <c r="C842" s="19" t="s">
        <v>2612</v>
      </c>
      <c r="D842" s="19" t="s">
        <v>2613</v>
      </c>
      <c r="E842" s="19">
        <v>1018406603</v>
      </c>
      <c r="F842" s="19" t="s">
        <v>2614</v>
      </c>
      <c r="G842" s="19" t="s">
        <v>784</v>
      </c>
      <c r="H842" s="19" t="s">
        <v>4760</v>
      </c>
      <c r="I842" s="27">
        <v>45393</v>
      </c>
      <c r="J842" s="27">
        <v>45397</v>
      </c>
      <c r="K842" s="27">
        <v>45564</v>
      </c>
      <c r="L842" s="29">
        <v>23342000</v>
      </c>
      <c r="M842" s="36">
        <v>9.6969711250107102E-2</v>
      </c>
      <c r="N842" s="31">
        <v>2263467</v>
      </c>
      <c r="O842" s="31">
        <v>0</v>
      </c>
      <c r="P842" s="31">
        <v>21078533</v>
      </c>
      <c r="Q842" s="31">
        <f>VLOOKUP(A842,Hoja8!A:B,2,0)</f>
        <v>1018406603</v>
      </c>
      <c r="R842" s="31">
        <f t="shared" si="53"/>
        <v>0</v>
      </c>
      <c r="S842" s="31">
        <f>VLOOKUP(A842,Hoja8!A:C,3,0)</f>
        <v>23342000</v>
      </c>
      <c r="T842" s="31">
        <f t="shared" si="54"/>
        <v>0</v>
      </c>
      <c r="U842" s="31">
        <f>VLOOKUP(A842,Hoja8!A:E,5,0)</f>
        <v>6507467</v>
      </c>
      <c r="V842" s="31">
        <f>VLOOKUP(A842,Hoja8!A:D,4,0)</f>
        <v>0</v>
      </c>
      <c r="W842" s="31">
        <f>VLOOKUP(A842,Hoja8!A:F,6,0)</f>
        <v>16834533</v>
      </c>
      <c r="AA842" s="30">
        <f t="shared" si="55"/>
        <v>45564</v>
      </c>
      <c r="AB842" s="31"/>
      <c r="AC842" s="31">
        <f t="shared" si="52"/>
        <v>23342000</v>
      </c>
      <c r="AD842" s="28" t="s">
        <v>4760</v>
      </c>
    </row>
    <row r="843" spans="1:30" s="28" customFormat="1" ht="29" x14ac:dyDescent="0.35">
      <c r="A843" s="20">
        <v>933</v>
      </c>
      <c r="B843" s="28">
        <v>2024</v>
      </c>
      <c r="C843" s="19" t="s">
        <v>2615</v>
      </c>
      <c r="D843" s="19" t="s">
        <v>2616</v>
      </c>
      <c r="E843" s="19">
        <v>53132186</v>
      </c>
      <c r="F843" s="19" t="s">
        <v>2617</v>
      </c>
      <c r="G843" s="19" t="s">
        <v>784</v>
      </c>
      <c r="H843" s="19" t="s">
        <v>4760</v>
      </c>
      <c r="I843" s="27">
        <v>45393</v>
      </c>
      <c r="J843" s="27">
        <v>45397</v>
      </c>
      <c r="K843" s="27">
        <v>45504</v>
      </c>
      <c r="L843" s="29">
        <v>20432500</v>
      </c>
      <c r="M843" s="36">
        <v>0</v>
      </c>
      <c r="N843" s="31">
        <v>0</v>
      </c>
      <c r="O843" s="31">
        <v>0</v>
      </c>
      <c r="P843" s="31">
        <v>20432500</v>
      </c>
      <c r="Q843" s="31">
        <f>VLOOKUP(A843,Hoja8!A:B,2,0)</f>
        <v>53132186</v>
      </c>
      <c r="R843" s="31">
        <f t="shared" si="53"/>
        <v>0</v>
      </c>
      <c r="S843" s="31">
        <f>VLOOKUP(A843,Hoja8!A:C,3,0)</f>
        <v>20432500</v>
      </c>
      <c r="T843" s="31">
        <f t="shared" si="54"/>
        <v>0</v>
      </c>
      <c r="U843" s="31">
        <f>VLOOKUP(A843,Hoja8!A:E,5,0)</f>
        <v>0</v>
      </c>
      <c r="V843" s="31">
        <f>VLOOKUP(A843,Hoja8!A:D,4,0)</f>
        <v>0</v>
      </c>
      <c r="W843" s="31">
        <f>VLOOKUP(A843,Hoja8!A:F,6,0)</f>
        <v>20432500</v>
      </c>
      <c r="AA843" s="30">
        <f t="shared" si="55"/>
        <v>45504</v>
      </c>
      <c r="AB843" s="31"/>
      <c r="AC843" s="31">
        <f t="shared" si="52"/>
        <v>20432500</v>
      </c>
      <c r="AD843" s="28" t="s">
        <v>4760</v>
      </c>
    </row>
    <row r="844" spans="1:30" s="28" customFormat="1" ht="43.5" x14ac:dyDescent="0.35">
      <c r="A844" s="20">
        <v>935</v>
      </c>
      <c r="B844" s="28">
        <v>2024</v>
      </c>
      <c r="C844" s="19" t="s">
        <v>2618</v>
      </c>
      <c r="D844" s="19" t="s">
        <v>2619</v>
      </c>
      <c r="E844" s="19">
        <v>1010218763</v>
      </c>
      <c r="F844" s="19" t="s">
        <v>2620</v>
      </c>
      <c r="G844" s="19" t="s">
        <v>262</v>
      </c>
      <c r="H844" s="19" t="s">
        <v>4742</v>
      </c>
      <c r="I844" s="27">
        <v>45394</v>
      </c>
      <c r="J844" s="27">
        <v>45399</v>
      </c>
      <c r="K844" s="27">
        <v>45504</v>
      </c>
      <c r="L844" s="29">
        <v>18659667</v>
      </c>
      <c r="M844" s="36">
        <v>0.13461540096634897</v>
      </c>
      <c r="N844" s="31">
        <v>2374867</v>
      </c>
      <c r="O844" s="31">
        <v>1017800</v>
      </c>
      <c r="P844" s="31">
        <v>15267000</v>
      </c>
      <c r="Q844" s="31">
        <f>VLOOKUP(A844,Hoja8!A:B,2,0)</f>
        <v>1010218763</v>
      </c>
      <c r="R844" s="31">
        <f t="shared" si="53"/>
        <v>0</v>
      </c>
      <c r="S844" s="31">
        <f>VLOOKUP(A844,Hoja8!A:C,3,0)</f>
        <v>18659667</v>
      </c>
      <c r="T844" s="31">
        <f t="shared" si="54"/>
        <v>0</v>
      </c>
      <c r="U844" s="31">
        <f>VLOOKUP(A844,Hoja8!A:E,5,0)</f>
        <v>7463867</v>
      </c>
      <c r="V844" s="31">
        <f>VLOOKUP(A844,Hoja8!A:D,4,0)</f>
        <v>1017800</v>
      </c>
      <c r="W844" s="31">
        <f>VLOOKUP(A844,Hoja8!A:F,6,0)</f>
        <v>10178000</v>
      </c>
      <c r="AA844" s="30">
        <f t="shared" si="55"/>
        <v>45504</v>
      </c>
      <c r="AB844" s="31"/>
      <c r="AC844" s="31">
        <f t="shared" si="52"/>
        <v>18659667</v>
      </c>
      <c r="AD844" s="28" t="s">
        <v>5415</v>
      </c>
    </row>
    <row r="845" spans="1:30" s="28" customFormat="1" ht="43.5" x14ac:dyDescent="0.35">
      <c r="A845" s="20">
        <v>936</v>
      </c>
      <c r="B845" s="28">
        <v>2024</v>
      </c>
      <c r="C845" s="19" t="s">
        <v>2621</v>
      </c>
      <c r="D845" s="19" t="s">
        <v>2622</v>
      </c>
      <c r="E845" s="19">
        <v>1032438876</v>
      </c>
      <c r="F845" s="19" t="s">
        <v>2623</v>
      </c>
      <c r="G845" s="19" t="s">
        <v>262</v>
      </c>
      <c r="H845" s="19" t="s">
        <v>4742</v>
      </c>
      <c r="I845" s="27">
        <v>45394</v>
      </c>
      <c r="J845" s="27">
        <v>45399</v>
      </c>
      <c r="K845" s="27">
        <v>45504</v>
      </c>
      <c r="L845" s="29">
        <v>18659667</v>
      </c>
      <c r="M845" s="36">
        <v>0</v>
      </c>
      <c r="N845" s="31">
        <v>0</v>
      </c>
      <c r="O845" s="31">
        <v>1017800</v>
      </c>
      <c r="P845" s="31">
        <v>17641867</v>
      </c>
      <c r="Q845" s="31">
        <f>VLOOKUP(A845,Hoja8!A:B,2,0)</f>
        <v>1032438876</v>
      </c>
      <c r="R845" s="31">
        <f t="shared" si="53"/>
        <v>0</v>
      </c>
      <c r="S845" s="31">
        <f>VLOOKUP(A845,Hoja8!A:C,3,0)</f>
        <v>18659667</v>
      </c>
      <c r="T845" s="31">
        <f t="shared" si="54"/>
        <v>0</v>
      </c>
      <c r="U845" s="31">
        <f>VLOOKUP(A845,Hoja8!A:E,5,0)</f>
        <v>5937167</v>
      </c>
      <c r="V845" s="31">
        <f>VLOOKUP(A845,Hoja8!A:D,4,0)</f>
        <v>1017800</v>
      </c>
      <c r="W845" s="31">
        <f>VLOOKUP(A845,Hoja8!A:F,6,0)</f>
        <v>11704700</v>
      </c>
      <c r="AA845" s="30">
        <f t="shared" si="55"/>
        <v>45504</v>
      </c>
      <c r="AB845" s="31"/>
      <c r="AC845" s="31">
        <f t="shared" si="52"/>
        <v>18659667</v>
      </c>
      <c r="AD845" s="28" t="s">
        <v>5415</v>
      </c>
    </row>
    <row r="846" spans="1:30" s="28" customFormat="1" ht="29" x14ac:dyDescent="0.35">
      <c r="A846" s="20">
        <v>937</v>
      </c>
      <c r="B846" s="28">
        <v>2024</v>
      </c>
      <c r="C846" s="19" t="s">
        <v>2624</v>
      </c>
      <c r="D846" s="19" t="s">
        <v>2625</v>
      </c>
      <c r="E846" s="19">
        <v>1024559009</v>
      </c>
      <c r="F846" s="19" t="s">
        <v>2626</v>
      </c>
      <c r="G846" s="19" t="s">
        <v>784</v>
      </c>
      <c r="H846" s="19" t="s">
        <v>4760</v>
      </c>
      <c r="I846" s="27">
        <v>45394</v>
      </c>
      <c r="J846" s="27">
        <v>45398</v>
      </c>
      <c r="K846" s="27">
        <v>45565</v>
      </c>
      <c r="L846" s="29">
        <v>39655000</v>
      </c>
      <c r="M846" s="36">
        <v>0</v>
      </c>
      <c r="N846" s="31">
        <v>0</v>
      </c>
      <c r="O846" s="31">
        <v>0</v>
      </c>
      <c r="P846" s="31">
        <v>39655000</v>
      </c>
      <c r="Q846" s="31">
        <f>VLOOKUP(A846,Hoja8!A:B,2,0)</f>
        <v>1024559009</v>
      </c>
      <c r="R846" s="31">
        <f t="shared" si="53"/>
        <v>0</v>
      </c>
      <c r="S846" s="31">
        <f>VLOOKUP(A846,Hoja8!A:C,3,0)</f>
        <v>39655000</v>
      </c>
      <c r="T846" s="31">
        <f t="shared" si="54"/>
        <v>0</v>
      </c>
      <c r="U846" s="31">
        <f>VLOOKUP(A846,Hoja8!A:E,5,0)</f>
        <v>0</v>
      </c>
      <c r="V846" s="31">
        <f>VLOOKUP(A846,Hoja8!A:D,4,0)</f>
        <v>0</v>
      </c>
      <c r="W846" s="31">
        <f>VLOOKUP(A846,Hoja8!A:F,6,0)</f>
        <v>39655000</v>
      </c>
      <c r="AA846" s="30">
        <f t="shared" si="55"/>
        <v>45565</v>
      </c>
      <c r="AB846" s="31"/>
      <c r="AC846" s="31">
        <f t="shared" si="52"/>
        <v>39655000</v>
      </c>
      <c r="AD846" s="28" t="s">
        <v>4760</v>
      </c>
    </row>
    <row r="847" spans="1:30" s="28" customFormat="1" ht="29" x14ac:dyDescent="0.35">
      <c r="A847" s="20">
        <v>938</v>
      </c>
      <c r="B847" s="28">
        <v>2024</v>
      </c>
      <c r="C847" s="19" t="s">
        <v>2627</v>
      </c>
      <c r="D847" s="19" t="s">
        <v>2628</v>
      </c>
      <c r="E847" s="19">
        <v>860066942</v>
      </c>
      <c r="F847" s="19" t="s">
        <v>2629</v>
      </c>
      <c r="G847" s="19" t="s">
        <v>124</v>
      </c>
      <c r="H847" s="19" t="s">
        <v>125</v>
      </c>
      <c r="I847" s="27">
        <v>45401</v>
      </c>
      <c r="J847" s="27">
        <v>45406</v>
      </c>
      <c r="K847" s="27">
        <v>45646</v>
      </c>
      <c r="L847" s="29">
        <v>381087367</v>
      </c>
      <c r="M847" s="36">
        <v>0</v>
      </c>
      <c r="N847" s="31">
        <v>0</v>
      </c>
      <c r="O847" s="31">
        <v>0</v>
      </c>
      <c r="P847" s="31">
        <v>381087367</v>
      </c>
      <c r="Q847" s="31">
        <f>VLOOKUP(A847,Hoja8!A:B,2,0)</f>
        <v>860066942</v>
      </c>
      <c r="R847" s="31">
        <f t="shared" si="53"/>
        <v>0</v>
      </c>
      <c r="S847" s="31">
        <f>VLOOKUP(A847,Hoja8!A:C,3,0)</f>
        <v>381087367</v>
      </c>
      <c r="T847" s="31">
        <f t="shared" si="54"/>
        <v>0</v>
      </c>
      <c r="U847" s="31">
        <f>VLOOKUP(A847,Hoja8!A:E,5,0)</f>
        <v>0</v>
      </c>
      <c r="V847" s="31">
        <f>VLOOKUP(A847,Hoja8!A:D,4,0)</f>
        <v>0</v>
      </c>
      <c r="W847" s="31">
        <f>VLOOKUP(A847,Hoja8!A:F,6,0)</f>
        <v>381087367</v>
      </c>
      <c r="AA847" s="30">
        <f t="shared" si="55"/>
        <v>45646</v>
      </c>
      <c r="AB847" s="31"/>
      <c r="AC847" s="31">
        <f t="shared" si="52"/>
        <v>381087367</v>
      </c>
      <c r="AD847" s="28" t="s">
        <v>126</v>
      </c>
    </row>
    <row r="848" spans="1:30" s="28" customFormat="1" ht="29" x14ac:dyDescent="0.35">
      <c r="A848" s="20">
        <v>939</v>
      </c>
      <c r="B848" s="28">
        <v>2024</v>
      </c>
      <c r="C848" s="19" t="s">
        <v>2630</v>
      </c>
      <c r="D848" s="19" t="s">
        <v>2631</v>
      </c>
      <c r="E848" s="19">
        <v>1015441119</v>
      </c>
      <c r="F848" s="19" t="s">
        <v>2632</v>
      </c>
      <c r="G848" s="19" t="s">
        <v>894</v>
      </c>
      <c r="H848" s="19" t="s">
        <v>895</v>
      </c>
      <c r="I848" s="27">
        <v>45394</v>
      </c>
      <c r="J848" s="27">
        <v>45398</v>
      </c>
      <c r="K848" s="27">
        <v>45504</v>
      </c>
      <c r="L848" s="29">
        <v>31827000</v>
      </c>
      <c r="M848" s="36">
        <v>8.3333333333333329E-2</v>
      </c>
      <c r="N848" s="31">
        <v>2652250</v>
      </c>
      <c r="O848" s="31">
        <v>0</v>
      </c>
      <c r="P848" s="31">
        <v>29174750</v>
      </c>
      <c r="Q848" s="31">
        <f>VLOOKUP(A848,Hoja8!A:B,2,0)</f>
        <v>1015441119</v>
      </c>
      <c r="R848" s="31">
        <f t="shared" si="53"/>
        <v>0</v>
      </c>
      <c r="S848" s="31">
        <f>VLOOKUP(A848,Hoja8!A:C,3,0)</f>
        <v>31827000</v>
      </c>
      <c r="T848" s="31">
        <f t="shared" si="54"/>
        <v>0</v>
      </c>
      <c r="U848" s="31">
        <f>VLOOKUP(A848,Hoja8!A:E,5,0)</f>
        <v>7956750</v>
      </c>
      <c r="V848" s="31">
        <f>VLOOKUP(A848,Hoja8!A:D,4,0)</f>
        <v>0</v>
      </c>
      <c r="W848" s="31">
        <f>VLOOKUP(A848,Hoja8!A:F,6,0)</f>
        <v>23870250</v>
      </c>
      <c r="AA848" s="30">
        <f t="shared" si="55"/>
        <v>45504</v>
      </c>
      <c r="AB848" s="31"/>
      <c r="AC848" s="31">
        <f t="shared" si="52"/>
        <v>31827000</v>
      </c>
      <c r="AD848" s="28" t="s">
        <v>895</v>
      </c>
    </row>
    <row r="849" spans="1:30" s="28" customFormat="1" ht="43.5" x14ac:dyDescent="0.35">
      <c r="A849" s="20">
        <v>941</v>
      </c>
      <c r="B849" s="28">
        <v>2024</v>
      </c>
      <c r="C849" s="19" t="s">
        <v>2633</v>
      </c>
      <c r="D849" s="19" t="s">
        <v>2634</v>
      </c>
      <c r="E849" s="19">
        <v>1030693720</v>
      </c>
      <c r="F849" s="19" t="s">
        <v>2635</v>
      </c>
      <c r="G849" s="19" t="s">
        <v>262</v>
      </c>
      <c r="H849" s="19" t="s">
        <v>4742</v>
      </c>
      <c r="I849" s="27">
        <v>45397</v>
      </c>
      <c r="J849" s="38"/>
      <c r="K849" s="38"/>
      <c r="L849" s="29">
        <v>18659667</v>
      </c>
      <c r="M849" s="36">
        <v>0</v>
      </c>
      <c r="N849" s="31">
        <v>0</v>
      </c>
      <c r="O849" s="31">
        <v>0</v>
      </c>
      <c r="P849" s="31">
        <v>18659667</v>
      </c>
      <c r="Q849" s="31">
        <f>VLOOKUP(A849,Hoja8!A:B,2,0)</f>
        <v>1030693720</v>
      </c>
      <c r="R849" s="31">
        <f t="shared" si="53"/>
        <v>0</v>
      </c>
      <c r="S849" s="31">
        <f>VLOOKUP(A849,Hoja8!A:C,3,0)</f>
        <v>18659667</v>
      </c>
      <c r="T849" s="31">
        <f t="shared" si="54"/>
        <v>0</v>
      </c>
      <c r="U849" s="31">
        <f>VLOOKUP(A849,Hoja8!A:E,5,0)</f>
        <v>0</v>
      </c>
      <c r="V849" s="31">
        <f>VLOOKUP(A849,Hoja8!A:D,4,0)</f>
        <v>0</v>
      </c>
      <c r="W849" s="31">
        <f>VLOOKUP(A849,Hoja8!A:F,6,0)</f>
        <v>18659667</v>
      </c>
      <c r="AA849" s="30">
        <f t="shared" si="55"/>
        <v>0</v>
      </c>
      <c r="AB849" s="31"/>
      <c r="AC849" s="31">
        <f t="shared" si="52"/>
        <v>18659667</v>
      </c>
      <c r="AD849" s="28" t="s">
        <v>5415</v>
      </c>
    </row>
    <row r="850" spans="1:30" s="28" customFormat="1" ht="43.5" x14ac:dyDescent="0.35">
      <c r="A850" s="20">
        <v>942</v>
      </c>
      <c r="B850" s="28">
        <v>2024</v>
      </c>
      <c r="C850" s="19" t="s">
        <v>2636</v>
      </c>
      <c r="D850" s="19" t="s">
        <v>2637</v>
      </c>
      <c r="E850" s="19">
        <v>1019113191</v>
      </c>
      <c r="F850" s="19" t="s">
        <v>2638</v>
      </c>
      <c r="G850" s="19" t="s">
        <v>262</v>
      </c>
      <c r="H850" s="19" t="s">
        <v>4742</v>
      </c>
      <c r="I850" s="27">
        <v>45397</v>
      </c>
      <c r="J850" s="27">
        <v>45434</v>
      </c>
      <c r="K850" s="27">
        <v>45434</v>
      </c>
      <c r="L850" s="29">
        <v>18659667</v>
      </c>
      <c r="M850" s="36">
        <v>0</v>
      </c>
      <c r="N850" s="31">
        <v>0</v>
      </c>
      <c r="O850" s="31">
        <v>0</v>
      </c>
      <c r="P850" s="31">
        <v>18659667</v>
      </c>
      <c r="Q850" s="31">
        <f>VLOOKUP(A850,Hoja8!A:B,2,0)</f>
        <v>1019113191</v>
      </c>
      <c r="R850" s="31">
        <f t="shared" si="53"/>
        <v>0</v>
      </c>
      <c r="S850" s="31">
        <f>VLOOKUP(A850,Hoja8!A:C,3,0)</f>
        <v>18659667</v>
      </c>
      <c r="T850" s="31">
        <f t="shared" si="54"/>
        <v>0</v>
      </c>
      <c r="U850" s="31">
        <f>VLOOKUP(A850,Hoja8!A:E,5,0)</f>
        <v>0</v>
      </c>
      <c r="V850" s="31">
        <f>VLOOKUP(A850,Hoja8!A:D,4,0)</f>
        <v>0</v>
      </c>
      <c r="W850" s="31">
        <f>VLOOKUP(A850,Hoja8!A:F,6,0)</f>
        <v>18659667</v>
      </c>
      <c r="AA850" s="30">
        <f t="shared" si="55"/>
        <v>45434</v>
      </c>
      <c r="AB850" s="31"/>
      <c r="AC850" s="31">
        <f t="shared" si="52"/>
        <v>18659667</v>
      </c>
      <c r="AD850" s="28" t="s">
        <v>5415</v>
      </c>
    </row>
    <row r="851" spans="1:30" s="28" customFormat="1" ht="29" x14ac:dyDescent="0.35">
      <c r="A851" s="20">
        <v>945</v>
      </c>
      <c r="B851" s="28">
        <v>2024</v>
      </c>
      <c r="C851" s="19" t="s">
        <v>2639</v>
      </c>
      <c r="D851" s="19" t="s">
        <v>2640</v>
      </c>
      <c r="E851" s="19">
        <v>1018462362</v>
      </c>
      <c r="F851" s="19" t="s">
        <v>2641</v>
      </c>
      <c r="G851" s="19" t="s">
        <v>298</v>
      </c>
      <c r="H851" s="19" t="s">
        <v>299</v>
      </c>
      <c r="I851" s="27">
        <v>45399</v>
      </c>
      <c r="J851" s="27">
        <v>45404</v>
      </c>
      <c r="K851" s="27">
        <v>45504</v>
      </c>
      <c r="L851" s="29">
        <v>16000000</v>
      </c>
      <c r="M851" s="36">
        <v>7.4999999999999997E-2</v>
      </c>
      <c r="N851" s="31">
        <v>1200000</v>
      </c>
      <c r="O851" s="31">
        <v>0</v>
      </c>
      <c r="P851" s="31">
        <v>14800000</v>
      </c>
      <c r="Q851" s="31">
        <f>VLOOKUP(A851,Hoja8!A:B,2,0)</f>
        <v>1018462362</v>
      </c>
      <c r="R851" s="31">
        <f t="shared" si="53"/>
        <v>0</v>
      </c>
      <c r="S851" s="31">
        <f>VLOOKUP(A851,Hoja8!A:C,3,0)</f>
        <v>16000000</v>
      </c>
      <c r="T851" s="31">
        <f t="shared" si="54"/>
        <v>0</v>
      </c>
      <c r="U851" s="31">
        <f>VLOOKUP(A851,Hoja8!A:E,5,0)</f>
        <v>5200000</v>
      </c>
      <c r="V851" s="31">
        <f>VLOOKUP(A851,Hoja8!A:D,4,0)</f>
        <v>0</v>
      </c>
      <c r="W851" s="31">
        <f>VLOOKUP(A851,Hoja8!A:F,6,0)</f>
        <v>10800000</v>
      </c>
      <c r="AA851" s="30">
        <f t="shared" si="55"/>
        <v>45504</v>
      </c>
      <c r="AB851" s="31"/>
      <c r="AC851" s="31">
        <f t="shared" si="52"/>
        <v>16000000</v>
      </c>
      <c r="AD851" s="28" t="s">
        <v>300</v>
      </c>
    </row>
    <row r="852" spans="1:30" s="28" customFormat="1" ht="43.5" x14ac:dyDescent="0.35">
      <c r="A852" s="20">
        <v>946</v>
      </c>
      <c r="B852" s="28">
        <v>2024</v>
      </c>
      <c r="C852" s="19" t="s">
        <v>2642</v>
      </c>
      <c r="D852" s="19" t="s">
        <v>2643</v>
      </c>
      <c r="E852" s="19">
        <v>52545038</v>
      </c>
      <c r="F852" s="19" t="s">
        <v>2644</v>
      </c>
      <c r="G852" s="19" t="s">
        <v>262</v>
      </c>
      <c r="H852" s="19" t="s">
        <v>4742</v>
      </c>
      <c r="I852" s="27">
        <v>45399</v>
      </c>
      <c r="J852" s="27">
        <v>45406</v>
      </c>
      <c r="K852" s="27">
        <v>45504</v>
      </c>
      <c r="L852" s="29">
        <v>20260100</v>
      </c>
      <c r="M852" s="36">
        <v>7.2164948453608241E-2</v>
      </c>
      <c r="N852" s="31">
        <v>1376900</v>
      </c>
      <c r="O852" s="31">
        <v>1180200</v>
      </c>
      <c r="P852" s="31">
        <v>17703000</v>
      </c>
      <c r="Q852" s="31">
        <f>VLOOKUP(A852,Hoja8!A:B,2,0)</f>
        <v>52545038</v>
      </c>
      <c r="R852" s="31">
        <f t="shared" si="53"/>
        <v>0</v>
      </c>
      <c r="S852" s="31">
        <f>VLOOKUP(A852,Hoja8!A:C,3,0)</f>
        <v>20260100</v>
      </c>
      <c r="T852" s="31">
        <f t="shared" si="54"/>
        <v>0</v>
      </c>
      <c r="U852" s="31">
        <f>VLOOKUP(A852,Hoja8!A:E,5,0)</f>
        <v>7277900</v>
      </c>
      <c r="V852" s="31">
        <f>VLOOKUP(A852,Hoja8!A:D,4,0)</f>
        <v>1180200</v>
      </c>
      <c r="W852" s="31">
        <f>VLOOKUP(A852,Hoja8!A:F,6,0)</f>
        <v>11802000</v>
      </c>
      <c r="AA852" s="30">
        <f t="shared" si="55"/>
        <v>45504</v>
      </c>
      <c r="AB852" s="31"/>
      <c r="AC852" s="31">
        <f t="shared" si="52"/>
        <v>20260100</v>
      </c>
      <c r="AD852" s="28" t="s">
        <v>5415</v>
      </c>
    </row>
    <row r="853" spans="1:30" s="28" customFormat="1" ht="29" x14ac:dyDescent="0.35">
      <c r="A853" s="20">
        <v>947</v>
      </c>
      <c r="B853" s="28">
        <v>2024</v>
      </c>
      <c r="C853" s="19" t="s">
        <v>2645</v>
      </c>
      <c r="D853" s="19" t="s">
        <v>2646</v>
      </c>
      <c r="E853" s="19">
        <v>1019087879</v>
      </c>
      <c r="F853" s="19" t="s">
        <v>2647</v>
      </c>
      <c r="G853" s="19" t="s">
        <v>764</v>
      </c>
      <c r="H853" s="19" t="s">
        <v>765</v>
      </c>
      <c r="I853" s="27">
        <v>45399</v>
      </c>
      <c r="J853" s="27">
        <v>45405</v>
      </c>
      <c r="K853" s="27">
        <v>45504</v>
      </c>
      <c r="L853" s="29">
        <v>22278000</v>
      </c>
      <c r="M853" s="36">
        <v>4.4444429482000176E-2</v>
      </c>
      <c r="N853" s="31">
        <v>990133</v>
      </c>
      <c r="O853" s="31">
        <v>0</v>
      </c>
      <c r="P853" s="31">
        <v>21287867</v>
      </c>
      <c r="Q853" s="31">
        <f>VLOOKUP(A853,Hoja8!A:B,2,0)</f>
        <v>1019087879</v>
      </c>
      <c r="R853" s="31">
        <f t="shared" si="53"/>
        <v>0</v>
      </c>
      <c r="S853" s="31">
        <f>VLOOKUP(A853,Hoja8!A:C,3,0)</f>
        <v>22278000</v>
      </c>
      <c r="T853" s="31">
        <f t="shared" si="54"/>
        <v>0</v>
      </c>
      <c r="U853" s="31">
        <f>VLOOKUP(A853,Hoja8!A:E,5,0)</f>
        <v>4703133</v>
      </c>
      <c r="V853" s="31">
        <f>VLOOKUP(A853,Hoja8!A:D,4,0)</f>
        <v>0</v>
      </c>
      <c r="W853" s="31">
        <f>VLOOKUP(A853,Hoja8!A:F,6,0)</f>
        <v>17574867</v>
      </c>
      <c r="AA853" s="30">
        <f t="shared" si="55"/>
        <v>45504</v>
      </c>
      <c r="AB853" s="31"/>
      <c r="AC853" s="31">
        <f t="shared" si="52"/>
        <v>22278000</v>
      </c>
      <c r="AD853" s="28" t="s">
        <v>556</v>
      </c>
    </row>
    <row r="854" spans="1:30" s="28" customFormat="1" ht="43.5" x14ac:dyDescent="0.35">
      <c r="A854" s="20">
        <v>949</v>
      </c>
      <c r="B854" s="28">
        <v>2024</v>
      </c>
      <c r="C854" s="19" t="s">
        <v>2648</v>
      </c>
      <c r="D854" s="19" t="s">
        <v>2649</v>
      </c>
      <c r="E854" s="19">
        <v>1127208707</v>
      </c>
      <c r="F854" s="19" t="s">
        <v>2650</v>
      </c>
      <c r="G854" s="19" t="s">
        <v>262</v>
      </c>
      <c r="H854" s="19" t="s">
        <v>4742</v>
      </c>
      <c r="I854" s="27">
        <v>45401</v>
      </c>
      <c r="J854" s="27">
        <v>45422</v>
      </c>
      <c r="K854" s="27">
        <v>45504</v>
      </c>
      <c r="L854" s="29">
        <v>14500000</v>
      </c>
      <c r="M854" s="36">
        <v>0</v>
      </c>
      <c r="N854" s="31">
        <v>0</v>
      </c>
      <c r="O854" s="31">
        <v>2755000</v>
      </c>
      <c r="P854" s="31">
        <v>11745000</v>
      </c>
      <c r="Q854" s="31">
        <f>VLOOKUP(A854,Hoja8!A:B,2,0)</f>
        <v>1127208707</v>
      </c>
      <c r="R854" s="31">
        <f t="shared" si="53"/>
        <v>0</v>
      </c>
      <c r="S854" s="31">
        <f>VLOOKUP(A854,Hoja8!A:C,3,0)</f>
        <v>14500000</v>
      </c>
      <c r="T854" s="31">
        <f t="shared" si="54"/>
        <v>0</v>
      </c>
      <c r="U854" s="31">
        <f>VLOOKUP(A854,Hoja8!A:E,5,0)</f>
        <v>3045000</v>
      </c>
      <c r="V854" s="31">
        <f>VLOOKUP(A854,Hoja8!A:D,4,0)</f>
        <v>2755000</v>
      </c>
      <c r="W854" s="31">
        <f>VLOOKUP(A854,Hoja8!A:F,6,0)</f>
        <v>8700000</v>
      </c>
      <c r="AA854" s="30">
        <f t="shared" si="55"/>
        <v>45504</v>
      </c>
      <c r="AB854" s="31"/>
      <c r="AC854" s="31">
        <f t="shared" si="52"/>
        <v>14500000</v>
      </c>
      <c r="AD854" s="28" t="s">
        <v>5415</v>
      </c>
    </row>
    <row r="855" spans="1:30" s="28" customFormat="1" ht="29" x14ac:dyDescent="0.35">
      <c r="A855" s="20">
        <v>950</v>
      </c>
      <c r="B855" s="28">
        <v>2024</v>
      </c>
      <c r="C855" s="19" t="s">
        <v>2651</v>
      </c>
      <c r="D855" s="19" t="s">
        <v>2652</v>
      </c>
      <c r="E855" s="19">
        <v>1026567075</v>
      </c>
      <c r="F855" s="19" t="s">
        <v>2653</v>
      </c>
      <c r="G855" s="19" t="s">
        <v>784</v>
      </c>
      <c r="H855" s="19" t="s">
        <v>4760</v>
      </c>
      <c r="I855" s="27">
        <v>45404</v>
      </c>
      <c r="J855" s="27">
        <v>45405</v>
      </c>
      <c r="K855" s="27">
        <v>45572</v>
      </c>
      <c r="L855" s="29">
        <v>29174750</v>
      </c>
      <c r="M855" s="36">
        <v>4.8484837059443522E-2</v>
      </c>
      <c r="N855" s="31">
        <v>1414533</v>
      </c>
      <c r="O855" s="31">
        <v>0</v>
      </c>
      <c r="P855" s="31">
        <v>27760217</v>
      </c>
      <c r="Q855" s="31">
        <f>VLOOKUP(A855,Hoja8!A:B,2,0)</f>
        <v>1026567075</v>
      </c>
      <c r="R855" s="31">
        <f t="shared" si="53"/>
        <v>0</v>
      </c>
      <c r="S855" s="31">
        <f>VLOOKUP(A855,Hoja8!A:C,3,0)</f>
        <v>29174750</v>
      </c>
      <c r="T855" s="31">
        <f t="shared" si="54"/>
        <v>0</v>
      </c>
      <c r="U855" s="31">
        <f>VLOOKUP(A855,Hoja8!A:E,5,0)</f>
        <v>6719033</v>
      </c>
      <c r="V855" s="31">
        <f>VLOOKUP(A855,Hoja8!A:D,4,0)</f>
        <v>0</v>
      </c>
      <c r="W855" s="31">
        <f>VLOOKUP(A855,Hoja8!A:F,6,0)</f>
        <v>22455717</v>
      </c>
      <c r="AA855" s="30">
        <f t="shared" si="55"/>
        <v>45572</v>
      </c>
      <c r="AB855" s="31"/>
      <c r="AC855" s="31">
        <f t="shared" si="52"/>
        <v>29174750</v>
      </c>
      <c r="AD855" s="28" t="s">
        <v>4760</v>
      </c>
    </row>
    <row r="856" spans="1:30" s="28" customFormat="1" ht="29" x14ac:dyDescent="0.35">
      <c r="A856" s="20">
        <v>951</v>
      </c>
      <c r="B856" s="28">
        <v>2024</v>
      </c>
      <c r="C856" s="19" t="s">
        <v>2654</v>
      </c>
      <c r="D856" s="19" t="s">
        <v>2655</v>
      </c>
      <c r="E856" s="19">
        <v>1077971087</v>
      </c>
      <c r="F856" s="19" t="s">
        <v>2656</v>
      </c>
      <c r="G856" s="19" t="s">
        <v>298</v>
      </c>
      <c r="H856" s="19" t="s">
        <v>299</v>
      </c>
      <c r="I856" s="27">
        <v>45401</v>
      </c>
      <c r="J856" s="27">
        <v>45406</v>
      </c>
      <c r="K856" s="27">
        <v>45504</v>
      </c>
      <c r="L856" s="29">
        <v>16000000</v>
      </c>
      <c r="M856" s="36">
        <v>5.8333312499999998E-2</v>
      </c>
      <c r="N856" s="31">
        <v>933333</v>
      </c>
      <c r="O856" s="31">
        <v>0</v>
      </c>
      <c r="P856" s="31">
        <v>15066667</v>
      </c>
      <c r="Q856" s="31">
        <f>VLOOKUP(A856,Hoja8!A:B,2,0)</f>
        <v>1077971087</v>
      </c>
      <c r="R856" s="31">
        <f t="shared" si="53"/>
        <v>0</v>
      </c>
      <c r="S856" s="31">
        <f>VLOOKUP(A856,Hoja8!A:C,3,0)</f>
        <v>16000000</v>
      </c>
      <c r="T856" s="31">
        <f t="shared" si="54"/>
        <v>0</v>
      </c>
      <c r="U856" s="31">
        <f>VLOOKUP(A856,Hoja8!A:E,5,0)</f>
        <v>4933333</v>
      </c>
      <c r="V856" s="31">
        <f>VLOOKUP(A856,Hoja8!A:D,4,0)</f>
        <v>0</v>
      </c>
      <c r="W856" s="31">
        <f>VLOOKUP(A856,Hoja8!A:F,6,0)</f>
        <v>11066667</v>
      </c>
      <c r="AA856" s="30">
        <f t="shared" si="55"/>
        <v>45504</v>
      </c>
      <c r="AB856" s="31"/>
      <c r="AC856" s="31">
        <f t="shared" si="52"/>
        <v>16000000</v>
      </c>
      <c r="AD856" s="28" t="s">
        <v>300</v>
      </c>
    </row>
    <row r="857" spans="1:30" s="28" customFormat="1" ht="43.5" x14ac:dyDescent="0.35">
      <c r="A857" s="20">
        <v>952</v>
      </c>
      <c r="B857" s="28">
        <v>2024</v>
      </c>
      <c r="C857" s="19" t="s">
        <v>2657</v>
      </c>
      <c r="D857" s="19" t="s">
        <v>2658</v>
      </c>
      <c r="E857" s="19">
        <v>1018474496</v>
      </c>
      <c r="F857" s="19" t="s">
        <v>2659</v>
      </c>
      <c r="G857" s="19" t="s">
        <v>262</v>
      </c>
      <c r="H857" s="19" t="s">
        <v>4742</v>
      </c>
      <c r="I857" s="27">
        <v>45401</v>
      </c>
      <c r="J857" s="27">
        <v>45406</v>
      </c>
      <c r="K857" s="27">
        <v>45504</v>
      </c>
      <c r="L857" s="29">
        <v>20260100</v>
      </c>
      <c r="M857" s="36">
        <v>7.2164948453608241E-2</v>
      </c>
      <c r="N857" s="31">
        <v>1376900</v>
      </c>
      <c r="O857" s="31">
        <v>1180200</v>
      </c>
      <c r="P857" s="31">
        <v>17703000</v>
      </c>
      <c r="Q857" s="31">
        <f>VLOOKUP(A857,Hoja8!A:B,2,0)</f>
        <v>1018474496</v>
      </c>
      <c r="R857" s="31">
        <f t="shared" si="53"/>
        <v>0</v>
      </c>
      <c r="S857" s="31">
        <f>VLOOKUP(A857,Hoja8!A:C,3,0)</f>
        <v>20260100</v>
      </c>
      <c r="T857" s="31">
        <f t="shared" si="54"/>
        <v>0</v>
      </c>
      <c r="U857" s="31">
        <f>VLOOKUP(A857,Hoja8!A:E,5,0)</f>
        <v>7277900</v>
      </c>
      <c r="V857" s="31">
        <f>VLOOKUP(A857,Hoja8!A:D,4,0)</f>
        <v>1180200</v>
      </c>
      <c r="W857" s="31">
        <f>VLOOKUP(A857,Hoja8!A:F,6,0)</f>
        <v>11802000</v>
      </c>
      <c r="AA857" s="30">
        <f t="shared" si="55"/>
        <v>45504</v>
      </c>
      <c r="AB857" s="31"/>
      <c r="AC857" s="31">
        <f t="shared" si="52"/>
        <v>20260100</v>
      </c>
      <c r="AD857" s="28" t="s">
        <v>5415</v>
      </c>
    </row>
    <row r="858" spans="1:30" s="28" customFormat="1" ht="29" x14ac:dyDescent="0.35">
      <c r="A858" s="20">
        <v>953</v>
      </c>
      <c r="B858" s="28">
        <v>2024</v>
      </c>
      <c r="C858" s="19" t="s">
        <v>2660</v>
      </c>
      <c r="D858" s="19" t="s">
        <v>2661</v>
      </c>
      <c r="E858" s="19">
        <v>1016064963</v>
      </c>
      <c r="F858" s="19" t="s">
        <v>2662</v>
      </c>
      <c r="G858" s="19" t="s">
        <v>764</v>
      </c>
      <c r="H858" s="19" t="s">
        <v>765</v>
      </c>
      <c r="I858" s="27">
        <v>45401</v>
      </c>
      <c r="J858" s="27">
        <v>45407</v>
      </c>
      <c r="K858" s="27">
        <v>45504</v>
      </c>
      <c r="L858" s="29">
        <v>39108000</v>
      </c>
      <c r="M858" s="36">
        <v>3.3333333333333333E-2</v>
      </c>
      <c r="N858" s="31">
        <v>1303600</v>
      </c>
      <c r="O858" s="31">
        <v>0</v>
      </c>
      <c r="P858" s="31">
        <v>37804400</v>
      </c>
      <c r="Q858" s="31">
        <f>VLOOKUP(A858,Hoja8!A:B,2,0)</f>
        <v>1016064963</v>
      </c>
      <c r="R858" s="31">
        <f t="shared" si="53"/>
        <v>0</v>
      </c>
      <c r="S858" s="31">
        <f>VLOOKUP(A858,Hoja8!A:C,3,0)</f>
        <v>39108000</v>
      </c>
      <c r="T858" s="31">
        <f t="shared" si="54"/>
        <v>0</v>
      </c>
      <c r="U858" s="31">
        <f>VLOOKUP(A858,Hoja8!A:E,5,0)</f>
        <v>7821600</v>
      </c>
      <c r="V858" s="31">
        <f>VLOOKUP(A858,Hoja8!A:D,4,0)</f>
        <v>0</v>
      </c>
      <c r="W858" s="31">
        <f>VLOOKUP(A858,Hoja8!A:F,6,0)</f>
        <v>31286400</v>
      </c>
      <c r="AA858" s="30">
        <f t="shared" si="55"/>
        <v>45504</v>
      </c>
      <c r="AB858" s="31"/>
      <c r="AC858" s="31">
        <f t="shared" si="52"/>
        <v>39108000</v>
      </c>
      <c r="AD858" s="28" t="s">
        <v>556</v>
      </c>
    </row>
    <row r="859" spans="1:30" s="28" customFormat="1" ht="29" x14ac:dyDescent="0.35">
      <c r="A859" s="20">
        <v>954</v>
      </c>
      <c r="B859" s="28">
        <v>2024</v>
      </c>
      <c r="C859" s="19" t="s">
        <v>2663</v>
      </c>
      <c r="D859" s="19" t="s">
        <v>2664</v>
      </c>
      <c r="E859" s="19">
        <v>1049650559</v>
      </c>
      <c r="F859" s="19" t="s">
        <v>2665</v>
      </c>
      <c r="G859" s="19" t="s">
        <v>5431</v>
      </c>
      <c r="H859" s="19" t="s">
        <v>539</v>
      </c>
      <c r="I859" s="27">
        <v>45407</v>
      </c>
      <c r="J859" s="27">
        <v>45412</v>
      </c>
      <c r="K859" s="27">
        <v>45579</v>
      </c>
      <c r="L859" s="29">
        <v>29174750</v>
      </c>
      <c r="M859" s="36">
        <v>6.0606174860110195E-3</v>
      </c>
      <c r="N859" s="31">
        <v>176817</v>
      </c>
      <c r="O859" s="31">
        <v>0</v>
      </c>
      <c r="P859" s="31">
        <v>28997933</v>
      </c>
      <c r="Q859" s="31">
        <f>VLOOKUP(A859,Hoja8!A:B,2,0)</f>
        <v>1049650559</v>
      </c>
      <c r="R859" s="31">
        <f t="shared" si="53"/>
        <v>0</v>
      </c>
      <c r="S859" s="31">
        <f>VLOOKUP(A859,Hoja8!A:C,3,0)</f>
        <v>29174750</v>
      </c>
      <c r="T859" s="31">
        <f t="shared" si="54"/>
        <v>0</v>
      </c>
      <c r="U859" s="31">
        <f>VLOOKUP(A859,Hoja8!A:E,5,0)</f>
        <v>5481317</v>
      </c>
      <c r="V859" s="31">
        <f>VLOOKUP(A859,Hoja8!A:D,4,0)</f>
        <v>0</v>
      </c>
      <c r="W859" s="31">
        <f>VLOOKUP(A859,Hoja8!A:F,6,0)</f>
        <v>23693433</v>
      </c>
      <c r="AA859" s="30">
        <f t="shared" si="55"/>
        <v>45579</v>
      </c>
      <c r="AB859" s="31"/>
      <c r="AC859" s="31">
        <f t="shared" si="52"/>
        <v>29174750</v>
      </c>
      <c r="AD859" s="28" t="s">
        <v>534</v>
      </c>
    </row>
    <row r="860" spans="1:30" s="28" customFormat="1" ht="29" x14ac:dyDescent="0.35">
      <c r="A860" s="20">
        <v>955</v>
      </c>
      <c r="B860" s="28">
        <v>2024</v>
      </c>
      <c r="C860" s="19" t="s">
        <v>2666</v>
      </c>
      <c r="D860" s="19" t="s">
        <v>576</v>
      </c>
      <c r="E860" s="19">
        <v>1026563920</v>
      </c>
      <c r="F860" s="19" t="s">
        <v>2667</v>
      </c>
      <c r="G860" s="19" t="s">
        <v>338</v>
      </c>
      <c r="H860" s="19" t="s">
        <v>339</v>
      </c>
      <c r="I860" s="27">
        <v>45407</v>
      </c>
      <c r="J860" s="27">
        <v>45415</v>
      </c>
      <c r="K860" s="27">
        <v>45649</v>
      </c>
      <c r="L860" s="29">
        <v>58658322</v>
      </c>
      <c r="M860" s="36">
        <v>0</v>
      </c>
      <c r="N860" s="31">
        <v>0</v>
      </c>
      <c r="O860" s="31">
        <v>0</v>
      </c>
      <c r="P860" s="31">
        <v>58658322</v>
      </c>
      <c r="Q860" s="31">
        <f>VLOOKUP(A860,Hoja8!A:B,2,0)</f>
        <v>1026563920</v>
      </c>
      <c r="R860" s="31">
        <f t="shared" si="53"/>
        <v>0</v>
      </c>
      <c r="S860" s="31">
        <f>VLOOKUP(A860,Hoja8!A:C,3,0)</f>
        <v>58658322</v>
      </c>
      <c r="T860" s="31">
        <f t="shared" si="54"/>
        <v>0</v>
      </c>
      <c r="U860" s="31">
        <f>VLOOKUP(A860,Hoja8!A:E,5,0)</f>
        <v>6348303</v>
      </c>
      <c r="V860" s="31">
        <f>VLOOKUP(A860,Hoja8!A:D,4,0)</f>
        <v>0</v>
      </c>
      <c r="W860" s="31">
        <f>VLOOKUP(A860,Hoja8!A:F,6,0)</f>
        <v>52310019</v>
      </c>
      <c r="AA860" s="30">
        <f t="shared" si="55"/>
        <v>45649</v>
      </c>
      <c r="AB860" s="31"/>
      <c r="AC860" s="31">
        <f t="shared" si="52"/>
        <v>58658322</v>
      </c>
      <c r="AD860" s="28" t="s">
        <v>340</v>
      </c>
    </row>
    <row r="861" spans="1:30" s="28" customFormat="1" ht="29" x14ac:dyDescent="0.35">
      <c r="A861" s="20">
        <v>956</v>
      </c>
      <c r="B861" s="28">
        <v>2024</v>
      </c>
      <c r="C861" s="19" t="s">
        <v>2668</v>
      </c>
      <c r="D861" s="19" t="s">
        <v>336</v>
      </c>
      <c r="E861" s="19">
        <v>53152671</v>
      </c>
      <c r="F861" s="19" t="s">
        <v>2669</v>
      </c>
      <c r="G861" s="19" t="s">
        <v>338</v>
      </c>
      <c r="H861" s="19" t="s">
        <v>339</v>
      </c>
      <c r="I861" s="27">
        <v>45406</v>
      </c>
      <c r="J861" s="27">
        <v>45411</v>
      </c>
      <c r="K861" s="27">
        <v>45651</v>
      </c>
      <c r="L861" s="29">
        <v>71890000</v>
      </c>
      <c r="M861" s="36">
        <v>8.4388232021143407E-3</v>
      </c>
      <c r="N861" s="31">
        <v>606667</v>
      </c>
      <c r="O861" s="31">
        <v>0</v>
      </c>
      <c r="P861" s="31">
        <v>71283333</v>
      </c>
      <c r="Q861" s="31">
        <f>VLOOKUP(A861,Hoja8!A:B,2,0)</f>
        <v>53152671</v>
      </c>
      <c r="R861" s="31">
        <f t="shared" si="53"/>
        <v>0</v>
      </c>
      <c r="S861" s="31">
        <f>VLOOKUP(A861,Hoja8!A:C,3,0)</f>
        <v>71890000</v>
      </c>
      <c r="T861" s="31">
        <f t="shared" si="54"/>
        <v>0</v>
      </c>
      <c r="U861" s="31">
        <f>VLOOKUP(A861,Hoja8!A:E,5,0)</f>
        <v>9706667</v>
      </c>
      <c r="V861" s="31">
        <f>VLOOKUP(A861,Hoja8!A:D,4,0)</f>
        <v>0</v>
      </c>
      <c r="W861" s="31">
        <f>VLOOKUP(A861,Hoja8!A:F,6,0)</f>
        <v>62183333</v>
      </c>
      <c r="AA861" s="30">
        <f t="shared" si="55"/>
        <v>45651</v>
      </c>
      <c r="AB861" s="31"/>
      <c r="AC861" s="31">
        <f t="shared" si="52"/>
        <v>71890000</v>
      </c>
      <c r="AD861" s="28" t="s">
        <v>340</v>
      </c>
    </row>
    <row r="862" spans="1:30" s="28" customFormat="1" ht="29" x14ac:dyDescent="0.35">
      <c r="A862" s="20">
        <v>957</v>
      </c>
      <c r="B862" s="28">
        <v>2024</v>
      </c>
      <c r="C862" s="19" t="s">
        <v>2670</v>
      </c>
      <c r="D862" s="19" t="s">
        <v>2671</v>
      </c>
      <c r="E862" s="19">
        <v>52060754</v>
      </c>
      <c r="F862" s="19" t="s">
        <v>2672</v>
      </c>
      <c r="G862" s="19" t="s">
        <v>154</v>
      </c>
      <c r="H862" s="19" t="s">
        <v>4747</v>
      </c>
      <c r="I862" s="27">
        <v>45411</v>
      </c>
      <c r="J862" s="27">
        <v>45415</v>
      </c>
      <c r="K862" s="27">
        <v>45504</v>
      </c>
      <c r="L862" s="29">
        <v>7352400</v>
      </c>
      <c r="M862" s="36">
        <v>0</v>
      </c>
      <c r="N862" s="31">
        <v>0</v>
      </c>
      <c r="O862" s="31">
        <v>0</v>
      </c>
      <c r="P862" s="31">
        <v>7352400</v>
      </c>
      <c r="Q862" s="31">
        <f>VLOOKUP(A862,Hoja8!A:B,2,0)</f>
        <v>52060754</v>
      </c>
      <c r="R862" s="31">
        <f t="shared" si="53"/>
        <v>0</v>
      </c>
      <c r="S862" s="31">
        <f>VLOOKUP(A862,Hoja8!A:C,3,0)</f>
        <v>7352400</v>
      </c>
      <c r="T862" s="31">
        <f t="shared" si="54"/>
        <v>0</v>
      </c>
      <c r="U862" s="31">
        <f>VLOOKUP(A862,Hoja8!A:E,5,0)</f>
        <v>2079467</v>
      </c>
      <c r="V862" s="31">
        <f>VLOOKUP(A862,Hoja8!A:D,4,0)</f>
        <v>0</v>
      </c>
      <c r="W862" s="31">
        <f>VLOOKUP(A862,Hoja8!A:F,6,0)</f>
        <v>5272933</v>
      </c>
      <c r="AA862" s="30">
        <f t="shared" si="55"/>
        <v>45504</v>
      </c>
      <c r="AB862" s="31"/>
      <c r="AC862" s="31">
        <f t="shared" si="52"/>
        <v>7352400</v>
      </c>
      <c r="AD862" s="28" t="s">
        <v>5435</v>
      </c>
    </row>
    <row r="863" spans="1:30" s="28" customFormat="1" ht="43.5" x14ac:dyDescent="0.35">
      <c r="A863" s="20">
        <v>958</v>
      </c>
      <c r="B863" s="28">
        <v>2024</v>
      </c>
      <c r="C863" s="19" t="s">
        <v>2673</v>
      </c>
      <c r="D863" s="19" t="s">
        <v>2674</v>
      </c>
      <c r="E863" s="19">
        <v>1064997935</v>
      </c>
      <c r="F863" s="19" t="s">
        <v>2675</v>
      </c>
      <c r="G863" s="19" t="s">
        <v>262</v>
      </c>
      <c r="H863" s="19" t="s">
        <v>4742</v>
      </c>
      <c r="I863" s="27">
        <v>45411</v>
      </c>
      <c r="J863" s="27">
        <v>45419</v>
      </c>
      <c r="K863" s="27">
        <v>45504</v>
      </c>
      <c r="L863" s="29">
        <v>16284800</v>
      </c>
      <c r="M863" s="36">
        <v>0</v>
      </c>
      <c r="N863" s="31">
        <v>0</v>
      </c>
      <c r="O863" s="31">
        <v>2035600</v>
      </c>
      <c r="P863" s="31">
        <v>14249200</v>
      </c>
      <c r="Q863" s="31">
        <f>VLOOKUP(A863,Hoja8!A:B,2,0)</f>
        <v>1064997935</v>
      </c>
      <c r="R863" s="31">
        <f t="shared" si="53"/>
        <v>0</v>
      </c>
      <c r="S863" s="31">
        <f>VLOOKUP(A863,Hoja8!A:C,3,0)</f>
        <v>16284800</v>
      </c>
      <c r="T863" s="31">
        <f t="shared" si="54"/>
        <v>0</v>
      </c>
      <c r="U863" s="31">
        <f>VLOOKUP(A863,Hoja8!A:E,5,0)</f>
        <v>4071200</v>
      </c>
      <c r="V863" s="31">
        <f>VLOOKUP(A863,Hoja8!A:D,4,0)</f>
        <v>2035600</v>
      </c>
      <c r="W863" s="31">
        <f>VLOOKUP(A863,Hoja8!A:F,6,0)</f>
        <v>10178000</v>
      </c>
      <c r="AA863" s="30">
        <f t="shared" si="55"/>
        <v>45504</v>
      </c>
      <c r="AB863" s="31"/>
      <c r="AC863" s="31">
        <f t="shared" si="52"/>
        <v>16284800</v>
      </c>
      <c r="AD863" s="28" t="s">
        <v>5415</v>
      </c>
    </row>
    <row r="864" spans="1:30" s="28" customFormat="1" ht="29" x14ac:dyDescent="0.35">
      <c r="A864" s="20">
        <v>959</v>
      </c>
      <c r="B864" s="28">
        <v>2024</v>
      </c>
      <c r="C864" s="19" t="s">
        <v>2676</v>
      </c>
      <c r="D864" s="19" t="s">
        <v>2677</v>
      </c>
      <c r="E864" s="19">
        <v>1013586308</v>
      </c>
      <c r="F864" s="19" t="s">
        <v>2678</v>
      </c>
      <c r="G864" s="19" t="s">
        <v>338</v>
      </c>
      <c r="H864" s="19" t="s">
        <v>339</v>
      </c>
      <c r="I864" s="27">
        <v>45411</v>
      </c>
      <c r="J864" s="27">
        <v>45414</v>
      </c>
      <c r="K864" s="27">
        <v>45647</v>
      </c>
      <c r="L864" s="29">
        <v>59416666</v>
      </c>
      <c r="M864" s="36">
        <v>0</v>
      </c>
      <c r="N864" s="31">
        <v>0</v>
      </c>
      <c r="O864" s="31">
        <v>0</v>
      </c>
      <c r="P864" s="31">
        <v>59416666</v>
      </c>
      <c r="Q864" s="31">
        <f>VLOOKUP(A864,Hoja8!A:B,2,0)</f>
        <v>1013586308</v>
      </c>
      <c r="R864" s="31">
        <f t="shared" si="53"/>
        <v>0</v>
      </c>
      <c r="S864" s="31">
        <f>VLOOKUP(A864,Hoja8!A:C,3,0)</f>
        <v>59416666</v>
      </c>
      <c r="T864" s="31">
        <f t="shared" si="54"/>
        <v>0</v>
      </c>
      <c r="U864" s="31">
        <f>VLOOKUP(A864,Hoja8!A:E,5,0)</f>
        <v>7491667</v>
      </c>
      <c r="V864" s="31">
        <f>VLOOKUP(A864,Hoja8!A:D,4,0)</f>
        <v>0</v>
      </c>
      <c r="W864" s="31">
        <f>VLOOKUP(A864,Hoja8!A:F,6,0)</f>
        <v>51924999</v>
      </c>
      <c r="AA864" s="30">
        <f t="shared" si="55"/>
        <v>45647</v>
      </c>
      <c r="AB864" s="31"/>
      <c r="AC864" s="31">
        <f t="shared" si="52"/>
        <v>59416666</v>
      </c>
      <c r="AD864" s="28" t="s">
        <v>340</v>
      </c>
    </row>
    <row r="865" spans="1:30" s="28" customFormat="1" ht="43.5" x14ac:dyDescent="0.35">
      <c r="A865" s="20">
        <v>961</v>
      </c>
      <c r="B865" s="28">
        <v>2024</v>
      </c>
      <c r="C865" s="19" t="s">
        <v>2679</v>
      </c>
      <c r="D865" s="19" t="s">
        <v>2680</v>
      </c>
      <c r="E865" s="19">
        <v>1010230597</v>
      </c>
      <c r="F865" s="19" t="s">
        <v>2681</v>
      </c>
      <c r="G865" s="19" t="s">
        <v>262</v>
      </c>
      <c r="H865" s="19" t="s">
        <v>4742</v>
      </c>
      <c r="I865" s="27">
        <v>45411</v>
      </c>
      <c r="J865" s="27">
        <v>45414</v>
      </c>
      <c r="K865" s="27">
        <v>45504</v>
      </c>
      <c r="L865" s="29">
        <v>16284800</v>
      </c>
      <c r="M865" s="36">
        <v>0</v>
      </c>
      <c r="N865" s="31">
        <v>0</v>
      </c>
      <c r="O865" s="31">
        <v>1187433</v>
      </c>
      <c r="P865" s="31">
        <v>15097367</v>
      </c>
      <c r="Q865" s="31">
        <f>VLOOKUP(A865,Hoja8!A:B,2,0)</f>
        <v>1010230597</v>
      </c>
      <c r="R865" s="31">
        <f t="shared" si="53"/>
        <v>0</v>
      </c>
      <c r="S865" s="31">
        <f>VLOOKUP(A865,Hoja8!A:C,3,0)</f>
        <v>16284800</v>
      </c>
      <c r="T865" s="31">
        <f t="shared" si="54"/>
        <v>0</v>
      </c>
      <c r="U865" s="31">
        <f>VLOOKUP(A865,Hoja8!A:E,5,0)</f>
        <v>4919367</v>
      </c>
      <c r="V865" s="31">
        <f>VLOOKUP(A865,Hoja8!A:D,4,0)</f>
        <v>1187433</v>
      </c>
      <c r="W865" s="31">
        <f>VLOOKUP(A865,Hoja8!A:F,6,0)</f>
        <v>10178000</v>
      </c>
      <c r="AA865" s="30">
        <f t="shared" si="55"/>
        <v>45504</v>
      </c>
      <c r="AB865" s="31"/>
      <c r="AC865" s="31">
        <f t="shared" si="52"/>
        <v>16284800</v>
      </c>
      <c r="AD865" s="28" t="s">
        <v>5415</v>
      </c>
    </row>
    <row r="866" spans="1:30" s="28" customFormat="1" ht="69.75" customHeight="1" x14ac:dyDescent="0.35">
      <c r="A866" s="20">
        <v>962</v>
      </c>
      <c r="B866" s="28">
        <v>2024</v>
      </c>
      <c r="C866" s="19" t="s">
        <v>2682</v>
      </c>
      <c r="D866" s="19" t="s">
        <v>2683</v>
      </c>
      <c r="E866" s="19">
        <v>1118567592</v>
      </c>
      <c r="F866" s="19" t="s">
        <v>2684</v>
      </c>
      <c r="G866" s="19" t="s">
        <v>262</v>
      </c>
      <c r="H866" s="19" t="s">
        <v>4742</v>
      </c>
      <c r="I866" s="27">
        <v>45411</v>
      </c>
      <c r="J866" s="27">
        <v>45415</v>
      </c>
      <c r="K866" s="27">
        <v>45504</v>
      </c>
      <c r="L866" s="29">
        <v>16284800</v>
      </c>
      <c r="M866" s="36">
        <v>0</v>
      </c>
      <c r="N866" s="31">
        <v>0</v>
      </c>
      <c r="O866" s="31">
        <v>1357067</v>
      </c>
      <c r="P866" s="31">
        <v>14927733</v>
      </c>
      <c r="Q866" s="31">
        <f>VLOOKUP(A866,Hoja8!A:B,2,0)</f>
        <v>1118567592</v>
      </c>
      <c r="R866" s="31">
        <f t="shared" si="53"/>
        <v>0</v>
      </c>
      <c r="S866" s="31">
        <f>VLOOKUP(A866,Hoja8!A:C,3,0)</f>
        <v>16284800</v>
      </c>
      <c r="T866" s="31">
        <f t="shared" si="54"/>
        <v>0</v>
      </c>
      <c r="U866" s="31">
        <f>VLOOKUP(A866,Hoja8!A:E,5,0)</f>
        <v>4749733</v>
      </c>
      <c r="V866" s="31">
        <f>VLOOKUP(A866,Hoja8!A:D,4,0)</f>
        <v>1357067</v>
      </c>
      <c r="W866" s="31">
        <f>VLOOKUP(A866,Hoja8!A:F,6,0)</f>
        <v>10178000</v>
      </c>
      <c r="AA866" s="30">
        <f t="shared" si="55"/>
        <v>45504</v>
      </c>
      <c r="AB866" s="31"/>
      <c r="AC866" s="31">
        <f t="shared" si="52"/>
        <v>16284800</v>
      </c>
      <c r="AD866" s="28" t="s">
        <v>5415</v>
      </c>
    </row>
    <row r="867" spans="1:30" s="28" customFormat="1" ht="29" x14ac:dyDescent="0.35">
      <c r="A867" s="20">
        <v>963</v>
      </c>
      <c r="B867" s="28">
        <v>2024</v>
      </c>
      <c r="C867" s="19" t="s">
        <v>2685</v>
      </c>
      <c r="D867" s="19" t="s">
        <v>2686</v>
      </c>
      <c r="E867" s="19">
        <v>899999115</v>
      </c>
      <c r="F867" s="19" t="s">
        <v>2687</v>
      </c>
      <c r="G867" s="19" t="s">
        <v>338</v>
      </c>
      <c r="H867" s="19" t="s">
        <v>339</v>
      </c>
      <c r="I867" s="27">
        <v>45412</v>
      </c>
      <c r="J867" s="27">
        <v>45414</v>
      </c>
      <c r="K867" s="27">
        <v>45717</v>
      </c>
      <c r="L867" s="29">
        <v>1445788717</v>
      </c>
      <c r="M867" s="36">
        <v>0</v>
      </c>
      <c r="N867" s="31">
        <v>0</v>
      </c>
      <c r="O867" s="31">
        <v>0</v>
      </c>
      <c r="P867" s="31">
        <v>1445788717</v>
      </c>
      <c r="Q867" s="31">
        <f>VLOOKUP(A867,Hoja8!A:B,2,0)</f>
        <v>899999115</v>
      </c>
      <c r="R867" s="31">
        <f t="shared" si="53"/>
        <v>0</v>
      </c>
      <c r="S867" s="31">
        <f>VLOOKUP(A867,Hoja8!A:C,3,0)</f>
        <v>1445788717</v>
      </c>
      <c r="T867" s="31">
        <f t="shared" si="54"/>
        <v>0</v>
      </c>
      <c r="U867" s="31">
        <f>VLOOKUP(A867,Hoja8!A:E,5,0)</f>
        <v>88757873</v>
      </c>
      <c r="V867" s="31">
        <f>VLOOKUP(A867,Hoja8!A:D,4,0)</f>
        <v>0</v>
      </c>
      <c r="W867" s="31">
        <f>VLOOKUP(A867,Hoja8!A:F,6,0)</f>
        <v>1357030844</v>
      </c>
      <c r="AA867" s="30">
        <f t="shared" si="55"/>
        <v>45717</v>
      </c>
      <c r="AB867" s="31"/>
      <c r="AC867" s="31">
        <f t="shared" si="52"/>
        <v>1445788717</v>
      </c>
      <c r="AD867" s="28" t="s">
        <v>340</v>
      </c>
    </row>
    <row r="868" spans="1:30" s="28" customFormat="1" ht="29" x14ac:dyDescent="0.35">
      <c r="A868" s="20">
        <v>964</v>
      </c>
      <c r="B868" s="28">
        <v>2024</v>
      </c>
      <c r="C868" s="19" t="s">
        <v>2688</v>
      </c>
      <c r="D868" s="19" t="s">
        <v>2689</v>
      </c>
      <c r="E868" s="19">
        <v>79649423</v>
      </c>
      <c r="F868" s="19" t="s">
        <v>2690</v>
      </c>
      <c r="G868" s="19" t="s">
        <v>338</v>
      </c>
      <c r="H868" s="19" t="s">
        <v>339</v>
      </c>
      <c r="I868" s="27">
        <v>45415</v>
      </c>
      <c r="J868" s="27">
        <v>45418</v>
      </c>
      <c r="K868" s="27">
        <v>45651</v>
      </c>
      <c r="L868" s="29">
        <v>28354001</v>
      </c>
      <c r="M868" s="36">
        <v>0</v>
      </c>
      <c r="N868" s="31">
        <v>0</v>
      </c>
      <c r="O868" s="31">
        <v>0</v>
      </c>
      <c r="P868" s="31">
        <v>28354001</v>
      </c>
      <c r="Q868" s="31">
        <f>VLOOKUP(A868,Hoja8!A:B,2,0)</f>
        <v>79649423</v>
      </c>
      <c r="R868" s="31">
        <f t="shared" si="53"/>
        <v>0</v>
      </c>
      <c r="S868" s="31">
        <f>VLOOKUP(A868,Hoja8!A:C,3,0)</f>
        <v>28354001</v>
      </c>
      <c r="T868" s="31">
        <f t="shared" si="54"/>
        <v>0</v>
      </c>
      <c r="U868" s="31">
        <f>VLOOKUP(A868,Hoja8!A:E,5,0)</f>
        <v>0</v>
      </c>
      <c r="V868" s="31">
        <f>VLOOKUP(A868,Hoja8!A:D,4,0)</f>
        <v>0</v>
      </c>
      <c r="W868" s="31">
        <f>VLOOKUP(A868,Hoja8!A:F,6,0)</f>
        <v>28354001</v>
      </c>
      <c r="AA868" s="30"/>
      <c r="AB868" s="31"/>
      <c r="AC868" s="31">
        <f t="shared" si="52"/>
        <v>28354001</v>
      </c>
      <c r="AD868" s="28" t="s">
        <v>339</v>
      </c>
    </row>
    <row r="869" spans="1:30" s="28" customFormat="1" ht="29" x14ac:dyDescent="0.35">
      <c r="A869" s="20">
        <v>966</v>
      </c>
      <c r="B869" s="28">
        <v>2024</v>
      </c>
      <c r="C869" s="19" t="s">
        <v>2691</v>
      </c>
      <c r="D869" s="19" t="s">
        <v>479</v>
      </c>
      <c r="E869" s="19">
        <v>51633080</v>
      </c>
      <c r="F869" s="19" t="s">
        <v>2692</v>
      </c>
      <c r="G869" s="19" t="s">
        <v>338</v>
      </c>
      <c r="H869" s="19" t="s">
        <v>339</v>
      </c>
      <c r="I869" s="27">
        <v>45415</v>
      </c>
      <c r="J869" s="27">
        <v>45418</v>
      </c>
      <c r="K869" s="27">
        <v>45649</v>
      </c>
      <c r="L869" s="29">
        <v>28107445</v>
      </c>
      <c r="M869" s="36">
        <v>0</v>
      </c>
      <c r="N869" s="31">
        <v>0</v>
      </c>
      <c r="O869" s="31">
        <v>0</v>
      </c>
      <c r="P869" s="31">
        <v>28107445</v>
      </c>
      <c r="Q869" s="31">
        <f>VLOOKUP(A869,Hoja8!A:B,2,0)</f>
        <v>51633080</v>
      </c>
      <c r="R869" s="31">
        <f t="shared" si="53"/>
        <v>0</v>
      </c>
      <c r="S869" s="31">
        <f>VLOOKUP(A869,Hoja8!A:C,3,0)</f>
        <v>28107445</v>
      </c>
      <c r="T869" s="31">
        <f t="shared" si="54"/>
        <v>0</v>
      </c>
      <c r="U869" s="31">
        <f>VLOOKUP(A869,Hoja8!A:E,5,0)</f>
        <v>3081957</v>
      </c>
      <c r="V869" s="31">
        <f>VLOOKUP(A869,Hoja8!A:D,4,0)</f>
        <v>0</v>
      </c>
      <c r="W869" s="31">
        <f>VLOOKUP(A869,Hoja8!A:F,6,0)</f>
        <v>25025488</v>
      </c>
      <c r="AA869" s="30"/>
      <c r="AB869" s="31"/>
      <c r="AC869" s="31">
        <f t="shared" si="52"/>
        <v>28107445</v>
      </c>
      <c r="AD869" s="28" t="s">
        <v>339</v>
      </c>
    </row>
    <row r="870" spans="1:30" s="28" customFormat="1" ht="29" x14ac:dyDescent="0.35">
      <c r="A870" s="20">
        <v>967</v>
      </c>
      <c r="B870" s="28">
        <v>2024</v>
      </c>
      <c r="C870" s="19" t="s">
        <v>2693</v>
      </c>
      <c r="D870" s="19" t="s">
        <v>2694</v>
      </c>
      <c r="E870" s="19">
        <v>1020827838</v>
      </c>
      <c r="F870" s="19" t="s">
        <v>2695</v>
      </c>
      <c r="G870" s="19" t="s">
        <v>2256</v>
      </c>
      <c r="H870" s="19" t="s">
        <v>32</v>
      </c>
      <c r="I870" s="27">
        <v>45415</v>
      </c>
      <c r="J870" s="27">
        <v>45419</v>
      </c>
      <c r="K870" s="27">
        <v>45602</v>
      </c>
      <c r="L870" s="29">
        <v>39108000</v>
      </c>
      <c r="M870" s="36">
        <v>0</v>
      </c>
      <c r="N870" s="31">
        <v>0</v>
      </c>
      <c r="O870" s="31">
        <v>0</v>
      </c>
      <c r="P870" s="31">
        <v>39108000</v>
      </c>
      <c r="Q870" s="31">
        <f>VLOOKUP(A870,Hoja8!A:B,2,0)</f>
        <v>1020827838</v>
      </c>
      <c r="R870" s="31">
        <f t="shared" si="53"/>
        <v>0</v>
      </c>
      <c r="S870" s="31">
        <f>VLOOKUP(A870,Hoja8!A:C,3,0)</f>
        <v>39108000</v>
      </c>
      <c r="T870" s="31">
        <f t="shared" si="54"/>
        <v>0</v>
      </c>
      <c r="U870" s="31">
        <f>VLOOKUP(A870,Hoja8!A:E,5,0)</f>
        <v>5214400</v>
      </c>
      <c r="V870" s="31">
        <f>VLOOKUP(A870,Hoja8!A:D,4,0)</f>
        <v>0</v>
      </c>
      <c r="W870" s="31">
        <f>VLOOKUP(A870,Hoja8!A:F,6,0)</f>
        <v>33893600</v>
      </c>
      <c r="AA870" s="30"/>
      <c r="AB870" s="31"/>
      <c r="AC870" s="31">
        <f t="shared" si="52"/>
        <v>39108000</v>
      </c>
      <c r="AD870" s="28" t="s">
        <v>32</v>
      </c>
    </row>
    <row r="871" spans="1:30" s="28" customFormat="1" ht="29" x14ac:dyDescent="0.35">
      <c r="A871" s="20">
        <v>968</v>
      </c>
      <c r="B871" s="28">
        <v>2024</v>
      </c>
      <c r="C871" s="19" t="s">
        <v>2696</v>
      </c>
      <c r="D871" s="19" t="s">
        <v>570</v>
      </c>
      <c r="E871" s="19">
        <v>1026568993</v>
      </c>
      <c r="F871" s="19" t="s">
        <v>2697</v>
      </c>
      <c r="G871" s="19" t="s">
        <v>338</v>
      </c>
      <c r="H871" s="19" t="s">
        <v>339</v>
      </c>
      <c r="I871" s="27">
        <v>45415</v>
      </c>
      <c r="J871" s="27">
        <v>45418</v>
      </c>
      <c r="K871" s="27">
        <v>45652</v>
      </c>
      <c r="L871" s="29">
        <v>65351609</v>
      </c>
      <c r="M871" s="36">
        <v>0</v>
      </c>
      <c r="N871" s="31">
        <v>0</v>
      </c>
      <c r="O871" s="31">
        <v>0</v>
      </c>
      <c r="P871" s="31">
        <v>65351609</v>
      </c>
      <c r="Q871" s="31">
        <f>VLOOKUP(A871,Hoja8!A:B,2,0)</f>
        <v>1026568993</v>
      </c>
      <c r="R871" s="31">
        <f t="shared" si="53"/>
        <v>0</v>
      </c>
      <c r="S871" s="31">
        <f>VLOOKUP(A871,Hoja8!A:C,3,0)</f>
        <v>65351609</v>
      </c>
      <c r="T871" s="31">
        <f t="shared" si="54"/>
        <v>0</v>
      </c>
      <c r="U871" s="31">
        <f>VLOOKUP(A871,Hoja8!A:E,5,0)</f>
        <v>7072685</v>
      </c>
      <c r="V871" s="31">
        <f>VLOOKUP(A871,Hoja8!A:D,4,0)</f>
        <v>0</v>
      </c>
      <c r="W871" s="31">
        <f>VLOOKUP(A871,Hoja8!A:F,6,0)</f>
        <v>58278924</v>
      </c>
      <c r="AA871" s="30"/>
      <c r="AB871" s="31"/>
      <c r="AC871" s="31">
        <f t="shared" si="52"/>
        <v>65351609</v>
      </c>
      <c r="AD871" s="28" t="s">
        <v>339</v>
      </c>
    </row>
    <row r="872" spans="1:30" s="28" customFormat="1" ht="29" x14ac:dyDescent="0.35">
      <c r="A872" s="20">
        <v>969</v>
      </c>
      <c r="B872" s="28">
        <v>2024</v>
      </c>
      <c r="C872" s="19" t="s">
        <v>2698</v>
      </c>
      <c r="D872" s="19" t="s">
        <v>792</v>
      </c>
      <c r="E872" s="19">
        <v>80538621</v>
      </c>
      <c r="F872" s="19" t="s">
        <v>2699</v>
      </c>
      <c r="G872" s="19" t="s">
        <v>338</v>
      </c>
      <c r="H872" s="19" t="s">
        <v>339</v>
      </c>
      <c r="I872" s="27">
        <v>45415</v>
      </c>
      <c r="J872" s="27">
        <v>45418</v>
      </c>
      <c r="K872" s="27">
        <v>45652</v>
      </c>
      <c r="L872" s="29">
        <v>65351609</v>
      </c>
      <c r="M872" s="36">
        <v>0</v>
      </c>
      <c r="N872" s="31">
        <v>0</v>
      </c>
      <c r="O872" s="31">
        <v>0</v>
      </c>
      <c r="P872" s="31">
        <v>65351609</v>
      </c>
      <c r="Q872" s="31">
        <f>VLOOKUP(A872,Hoja8!A:B,2,0)</f>
        <v>80538621</v>
      </c>
      <c r="R872" s="31">
        <f t="shared" si="53"/>
        <v>0</v>
      </c>
      <c r="S872" s="31">
        <f>VLOOKUP(A872,Hoja8!A:C,3,0)</f>
        <v>65351609</v>
      </c>
      <c r="T872" s="31">
        <f t="shared" si="54"/>
        <v>0</v>
      </c>
      <c r="U872" s="31">
        <f>VLOOKUP(A872,Hoja8!A:E,5,0)</f>
        <v>7072685</v>
      </c>
      <c r="V872" s="31">
        <f>VLOOKUP(A872,Hoja8!A:D,4,0)</f>
        <v>0</v>
      </c>
      <c r="W872" s="31">
        <f>VLOOKUP(A872,Hoja8!A:F,6,0)</f>
        <v>58278924</v>
      </c>
      <c r="AA872" s="30"/>
      <c r="AB872" s="31"/>
      <c r="AC872" s="31">
        <f t="shared" si="52"/>
        <v>65351609</v>
      </c>
      <c r="AD872" s="28" t="s">
        <v>339</v>
      </c>
    </row>
    <row r="873" spans="1:30" s="28" customFormat="1" ht="29" x14ac:dyDescent="0.35">
      <c r="A873" s="20">
        <v>970</v>
      </c>
      <c r="B873" s="28">
        <v>2024</v>
      </c>
      <c r="C873" s="19" t="s">
        <v>2700</v>
      </c>
      <c r="D873" s="19" t="s">
        <v>485</v>
      </c>
      <c r="E873" s="19">
        <v>52719035</v>
      </c>
      <c r="F873" s="19" t="s">
        <v>2701</v>
      </c>
      <c r="G873" s="19" t="s">
        <v>338</v>
      </c>
      <c r="H873" s="19" t="s">
        <v>339</v>
      </c>
      <c r="I873" s="27">
        <v>45415</v>
      </c>
      <c r="J873" s="27">
        <v>45418</v>
      </c>
      <c r="K873" s="27">
        <v>45652</v>
      </c>
      <c r="L873" s="29">
        <v>65351609</v>
      </c>
      <c r="M873" s="36">
        <v>0</v>
      </c>
      <c r="N873" s="31">
        <v>0</v>
      </c>
      <c r="O873" s="31">
        <v>0</v>
      </c>
      <c r="P873" s="31">
        <v>65351609</v>
      </c>
      <c r="Q873" s="31">
        <f>VLOOKUP(A873,Hoja8!A:B,2,0)</f>
        <v>52719035</v>
      </c>
      <c r="R873" s="31">
        <f t="shared" si="53"/>
        <v>0</v>
      </c>
      <c r="S873" s="31">
        <f>VLOOKUP(A873,Hoja8!A:C,3,0)</f>
        <v>65351609</v>
      </c>
      <c r="T873" s="31">
        <f t="shared" si="54"/>
        <v>0</v>
      </c>
      <c r="U873" s="31">
        <f>VLOOKUP(A873,Hoja8!A:E,5,0)</f>
        <v>7072685</v>
      </c>
      <c r="V873" s="31">
        <f>VLOOKUP(A873,Hoja8!A:D,4,0)</f>
        <v>0</v>
      </c>
      <c r="W873" s="31">
        <f>VLOOKUP(A873,Hoja8!A:F,6,0)</f>
        <v>58278924</v>
      </c>
      <c r="AA873" s="30"/>
      <c r="AB873" s="31"/>
      <c r="AC873" s="31">
        <f t="shared" si="52"/>
        <v>65351609</v>
      </c>
      <c r="AD873" s="28" t="s">
        <v>339</v>
      </c>
    </row>
    <row r="874" spans="1:30" s="28" customFormat="1" ht="29" x14ac:dyDescent="0.35">
      <c r="A874" s="20">
        <v>971</v>
      </c>
      <c r="B874" s="28">
        <v>2024</v>
      </c>
      <c r="C874" s="19" t="s">
        <v>2702</v>
      </c>
      <c r="D874" s="19" t="s">
        <v>573</v>
      </c>
      <c r="E874" s="19">
        <v>1019044995</v>
      </c>
      <c r="F874" s="19" t="s">
        <v>2703</v>
      </c>
      <c r="G874" s="19" t="s">
        <v>338</v>
      </c>
      <c r="H874" s="19" t="s">
        <v>339</v>
      </c>
      <c r="I874" s="27">
        <v>45418</v>
      </c>
      <c r="J874" s="27">
        <v>45419</v>
      </c>
      <c r="K874" s="27">
        <v>45650</v>
      </c>
      <c r="L874" s="29">
        <v>76307359</v>
      </c>
      <c r="M874" s="36">
        <v>0</v>
      </c>
      <c r="N874" s="31">
        <v>0</v>
      </c>
      <c r="O874" s="31">
        <v>0</v>
      </c>
      <c r="P874" s="31">
        <v>76307359</v>
      </c>
      <c r="Q874" s="31">
        <f>VLOOKUP(A874,Hoja8!A:B,2,0)</f>
        <v>1019044995</v>
      </c>
      <c r="R874" s="31">
        <f t="shared" si="53"/>
        <v>0</v>
      </c>
      <c r="S874" s="31">
        <f>VLOOKUP(A874,Hoja8!A:C,3,0)</f>
        <v>76307359</v>
      </c>
      <c r="T874" s="31">
        <f t="shared" si="54"/>
        <v>0</v>
      </c>
      <c r="U874" s="31">
        <f>VLOOKUP(A874,Hoja8!A:E,5,0)</f>
        <v>8032354</v>
      </c>
      <c r="V874" s="31">
        <f>VLOOKUP(A874,Hoja8!A:D,4,0)</f>
        <v>0</v>
      </c>
      <c r="W874" s="31">
        <f>VLOOKUP(A874,Hoja8!A:F,6,0)</f>
        <v>68275005</v>
      </c>
      <c r="AA874" s="30"/>
      <c r="AB874" s="31"/>
      <c r="AC874" s="31">
        <f t="shared" si="52"/>
        <v>76307359</v>
      </c>
      <c r="AD874" s="28" t="s">
        <v>339</v>
      </c>
    </row>
    <row r="875" spans="1:30" s="28" customFormat="1" ht="29" x14ac:dyDescent="0.35">
      <c r="A875" s="20">
        <v>972</v>
      </c>
      <c r="B875" s="28">
        <v>2024</v>
      </c>
      <c r="C875" s="19" t="s">
        <v>2704</v>
      </c>
      <c r="D875" s="19" t="s">
        <v>877</v>
      </c>
      <c r="E875" s="19">
        <v>52616058</v>
      </c>
      <c r="F875" s="19" t="s">
        <v>2705</v>
      </c>
      <c r="G875" s="19" t="s">
        <v>338</v>
      </c>
      <c r="H875" s="19" t="s">
        <v>339</v>
      </c>
      <c r="I875" s="27">
        <v>45418</v>
      </c>
      <c r="J875" s="27">
        <v>45420</v>
      </c>
      <c r="K875" s="27">
        <v>45649</v>
      </c>
      <c r="L875" s="29">
        <v>63413264</v>
      </c>
      <c r="M875" s="36">
        <v>0</v>
      </c>
      <c r="N875" s="31">
        <v>0</v>
      </c>
      <c r="O875" s="31">
        <v>0</v>
      </c>
      <c r="P875" s="31">
        <v>63413264</v>
      </c>
      <c r="Q875" s="31">
        <f>VLOOKUP(A875,Hoja8!A:B,2,0)</f>
        <v>52616058</v>
      </c>
      <c r="R875" s="31">
        <f t="shared" si="53"/>
        <v>0</v>
      </c>
      <c r="S875" s="31">
        <f>VLOOKUP(A875,Hoja8!A:C,3,0)</f>
        <v>63413264</v>
      </c>
      <c r="T875" s="31">
        <f t="shared" si="54"/>
        <v>0</v>
      </c>
      <c r="U875" s="31">
        <f>VLOOKUP(A875,Hoja8!A:E,5,0)</f>
        <v>6453562</v>
      </c>
      <c r="V875" s="31">
        <f>VLOOKUP(A875,Hoja8!A:D,4,0)</f>
        <v>0</v>
      </c>
      <c r="W875" s="31">
        <f>VLOOKUP(A875,Hoja8!A:F,6,0)</f>
        <v>56959702</v>
      </c>
      <c r="AA875" s="30"/>
      <c r="AB875" s="31"/>
      <c r="AC875" s="31">
        <f t="shared" si="52"/>
        <v>63413264</v>
      </c>
      <c r="AD875" s="28" t="s">
        <v>339</v>
      </c>
    </row>
    <row r="876" spans="1:30" s="28" customFormat="1" ht="29" x14ac:dyDescent="0.35">
      <c r="A876" s="20">
        <v>974</v>
      </c>
      <c r="B876" s="28">
        <v>2024</v>
      </c>
      <c r="C876" s="19" t="s">
        <v>2706</v>
      </c>
      <c r="D876" s="19" t="s">
        <v>1041</v>
      </c>
      <c r="E876" s="19">
        <v>79965555</v>
      </c>
      <c r="F876" s="19" t="s">
        <v>2707</v>
      </c>
      <c r="G876" s="19" t="s">
        <v>338</v>
      </c>
      <c r="H876" s="19" t="s">
        <v>339</v>
      </c>
      <c r="I876" s="27">
        <v>45418</v>
      </c>
      <c r="J876" s="27">
        <v>45420</v>
      </c>
      <c r="K876" s="27">
        <v>45649</v>
      </c>
      <c r="L876" s="29">
        <v>27860888</v>
      </c>
      <c r="M876" s="36">
        <v>0</v>
      </c>
      <c r="N876" s="31">
        <v>0</v>
      </c>
      <c r="O876" s="31">
        <v>0</v>
      </c>
      <c r="P876" s="31">
        <v>27860888</v>
      </c>
      <c r="Q876" s="31">
        <f>VLOOKUP(A876,Hoja8!A:B,2,0)</f>
        <v>79965555</v>
      </c>
      <c r="R876" s="31">
        <f t="shared" si="53"/>
        <v>0</v>
      </c>
      <c r="S876" s="31">
        <f>VLOOKUP(A876,Hoja8!A:C,3,0)</f>
        <v>27860888</v>
      </c>
      <c r="T876" s="31">
        <f t="shared" si="54"/>
        <v>0</v>
      </c>
      <c r="U876" s="31">
        <f>VLOOKUP(A876,Hoja8!A:E,5,0)</f>
        <v>2835400</v>
      </c>
      <c r="V876" s="31">
        <f>VLOOKUP(A876,Hoja8!A:D,4,0)</f>
        <v>0</v>
      </c>
      <c r="W876" s="31">
        <f>VLOOKUP(A876,Hoja8!A:F,6,0)</f>
        <v>25025488</v>
      </c>
      <c r="AA876" s="30"/>
      <c r="AB876" s="31"/>
      <c r="AC876" s="31">
        <f t="shared" si="52"/>
        <v>27860888</v>
      </c>
      <c r="AD876" s="28" t="s">
        <v>339</v>
      </c>
    </row>
    <row r="877" spans="1:30" s="28" customFormat="1" ht="29" x14ac:dyDescent="0.35">
      <c r="A877" s="20">
        <v>975</v>
      </c>
      <c r="B877" s="28">
        <v>2024</v>
      </c>
      <c r="C877" s="19" t="s">
        <v>2708</v>
      </c>
      <c r="D877" s="19" t="s">
        <v>969</v>
      </c>
      <c r="E877" s="19">
        <v>1023910625</v>
      </c>
      <c r="F877" s="19" t="s">
        <v>2709</v>
      </c>
      <c r="G877" s="19" t="s">
        <v>338</v>
      </c>
      <c r="H877" s="19" t="s">
        <v>339</v>
      </c>
      <c r="I877" s="27">
        <v>45418</v>
      </c>
      <c r="J877" s="27">
        <v>45420</v>
      </c>
      <c r="K877" s="27">
        <v>45647</v>
      </c>
      <c r="L877" s="29">
        <v>32032642</v>
      </c>
      <c r="M877" s="36">
        <v>0</v>
      </c>
      <c r="N877" s="31">
        <v>0</v>
      </c>
      <c r="O877" s="31">
        <v>0</v>
      </c>
      <c r="P877" s="31">
        <v>32032642</v>
      </c>
      <c r="Q877" s="31">
        <f>VLOOKUP(A877,Hoja8!A:B,2,0)</f>
        <v>1023910625</v>
      </c>
      <c r="R877" s="31">
        <f t="shared" si="53"/>
        <v>0</v>
      </c>
      <c r="S877" s="31">
        <f>VLOOKUP(A877,Hoja8!A:C,3,0)</f>
        <v>32032642</v>
      </c>
      <c r="T877" s="31">
        <f t="shared" si="54"/>
        <v>0</v>
      </c>
      <c r="U877" s="31">
        <f>VLOOKUP(A877,Hoja8!A:E,5,0)</f>
        <v>3289066</v>
      </c>
      <c r="V877" s="31">
        <f>VLOOKUP(A877,Hoja8!A:D,4,0)</f>
        <v>0</v>
      </c>
      <c r="W877" s="31">
        <f>VLOOKUP(A877,Hoja8!A:F,6,0)</f>
        <v>28743576</v>
      </c>
      <c r="AA877" s="30"/>
      <c r="AB877" s="31"/>
      <c r="AC877" s="31">
        <f t="shared" si="52"/>
        <v>32032642</v>
      </c>
      <c r="AD877" s="28" t="s">
        <v>339</v>
      </c>
    </row>
    <row r="878" spans="1:30" s="28" customFormat="1" ht="29" x14ac:dyDescent="0.35">
      <c r="A878" s="20">
        <v>976</v>
      </c>
      <c r="B878" s="28">
        <v>2024</v>
      </c>
      <c r="C878" s="19" t="s">
        <v>2710</v>
      </c>
      <c r="D878" s="19" t="s">
        <v>880</v>
      </c>
      <c r="E878" s="19">
        <v>79876828</v>
      </c>
      <c r="F878" s="19" t="s">
        <v>2711</v>
      </c>
      <c r="G878" s="19" t="s">
        <v>338</v>
      </c>
      <c r="H878" s="19" t="s">
        <v>339</v>
      </c>
      <c r="I878" s="27">
        <v>45418</v>
      </c>
      <c r="J878" s="27">
        <v>45420</v>
      </c>
      <c r="K878" s="27">
        <v>45650</v>
      </c>
      <c r="L878" s="29">
        <v>58641666</v>
      </c>
      <c r="M878" s="36">
        <v>0</v>
      </c>
      <c r="N878" s="31">
        <v>0</v>
      </c>
      <c r="O878" s="31">
        <v>0</v>
      </c>
      <c r="P878" s="31">
        <v>58641666</v>
      </c>
      <c r="Q878" s="31">
        <f>VLOOKUP(A878,Hoja8!A:B,2,0)</f>
        <v>79876828</v>
      </c>
      <c r="R878" s="31">
        <f t="shared" si="53"/>
        <v>0</v>
      </c>
      <c r="S878" s="31">
        <f>VLOOKUP(A878,Hoja8!A:C,3,0)</f>
        <v>58641666</v>
      </c>
      <c r="T878" s="31">
        <f t="shared" si="54"/>
        <v>0</v>
      </c>
      <c r="U878" s="31">
        <f>VLOOKUP(A878,Hoja8!A:E,5,0)</f>
        <v>5941667</v>
      </c>
      <c r="V878" s="31">
        <f>VLOOKUP(A878,Hoja8!A:D,4,0)</f>
        <v>0</v>
      </c>
      <c r="W878" s="31">
        <f>VLOOKUP(A878,Hoja8!A:F,6,0)</f>
        <v>52699999</v>
      </c>
      <c r="AA878" s="30"/>
      <c r="AB878" s="31"/>
      <c r="AC878" s="31">
        <f t="shared" si="52"/>
        <v>58641666</v>
      </c>
      <c r="AD878" s="28" t="s">
        <v>339</v>
      </c>
    </row>
    <row r="879" spans="1:30" s="28" customFormat="1" ht="29" x14ac:dyDescent="0.35">
      <c r="A879" s="20">
        <v>977</v>
      </c>
      <c r="B879" s="28">
        <v>2024</v>
      </c>
      <c r="C879" s="19" t="s">
        <v>2712</v>
      </c>
      <c r="D879" s="19" t="s">
        <v>2713</v>
      </c>
      <c r="E879" s="19">
        <v>52348815</v>
      </c>
      <c r="F879" s="19" t="s">
        <v>2714</v>
      </c>
      <c r="G879" s="19" t="s">
        <v>338</v>
      </c>
      <c r="H879" s="19" t="s">
        <v>339</v>
      </c>
      <c r="I879" s="27">
        <v>45419</v>
      </c>
      <c r="J879" s="27">
        <v>45432</v>
      </c>
      <c r="K879" s="27">
        <v>45657</v>
      </c>
      <c r="L879" s="29">
        <v>61226666</v>
      </c>
      <c r="M879" s="36">
        <v>0</v>
      </c>
      <c r="N879" s="31">
        <v>0</v>
      </c>
      <c r="O879" s="31">
        <v>0</v>
      </c>
      <c r="P879" s="31">
        <v>61226666</v>
      </c>
      <c r="Q879" s="31">
        <f>VLOOKUP(A879,Hoja8!A:B,2,0)</f>
        <v>52348815</v>
      </c>
      <c r="R879" s="31">
        <f t="shared" si="53"/>
        <v>0</v>
      </c>
      <c r="S879" s="31">
        <f>VLOOKUP(A879,Hoja8!A:C,3,0)</f>
        <v>61226666</v>
      </c>
      <c r="T879" s="31">
        <f t="shared" si="54"/>
        <v>0</v>
      </c>
      <c r="U879" s="31">
        <f>VLOOKUP(A879,Hoja8!A:E,5,0)</f>
        <v>3006667</v>
      </c>
      <c r="V879" s="31">
        <f>VLOOKUP(A879,Hoja8!A:D,4,0)</f>
        <v>0</v>
      </c>
      <c r="W879" s="31">
        <f>VLOOKUP(A879,Hoja8!A:F,6,0)</f>
        <v>58219999</v>
      </c>
      <c r="AA879" s="30"/>
      <c r="AB879" s="31"/>
      <c r="AC879" s="31">
        <f t="shared" si="52"/>
        <v>61226666</v>
      </c>
      <c r="AD879" s="28" t="s">
        <v>339</v>
      </c>
    </row>
    <row r="880" spans="1:30" s="28" customFormat="1" ht="29" x14ac:dyDescent="0.35">
      <c r="A880" s="20">
        <v>978</v>
      </c>
      <c r="B880" s="28">
        <v>2024</v>
      </c>
      <c r="C880" s="19" t="s">
        <v>2715</v>
      </c>
      <c r="D880" s="19" t="s">
        <v>1094</v>
      </c>
      <c r="E880" s="19">
        <v>80732015</v>
      </c>
      <c r="F880" s="19" t="s">
        <v>2716</v>
      </c>
      <c r="G880" s="19" t="s">
        <v>338</v>
      </c>
      <c r="H880" s="19" t="s">
        <v>339</v>
      </c>
      <c r="I880" s="27">
        <v>45419</v>
      </c>
      <c r="J880" s="27">
        <v>45422</v>
      </c>
      <c r="K880" s="27">
        <v>45649</v>
      </c>
      <c r="L880" s="29">
        <v>27614331</v>
      </c>
      <c r="M880" s="36">
        <v>0</v>
      </c>
      <c r="N880" s="31">
        <v>0</v>
      </c>
      <c r="O880" s="31">
        <v>0</v>
      </c>
      <c r="P880" s="31">
        <v>27614331</v>
      </c>
      <c r="Q880" s="31">
        <f>VLOOKUP(A880,Hoja8!A:B,2,0)</f>
        <v>80732015</v>
      </c>
      <c r="R880" s="31">
        <f t="shared" si="53"/>
        <v>0</v>
      </c>
      <c r="S880" s="31">
        <f>VLOOKUP(A880,Hoja8!A:C,3,0)</f>
        <v>27614331</v>
      </c>
      <c r="T880" s="31">
        <f t="shared" si="54"/>
        <v>0</v>
      </c>
      <c r="U880" s="31">
        <f>VLOOKUP(A880,Hoja8!A:E,5,0)</f>
        <v>2588844</v>
      </c>
      <c r="V880" s="31">
        <f>VLOOKUP(A880,Hoja8!A:D,4,0)</f>
        <v>0</v>
      </c>
      <c r="W880" s="31">
        <f>VLOOKUP(A880,Hoja8!A:F,6,0)</f>
        <v>25025487</v>
      </c>
      <c r="AA880" s="30"/>
      <c r="AB880" s="31"/>
      <c r="AC880" s="31">
        <f t="shared" si="52"/>
        <v>27614331</v>
      </c>
      <c r="AD880" s="28" t="s">
        <v>339</v>
      </c>
    </row>
    <row r="881" spans="1:30" s="28" customFormat="1" ht="29" x14ac:dyDescent="0.35">
      <c r="A881" s="20">
        <v>979</v>
      </c>
      <c r="B881" s="28">
        <v>2024</v>
      </c>
      <c r="C881" s="19" t="s">
        <v>2717</v>
      </c>
      <c r="D881" s="19" t="s">
        <v>1254</v>
      </c>
      <c r="E881" s="19">
        <v>79870964</v>
      </c>
      <c r="F881" s="19" t="s">
        <v>2718</v>
      </c>
      <c r="G881" s="19" t="s">
        <v>338</v>
      </c>
      <c r="H881" s="19" t="s">
        <v>339</v>
      </c>
      <c r="I881" s="27">
        <v>45420</v>
      </c>
      <c r="J881" s="27">
        <v>45422</v>
      </c>
      <c r="K881" s="27">
        <v>45649</v>
      </c>
      <c r="L881" s="29">
        <v>27614332</v>
      </c>
      <c r="M881" s="36">
        <v>0</v>
      </c>
      <c r="N881" s="31">
        <v>0</v>
      </c>
      <c r="O881" s="31">
        <v>0</v>
      </c>
      <c r="P881" s="31">
        <v>27614332</v>
      </c>
      <c r="Q881" s="31">
        <f>VLOOKUP(A881,Hoja8!A:B,2,0)</f>
        <v>79870964</v>
      </c>
      <c r="R881" s="31">
        <f t="shared" si="53"/>
        <v>0</v>
      </c>
      <c r="S881" s="31">
        <f>VLOOKUP(A881,Hoja8!A:C,3,0)</f>
        <v>27614332</v>
      </c>
      <c r="T881" s="31">
        <f t="shared" si="54"/>
        <v>0</v>
      </c>
      <c r="U881" s="31">
        <f>VLOOKUP(A881,Hoja8!A:E,5,0)</f>
        <v>2219009</v>
      </c>
      <c r="V881" s="31">
        <f>VLOOKUP(A881,Hoja8!A:D,4,0)</f>
        <v>0</v>
      </c>
      <c r="W881" s="31">
        <f>VLOOKUP(A881,Hoja8!A:F,6,0)</f>
        <v>25395323</v>
      </c>
      <c r="AA881" s="30"/>
      <c r="AB881" s="31"/>
      <c r="AC881" s="31">
        <f t="shared" si="52"/>
        <v>27614332</v>
      </c>
      <c r="AD881" s="28" t="s">
        <v>339</v>
      </c>
    </row>
    <row r="882" spans="1:30" s="28" customFormat="1" ht="29" x14ac:dyDescent="0.35">
      <c r="A882" s="20">
        <v>980</v>
      </c>
      <c r="B882" s="28">
        <v>2024</v>
      </c>
      <c r="C882" s="19" t="s">
        <v>2719</v>
      </c>
      <c r="D882" s="19" t="s">
        <v>2720</v>
      </c>
      <c r="E882" s="19">
        <v>52243458</v>
      </c>
      <c r="F882" s="19" t="s">
        <v>2721</v>
      </c>
      <c r="G882" s="19" t="s">
        <v>338</v>
      </c>
      <c r="H882" s="19" t="s">
        <v>339</v>
      </c>
      <c r="I882" s="27">
        <v>45420</v>
      </c>
      <c r="J882" s="27">
        <v>45421</v>
      </c>
      <c r="K882" s="27">
        <v>45649</v>
      </c>
      <c r="L882" s="29">
        <v>67627500</v>
      </c>
      <c r="M882" s="36">
        <v>0</v>
      </c>
      <c r="N882" s="31">
        <v>0</v>
      </c>
      <c r="O882" s="31">
        <v>0</v>
      </c>
      <c r="P882" s="31">
        <v>67627500</v>
      </c>
      <c r="Q882" s="31">
        <f>VLOOKUP(A882,Hoja8!A:B,2,0)</f>
        <v>52243458</v>
      </c>
      <c r="R882" s="31">
        <f t="shared" si="53"/>
        <v>0</v>
      </c>
      <c r="S882" s="31">
        <f>VLOOKUP(A882,Hoja8!A:C,3,0)</f>
        <v>67627500</v>
      </c>
      <c r="T882" s="31">
        <f t="shared" si="54"/>
        <v>0</v>
      </c>
      <c r="U882" s="31">
        <f>VLOOKUP(A882,Hoja8!A:E,5,0)</f>
        <v>6612467</v>
      </c>
      <c r="V882" s="31">
        <f>VLOOKUP(A882,Hoja8!A:D,4,0)</f>
        <v>0</v>
      </c>
      <c r="W882" s="31">
        <f>VLOOKUP(A882,Hoja8!A:F,6,0)</f>
        <v>61015033</v>
      </c>
      <c r="AA882" s="30"/>
      <c r="AB882" s="31"/>
      <c r="AC882" s="31">
        <f t="shared" si="52"/>
        <v>67627500</v>
      </c>
      <c r="AD882" s="28" t="s">
        <v>339</v>
      </c>
    </row>
    <row r="883" spans="1:30" s="28" customFormat="1" ht="43.5" x14ac:dyDescent="0.35">
      <c r="A883" s="20">
        <v>981</v>
      </c>
      <c r="B883" s="28">
        <v>2024</v>
      </c>
      <c r="C883" s="19" t="s">
        <v>2722</v>
      </c>
      <c r="D883" s="19" t="s">
        <v>2723</v>
      </c>
      <c r="E883" s="19">
        <v>1064801144</v>
      </c>
      <c r="F883" s="19" t="s">
        <v>2724</v>
      </c>
      <c r="G883" s="19" t="s">
        <v>262</v>
      </c>
      <c r="H883" s="19" t="s">
        <v>4742</v>
      </c>
      <c r="I883" s="27">
        <v>45419</v>
      </c>
      <c r="J883" s="27">
        <v>45422</v>
      </c>
      <c r="K883" s="27">
        <v>45504</v>
      </c>
      <c r="L883" s="29">
        <v>16284800</v>
      </c>
      <c r="M883" s="36">
        <v>0</v>
      </c>
      <c r="N883" s="31">
        <v>0</v>
      </c>
      <c r="O883" s="31">
        <v>2544500</v>
      </c>
      <c r="P883" s="31">
        <v>13740300</v>
      </c>
      <c r="Q883" s="31">
        <f>VLOOKUP(A883,Hoja8!A:B,2,0)</f>
        <v>1064801144</v>
      </c>
      <c r="R883" s="31">
        <f t="shared" si="53"/>
        <v>0</v>
      </c>
      <c r="S883" s="31">
        <f>VLOOKUP(A883,Hoja8!A:C,3,0)</f>
        <v>16284800</v>
      </c>
      <c r="T883" s="31">
        <f t="shared" si="54"/>
        <v>0</v>
      </c>
      <c r="U883" s="31">
        <f>VLOOKUP(A883,Hoja8!A:E,5,0)</f>
        <v>3562300</v>
      </c>
      <c r="V883" s="31">
        <f>VLOOKUP(A883,Hoja8!A:D,4,0)</f>
        <v>2544500</v>
      </c>
      <c r="W883" s="31">
        <f>VLOOKUP(A883,Hoja8!A:F,6,0)</f>
        <v>10178000</v>
      </c>
      <c r="AA883" s="30"/>
      <c r="AB883" s="31"/>
      <c r="AC883" s="31">
        <f t="shared" si="52"/>
        <v>16284800</v>
      </c>
      <c r="AD883" s="28" t="s">
        <v>4742</v>
      </c>
    </row>
    <row r="884" spans="1:30" s="28" customFormat="1" ht="43.5" x14ac:dyDescent="0.35">
      <c r="A884" s="20">
        <v>982</v>
      </c>
      <c r="B884" s="28">
        <v>2024</v>
      </c>
      <c r="C884" s="19" t="s">
        <v>2725</v>
      </c>
      <c r="D884" s="19" t="s">
        <v>2726</v>
      </c>
      <c r="E884" s="19">
        <v>1088341630</v>
      </c>
      <c r="F884" s="19" t="s">
        <v>2727</v>
      </c>
      <c r="G884" s="19" t="s">
        <v>262</v>
      </c>
      <c r="H884" s="19" t="s">
        <v>4742</v>
      </c>
      <c r="I884" s="27">
        <v>45421</v>
      </c>
      <c r="J884" s="27">
        <v>45429</v>
      </c>
      <c r="K884" s="27">
        <v>45504</v>
      </c>
      <c r="L884" s="29">
        <v>16284800</v>
      </c>
      <c r="M884" s="36">
        <v>0</v>
      </c>
      <c r="N884" s="31">
        <v>0</v>
      </c>
      <c r="O884" s="31">
        <v>3731933</v>
      </c>
      <c r="P884" s="31">
        <v>12552867</v>
      </c>
      <c r="Q884" s="31">
        <f>VLOOKUP(A884,Hoja8!A:B,2,0)</f>
        <v>1088341630</v>
      </c>
      <c r="R884" s="31">
        <f t="shared" si="53"/>
        <v>0</v>
      </c>
      <c r="S884" s="31">
        <f>VLOOKUP(A884,Hoja8!A:C,3,0)</f>
        <v>16284800</v>
      </c>
      <c r="T884" s="31">
        <f t="shared" si="54"/>
        <v>0</v>
      </c>
      <c r="U884" s="31">
        <f>VLOOKUP(A884,Hoja8!A:E,5,0)</f>
        <v>2374867</v>
      </c>
      <c r="V884" s="31">
        <f>VLOOKUP(A884,Hoja8!A:D,4,0)</f>
        <v>3731933</v>
      </c>
      <c r="W884" s="31">
        <f>VLOOKUP(A884,Hoja8!A:F,6,0)</f>
        <v>10178000</v>
      </c>
      <c r="AA884" s="30"/>
      <c r="AB884" s="31"/>
      <c r="AC884" s="31">
        <f t="shared" si="52"/>
        <v>16284800</v>
      </c>
      <c r="AD884" s="28" t="s">
        <v>4742</v>
      </c>
    </row>
    <row r="885" spans="1:30" s="28" customFormat="1" ht="29" x14ac:dyDescent="0.35">
      <c r="A885" s="20">
        <v>983</v>
      </c>
      <c r="B885" s="28">
        <v>2024</v>
      </c>
      <c r="C885" s="19" t="s">
        <v>2728</v>
      </c>
      <c r="D885" s="19" t="s">
        <v>2729</v>
      </c>
      <c r="E885" s="19">
        <v>1030602494</v>
      </c>
      <c r="F885" s="19" t="s">
        <v>2730</v>
      </c>
      <c r="G885" s="19" t="s">
        <v>784</v>
      </c>
      <c r="H885" s="19" t="s">
        <v>4760</v>
      </c>
      <c r="I885" s="27">
        <v>45426</v>
      </c>
      <c r="J885" s="27">
        <v>45427</v>
      </c>
      <c r="K885" s="27">
        <v>45594</v>
      </c>
      <c r="L885" s="29">
        <v>14404500</v>
      </c>
      <c r="M885" s="36">
        <v>0</v>
      </c>
      <c r="N885" s="31">
        <v>0</v>
      </c>
      <c r="O885" s="31">
        <v>0</v>
      </c>
      <c r="P885" s="31">
        <v>14404500</v>
      </c>
      <c r="Q885" s="31">
        <f>VLOOKUP(A885,Hoja8!A:B,2,0)</f>
        <v>1030602494</v>
      </c>
      <c r="R885" s="31">
        <f t="shared" si="53"/>
        <v>0</v>
      </c>
      <c r="S885" s="31">
        <f>VLOOKUP(A885,Hoja8!A:C,3,0)</f>
        <v>14404500</v>
      </c>
      <c r="T885" s="31">
        <f t="shared" si="54"/>
        <v>0</v>
      </c>
      <c r="U885" s="31">
        <f>VLOOKUP(A885,Hoja8!A:E,5,0)</f>
        <v>1396800</v>
      </c>
      <c r="V885" s="31">
        <f>VLOOKUP(A885,Hoja8!A:D,4,0)</f>
        <v>0</v>
      </c>
      <c r="W885" s="31">
        <f>VLOOKUP(A885,Hoja8!A:F,6,0)</f>
        <v>13007700</v>
      </c>
      <c r="AA885" s="30"/>
      <c r="AB885" s="31"/>
      <c r="AC885" s="31">
        <f t="shared" si="52"/>
        <v>14404500</v>
      </c>
      <c r="AD885" s="28" t="s">
        <v>4760</v>
      </c>
    </row>
    <row r="886" spans="1:30" s="28" customFormat="1" ht="43.5" x14ac:dyDescent="0.35">
      <c r="A886" s="20">
        <v>984</v>
      </c>
      <c r="B886" s="28">
        <v>2024</v>
      </c>
      <c r="C886" s="19" t="s">
        <v>2731</v>
      </c>
      <c r="D886" s="19" t="s">
        <v>2732</v>
      </c>
      <c r="E886" s="19">
        <v>860024301</v>
      </c>
      <c r="F886" s="19" t="s">
        <v>2733</v>
      </c>
      <c r="G886" s="19" t="s">
        <v>475</v>
      </c>
      <c r="H886" s="19" t="s">
        <v>476</v>
      </c>
      <c r="I886" s="27">
        <v>45435</v>
      </c>
      <c r="J886" s="27">
        <v>45439</v>
      </c>
      <c r="K886" s="27">
        <v>45653</v>
      </c>
      <c r="L886" s="29">
        <v>52150674</v>
      </c>
      <c r="M886" s="36">
        <v>0</v>
      </c>
      <c r="N886" s="31">
        <v>0</v>
      </c>
      <c r="O886" s="31">
        <v>0</v>
      </c>
      <c r="P886" s="31">
        <v>52150674</v>
      </c>
      <c r="Q886" s="31">
        <f>VLOOKUP(A886,Hoja8!A:B,2,0)</f>
        <v>860024301</v>
      </c>
      <c r="R886" s="31">
        <f t="shared" si="53"/>
        <v>0</v>
      </c>
      <c r="S886" s="31">
        <f>VLOOKUP(A886,Hoja8!A:C,3,0)</f>
        <v>52150674</v>
      </c>
      <c r="T886" s="31">
        <f t="shared" si="54"/>
        <v>0</v>
      </c>
      <c r="U886" s="31">
        <f>VLOOKUP(A886,Hoja8!A:E,5,0)</f>
        <v>0</v>
      </c>
      <c r="V886" s="31">
        <f>VLOOKUP(A886,Hoja8!A:D,4,0)</f>
        <v>0</v>
      </c>
      <c r="W886" s="31">
        <f>VLOOKUP(A886,Hoja8!A:F,6,0)</f>
        <v>52150674</v>
      </c>
      <c r="AA886" s="30"/>
      <c r="AB886" s="31"/>
      <c r="AC886" s="31">
        <f t="shared" ref="AC886:AC929" si="56">+AB886+L886</f>
        <v>52150674</v>
      </c>
      <c r="AD886" s="28" t="s">
        <v>476</v>
      </c>
    </row>
    <row r="887" spans="1:30" s="28" customFormat="1" ht="43.5" x14ac:dyDescent="0.35">
      <c r="A887" s="20">
        <v>985</v>
      </c>
      <c r="B887" s="28">
        <v>2024</v>
      </c>
      <c r="C887" s="19" t="s">
        <v>2734</v>
      </c>
      <c r="D887" s="19" t="s">
        <v>2735</v>
      </c>
      <c r="E887" s="19">
        <v>1032489616</v>
      </c>
      <c r="F887" s="19" t="s">
        <v>2736</v>
      </c>
      <c r="G887" s="19" t="s">
        <v>5438</v>
      </c>
      <c r="H887" s="19" t="s">
        <v>5409</v>
      </c>
      <c r="I887" s="27">
        <v>45426</v>
      </c>
      <c r="J887" s="27">
        <v>45427</v>
      </c>
      <c r="K887" s="27">
        <v>45518</v>
      </c>
      <c r="L887" s="29">
        <v>21000000</v>
      </c>
      <c r="M887" s="36">
        <v>0</v>
      </c>
      <c r="N887" s="31">
        <v>0</v>
      </c>
      <c r="O887" s="31">
        <v>0</v>
      </c>
      <c r="P887" s="31">
        <v>21000000</v>
      </c>
      <c r="Q887" s="31">
        <f>VLOOKUP(A887,Hoja8!A:B,2,0)</f>
        <v>1032489616</v>
      </c>
      <c r="R887" s="31">
        <f t="shared" si="53"/>
        <v>0</v>
      </c>
      <c r="S887" s="31">
        <f>VLOOKUP(A887,Hoja8!A:C,3,0)</f>
        <v>21000000</v>
      </c>
      <c r="T887" s="31">
        <f t="shared" si="54"/>
        <v>0</v>
      </c>
      <c r="U887" s="31">
        <f>VLOOKUP(A887,Hoja8!A:E,5,0)</f>
        <v>3733333</v>
      </c>
      <c r="V887" s="31">
        <f>VLOOKUP(A887,Hoja8!A:D,4,0)</f>
        <v>0</v>
      </c>
      <c r="W887" s="31">
        <f>VLOOKUP(A887,Hoja8!A:F,6,0)</f>
        <v>17266667</v>
      </c>
      <c r="AA887" s="30"/>
      <c r="AB887" s="31"/>
      <c r="AC887" s="31">
        <f t="shared" si="56"/>
        <v>21000000</v>
      </c>
      <c r="AD887" s="28" t="s">
        <v>5409</v>
      </c>
    </row>
    <row r="888" spans="1:30" s="28" customFormat="1" ht="43.5" x14ac:dyDescent="0.35">
      <c r="A888" s="20">
        <v>986</v>
      </c>
      <c r="B888" s="28">
        <v>2024</v>
      </c>
      <c r="C888" s="19" t="s">
        <v>2737</v>
      </c>
      <c r="D888" s="19" t="s">
        <v>2738</v>
      </c>
      <c r="E888" s="19">
        <v>901035950</v>
      </c>
      <c r="F888" s="19" t="s">
        <v>2739</v>
      </c>
      <c r="G888" s="19" t="s">
        <v>298</v>
      </c>
      <c r="H888" s="19" t="s">
        <v>299</v>
      </c>
      <c r="I888" s="27">
        <v>45428</v>
      </c>
      <c r="J888" s="27">
        <v>45433</v>
      </c>
      <c r="K888" s="27">
        <v>45736</v>
      </c>
      <c r="L888" s="29">
        <v>1008000</v>
      </c>
      <c r="M888" s="36">
        <v>0</v>
      </c>
      <c r="N888" s="31">
        <v>0</v>
      </c>
      <c r="O888" s="31">
        <v>0</v>
      </c>
      <c r="P888" s="31">
        <v>1008000</v>
      </c>
      <c r="Q888" s="31">
        <f>VLOOKUP(A888,Hoja8!A:B,2,0)</f>
        <v>901035950</v>
      </c>
      <c r="R888" s="31">
        <f t="shared" si="53"/>
        <v>0</v>
      </c>
      <c r="S888" s="31">
        <f>VLOOKUP(A888,Hoja8!A:C,3,0)</f>
        <v>1008000</v>
      </c>
      <c r="T888" s="31">
        <f t="shared" si="54"/>
        <v>0</v>
      </c>
      <c r="U888" s="31">
        <f>VLOOKUP(A888,Hoja8!A:E,5,0)</f>
        <v>0</v>
      </c>
      <c r="V888" s="31">
        <f>VLOOKUP(A888,Hoja8!A:D,4,0)</f>
        <v>0</v>
      </c>
      <c r="W888" s="31">
        <f>VLOOKUP(A888,Hoja8!A:F,6,0)</f>
        <v>1008000</v>
      </c>
      <c r="AA888" s="30"/>
      <c r="AB888" s="31"/>
      <c r="AC888" s="31">
        <f t="shared" si="56"/>
        <v>1008000</v>
      </c>
      <c r="AD888" s="28" t="s">
        <v>300</v>
      </c>
    </row>
    <row r="889" spans="1:30" s="28" customFormat="1" ht="43.5" x14ac:dyDescent="0.35">
      <c r="A889" s="20">
        <v>989</v>
      </c>
      <c r="B889" s="28">
        <v>2024</v>
      </c>
      <c r="C889" s="19" t="s">
        <v>2740</v>
      </c>
      <c r="D889" s="19" t="s">
        <v>2741</v>
      </c>
      <c r="E889" s="19">
        <v>1010208395</v>
      </c>
      <c r="F889" s="19" t="s">
        <v>2742</v>
      </c>
      <c r="G889" s="19"/>
      <c r="H889" s="19"/>
      <c r="I889" s="27">
        <v>45428</v>
      </c>
      <c r="J889" s="27">
        <v>45440</v>
      </c>
      <c r="K889" s="27">
        <v>45623</v>
      </c>
      <c r="L889" s="29">
        <v>39108000</v>
      </c>
      <c r="M889" s="36">
        <v>0</v>
      </c>
      <c r="N889" s="31">
        <v>0</v>
      </c>
      <c r="O889" s="31">
        <v>0</v>
      </c>
      <c r="P889" s="31">
        <v>39108000</v>
      </c>
      <c r="Q889" s="31">
        <f>VLOOKUP(A889,Hoja8!A:B,2,0)</f>
        <v>1010208395</v>
      </c>
      <c r="R889" s="31">
        <f t="shared" si="53"/>
        <v>0</v>
      </c>
      <c r="S889" s="31">
        <f>VLOOKUP(A889,Hoja8!A:C,3,0)</f>
        <v>39108000</v>
      </c>
      <c r="T889" s="31">
        <f t="shared" si="54"/>
        <v>0</v>
      </c>
      <c r="U889" s="31">
        <f>VLOOKUP(A889,Hoja8!A:E,5,0)</f>
        <v>0</v>
      </c>
      <c r="V889" s="31">
        <f>VLOOKUP(A889,Hoja8!A:D,4,0)</f>
        <v>0</v>
      </c>
      <c r="W889" s="31">
        <f>VLOOKUP(A889,Hoja8!A:F,6,0)</f>
        <v>39108000</v>
      </c>
      <c r="AA889" s="30"/>
      <c r="AB889" s="31"/>
      <c r="AC889" s="31">
        <f t="shared" si="56"/>
        <v>39108000</v>
      </c>
      <c r="AD889" s="28" t="s">
        <v>32</v>
      </c>
    </row>
    <row r="890" spans="1:30" s="28" customFormat="1" ht="43.5" x14ac:dyDescent="0.35">
      <c r="A890" s="20">
        <v>990</v>
      </c>
      <c r="B890" s="28">
        <v>2024</v>
      </c>
      <c r="C890" s="19" t="s">
        <v>2743</v>
      </c>
      <c r="D890" s="19" t="s">
        <v>2744</v>
      </c>
      <c r="E890" s="19">
        <v>1033720860</v>
      </c>
      <c r="F890" s="19" t="s">
        <v>2745</v>
      </c>
      <c r="G890" s="19" t="s">
        <v>2256</v>
      </c>
      <c r="H890" s="19" t="s">
        <v>32</v>
      </c>
      <c r="I890" s="27">
        <v>45427</v>
      </c>
      <c r="J890" s="27">
        <v>45428</v>
      </c>
      <c r="K890" s="27">
        <v>45611</v>
      </c>
      <c r="L890" s="29">
        <v>39108000</v>
      </c>
      <c r="M890" s="36">
        <v>0</v>
      </c>
      <c r="N890" s="31">
        <v>0</v>
      </c>
      <c r="O890" s="31">
        <v>0</v>
      </c>
      <c r="P890" s="31">
        <v>39108000</v>
      </c>
      <c r="Q890" s="31">
        <f>VLOOKUP(A890,Hoja8!A:B,2,0)</f>
        <v>1033720860</v>
      </c>
      <c r="R890" s="31">
        <f t="shared" si="53"/>
        <v>0</v>
      </c>
      <c r="S890" s="31">
        <f>VLOOKUP(A890,Hoja8!A:C,3,0)</f>
        <v>39108000</v>
      </c>
      <c r="T890" s="31">
        <f t="shared" si="54"/>
        <v>0</v>
      </c>
      <c r="U890" s="31">
        <f>VLOOKUP(A890,Hoja8!A:E,5,0)</f>
        <v>3259000</v>
      </c>
      <c r="V890" s="31">
        <f>VLOOKUP(A890,Hoja8!A:D,4,0)</f>
        <v>0</v>
      </c>
      <c r="W890" s="31">
        <f>VLOOKUP(A890,Hoja8!A:F,6,0)</f>
        <v>35849000</v>
      </c>
      <c r="AA890" s="30"/>
      <c r="AB890" s="31"/>
      <c r="AC890" s="31">
        <f t="shared" si="56"/>
        <v>39108000</v>
      </c>
      <c r="AD890" s="28" t="s">
        <v>32</v>
      </c>
    </row>
    <row r="891" spans="1:30" s="28" customFormat="1" ht="43.5" x14ac:dyDescent="0.35">
      <c r="A891" s="20">
        <v>991</v>
      </c>
      <c r="B891" s="28">
        <v>2024</v>
      </c>
      <c r="C891" s="19" t="s">
        <v>2746</v>
      </c>
      <c r="D891" s="19" t="s">
        <v>2747</v>
      </c>
      <c r="E891" s="19">
        <v>52814207</v>
      </c>
      <c r="F891" s="19" t="s">
        <v>2748</v>
      </c>
      <c r="G891" s="19" t="s">
        <v>2071</v>
      </c>
      <c r="H891" s="19" t="s">
        <v>1976</v>
      </c>
      <c r="I891" s="27">
        <v>45427</v>
      </c>
      <c r="J891" s="27">
        <v>45429</v>
      </c>
      <c r="K891" s="27">
        <v>45657</v>
      </c>
      <c r="L891" s="29">
        <v>39333333</v>
      </c>
      <c r="M891" s="36">
        <v>0</v>
      </c>
      <c r="N891" s="31">
        <v>0</v>
      </c>
      <c r="O891" s="31">
        <v>0</v>
      </c>
      <c r="P891" s="31">
        <v>39333333</v>
      </c>
      <c r="Q891" s="31">
        <f>VLOOKUP(A891,Hoja8!A:B,2,0)</f>
        <v>52814207</v>
      </c>
      <c r="R891" s="31">
        <f t="shared" si="53"/>
        <v>0</v>
      </c>
      <c r="S891" s="31">
        <f>VLOOKUP(A891,Hoja8!A:C,3,0)</f>
        <v>39333333</v>
      </c>
      <c r="T891" s="31">
        <f t="shared" si="54"/>
        <v>0</v>
      </c>
      <c r="U891" s="31">
        <f>VLOOKUP(A891,Hoja8!A:E,5,0)</f>
        <v>2333333</v>
      </c>
      <c r="V891" s="31">
        <f>VLOOKUP(A891,Hoja8!A:D,4,0)</f>
        <v>0</v>
      </c>
      <c r="W891" s="31">
        <f>VLOOKUP(A891,Hoja8!A:F,6,0)</f>
        <v>37000000</v>
      </c>
      <c r="AA891" s="30"/>
      <c r="AB891" s="31"/>
      <c r="AC891" s="31">
        <f t="shared" si="56"/>
        <v>39333333</v>
      </c>
      <c r="AD891" s="28" t="s">
        <v>476</v>
      </c>
    </row>
    <row r="892" spans="1:30" s="28" customFormat="1" ht="29" x14ac:dyDescent="0.35">
      <c r="A892" s="20">
        <v>992</v>
      </c>
      <c r="B892" s="28">
        <v>2024</v>
      </c>
      <c r="C892" s="19" t="s">
        <v>2749</v>
      </c>
      <c r="D892" s="19" t="s">
        <v>2750</v>
      </c>
      <c r="E892" s="19">
        <v>1012383991</v>
      </c>
      <c r="F892" s="19" t="s">
        <v>2751</v>
      </c>
      <c r="G892" s="19" t="s">
        <v>338</v>
      </c>
      <c r="H892" s="19" t="s">
        <v>339</v>
      </c>
      <c r="I892" s="27">
        <v>45428</v>
      </c>
      <c r="J892" s="27">
        <v>45432</v>
      </c>
      <c r="K892" s="27">
        <v>45657</v>
      </c>
      <c r="L892" s="29">
        <v>64402324</v>
      </c>
      <c r="M892" s="36">
        <v>0</v>
      </c>
      <c r="N892" s="31">
        <v>0</v>
      </c>
      <c r="O892" s="31">
        <v>0</v>
      </c>
      <c r="P892" s="31">
        <v>64402324</v>
      </c>
      <c r="Q892" s="31">
        <f>VLOOKUP(A892,Hoja8!A:B,2,0)</f>
        <v>1012383991</v>
      </c>
      <c r="R892" s="31">
        <f t="shared" si="53"/>
        <v>0</v>
      </c>
      <c r="S892" s="31">
        <f>VLOOKUP(A892,Hoja8!A:C,3,0)</f>
        <v>64402324</v>
      </c>
      <c r="T892" s="31">
        <f t="shared" si="54"/>
        <v>0</v>
      </c>
      <c r="U892" s="31">
        <f>VLOOKUP(A892,Hoja8!A:E,5,0)</f>
        <v>3134626</v>
      </c>
      <c r="V892" s="31">
        <f>VLOOKUP(A892,Hoja8!A:D,4,0)</f>
        <v>0</v>
      </c>
      <c r="W892" s="31">
        <f>VLOOKUP(A892,Hoja8!A:F,6,0)</f>
        <v>61267698</v>
      </c>
      <c r="AA892" s="30"/>
      <c r="AB892" s="31"/>
      <c r="AC892" s="31">
        <f t="shared" si="56"/>
        <v>64402324</v>
      </c>
      <c r="AD892" s="28" t="s">
        <v>339</v>
      </c>
    </row>
    <row r="893" spans="1:30" s="28" customFormat="1" ht="29" x14ac:dyDescent="0.35">
      <c r="A893" s="20">
        <v>993</v>
      </c>
      <c r="B893" s="28">
        <v>2024</v>
      </c>
      <c r="C893" s="19" t="s">
        <v>2752</v>
      </c>
      <c r="D893" s="19" t="s">
        <v>2753</v>
      </c>
      <c r="E893" s="19">
        <v>1193236265</v>
      </c>
      <c r="F893" s="19" t="s">
        <v>2754</v>
      </c>
      <c r="G893" s="19" t="s">
        <v>338</v>
      </c>
      <c r="H893" s="19" t="s">
        <v>339</v>
      </c>
      <c r="I893" s="27">
        <v>45432</v>
      </c>
      <c r="J893" s="27">
        <v>45433</v>
      </c>
      <c r="K893" s="27">
        <v>45657</v>
      </c>
      <c r="L893" s="29">
        <v>28107445</v>
      </c>
      <c r="M893" s="36">
        <v>0</v>
      </c>
      <c r="N893" s="31">
        <v>0</v>
      </c>
      <c r="O893" s="31">
        <v>0</v>
      </c>
      <c r="P893" s="31">
        <v>28107445</v>
      </c>
      <c r="Q893" s="31">
        <f>VLOOKUP(A893,Hoja8!A:B,2,0)</f>
        <v>1193236265</v>
      </c>
      <c r="R893" s="31">
        <f t="shared" si="53"/>
        <v>0</v>
      </c>
      <c r="S893" s="31">
        <f>VLOOKUP(A893,Hoja8!A:C,3,0)</f>
        <v>28107445</v>
      </c>
      <c r="T893" s="31">
        <f t="shared" si="54"/>
        <v>0</v>
      </c>
      <c r="U893" s="31">
        <f>VLOOKUP(A893,Hoja8!A:E,5,0)</f>
        <v>1232783</v>
      </c>
      <c r="V893" s="31">
        <f>VLOOKUP(A893,Hoja8!A:D,4,0)</f>
        <v>0</v>
      </c>
      <c r="W893" s="31">
        <f>VLOOKUP(A893,Hoja8!A:F,6,0)</f>
        <v>26874662</v>
      </c>
      <c r="AA893" s="30"/>
      <c r="AB893" s="31"/>
      <c r="AC893" s="31">
        <f t="shared" si="56"/>
        <v>28107445</v>
      </c>
      <c r="AD893" s="28" t="s">
        <v>339</v>
      </c>
    </row>
    <row r="894" spans="1:30" s="28" customFormat="1" ht="43.5" x14ac:dyDescent="0.35">
      <c r="A894" s="20">
        <v>994</v>
      </c>
      <c r="B894" s="28">
        <v>2024</v>
      </c>
      <c r="C894" s="19" t="s">
        <v>2755</v>
      </c>
      <c r="D894" s="19" t="s">
        <v>948</v>
      </c>
      <c r="E894" s="19">
        <v>1014208258</v>
      </c>
      <c r="F894" s="19" t="s">
        <v>2756</v>
      </c>
      <c r="G894" s="19" t="s">
        <v>784</v>
      </c>
      <c r="H894" s="19" t="s">
        <v>4760</v>
      </c>
      <c r="I894" s="27">
        <v>45433</v>
      </c>
      <c r="J894" s="27">
        <v>45435</v>
      </c>
      <c r="K894" s="27">
        <v>45618</v>
      </c>
      <c r="L894" s="29">
        <v>44557800</v>
      </c>
      <c r="M894" s="36">
        <v>0</v>
      </c>
      <c r="N894" s="31">
        <v>0</v>
      </c>
      <c r="O894" s="31">
        <v>0</v>
      </c>
      <c r="P894" s="31">
        <v>44557800</v>
      </c>
      <c r="Q894" s="31">
        <f>VLOOKUP(A894,Hoja8!A:B,2,0)</f>
        <v>1014208258</v>
      </c>
      <c r="R894" s="31">
        <f t="shared" si="53"/>
        <v>0</v>
      </c>
      <c r="S894" s="31">
        <f>VLOOKUP(A894,Hoja8!A:C,3,0)</f>
        <v>44557800</v>
      </c>
      <c r="T894" s="31">
        <f t="shared" si="54"/>
        <v>0</v>
      </c>
      <c r="U894" s="31">
        <f>VLOOKUP(A894,Hoja8!A:E,5,0)</f>
        <v>1980347</v>
      </c>
      <c r="V894" s="31">
        <f>VLOOKUP(A894,Hoja8!A:D,4,0)</f>
        <v>0</v>
      </c>
      <c r="W894" s="31">
        <f>VLOOKUP(A894,Hoja8!A:F,6,0)</f>
        <v>42577453</v>
      </c>
      <c r="AA894" s="30"/>
      <c r="AB894" s="31"/>
      <c r="AC894" s="31">
        <f t="shared" si="56"/>
        <v>44557800</v>
      </c>
      <c r="AD894" s="28" t="s">
        <v>4760</v>
      </c>
    </row>
    <row r="895" spans="1:30" s="28" customFormat="1" ht="43.5" x14ac:dyDescent="0.35">
      <c r="A895" s="20">
        <v>995</v>
      </c>
      <c r="B895" s="28">
        <v>2024</v>
      </c>
      <c r="C895" s="19" t="s">
        <v>2757</v>
      </c>
      <c r="D895" s="19" t="s">
        <v>2758</v>
      </c>
      <c r="E895" s="19">
        <v>1032503576</v>
      </c>
      <c r="F895" s="19" t="s">
        <v>2759</v>
      </c>
      <c r="G895" s="19" t="s">
        <v>894</v>
      </c>
      <c r="H895" s="19" t="s">
        <v>895</v>
      </c>
      <c r="I895" s="27">
        <v>45434</v>
      </c>
      <c r="J895" s="27">
        <v>45436</v>
      </c>
      <c r="K895" s="27">
        <v>45504</v>
      </c>
      <c r="L895" s="29">
        <v>31827000</v>
      </c>
      <c r="M895" s="36">
        <v>0</v>
      </c>
      <c r="N895" s="31">
        <v>0</v>
      </c>
      <c r="O895" s="31">
        <v>0</v>
      </c>
      <c r="P895" s="31">
        <v>31827000</v>
      </c>
      <c r="Q895" s="31">
        <f>VLOOKUP(A895,Hoja8!A:B,2,0)</f>
        <v>1032503576</v>
      </c>
      <c r="R895" s="31">
        <f t="shared" si="53"/>
        <v>0</v>
      </c>
      <c r="S895" s="31">
        <f>VLOOKUP(A895,Hoja8!A:C,3,0)</f>
        <v>31827000</v>
      </c>
      <c r="T895" s="31">
        <f t="shared" si="54"/>
        <v>0</v>
      </c>
      <c r="U895" s="31">
        <f>VLOOKUP(A895,Hoja8!A:E,5,0)</f>
        <v>1237717</v>
      </c>
      <c r="V895" s="31">
        <f>VLOOKUP(A895,Hoja8!A:D,4,0)</f>
        <v>0</v>
      </c>
      <c r="W895" s="31">
        <f>VLOOKUP(A895,Hoja8!A:F,6,0)</f>
        <v>30589283</v>
      </c>
      <c r="AA895" s="30"/>
      <c r="AB895" s="31"/>
      <c r="AC895" s="31">
        <f t="shared" si="56"/>
        <v>31827000</v>
      </c>
      <c r="AD895" s="28" t="s">
        <v>895</v>
      </c>
    </row>
    <row r="896" spans="1:30" s="28" customFormat="1" ht="43.5" x14ac:dyDescent="0.35">
      <c r="A896" s="20">
        <v>996</v>
      </c>
      <c r="B896" s="28">
        <v>2024</v>
      </c>
      <c r="C896" s="19" t="s">
        <v>2760</v>
      </c>
      <c r="D896" s="19" t="s">
        <v>2761</v>
      </c>
      <c r="E896" s="19">
        <v>19244502</v>
      </c>
      <c r="F896" s="19" t="s">
        <v>2762</v>
      </c>
      <c r="G896" s="19"/>
      <c r="H896" s="19"/>
      <c r="I896" s="27">
        <v>45435</v>
      </c>
      <c r="J896" s="27" t="s">
        <v>5418</v>
      </c>
      <c r="K896" s="27"/>
      <c r="L896" s="29">
        <v>62813904</v>
      </c>
      <c r="M896" s="36">
        <v>0</v>
      </c>
      <c r="N896" s="31">
        <v>0</v>
      </c>
      <c r="O896" s="31">
        <v>0</v>
      </c>
      <c r="P896" s="31">
        <v>62813904</v>
      </c>
      <c r="Q896" s="31">
        <f>VLOOKUP(A896,Hoja8!A:B,2,0)</f>
        <v>19244502</v>
      </c>
      <c r="R896" s="31">
        <f t="shared" si="53"/>
        <v>0</v>
      </c>
      <c r="S896" s="31">
        <f>VLOOKUP(A896,Hoja8!A:C,3,0)</f>
        <v>62813904</v>
      </c>
      <c r="T896" s="31">
        <f t="shared" si="54"/>
        <v>0</v>
      </c>
      <c r="U896" s="31">
        <f>VLOOKUP(A896,Hoja8!A:E,5,0)</f>
        <v>0</v>
      </c>
      <c r="V896" s="31">
        <f>VLOOKUP(A896,Hoja8!A:D,4,0)</f>
        <v>0</v>
      </c>
      <c r="W896" s="31">
        <f>VLOOKUP(A896,Hoja8!A:F,6,0)</f>
        <v>62813904</v>
      </c>
      <c r="AA896" s="30"/>
      <c r="AB896" s="31"/>
      <c r="AC896" s="31">
        <f t="shared" si="56"/>
        <v>62813904</v>
      </c>
      <c r="AD896" s="28" t="s">
        <v>5434</v>
      </c>
    </row>
    <row r="897" spans="1:30" s="28" customFormat="1" ht="29" x14ac:dyDescent="0.35">
      <c r="A897" s="20">
        <v>997</v>
      </c>
      <c r="B897" s="28">
        <v>2024</v>
      </c>
      <c r="C897" s="19" t="s">
        <v>2763</v>
      </c>
      <c r="D897" s="19" t="s">
        <v>2764</v>
      </c>
      <c r="E897" s="19">
        <v>1013690179</v>
      </c>
      <c r="F897" s="19" t="s">
        <v>2765</v>
      </c>
      <c r="G897" s="19"/>
      <c r="H897" s="19"/>
      <c r="I897" s="27">
        <v>45436</v>
      </c>
      <c r="J897" s="27">
        <v>45442</v>
      </c>
      <c r="K897" s="27">
        <v>45504</v>
      </c>
      <c r="L897" s="29">
        <v>15208667</v>
      </c>
      <c r="M897" s="36">
        <v>0</v>
      </c>
      <c r="N897" s="31">
        <v>0</v>
      </c>
      <c r="O897" s="31">
        <v>1955400</v>
      </c>
      <c r="P897" s="31">
        <v>13253267</v>
      </c>
      <c r="Q897" s="31">
        <f>VLOOKUP(A897,Hoja8!A:B,2,0)</f>
        <v>1013690179</v>
      </c>
      <c r="R897" s="31">
        <f t="shared" si="53"/>
        <v>0</v>
      </c>
      <c r="S897" s="31">
        <f>VLOOKUP(A897,Hoja8!A:C,3,0)</f>
        <v>15208667</v>
      </c>
      <c r="T897" s="31">
        <f t="shared" si="54"/>
        <v>0</v>
      </c>
      <c r="U897" s="31">
        <f>VLOOKUP(A897,Hoja8!A:E,5,0)</f>
        <v>217267</v>
      </c>
      <c r="V897" s="31">
        <f>VLOOKUP(A897,Hoja8!A:D,4,0)</f>
        <v>1955400</v>
      </c>
      <c r="W897" s="31">
        <f>VLOOKUP(A897,Hoja8!A:F,6,0)</f>
        <v>13036000</v>
      </c>
      <c r="AA897" s="30"/>
      <c r="AB897" s="31"/>
      <c r="AC897" s="31">
        <f t="shared" si="56"/>
        <v>15208667</v>
      </c>
      <c r="AD897" s="28" t="s">
        <v>4742</v>
      </c>
    </row>
    <row r="898" spans="1:30" s="28" customFormat="1" ht="43.5" x14ac:dyDescent="0.35">
      <c r="A898" s="20">
        <v>998</v>
      </c>
      <c r="B898" s="28">
        <v>2024</v>
      </c>
      <c r="C898" s="19" t="s">
        <v>2766</v>
      </c>
      <c r="D898" s="19" t="s">
        <v>2767</v>
      </c>
      <c r="E898" s="19">
        <v>52695365</v>
      </c>
      <c r="F898" s="19" t="s">
        <v>2768</v>
      </c>
      <c r="G898" s="19"/>
      <c r="H898" s="19"/>
      <c r="I898" s="27">
        <v>45436</v>
      </c>
      <c r="J898" s="27">
        <v>45440</v>
      </c>
      <c r="K898" s="27">
        <v>45504</v>
      </c>
      <c r="L898" s="29">
        <v>16295000</v>
      </c>
      <c r="M898" s="36">
        <v>0</v>
      </c>
      <c r="N898" s="31">
        <v>0</v>
      </c>
      <c r="O898" s="31">
        <v>2607200</v>
      </c>
      <c r="P898" s="31">
        <v>13687800</v>
      </c>
      <c r="Q898" s="31">
        <f>VLOOKUP(A898,Hoja8!A:B,2,0)</f>
        <v>52695365</v>
      </c>
      <c r="R898" s="31">
        <f t="shared" si="53"/>
        <v>0</v>
      </c>
      <c r="S898" s="31">
        <f>VLOOKUP(A898,Hoja8!A:C,3,0)</f>
        <v>16295000</v>
      </c>
      <c r="T898" s="31">
        <f t="shared" si="54"/>
        <v>0</v>
      </c>
      <c r="U898" s="31">
        <f>VLOOKUP(A898,Hoja8!A:E,5,0)</f>
        <v>651800</v>
      </c>
      <c r="V898" s="31">
        <f>VLOOKUP(A898,Hoja8!A:D,4,0)</f>
        <v>2607200</v>
      </c>
      <c r="W898" s="31">
        <f>VLOOKUP(A898,Hoja8!A:F,6,0)</f>
        <v>13036000</v>
      </c>
      <c r="AA898" s="30"/>
      <c r="AB898" s="31"/>
      <c r="AC898" s="31">
        <f t="shared" si="56"/>
        <v>16295000</v>
      </c>
      <c r="AD898" s="28" t="s">
        <v>32</v>
      </c>
    </row>
    <row r="899" spans="1:30" s="28" customFormat="1" ht="43.5" x14ac:dyDescent="0.35">
      <c r="A899" s="20">
        <v>999</v>
      </c>
      <c r="B899" s="28">
        <v>2024</v>
      </c>
      <c r="C899" s="19" t="s">
        <v>2769</v>
      </c>
      <c r="D899" s="19" t="s">
        <v>2686</v>
      </c>
      <c r="E899" s="19">
        <v>899999115</v>
      </c>
      <c r="F899" s="19" t="s">
        <v>2770</v>
      </c>
      <c r="G899" s="19" t="s">
        <v>262</v>
      </c>
      <c r="H899" s="19" t="s">
        <v>4742</v>
      </c>
      <c r="I899" s="27">
        <v>45439</v>
      </c>
      <c r="J899" s="27">
        <v>45444</v>
      </c>
      <c r="K899" s="27">
        <v>42035</v>
      </c>
      <c r="L899" s="29">
        <v>8421517748</v>
      </c>
      <c r="M899" s="36">
        <v>0</v>
      </c>
      <c r="N899" s="31">
        <v>0</v>
      </c>
      <c r="O899" s="31">
        <v>0</v>
      </c>
      <c r="P899" s="31">
        <v>8421517748</v>
      </c>
      <c r="Q899" s="31">
        <f>VLOOKUP(A899,Hoja8!A:B,2,0)</f>
        <v>899999115</v>
      </c>
      <c r="R899" s="31">
        <f t="shared" si="53"/>
        <v>0</v>
      </c>
      <c r="S899" s="31">
        <f>VLOOKUP(A899,Hoja8!A:C,3,0)</f>
        <v>8421517748</v>
      </c>
      <c r="T899" s="31">
        <f t="shared" si="54"/>
        <v>0</v>
      </c>
      <c r="U899" s="31">
        <f>VLOOKUP(A899,Hoja8!A:E,5,0)</f>
        <v>0</v>
      </c>
      <c r="V899" s="31">
        <f>VLOOKUP(A899,Hoja8!A:D,4,0)</f>
        <v>0</v>
      </c>
      <c r="W899" s="31">
        <f>VLOOKUP(A899,Hoja8!A:F,6,0)</f>
        <v>8421517748</v>
      </c>
      <c r="AA899" s="30"/>
      <c r="AB899" s="31"/>
      <c r="AC899" s="31">
        <f t="shared" si="56"/>
        <v>8421517748</v>
      </c>
      <c r="AD899" s="28" t="s">
        <v>4742</v>
      </c>
    </row>
    <row r="900" spans="1:30" s="28" customFormat="1" ht="43.5" x14ac:dyDescent="0.35">
      <c r="A900" s="20">
        <v>1000</v>
      </c>
      <c r="B900" s="28">
        <v>2024</v>
      </c>
      <c r="C900" s="19" t="s">
        <v>2771</v>
      </c>
      <c r="D900" s="19" t="s">
        <v>2772</v>
      </c>
      <c r="E900" s="19">
        <v>1018485274</v>
      </c>
      <c r="F900" s="19" t="s">
        <v>2773</v>
      </c>
      <c r="G900" s="19"/>
      <c r="H900" s="19"/>
      <c r="I900" s="27">
        <v>45439</v>
      </c>
      <c r="J900" s="27">
        <v>45441</v>
      </c>
      <c r="K900" s="27">
        <v>45504</v>
      </c>
      <c r="L900" s="29">
        <v>11874333</v>
      </c>
      <c r="M900" s="36">
        <v>0</v>
      </c>
      <c r="N900" s="31">
        <v>0</v>
      </c>
      <c r="O900" s="31">
        <v>1357066</v>
      </c>
      <c r="P900" s="31">
        <v>10517267</v>
      </c>
      <c r="Q900" s="31">
        <f>VLOOKUP(A900,Hoja8!A:B,2,0)</f>
        <v>1018485274</v>
      </c>
      <c r="R900" s="31">
        <f t="shared" si="53"/>
        <v>0</v>
      </c>
      <c r="S900" s="31">
        <f>VLOOKUP(A900,Hoja8!A:C,3,0)</f>
        <v>11874333</v>
      </c>
      <c r="T900" s="31">
        <f t="shared" si="54"/>
        <v>0</v>
      </c>
      <c r="U900" s="31">
        <f>VLOOKUP(A900,Hoja8!A:E,5,0)</f>
        <v>0</v>
      </c>
      <c r="V900" s="31">
        <f>VLOOKUP(A900,Hoja8!A:D,4,0)</f>
        <v>1357066</v>
      </c>
      <c r="W900" s="31">
        <f>VLOOKUP(A900,Hoja8!A:F,6,0)</f>
        <v>10517267</v>
      </c>
      <c r="AA900" s="30"/>
      <c r="AB900" s="31"/>
      <c r="AC900" s="31">
        <f t="shared" si="56"/>
        <v>11874333</v>
      </c>
      <c r="AD900" s="28" t="s">
        <v>4742</v>
      </c>
    </row>
    <row r="901" spans="1:30" s="28" customFormat="1" ht="29" x14ac:dyDescent="0.35">
      <c r="A901" s="20">
        <v>1001</v>
      </c>
      <c r="B901" s="28">
        <v>2024</v>
      </c>
      <c r="C901" s="19" t="s">
        <v>2774</v>
      </c>
      <c r="D901" s="19" t="s">
        <v>2775</v>
      </c>
      <c r="E901" s="19">
        <v>900105979</v>
      </c>
      <c r="F901" s="19" t="s">
        <v>2776</v>
      </c>
      <c r="G901" s="19"/>
      <c r="H901" s="19"/>
      <c r="I901" s="27">
        <v>45439</v>
      </c>
      <c r="J901" s="27"/>
      <c r="K901" s="27"/>
      <c r="L901" s="29">
        <v>215200000</v>
      </c>
      <c r="M901" s="36">
        <v>0</v>
      </c>
      <c r="N901" s="31">
        <v>0</v>
      </c>
      <c r="O901" s="31">
        <v>0</v>
      </c>
      <c r="P901" s="31">
        <v>215200000</v>
      </c>
      <c r="Q901" s="31">
        <f>VLOOKUP(A901,Hoja8!A:B,2,0)</f>
        <v>900105979</v>
      </c>
      <c r="R901" s="31">
        <f t="shared" si="53"/>
        <v>0</v>
      </c>
      <c r="S901" s="31">
        <f>VLOOKUP(A901,Hoja8!A:C,3,0)</f>
        <v>215200000</v>
      </c>
      <c r="T901" s="31">
        <f t="shared" si="54"/>
        <v>0</v>
      </c>
      <c r="U901" s="31">
        <f>VLOOKUP(A901,Hoja8!A:E,5,0)</f>
        <v>0</v>
      </c>
      <c r="V901" s="31">
        <f>VLOOKUP(A901,Hoja8!A:D,4,0)</f>
        <v>0</v>
      </c>
      <c r="W901" s="31">
        <f>VLOOKUP(A901,Hoja8!A:F,6,0)</f>
        <v>215200000</v>
      </c>
      <c r="AA901" s="30"/>
      <c r="AB901" s="31"/>
      <c r="AC901" s="31">
        <f t="shared" si="56"/>
        <v>215200000</v>
      </c>
      <c r="AD901" s="28" t="s">
        <v>339</v>
      </c>
    </row>
    <row r="902" spans="1:30" s="28" customFormat="1" ht="29" x14ac:dyDescent="0.35">
      <c r="A902" s="20">
        <v>1003</v>
      </c>
      <c r="B902" s="28">
        <v>2024</v>
      </c>
      <c r="C902" s="19" t="s">
        <v>2777</v>
      </c>
      <c r="D902" s="19" t="s">
        <v>2778</v>
      </c>
      <c r="E902" s="19">
        <v>11441571</v>
      </c>
      <c r="F902" s="19" t="s">
        <v>2779</v>
      </c>
      <c r="G902" s="19"/>
      <c r="H902" s="19"/>
      <c r="I902" s="27">
        <v>45441</v>
      </c>
      <c r="J902" s="27">
        <v>45442</v>
      </c>
      <c r="K902" s="27">
        <v>45625</v>
      </c>
      <c r="L902" s="29">
        <v>45000000</v>
      </c>
      <c r="M902" s="36">
        <v>0</v>
      </c>
      <c r="N902" s="31">
        <v>0</v>
      </c>
      <c r="O902" s="31">
        <v>0</v>
      </c>
      <c r="P902" s="31">
        <v>45000000</v>
      </c>
      <c r="Q902" s="31">
        <f>VLOOKUP(A902,Hoja8!A:B,2,0)</f>
        <v>11441571</v>
      </c>
      <c r="R902" s="31">
        <f t="shared" si="53"/>
        <v>0</v>
      </c>
      <c r="S902" s="31">
        <f>VLOOKUP(A902,Hoja8!A:C,3,0)</f>
        <v>45000000</v>
      </c>
      <c r="T902" s="31">
        <f t="shared" si="54"/>
        <v>0</v>
      </c>
      <c r="U902" s="31">
        <f>VLOOKUP(A902,Hoja8!A:E,5,0)</f>
        <v>0</v>
      </c>
      <c r="V902" s="31">
        <f>VLOOKUP(A902,Hoja8!A:D,4,0)</f>
        <v>0</v>
      </c>
      <c r="W902" s="31">
        <f>VLOOKUP(A902,Hoja8!A:F,6,0)</f>
        <v>45000000</v>
      </c>
      <c r="AA902" s="30"/>
      <c r="AB902" s="31"/>
      <c r="AC902" s="31">
        <f t="shared" si="56"/>
        <v>45000000</v>
      </c>
      <c r="AD902" s="28" t="s">
        <v>4760</v>
      </c>
    </row>
    <row r="903" spans="1:30" s="28" customFormat="1" ht="29" x14ac:dyDescent="0.35">
      <c r="A903" s="20">
        <v>1004</v>
      </c>
      <c r="B903" s="28">
        <v>2024</v>
      </c>
      <c r="C903" s="19" t="s">
        <v>2780</v>
      </c>
      <c r="D903" s="19" t="s">
        <v>2781</v>
      </c>
      <c r="E903" s="19">
        <v>1093759410</v>
      </c>
      <c r="F903" s="19" t="s">
        <v>2782</v>
      </c>
      <c r="G903" s="19" t="s">
        <v>5439</v>
      </c>
      <c r="H903" s="19" t="s">
        <v>5410</v>
      </c>
      <c r="I903" s="27">
        <v>45441</v>
      </c>
      <c r="J903" s="27">
        <v>45447</v>
      </c>
      <c r="K903" s="27">
        <v>45657</v>
      </c>
      <c r="L903" s="29">
        <v>64890000</v>
      </c>
      <c r="M903" s="36">
        <v>0</v>
      </c>
      <c r="N903" s="31">
        <v>0</v>
      </c>
      <c r="O903" s="31">
        <v>0</v>
      </c>
      <c r="P903" s="31">
        <v>64890000</v>
      </c>
      <c r="Q903" s="31">
        <f>VLOOKUP(A903,Hoja8!A:B,2,0)</f>
        <v>1093759410</v>
      </c>
      <c r="R903" s="31">
        <f t="shared" si="53"/>
        <v>0</v>
      </c>
      <c r="S903" s="31">
        <f>VLOOKUP(A903,Hoja8!A:C,3,0)</f>
        <v>64890000</v>
      </c>
      <c r="T903" s="31">
        <f t="shared" si="54"/>
        <v>0</v>
      </c>
      <c r="U903" s="31">
        <f>VLOOKUP(A903,Hoja8!A:E,5,0)</f>
        <v>0</v>
      </c>
      <c r="V903" s="31">
        <f>VLOOKUP(A903,Hoja8!A:D,4,0)</f>
        <v>0</v>
      </c>
      <c r="W903" s="31">
        <f>VLOOKUP(A903,Hoja8!A:F,6,0)</f>
        <v>64890000</v>
      </c>
      <c r="AA903" s="30"/>
      <c r="AB903" s="31"/>
      <c r="AC903" s="31">
        <f t="shared" si="56"/>
        <v>64890000</v>
      </c>
      <c r="AD903" s="28" t="s">
        <v>126</v>
      </c>
    </row>
    <row r="904" spans="1:30" s="28" customFormat="1" ht="29" x14ac:dyDescent="0.35">
      <c r="A904" s="20">
        <v>1005</v>
      </c>
      <c r="B904" s="28">
        <v>2024</v>
      </c>
      <c r="C904" s="19" t="s">
        <v>2783</v>
      </c>
      <c r="D904" s="19" t="s">
        <v>2784</v>
      </c>
      <c r="E904" s="19">
        <v>900974300</v>
      </c>
      <c r="F904" s="19" t="s">
        <v>2785</v>
      </c>
      <c r="G904" s="19"/>
      <c r="H904" s="19"/>
      <c r="I904" s="27">
        <v>45442</v>
      </c>
      <c r="J904" s="27"/>
      <c r="K904" s="27"/>
      <c r="L904" s="29">
        <v>22079504</v>
      </c>
      <c r="M904" s="36">
        <v>0</v>
      </c>
      <c r="N904" s="31">
        <v>0</v>
      </c>
      <c r="O904" s="31">
        <v>0</v>
      </c>
      <c r="P904" s="31">
        <v>22079504</v>
      </c>
      <c r="Q904" s="31">
        <f>VLOOKUP(A904,Hoja8!A:B,2,0)</f>
        <v>900974300</v>
      </c>
      <c r="R904" s="31">
        <f t="shared" ref="R904:R930" si="57">+E904-Q904</f>
        <v>0</v>
      </c>
      <c r="S904" s="31">
        <f>VLOOKUP(A904,Hoja8!A:C,3,0)</f>
        <v>22079504</v>
      </c>
      <c r="T904" s="31">
        <f t="shared" ref="T904:T930" si="58">+L904-S904</f>
        <v>0</v>
      </c>
      <c r="U904" s="31">
        <f>VLOOKUP(A904,Hoja8!A:E,5,0)</f>
        <v>0</v>
      </c>
      <c r="V904" s="31">
        <f>VLOOKUP(A904,Hoja8!A:D,4,0)</f>
        <v>0</v>
      </c>
      <c r="W904" s="31">
        <f>VLOOKUP(A904,Hoja8!A:F,6,0)</f>
        <v>22079504</v>
      </c>
      <c r="AA904" s="30"/>
      <c r="AB904" s="31"/>
      <c r="AC904" s="31">
        <f t="shared" si="56"/>
        <v>22079504</v>
      </c>
      <c r="AD904" s="28" t="s">
        <v>339</v>
      </c>
    </row>
    <row r="905" spans="1:30" s="28" customFormat="1" ht="29" x14ac:dyDescent="0.35">
      <c r="A905" s="20">
        <v>1006</v>
      </c>
      <c r="B905" s="28">
        <v>2024</v>
      </c>
      <c r="C905" s="19" t="s">
        <v>2786</v>
      </c>
      <c r="D905" s="19" t="s">
        <v>2787</v>
      </c>
      <c r="E905" s="19">
        <v>20281377</v>
      </c>
      <c r="F905" s="19" t="s">
        <v>2788</v>
      </c>
      <c r="G905" s="19"/>
      <c r="H905" s="19"/>
      <c r="I905" s="27">
        <v>45442</v>
      </c>
      <c r="J905" s="27" t="s">
        <v>5418</v>
      </c>
      <c r="K905" s="27"/>
      <c r="L905" s="29">
        <v>94680881</v>
      </c>
      <c r="M905" s="36">
        <v>0</v>
      </c>
      <c r="N905" s="31">
        <v>0</v>
      </c>
      <c r="O905" s="31">
        <v>0</v>
      </c>
      <c r="P905" s="31">
        <v>94680881</v>
      </c>
      <c r="Q905" s="31">
        <f>VLOOKUP(A905,Hoja8!A:B,2,0)</f>
        <v>20281377</v>
      </c>
      <c r="R905" s="31">
        <f t="shared" si="57"/>
        <v>0</v>
      </c>
      <c r="S905" s="31">
        <f>VLOOKUP(A905,Hoja8!A:C,3,0)</f>
        <v>94680881</v>
      </c>
      <c r="T905" s="31">
        <f t="shared" si="58"/>
        <v>0</v>
      </c>
      <c r="U905" s="31">
        <f>VLOOKUP(A905,Hoja8!A:E,5,0)</f>
        <v>0</v>
      </c>
      <c r="V905" s="31">
        <f>VLOOKUP(A905,Hoja8!A:D,4,0)</f>
        <v>0</v>
      </c>
      <c r="W905" s="31">
        <f>VLOOKUP(A905,Hoja8!A:F,6,0)</f>
        <v>94680881</v>
      </c>
      <c r="AA905" s="30"/>
      <c r="AB905" s="31"/>
      <c r="AC905" s="31">
        <f t="shared" si="56"/>
        <v>94680881</v>
      </c>
      <c r="AD905" s="28" t="s">
        <v>5434</v>
      </c>
    </row>
    <row r="906" spans="1:30" s="28" customFormat="1" ht="29" x14ac:dyDescent="0.35">
      <c r="A906" s="20">
        <v>1007</v>
      </c>
      <c r="B906" s="28">
        <v>2024</v>
      </c>
      <c r="C906" s="19" t="s">
        <v>2789</v>
      </c>
      <c r="D906" s="19" t="s">
        <v>2790</v>
      </c>
      <c r="E906" s="19" t="s">
        <v>2791</v>
      </c>
      <c r="F906" s="19" t="s">
        <v>2792</v>
      </c>
      <c r="G906" s="19" t="s">
        <v>298</v>
      </c>
      <c r="H906" s="19" t="s">
        <v>299</v>
      </c>
      <c r="I906" s="27">
        <v>45442</v>
      </c>
      <c r="J906" s="27" t="s">
        <v>5418</v>
      </c>
      <c r="K906" s="27"/>
      <c r="L906" s="29">
        <v>75876363</v>
      </c>
      <c r="M906" s="36">
        <v>0</v>
      </c>
      <c r="N906" s="31">
        <v>0</v>
      </c>
      <c r="O906" s="31">
        <v>0</v>
      </c>
      <c r="P906" s="31">
        <v>75876363</v>
      </c>
      <c r="Q906" s="31">
        <f>VLOOKUP(A906,Hoja8!A:B,2,0)</f>
        <v>52278327</v>
      </c>
      <c r="R906" s="31" t="e">
        <f t="shared" si="57"/>
        <v>#VALUE!</v>
      </c>
      <c r="S906" s="31">
        <v>75876363</v>
      </c>
      <c r="T906" s="31">
        <f t="shared" si="58"/>
        <v>0</v>
      </c>
      <c r="U906" s="31">
        <f>VLOOKUP(A906,Hoja8!A:E,5,0)</f>
        <v>0</v>
      </c>
      <c r="V906" s="31">
        <f>VLOOKUP(A906,Hoja8!A:D,4,0)</f>
        <v>0</v>
      </c>
      <c r="W906" s="31">
        <v>75876363</v>
      </c>
      <c r="AA906" s="30"/>
      <c r="AB906" s="31"/>
      <c r="AC906" s="31">
        <f t="shared" si="56"/>
        <v>75876363</v>
      </c>
      <c r="AD906" s="28" t="s">
        <v>5434</v>
      </c>
    </row>
    <row r="907" spans="1:30" s="28" customFormat="1" ht="29" x14ac:dyDescent="0.35">
      <c r="A907" s="20">
        <v>1008</v>
      </c>
      <c r="B907" s="28">
        <v>2024</v>
      </c>
      <c r="C907" s="19" t="s">
        <v>2793</v>
      </c>
      <c r="D907" s="19" t="s">
        <v>2794</v>
      </c>
      <c r="E907" s="19">
        <v>1020729094</v>
      </c>
      <c r="F907" s="19" t="s">
        <v>2795</v>
      </c>
      <c r="G907" s="19" t="s">
        <v>298</v>
      </c>
      <c r="H907" s="19" t="s">
        <v>299</v>
      </c>
      <c r="I907" s="27">
        <v>45442</v>
      </c>
      <c r="J907" s="27" t="s">
        <v>5418</v>
      </c>
      <c r="K907" s="27"/>
      <c r="L907" s="29">
        <v>69367592</v>
      </c>
      <c r="M907" s="36">
        <v>0</v>
      </c>
      <c r="N907" s="31">
        <v>0</v>
      </c>
      <c r="O907" s="31">
        <v>0</v>
      </c>
      <c r="P907" s="31">
        <v>69367592</v>
      </c>
      <c r="Q907" s="31">
        <f>VLOOKUP(A907,Hoja8!A:B,2,0)</f>
        <v>1020729094</v>
      </c>
      <c r="R907" s="31">
        <f t="shared" si="57"/>
        <v>0</v>
      </c>
      <c r="S907" s="31">
        <f>VLOOKUP(A907,Hoja8!A:C,3,0)</f>
        <v>69367592</v>
      </c>
      <c r="T907" s="31">
        <f t="shared" si="58"/>
        <v>0</v>
      </c>
      <c r="U907" s="31">
        <f>VLOOKUP(A907,Hoja8!A:E,5,0)</f>
        <v>0</v>
      </c>
      <c r="V907" s="31">
        <f>VLOOKUP(A907,Hoja8!A:D,4,0)</f>
        <v>0</v>
      </c>
      <c r="W907" s="31">
        <f>VLOOKUP(A907,Hoja8!A:F,6,0)</f>
        <v>69367592</v>
      </c>
      <c r="AA907" s="30"/>
      <c r="AB907" s="31"/>
      <c r="AC907" s="31">
        <f t="shared" si="56"/>
        <v>69367592</v>
      </c>
      <c r="AD907" s="28" t="s">
        <v>5434</v>
      </c>
    </row>
    <row r="908" spans="1:30" s="28" customFormat="1" ht="29" x14ac:dyDescent="0.35">
      <c r="A908" s="20">
        <v>1009</v>
      </c>
      <c r="B908" s="28">
        <v>2024</v>
      </c>
      <c r="C908" s="19" t="s">
        <v>2796</v>
      </c>
      <c r="D908" s="19" t="s">
        <v>2686</v>
      </c>
      <c r="E908" s="19">
        <v>899999115</v>
      </c>
      <c r="F908" s="19" t="s">
        <v>2797</v>
      </c>
      <c r="G908" s="19"/>
      <c r="H908" s="19"/>
      <c r="I908" s="27">
        <v>45442</v>
      </c>
      <c r="J908" s="27" t="s">
        <v>5418</v>
      </c>
      <c r="K908" s="27"/>
      <c r="L908" s="29">
        <v>356607000</v>
      </c>
      <c r="M908" s="36">
        <v>0</v>
      </c>
      <c r="N908" s="31">
        <v>0</v>
      </c>
      <c r="O908" s="31">
        <v>0</v>
      </c>
      <c r="P908" s="31">
        <v>356607000</v>
      </c>
      <c r="Q908" s="31">
        <f>VLOOKUP(A908,Hoja8!A:B,2,0)</f>
        <v>899999115</v>
      </c>
      <c r="R908" s="31">
        <f t="shared" si="57"/>
        <v>0</v>
      </c>
      <c r="S908" s="31">
        <f>VLOOKUP(A908,Hoja8!A:C,3,0)</f>
        <v>356607000</v>
      </c>
      <c r="T908" s="31">
        <f t="shared" si="58"/>
        <v>0</v>
      </c>
      <c r="U908" s="31">
        <f>VLOOKUP(A908,Hoja8!A:E,5,0)</f>
        <v>0</v>
      </c>
      <c r="V908" s="31">
        <f>VLOOKUP(A908,Hoja8!A:D,4,0)</f>
        <v>0</v>
      </c>
      <c r="W908" s="31">
        <f>VLOOKUP(A908,Hoja8!A:F,6,0)</f>
        <v>356607000</v>
      </c>
      <c r="AA908" s="30"/>
      <c r="AB908" s="31"/>
      <c r="AC908" s="31">
        <f t="shared" si="56"/>
        <v>356607000</v>
      </c>
      <c r="AD908" s="28" t="s">
        <v>5440</v>
      </c>
    </row>
    <row r="909" spans="1:30" s="28" customFormat="1" ht="29" x14ac:dyDescent="0.35">
      <c r="A909" s="20">
        <v>1010</v>
      </c>
      <c r="B909" s="28">
        <v>2024</v>
      </c>
      <c r="C909" s="19" t="s">
        <v>2798</v>
      </c>
      <c r="D909" s="19" t="s">
        <v>2799</v>
      </c>
      <c r="E909" s="19">
        <v>52821652</v>
      </c>
      <c r="F909" s="19" t="s">
        <v>2800</v>
      </c>
      <c r="G909" s="19" t="s">
        <v>298</v>
      </c>
      <c r="H909" s="19" t="s">
        <v>299</v>
      </c>
      <c r="I909" s="27">
        <v>45442</v>
      </c>
      <c r="J909" s="27" t="s">
        <v>5418</v>
      </c>
      <c r="K909" s="27"/>
      <c r="L909" s="29">
        <v>103983333</v>
      </c>
      <c r="M909" s="36">
        <v>0</v>
      </c>
      <c r="N909" s="31">
        <v>0</v>
      </c>
      <c r="O909" s="31">
        <v>0</v>
      </c>
      <c r="P909" s="31">
        <v>103983333</v>
      </c>
      <c r="Q909" s="31">
        <f>VLOOKUP(A909,Hoja8!A:B,2,0)</f>
        <v>52821652</v>
      </c>
      <c r="R909" s="31">
        <f t="shared" si="57"/>
        <v>0</v>
      </c>
      <c r="S909" s="31">
        <f>VLOOKUP(A909,Hoja8!A:C,3,0)</f>
        <v>103983333</v>
      </c>
      <c r="T909" s="31">
        <f t="shared" si="58"/>
        <v>0</v>
      </c>
      <c r="U909" s="31">
        <f>VLOOKUP(A909,Hoja8!A:E,5,0)</f>
        <v>0</v>
      </c>
      <c r="V909" s="31">
        <f>VLOOKUP(A909,Hoja8!A:D,4,0)</f>
        <v>0</v>
      </c>
      <c r="W909" s="31">
        <f>VLOOKUP(A909,Hoja8!A:F,6,0)</f>
        <v>103983333</v>
      </c>
      <c r="AA909" s="30"/>
      <c r="AB909" s="31"/>
      <c r="AC909" s="31">
        <f t="shared" si="56"/>
        <v>103983333</v>
      </c>
      <c r="AD909" s="28" t="s">
        <v>5434</v>
      </c>
    </row>
    <row r="910" spans="1:30" s="28" customFormat="1" ht="29" x14ac:dyDescent="0.35">
      <c r="A910" s="20">
        <v>1011</v>
      </c>
      <c r="B910" s="28">
        <v>2024</v>
      </c>
      <c r="C910" s="19" t="s">
        <v>2801</v>
      </c>
      <c r="D910" s="19" t="s">
        <v>2802</v>
      </c>
      <c r="E910" s="19">
        <v>39799539</v>
      </c>
      <c r="F910" s="19" t="s">
        <v>2803</v>
      </c>
      <c r="G910" s="19" t="s">
        <v>298</v>
      </c>
      <c r="H910" s="19" t="s">
        <v>299</v>
      </c>
      <c r="I910" s="27">
        <v>45442</v>
      </c>
      <c r="J910" s="27" t="s">
        <v>5418</v>
      </c>
      <c r="K910" s="27"/>
      <c r="L910" s="29">
        <v>13435274</v>
      </c>
      <c r="M910" s="36">
        <v>0</v>
      </c>
      <c r="N910" s="31">
        <v>0</v>
      </c>
      <c r="O910" s="31">
        <v>0</v>
      </c>
      <c r="P910" s="31">
        <v>13435274</v>
      </c>
      <c r="Q910" s="31">
        <f>VLOOKUP(A910,Hoja8!A:B,2,0)</f>
        <v>39799539</v>
      </c>
      <c r="R910" s="31">
        <f t="shared" si="57"/>
        <v>0</v>
      </c>
      <c r="S910" s="31">
        <f>VLOOKUP(A910,Hoja8!A:C,3,0)</f>
        <v>13435274</v>
      </c>
      <c r="T910" s="31">
        <f t="shared" si="58"/>
        <v>0</v>
      </c>
      <c r="U910" s="31">
        <f>VLOOKUP(A910,Hoja8!A:E,5,0)</f>
        <v>0</v>
      </c>
      <c r="V910" s="31">
        <f>VLOOKUP(A910,Hoja8!A:D,4,0)</f>
        <v>0</v>
      </c>
      <c r="W910" s="31">
        <f>VLOOKUP(A910,Hoja8!A:F,6,0)</f>
        <v>13435274</v>
      </c>
      <c r="AA910" s="30"/>
      <c r="AB910" s="31"/>
      <c r="AC910" s="31">
        <f t="shared" si="56"/>
        <v>13435274</v>
      </c>
      <c r="AD910" s="28" t="s">
        <v>5434</v>
      </c>
    </row>
    <row r="911" spans="1:30" s="28" customFormat="1" ht="101.5" x14ac:dyDescent="0.35">
      <c r="A911" s="20">
        <v>1012</v>
      </c>
      <c r="B911" s="28">
        <v>2024</v>
      </c>
      <c r="C911" s="19" t="s">
        <v>2804</v>
      </c>
      <c r="D911" s="19" t="s">
        <v>2805</v>
      </c>
      <c r="E911" s="19" t="s">
        <v>2806</v>
      </c>
      <c r="F911" s="19" t="s">
        <v>2807</v>
      </c>
      <c r="G911" s="19" t="s">
        <v>298</v>
      </c>
      <c r="H911" s="19" t="s">
        <v>299</v>
      </c>
      <c r="I911" s="27">
        <v>45442</v>
      </c>
      <c r="J911" s="27" t="s">
        <v>5418</v>
      </c>
      <c r="K911" s="27"/>
      <c r="L911" s="29">
        <v>121434969</v>
      </c>
      <c r="M911" s="36">
        <v>0</v>
      </c>
      <c r="N911" s="31">
        <v>0</v>
      </c>
      <c r="O911" s="31">
        <v>0</v>
      </c>
      <c r="P911" s="31">
        <v>121434969</v>
      </c>
      <c r="Q911" s="31">
        <f>VLOOKUP(A911,Hoja8!A:B,2,0)</f>
        <v>40008270</v>
      </c>
      <c r="R911" s="31" t="e">
        <f t="shared" si="57"/>
        <v>#VALUE!</v>
      </c>
      <c r="S911" s="31">
        <v>121434969</v>
      </c>
      <c r="T911" s="31">
        <f t="shared" si="58"/>
        <v>0</v>
      </c>
      <c r="U911" s="31">
        <f>VLOOKUP(A911,Hoja8!A:E,5,0)</f>
        <v>0</v>
      </c>
      <c r="V911" s="31">
        <f>VLOOKUP(A911,Hoja8!A:D,4,0)</f>
        <v>0</v>
      </c>
      <c r="W911" s="31">
        <v>121434969</v>
      </c>
      <c r="AA911" s="30"/>
      <c r="AB911" s="31"/>
      <c r="AC911" s="31">
        <f t="shared" si="56"/>
        <v>121434969</v>
      </c>
      <c r="AD911" s="28" t="s">
        <v>5434</v>
      </c>
    </row>
    <row r="912" spans="1:30" s="28" customFormat="1" ht="29" x14ac:dyDescent="0.35">
      <c r="A912" s="20">
        <v>1013</v>
      </c>
      <c r="B912" s="28">
        <v>2024</v>
      </c>
      <c r="C912" s="19" t="s">
        <v>2808</v>
      </c>
      <c r="D912" s="19" t="s">
        <v>2809</v>
      </c>
      <c r="E912" s="19">
        <v>20079321</v>
      </c>
      <c r="F912" s="19" t="s">
        <v>2810</v>
      </c>
      <c r="G912" s="19" t="s">
        <v>298</v>
      </c>
      <c r="H912" s="19" t="s">
        <v>299</v>
      </c>
      <c r="I912" s="27">
        <v>45442</v>
      </c>
      <c r="J912" s="27" t="s">
        <v>5418</v>
      </c>
      <c r="K912" s="27"/>
      <c r="L912" s="29">
        <v>96367250</v>
      </c>
      <c r="M912" s="36">
        <v>0</v>
      </c>
      <c r="N912" s="31">
        <v>0</v>
      </c>
      <c r="O912" s="31">
        <v>0</v>
      </c>
      <c r="P912" s="31">
        <v>96367250</v>
      </c>
      <c r="Q912" s="31">
        <f>VLOOKUP(A912,Hoja8!A:B,2,0)</f>
        <v>20079321</v>
      </c>
      <c r="R912" s="31">
        <f t="shared" si="57"/>
        <v>0</v>
      </c>
      <c r="S912" s="31">
        <f>VLOOKUP(A912,Hoja8!A:C,3,0)</f>
        <v>96367250</v>
      </c>
      <c r="T912" s="31">
        <f t="shared" si="58"/>
        <v>0</v>
      </c>
      <c r="U912" s="31">
        <f>VLOOKUP(A912,Hoja8!A:E,5,0)</f>
        <v>0</v>
      </c>
      <c r="V912" s="31">
        <f>VLOOKUP(A912,Hoja8!A:D,4,0)</f>
        <v>0</v>
      </c>
      <c r="W912" s="31">
        <f>VLOOKUP(A912,Hoja8!A:F,6,0)</f>
        <v>96367250</v>
      </c>
      <c r="AA912" s="30"/>
      <c r="AB912" s="31"/>
      <c r="AC912" s="31">
        <f t="shared" si="56"/>
        <v>96367250</v>
      </c>
      <c r="AD912" s="28" t="s">
        <v>5434</v>
      </c>
    </row>
    <row r="913" spans="1:30" s="28" customFormat="1" ht="29" x14ac:dyDescent="0.35">
      <c r="A913" s="20">
        <v>1014</v>
      </c>
      <c r="B913" s="28">
        <v>2024</v>
      </c>
      <c r="C913" s="19" t="s">
        <v>2811</v>
      </c>
      <c r="D913" s="19" t="s">
        <v>2812</v>
      </c>
      <c r="E913" s="19">
        <v>830120562</v>
      </c>
      <c r="F913" s="19" t="s">
        <v>2813</v>
      </c>
      <c r="G913" s="19" t="s">
        <v>298</v>
      </c>
      <c r="H913" s="19" t="s">
        <v>299</v>
      </c>
      <c r="I913" s="27">
        <v>45442</v>
      </c>
      <c r="J913" s="27" t="s">
        <v>5418</v>
      </c>
      <c r="K913" s="27"/>
      <c r="L913" s="29">
        <v>65780795</v>
      </c>
      <c r="M913" s="36">
        <v>0</v>
      </c>
      <c r="N913" s="31">
        <v>0</v>
      </c>
      <c r="O913" s="31">
        <v>0</v>
      </c>
      <c r="P913" s="31">
        <v>65780795</v>
      </c>
      <c r="Q913" s="31">
        <f>VLOOKUP(A913,Hoja8!A:B,2,0)</f>
        <v>830120562</v>
      </c>
      <c r="R913" s="31">
        <f t="shared" si="57"/>
        <v>0</v>
      </c>
      <c r="S913" s="31">
        <f>VLOOKUP(A913,Hoja8!A:C,3,0)</f>
        <v>65780795</v>
      </c>
      <c r="T913" s="31">
        <f t="shared" si="58"/>
        <v>0</v>
      </c>
      <c r="U913" s="31">
        <f>VLOOKUP(A913,Hoja8!A:E,5,0)</f>
        <v>0</v>
      </c>
      <c r="V913" s="31">
        <f>VLOOKUP(A913,Hoja8!A:D,4,0)</f>
        <v>0</v>
      </c>
      <c r="W913" s="31">
        <f>VLOOKUP(A913,Hoja8!A:F,6,0)</f>
        <v>65780795</v>
      </c>
      <c r="AA913" s="30"/>
      <c r="AB913" s="31"/>
      <c r="AC913" s="31">
        <f t="shared" si="56"/>
        <v>65780795</v>
      </c>
      <c r="AD913" s="28" t="s">
        <v>5434</v>
      </c>
    </row>
    <row r="914" spans="1:30" s="28" customFormat="1" ht="29" x14ac:dyDescent="0.35">
      <c r="A914" s="20">
        <v>1015</v>
      </c>
      <c r="B914" s="28">
        <v>2024</v>
      </c>
      <c r="C914" s="19" t="s">
        <v>2814</v>
      </c>
      <c r="D914" s="19" t="s">
        <v>2815</v>
      </c>
      <c r="E914" s="19">
        <v>901030787</v>
      </c>
      <c r="F914" s="19" t="s">
        <v>2816</v>
      </c>
      <c r="G914" s="19" t="s">
        <v>298</v>
      </c>
      <c r="H914" s="19" t="s">
        <v>299</v>
      </c>
      <c r="I914" s="27">
        <v>45442</v>
      </c>
      <c r="J914" s="27" t="s">
        <v>5418</v>
      </c>
      <c r="K914" s="27"/>
      <c r="L914" s="29">
        <v>87266667</v>
      </c>
      <c r="M914" s="36">
        <v>0</v>
      </c>
      <c r="N914" s="31">
        <v>0</v>
      </c>
      <c r="O914" s="31">
        <v>0</v>
      </c>
      <c r="P914" s="31">
        <v>87266667</v>
      </c>
      <c r="Q914" s="31">
        <f>VLOOKUP(A914,Hoja8!A:B,2,0)</f>
        <v>901030787</v>
      </c>
      <c r="R914" s="31">
        <f t="shared" si="57"/>
        <v>0</v>
      </c>
      <c r="S914" s="31">
        <f>VLOOKUP(A914,Hoja8!A:C,3,0)</f>
        <v>87266667</v>
      </c>
      <c r="T914" s="31">
        <f t="shared" si="58"/>
        <v>0</v>
      </c>
      <c r="U914" s="31">
        <f>VLOOKUP(A914,Hoja8!A:E,5,0)</f>
        <v>0</v>
      </c>
      <c r="V914" s="31">
        <f>VLOOKUP(A914,Hoja8!A:D,4,0)</f>
        <v>0</v>
      </c>
      <c r="W914" s="31">
        <f>VLOOKUP(A914,Hoja8!A:F,6,0)</f>
        <v>87266667</v>
      </c>
      <c r="AA914" s="30"/>
      <c r="AB914" s="31"/>
      <c r="AC914" s="31">
        <f t="shared" si="56"/>
        <v>87266667</v>
      </c>
      <c r="AD914" s="28" t="s">
        <v>5434</v>
      </c>
    </row>
    <row r="915" spans="1:30" s="28" customFormat="1" ht="29" x14ac:dyDescent="0.35">
      <c r="A915" s="20">
        <v>1016</v>
      </c>
      <c r="B915" s="28">
        <v>2024</v>
      </c>
      <c r="C915" s="19" t="s">
        <v>2817</v>
      </c>
      <c r="D915" s="19" t="s">
        <v>2818</v>
      </c>
      <c r="E915" s="19">
        <v>900417848</v>
      </c>
      <c r="F915" s="19" t="s">
        <v>2819</v>
      </c>
      <c r="G915" s="19" t="s">
        <v>298</v>
      </c>
      <c r="H915" s="19" t="s">
        <v>299</v>
      </c>
      <c r="I915" s="27">
        <v>45442</v>
      </c>
      <c r="J915" s="27" t="s">
        <v>5418</v>
      </c>
      <c r="K915" s="27"/>
      <c r="L915" s="29">
        <v>69602904</v>
      </c>
      <c r="M915" s="36">
        <v>0</v>
      </c>
      <c r="N915" s="31">
        <v>0</v>
      </c>
      <c r="O915" s="31">
        <v>0</v>
      </c>
      <c r="P915" s="31">
        <v>69602904</v>
      </c>
      <c r="Q915" s="31">
        <f>VLOOKUP(A915,Hoja8!A:B,2,0)</f>
        <v>900417848</v>
      </c>
      <c r="R915" s="31">
        <f t="shared" si="57"/>
        <v>0</v>
      </c>
      <c r="S915" s="31">
        <f>VLOOKUP(A915,Hoja8!A:C,3,0)</f>
        <v>69602904</v>
      </c>
      <c r="T915" s="31">
        <f t="shared" si="58"/>
        <v>0</v>
      </c>
      <c r="U915" s="31">
        <f>VLOOKUP(A915,Hoja8!A:E,5,0)</f>
        <v>0</v>
      </c>
      <c r="V915" s="31">
        <f>VLOOKUP(A915,Hoja8!A:D,4,0)</f>
        <v>0</v>
      </c>
      <c r="W915" s="31">
        <f>VLOOKUP(A915,Hoja8!A:F,6,0)</f>
        <v>69602904</v>
      </c>
      <c r="AA915" s="30"/>
      <c r="AB915" s="31"/>
      <c r="AC915" s="31">
        <f t="shared" si="56"/>
        <v>69602904</v>
      </c>
      <c r="AD915" s="28" t="s">
        <v>5434</v>
      </c>
    </row>
    <row r="916" spans="1:30" s="28" customFormat="1" ht="29" x14ac:dyDescent="0.35">
      <c r="A916" s="20">
        <v>1017</v>
      </c>
      <c r="B916" s="28">
        <v>2024</v>
      </c>
      <c r="C916" s="19" t="s">
        <v>2820</v>
      </c>
      <c r="D916" s="19" t="s">
        <v>2821</v>
      </c>
      <c r="E916" s="19">
        <v>79779906</v>
      </c>
      <c r="F916" s="19" t="s">
        <v>2822</v>
      </c>
      <c r="G916" s="19" t="s">
        <v>2256</v>
      </c>
      <c r="H916" s="19" t="s">
        <v>33</v>
      </c>
      <c r="I916" s="27">
        <v>45442</v>
      </c>
      <c r="J916" s="27">
        <v>45443</v>
      </c>
      <c r="K916" s="27">
        <v>45534</v>
      </c>
      <c r="L916" s="29">
        <v>27000000</v>
      </c>
      <c r="M916" s="36">
        <v>0</v>
      </c>
      <c r="N916" s="31">
        <v>0</v>
      </c>
      <c r="O916" s="31">
        <v>0</v>
      </c>
      <c r="P916" s="31">
        <v>27000000</v>
      </c>
      <c r="Q916" s="31">
        <f>VLOOKUP(A916,Hoja8!A:B,2,0)</f>
        <v>79779906</v>
      </c>
      <c r="R916" s="31">
        <f t="shared" si="57"/>
        <v>0</v>
      </c>
      <c r="S916" s="31">
        <f>VLOOKUP(A916,Hoja8!A:C,3,0)</f>
        <v>27000000</v>
      </c>
      <c r="T916" s="31">
        <f t="shared" si="58"/>
        <v>0</v>
      </c>
      <c r="U916" s="31">
        <f>VLOOKUP(A916,Hoja8!A:E,5,0)</f>
        <v>0</v>
      </c>
      <c r="V916" s="31">
        <f>VLOOKUP(A916,Hoja8!A:D,4,0)</f>
        <v>0</v>
      </c>
      <c r="W916" s="31">
        <f>VLOOKUP(A916,Hoja8!A:F,6,0)</f>
        <v>27000000</v>
      </c>
      <c r="AA916" s="30"/>
      <c r="AB916" s="31"/>
      <c r="AC916" s="31">
        <f t="shared" si="56"/>
        <v>27000000</v>
      </c>
      <c r="AD916" s="28" t="s">
        <v>33</v>
      </c>
    </row>
    <row r="917" spans="1:30" s="28" customFormat="1" ht="29" x14ac:dyDescent="0.35">
      <c r="A917" s="20">
        <v>1018</v>
      </c>
      <c r="B917" s="28">
        <v>2024</v>
      </c>
      <c r="C917" s="19" t="s">
        <v>2823</v>
      </c>
      <c r="D917" s="19" t="s">
        <v>2824</v>
      </c>
      <c r="E917" s="19">
        <v>900470772</v>
      </c>
      <c r="F917" s="19" t="s">
        <v>2825</v>
      </c>
      <c r="G917" s="19" t="s">
        <v>298</v>
      </c>
      <c r="H917" s="19" t="s">
        <v>299</v>
      </c>
      <c r="I917" s="27">
        <v>45441</v>
      </c>
      <c r="J917" s="27" t="s">
        <v>5418</v>
      </c>
      <c r="K917" s="27"/>
      <c r="L917" s="29">
        <v>676395471</v>
      </c>
      <c r="M917" s="36">
        <v>0</v>
      </c>
      <c r="N917" s="31">
        <v>0</v>
      </c>
      <c r="O917" s="31">
        <v>0</v>
      </c>
      <c r="P917" s="31">
        <v>676395471</v>
      </c>
      <c r="Q917" s="31">
        <f>VLOOKUP(A917,Hoja8!A:B,2,0)</f>
        <v>900470772</v>
      </c>
      <c r="R917" s="31">
        <f t="shared" si="57"/>
        <v>0</v>
      </c>
      <c r="S917" s="31">
        <f>VLOOKUP(A917,Hoja8!A:C,3,0)</f>
        <v>676395471</v>
      </c>
      <c r="T917" s="31">
        <f t="shared" si="58"/>
        <v>0</v>
      </c>
      <c r="U917" s="31">
        <f>VLOOKUP(A917,Hoja8!A:E,5,0)</f>
        <v>0</v>
      </c>
      <c r="V917" s="31">
        <f>VLOOKUP(A917,Hoja8!A:D,4,0)</f>
        <v>0</v>
      </c>
      <c r="W917" s="31">
        <f>VLOOKUP(A917,Hoja8!A:F,6,0)</f>
        <v>676395471</v>
      </c>
      <c r="AA917" s="30"/>
      <c r="AB917" s="31"/>
      <c r="AC917" s="31">
        <f t="shared" si="56"/>
        <v>676395471</v>
      </c>
      <c r="AD917" s="28" t="s">
        <v>300</v>
      </c>
    </row>
    <row r="918" spans="1:30" s="28" customFormat="1" ht="29" x14ac:dyDescent="0.35">
      <c r="A918" s="20">
        <v>1019</v>
      </c>
      <c r="B918" s="28">
        <v>2024</v>
      </c>
      <c r="C918" s="19" t="s">
        <v>2826</v>
      </c>
      <c r="D918" s="19" t="s">
        <v>2827</v>
      </c>
      <c r="E918" s="19">
        <v>830045040</v>
      </c>
      <c r="F918" s="19" t="s">
        <v>2828</v>
      </c>
      <c r="G918" s="19"/>
      <c r="H918" s="19"/>
      <c r="I918" s="27">
        <v>45442</v>
      </c>
      <c r="J918" s="27" t="s">
        <v>5418</v>
      </c>
      <c r="K918" s="27"/>
      <c r="L918" s="29">
        <v>22910947</v>
      </c>
      <c r="M918" s="36">
        <v>0</v>
      </c>
      <c r="N918" s="31">
        <v>0</v>
      </c>
      <c r="O918" s="31">
        <v>0</v>
      </c>
      <c r="P918" s="31">
        <v>22910947</v>
      </c>
      <c r="Q918" s="31">
        <f>VLOOKUP(A918,Hoja8!A:B,2,0)</f>
        <v>830045040</v>
      </c>
      <c r="R918" s="31">
        <f t="shared" si="57"/>
        <v>0</v>
      </c>
      <c r="S918" s="31">
        <f>VLOOKUP(A918,Hoja8!A:C,3,0)</f>
        <v>22910947</v>
      </c>
      <c r="T918" s="31">
        <f t="shared" si="58"/>
        <v>0</v>
      </c>
      <c r="U918" s="31">
        <f>VLOOKUP(A918,Hoja8!A:E,5,0)</f>
        <v>0</v>
      </c>
      <c r="V918" s="31">
        <f>VLOOKUP(A918,Hoja8!A:D,4,0)</f>
        <v>0</v>
      </c>
      <c r="W918" s="31">
        <f>VLOOKUP(A918,Hoja8!A:F,6,0)</f>
        <v>22910947</v>
      </c>
      <c r="AA918" s="30"/>
      <c r="AB918" s="31"/>
      <c r="AC918" s="31">
        <f t="shared" si="56"/>
        <v>22910947</v>
      </c>
      <c r="AD918" s="28" t="s">
        <v>339</v>
      </c>
    </row>
    <row r="919" spans="1:30" s="28" customFormat="1" ht="29" x14ac:dyDescent="0.35">
      <c r="A919" s="20">
        <v>1020</v>
      </c>
      <c r="B919" s="28">
        <v>2024</v>
      </c>
      <c r="C919" s="19" t="s">
        <v>2829</v>
      </c>
      <c r="D919" s="19" t="s">
        <v>2830</v>
      </c>
      <c r="E919" s="19">
        <v>901463969</v>
      </c>
      <c r="F919" s="19" t="s">
        <v>2831</v>
      </c>
      <c r="G919" s="19"/>
      <c r="H919" s="19"/>
      <c r="I919" s="27">
        <v>45442</v>
      </c>
      <c r="J919" s="27" t="s">
        <v>5418</v>
      </c>
      <c r="K919" s="27"/>
      <c r="L919" s="29">
        <v>961333177</v>
      </c>
      <c r="M919" s="36">
        <v>0</v>
      </c>
      <c r="N919" s="31">
        <v>0</v>
      </c>
      <c r="O919" s="31">
        <v>0</v>
      </c>
      <c r="P919" s="31">
        <v>961333177</v>
      </c>
      <c r="Q919" s="31">
        <f>VLOOKUP(A919,Hoja8!A:B,2,0)</f>
        <v>901463969</v>
      </c>
      <c r="R919" s="31">
        <f t="shared" si="57"/>
        <v>0</v>
      </c>
      <c r="S919" s="31">
        <f>VLOOKUP(A919,Hoja8!A:C,3,0)</f>
        <v>961333177</v>
      </c>
      <c r="T919" s="31">
        <f t="shared" si="58"/>
        <v>0</v>
      </c>
      <c r="U919" s="31">
        <f>VLOOKUP(A919,Hoja8!A:E,5,0)</f>
        <v>0</v>
      </c>
      <c r="V919" s="31">
        <f>VLOOKUP(A919,Hoja8!A:D,4,0)</f>
        <v>0</v>
      </c>
      <c r="W919" s="31">
        <f>VLOOKUP(A919,Hoja8!A:F,6,0)</f>
        <v>961333177</v>
      </c>
      <c r="AA919" s="30"/>
      <c r="AB919" s="31"/>
      <c r="AC919" s="31">
        <f t="shared" si="56"/>
        <v>961333177</v>
      </c>
      <c r="AD919" s="28" t="s">
        <v>4742</v>
      </c>
    </row>
    <row r="920" spans="1:30" s="28" customFormat="1" ht="29" x14ac:dyDescent="0.35">
      <c r="A920" s="20">
        <v>1021</v>
      </c>
      <c r="B920" s="28">
        <v>2024</v>
      </c>
      <c r="C920" s="19" t="s">
        <v>2832</v>
      </c>
      <c r="D920" s="19" t="s">
        <v>2833</v>
      </c>
      <c r="E920" s="19">
        <v>900085682</v>
      </c>
      <c r="F920" s="19" t="s">
        <v>2834</v>
      </c>
      <c r="G920" s="19"/>
      <c r="H920" s="19"/>
      <c r="I920" s="27">
        <v>45442</v>
      </c>
      <c r="J920" s="27" t="s">
        <v>5418</v>
      </c>
      <c r="K920" s="27"/>
      <c r="L920" s="29">
        <v>1497307014</v>
      </c>
      <c r="M920" s="36">
        <v>0</v>
      </c>
      <c r="N920" s="31">
        <v>0</v>
      </c>
      <c r="O920" s="31">
        <v>0</v>
      </c>
      <c r="P920" s="31">
        <v>1497307014</v>
      </c>
      <c r="Q920" s="31">
        <f>VLOOKUP(A920,Hoja8!A:B,2,0)</f>
        <v>900085682</v>
      </c>
      <c r="R920" s="31">
        <f t="shared" si="57"/>
        <v>0</v>
      </c>
      <c r="S920" s="31">
        <f>VLOOKUP(A920,Hoja8!A:C,3,0)</f>
        <v>1497307014</v>
      </c>
      <c r="T920" s="31">
        <f t="shared" si="58"/>
        <v>0</v>
      </c>
      <c r="U920" s="31">
        <f>VLOOKUP(A920,Hoja8!A:E,5,0)</f>
        <v>0</v>
      </c>
      <c r="V920" s="31">
        <f>VLOOKUP(A920,Hoja8!A:D,4,0)</f>
        <v>0</v>
      </c>
      <c r="W920" s="31">
        <f>VLOOKUP(A920,Hoja8!A:F,6,0)</f>
        <v>1497307014</v>
      </c>
      <c r="AA920" s="30"/>
      <c r="AB920" s="31"/>
      <c r="AC920" s="31">
        <f t="shared" si="56"/>
        <v>1497307014</v>
      </c>
      <c r="AD920" s="28" t="s">
        <v>4742</v>
      </c>
    </row>
    <row r="921" spans="1:30" s="28" customFormat="1" ht="29" x14ac:dyDescent="0.35">
      <c r="A921" s="20">
        <v>1022</v>
      </c>
      <c r="B921" s="28">
        <v>2024</v>
      </c>
      <c r="C921" s="19" t="s">
        <v>2835</v>
      </c>
      <c r="D921" s="19" t="s">
        <v>2836</v>
      </c>
      <c r="E921" s="19">
        <v>19343758</v>
      </c>
      <c r="F921" s="19" t="s">
        <v>2837</v>
      </c>
      <c r="G921" s="19" t="s">
        <v>298</v>
      </c>
      <c r="H921" s="19" t="s">
        <v>299</v>
      </c>
      <c r="I921" s="27">
        <v>45442</v>
      </c>
      <c r="J921" s="27" t="s">
        <v>5418</v>
      </c>
      <c r="K921" s="27"/>
      <c r="L921" s="29">
        <v>76037192</v>
      </c>
      <c r="M921" s="36">
        <v>0</v>
      </c>
      <c r="N921" s="31">
        <v>0</v>
      </c>
      <c r="O921" s="31">
        <v>0</v>
      </c>
      <c r="P921" s="31">
        <v>76037192</v>
      </c>
      <c r="Q921" s="31">
        <f>VLOOKUP(A921,Hoja8!A:B,2,0)</f>
        <v>19343758</v>
      </c>
      <c r="R921" s="31">
        <f t="shared" si="57"/>
        <v>0</v>
      </c>
      <c r="S921" s="31">
        <f>VLOOKUP(A921,Hoja8!A:C,3,0)</f>
        <v>76037192</v>
      </c>
      <c r="T921" s="31">
        <f t="shared" si="58"/>
        <v>0</v>
      </c>
      <c r="U921" s="31">
        <f>VLOOKUP(A921,Hoja8!A:E,5,0)</f>
        <v>0</v>
      </c>
      <c r="V921" s="31">
        <f>VLOOKUP(A921,Hoja8!A:D,4,0)</f>
        <v>0</v>
      </c>
      <c r="W921" s="31">
        <f>VLOOKUP(A921,Hoja8!A:F,6,0)</f>
        <v>76037192</v>
      </c>
      <c r="AA921" s="30"/>
      <c r="AB921" s="31"/>
      <c r="AC921" s="31">
        <f t="shared" si="56"/>
        <v>76037192</v>
      </c>
      <c r="AD921" s="28" t="s">
        <v>5434</v>
      </c>
    </row>
    <row r="922" spans="1:30" s="28" customFormat="1" ht="29" x14ac:dyDescent="0.35">
      <c r="A922" s="20">
        <v>1023</v>
      </c>
      <c r="B922" s="28">
        <v>2024</v>
      </c>
      <c r="C922" s="19" t="s">
        <v>2838</v>
      </c>
      <c r="D922" s="19" t="s">
        <v>2839</v>
      </c>
      <c r="E922" s="19">
        <v>39638140</v>
      </c>
      <c r="F922" s="19" t="s">
        <v>2840</v>
      </c>
      <c r="G922" s="19" t="s">
        <v>298</v>
      </c>
      <c r="H922" s="19" t="s">
        <v>299</v>
      </c>
      <c r="I922" s="27">
        <v>45442</v>
      </c>
      <c r="J922" s="27" t="s">
        <v>5418</v>
      </c>
      <c r="K922" s="27"/>
      <c r="L922" s="29">
        <v>60915944</v>
      </c>
      <c r="M922" s="36">
        <v>0</v>
      </c>
      <c r="N922" s="31">
        <v>0</v>
      </c>
      <c r="O922" s="31">
        <v>0</v>
      </c>
      <c r="P922" s="31">
        <v>60915944</v>
      </c>
      <c r="Q922" s="31">
        <f>VLOOKUP(A922,Hoja8!A:B,2,0)</f>
        <v>39638140</v>
      </c>
      <c r="R922" s="31">
        <f t="shared" si="57"/>
        <v>0</v>
      </c>
      <c r="S922" s="31">
        <f>VLOOKUP(A922,Hoja8!A:C,3,0)</f>
        <v>60915944</v>
      </c>
      <c r="T922" s="31">
        <f t="shared" si="58"/>
        <v>0</v>
      </c>
      <c r="U922" s="31">
        <f>VLOOKUP(A922,Hoja8!A:E,5,0)</f>
        <v>0</v>
      </c>
      <c r="V922" s="31">
        <f>VLOOKUP(A922,Hoja8!A:D,4,0)</f>
        <v>0</v>
      </c>
      <c r="W922" s="31">
        <f>VLOOKUP(A922,Hoja8!A:F,6,0)</f>
        <v>60915944</v>
      </c>
      <c r="AA922" s="30"/>
      <c r="AB922" s="31"/>
      <c r="AC922" s="31">
        <f t="shared" si="56"/>
        <v>60915944</v>
      </c>
      <c r="AD922" s="28" t="s">
        <v>5434</v>
      </c>
    </row>
    <row r="923" spans="1:30" s="28" customFormat="1" ht="29" x14ac:dyDescent="0.35">
      <c r="A923" s="20">
        <v>1024</v>
      </c>
      <c r="B923" s="28">
        <v>2024</v>
      </c>
      <c r="C923" s="19" t="s">
        <v>2841</v>
      </c>
      <c r="D923" s="19" t="s">
        <v>2842</v>
      </c>
      <c r="E923" s="19">
        <v>860402594</v>
      </c>
      <c r="F923" s="19" t="s">
        <v>2843</v>
      </c>
      <c r="G923" s="19" t="s">
        <v>298</v>
      </c>
      <c r="H923" s="19" t="s">
        <v>299</v>
      </c>
      <c r="I923" s="27">
        <v>45442</v>
      </c>
      <c r="J923" s="27" t="s">
        <v>5418</v>
      </c>
      <c r="K923" s="27"/>
      <c r="L923" s="29">
        <v>64095445</v>
      </c>
      <c r="M923" s="36">
        <v>0</v>
      </c>
      <c r="N923" s="31">
        <v>0</v>
      </c>
      <c r="O923" s="31">
        <v>0</v>
      </c>
      <c r="P923" s="31">
        <v>64095445</v>
      </c>
      <c r="Q923" s="31">
        <f>VLOOKUP(A923,Hoja8!A:B,2,0)</f>
        <v>860402594</v>
      </c>
      <c r="R923" s="31">
        <f t="shared" si="57"/>
        <v>0</v>
      </c>
      <c r="S923" s="31">
        <f>VLOOKUP(A923,Hoja8!A:C,3,0)</f>
        <v>64095445</v>
      </c>
      <c r="T923" s="31">
        <f t="shared" si="58"/>
        <v>0</v>
      </c>
      <c r="U923" s="31">
        <f>VLOOKUP(A923,Hoja8!A:E,5,0)</f>
        <v>0</v>
      </c>
      <c r="V923" s="31">
        <f>VLOOKUP(A923,Hoja8!A:D,4,0)</f>
        <v>0</v>
      </c>
      <c r="W923" s="31">
        <f>VLOOKUP(A923,Hoja8!A:F,6,0)</f>
        <v>64095445</v>
      </c>
      <c r="AA923" s="30"/>
      <c r="AB923" s="31"/>
      <c r="AC923" s="31">
        <f t="shared" si="56"/>
        <v>64095445</v>
      </c>
      <c r="AD923" s="28" t="s">
        <v>5434</v>
      </c>
    </row>
    <row r="924" spans="1:30" s="28" customFormat="1" ht="29" x14ac:dyDescent="0.35">
      <c r="A924" s="20">
        <v>1025</v>
      </c>
      <c r="B924" s="28">
        <v>2024</v>
      </c>
      <c r="C924" s="19" t="s">
        <v>2844</v>
      </c>
      <c r="D924" s="19" t="s">
        <v>2845</v>
      </c>
      <c r="E924" s="19">
        <v>51883443</v>
      </c>
      <c r="F924" s="19" t="s">
        <v>2846</v>
      </c>
      <c r="G924" s="19" t="s">
        <v>298</v>
      </c>
      <c r="H924" s="19" t="s">
        <v>299</v>
      </c>
      <c r="I924" s="27">
        <v>45442</v>
      </c>
      <c r="J924" s="27" t="s">
        <v>5418</v>
      </c>
      <c r="K924" s="27"/>
      <c r="L924" s="29">
        <v>97627126</v>
      </c>
      <c r="M924" s="36">
        <v>0</v>
      </c>
      <c r="N924" s="31">
        <v>0</v>
      </c>
      <c r="O924" s="31">
        <v>0</v>
      </c>
      <c r="P924" s="31">
        <v>97627126</v>
      </c>
      <c r="Q924" s="31">
        <f>VLOOKUP(A924,Hoja8!A:B,2,0)</f>
        <v>51883443</v>
      </c>
      <c r="R924" s="31">
        <f t="shared" si="57"/>
        <v>0</v>
      </c>
      <c r="S924" s="31">
        <f>VLOOKUP(A924,Hoja8!A:C,3,0)</f>
        <v>97627126</v>
      </c>
      <c r="T924" s="31">
        <f t="shared" si="58"/>
        <v>0</v>
      </c>
      <c r="U924" s="31">
        <f>VLOOKUP(A924,Hoja8!A:E,5,0)</f>
        <v>0</v>
      </c>
      <c r="V924" s="31">
        <f>VLOOKUP(A924,Hoja8!A:D,4,0)</f>
        <v>0</v>
      </c>
      <c r="W924" s="31">
        <f>VLOOKUP(A924,Hoja8!A:F,6,0)</f>
        <v>97627126</v>
      </c>
      <c r="AA924" s="30"/>
      <c r="AB924" s="31"/>
      <c r="AC924" s="31">
        <f t="shared" si="56"/>
        <v>97627126</v>
      </c>
      <c r="AD924" s="28" t="s">
        <v>5434</v>
      </c>
    </row>
    <row r="925" spans="1:30" s="28" customFormat="1" ht="29" x14ac:dyDescent="0.35">
      <c r="A925" s="20">
        <v>1026</v>
      </c>
      <c r="B925" s="28">
        <v>2024</v>
      </c>
      <c r="C925" s="19" t="s">
        <v>2847</v>
      </c>
      <c r="D925" s="19" t="s">
        <v>2848</v>
      </c>
      <c r="E925" s="19">
        <v>80009022</v>
      </c>
      <c r="F925" s="19" t="s">
        <v>2849</v>
      </c>
      <c r="G925" s="19" t="s">
        <v>298</v>
      </c>
      <c r="H925" s="19" t="s">
        <v>299</v>
      </c>
      <c r="I925" s="27">
        <v>45442</v>
      </c>
      <c r="J925" s="27" t="s">
        <v>5418</v>
      </c>
      <c r="K925" s="27"/>
      <c r="L925" s="29">
        <v>89364091</v>
      </c>
      <c r="M925" s="36">
        <v>0</v>
      </c>
      <c r="N925" s="31">
        <v>0</v>
      </c>
      <c r="O925" s="31">
        <v>0</v>
      </c>
      <c r="P925" s="31">
        <v>89364091</v>
      </c>
      <c r="Q925" s="31">
        <f>VLOOKUP(A925,Hoja8!A:B,2,0)</f>
        <v>80009022</v>
      </c>
      <c r="R925" s="31">
        <f t="shared" si="57"/>
        <v>0</v>
      </c>
      <c r="S925" s="31">
        <f>VLOOKUP(A925,Hoja8!A:C,3,0)</f>
        <v>89364091</v>
      </c>
      <c r="T925" s="31">
        <f t="shared" si="58"/>
        <v>0</v>
      </c>
      <c r="U925" s="31">
        <f>VLOOKUP(A925,Hoja8!A:E,5,0)</f>
        <v>0</v>
      </c>
      <c r="V925" s="31">
        <f>VLOOKUP(A925,Hoja8!A:D,4,0)</f>
        <v>0</v>
      </c>
      <c r="W925" s="31">
        <f>VLOOKUP(A925,Hoja8!A:F,6,0)</f>
        <v>89364091</v>
      </c>
      <c r="AA925" s="30"/>
      <c r="AB925" s="31"/>
      <c r="AC925" s="31">
        <f t="shared" si="56"/>
        <v>89364091</v>
      </c>
      <c r="AD925" s="28" t="s">
        <v>5434</v>
      </c>
    </row>
    <row r="926" spans="1:30" s="28" customFormat="1" ht="29" x14ac:dyDescent="0.35">
      <c r="A926" s="20">
        <v>1027</v>
      </c>
      <c r="B926" s="28">
        <v>2024</v>
      </c>
      <c r="C926" s="19" t="s">
        <v>2850</v>
      </c>
      <c r="D926" s="19" t="s">
        <v>2851</v>
      </c>
      <c r="E926" s="19">
        <v>900079785</v>
      </c>
      <c r="F926" s="19" t="s">
        <v>2852</v>
      </c>
      <c r="G926" s="19" t="s">
        <v>298</v>
      </c>
      <c r="H926" s="19" t="s">
        <v>299</v>
      </c>
      <c r="I926" s="27">
        <v>45442</v>
      </c>
      <c r="J926" s="27" t="s">
        <v>5418</v>
      </c>
      <c r="K926" s="27"/>
      <c r="L926" s="29">
        <v>66588872</v>
      </c>
      <c r="M926" s="36">
        <v>0</v>
      </c>
      <c r="N926" s="31">
        <v>0</v>
      </c>
      <c r="O926" s="31">
        <v>0</v>
      </c>
      <c r="P926" s="31">
        <v>66588872</v>
      </c>
      <c r="Q926" s="31">
        <f>VLOOKUP(A926,Hoja8!A:B,2,0)</f>
        <v>900079785</v>
      </c>
      <c r="R926" s="31">
        <f t="shared" si="57"/>
        <v>0</v>
      </c>
      <c r="S926" s="31">
        <f>VLOOKUP(A926,Hoja8!A:C,3,0)</f>
        <v>66588872</v>
      </c>
      <c r="T926" s="31">
        <f t="shared" si="58"/>
        <v>0</v>
      </c>
      <c r="U926" s="31">
        <f>VLOOKUP(A926,Hoja8!A:E,5,0)</f>
        <v>0</v>
      </c>
      <c r="V926" s="31">
        <f>VLOOKUP(A926,Hoja8!A:D,4,0)</f>
        <v>0</v>
      </c>
      <c r="W926" s="31">
        <f>VLOOKUP(A926,Hoja8!A:F,6,0)</f>
        <v>66588872</v>
      </c>
      <c r="AA926" s="30"/>
      <c r="AB926" s="31"/>
      <c r="AC926" s="31">
        <f t="shared" si="56"/>
        <v>66588872</v>
      </c>
      <c r="AD926" s="28" t="s">
        <v>5434</v>
      </c>
    </row>
    <row r="927" spans="1:30" s="28" customFormat="1" ht="29" x14ac:dyDescent="0.35">
      <c r="A927" s="20">
        <v>1028</v>
      </c>
      <c r="B927" s="28">
        <v>2024</v>
      </c>
      <c r="C927" s="19" t="s">
        <v>2853</v>
      </c>
      <c r="D927" s="19" t="s">
        <v>2854</v>
      </c>
      <c r="E927" s="19">
        <v>1019038345</v>
      </c>
      <c r="F927" s="19" t="s">
        <v>2855</v>
      </c>
      <c r="G927" s="19"/>
      <c r="H927" s="19"/>
      <c r="I927" s="27">
        <v>45442</v>
      </c>
      <c r="J927" s="27" t="s">
        <v>5418</v>
      </c>
      <c r="K927" s="27"/>
      <c r="L927" s="29">
        <v>4800000</v>
      </c>
      <c r="M927" s="36">
        <v>0</v>
      </c>
      <c r="N927" s="31">
        <v>0</v>
      </c>
      <c r="O927" s="31">
        <v>0</v>
      </c>
      <c r="P927" s="31">
        <v>4800000</v>
      </c>
      <c r="Q927" s="31">
        <f>VLOOKUP(A927,Hoja8!A:B,2,0)</f>
        <v>1019038345</v>
      </c>
      <c r="R927" s="31">
        <f t="shared" si="57"/>
        <v>0</v>
      </c>
      <c r="S927" s="31">
        <f>VLOOKUP(A927,Hoja8!A:C,3,0)</f>
        <v>4800000</v>
      </c>
      <c r="T927" s="31">
        <f t="shared" si="58"/>
        <v>0</v>
      </c>
      <c r="U927" s="31">
        <f>VLOOKUP(A927,Hoja8!A:E,5,0)</f>
        <v>0</v>
      </c>
      <c r="V927" s="31">
        <f>VLOOKUP(A927,Hoja8!A:D,4,0)</f>
        <v>0</v>
      </c>
      <c r="W927" s="31">
        <f>VLOOKUP(A927,Hoja8!A:F,6,0)</f>
        <v>4800000</v>
      </c>
      <c r="AA927" s="30"/>
      <c r="AB927" s="31"/>
      <c r="AC927" s="31">
        <f t="shared" si="56"/>
        <v>4800000</v>
      </c>
      <c r="AD927" s="28" t="s">
        <v>300</v>
      </c>
    </row>
    <row r="928" spans="1:30" s="28" customFormat="1" ht="29" x14ac:dyDescent="0.35">
      <c r="A928" s="20">
        <v>1029</v>
      </c>
      <c r="B928" s="28">
        <v>2024</v>
      </c>
      <c r="C928" s="19" t="s">
        <v>2856</v>
      </c>
      <c r="D928" s="19" t="s">
        <v>2857</v>
      </c>
      <c r="E928" s="19">
        <v>860035467</v>
      </c>
      <c r="F928" s="19" t="s">
        <v>2858</v>
      </c>
      <c r="G928" s="19" t="s">
        <v>2256</v>
      </c>
      <c r="H928" s="19" t="s">
        <v>33</v>
      </c>
      <c r="I928" s="27">
        <v>45442</v>
      </c>
      <c r="J928" s="27">
        <v>45448</v>
      </c>
      <c r="K928" s="27">
        <v>45657</v>
      </c>
      <c r="L928" s="29">
        <v>10099860</v>
      </c>
      <c r="M928" s="36">
        <v>0</v>
      </c>
      <c r="N928" s="31">
        <v>0</v>
      </c>
      <c r="O928" s="31">
        <v>0</v>
      </c>
      <c r="P928" s="31">
        <v>10099860</v>
      </c>
      <c r="Q928" s="31">
        <f>VLOOKUP(A928,Hoja8!A:B,2,0)</f>
        <v>860035467</v>
      </c>
      <c r="R928" s="31">
        <f t="shared" si="57"/>
        <v>0</v>
      </c>
      <c r="S928" s="31">
        <f>VLOOKUP(A928,Hoja8!A:C,3,0)</f>
        <v>10099860</v>
      </c>
      <c r="T928" s="31">
        <f t="shared" si="58"/>
        <v>0</v>
      </c>
      <c r="U928" s="31">
        <f>VLOOKUP(A928,Hoja8!A:E,5,0)</f>
        <v>0</v>
      </c>
      <c r="V928" s="31">
        <f>VLOOKUP(A928,Hoja8!A:D,4,0)</f>
        <v>0</v>
      </c>
      <c r="W928" s="31">
        <f>VLOOKUP(A928,Hoja8!A:F,6,0)</f>
        <v>10099860</v>
      </c>
      <c r="AA928" s="30"/>
      <c r="AB928" s="31"/>
      <c r="AC928" s="31">
        <f t="shared" si="56"/>
        <v>10099860</v>
      </c>
      <c r="AD928" s="28" t="s">
        <v>33</v>
      </c>
    </row>
    <row r="929" spans="1:30" s="28" customFormat="1" ht="29" x14ac:dyDescent="0.35">
      <c r="A929" s="20">
        <v>1030</v>
      </c>
      <c r="B929" s="28">
        <v>2024</v>
      </c>
      <c r="C929" s="19" t="s">
        <v>2859</v>
      </c>
      <c r="D929" s="19" t="s">
        <v>2860</v>
      </c>
      <c r="E929" s="19">
        <v>901681580</v>
      </c>
      <c r="F929" s="19" t="s">
        <v>2861</v>
      </c>
      <c r="G929" s="19" t="s">
        <v>298</v>
      </c>
      <c r="H929" s="19" t="s">
        <v>299</v>
      </c>
      <c r="I929" s="27">
        <v>45442</v>
      </c>
      <c r="J929" s="27" t="s">
        <v>5418</v>
      </c>
      <c r="K929" s="27"/>
      <c r="L929" s="29">
        <v>750944967</v>
      </c>
      <c r="M929" s="36">
        <v>0</v>
      </c>
      <c r="N929" s="31">
        <v>0</v>
      </c>
      <c r="O929" s="31">
        <v>0</v>
      </c>
      <c r="P929" s="31">
        <v>750944967</v>
      </c>
      <c r="Q929" s="31">
        <f>VLOOKUP(A929,Hoja8!A:B,2,0)</f>
        <v>901681580</v>
      </c>
      <c r="R929" s="31">
        <f t="shared" si="57"/>
        <v>0</v>
      </c>
      <c r="S929" s="31">
        <f>VLOOKUP(A929,Hoja8!A:C,3,0)</f>
        <v>750944967</v>
      </c>
      <c r="T929" s="31">
        <f t="shared" si="58"/>
        <v>0</v>
      </c>
      <c r="U929" s="31">
        <f>VLOOKUP(A929,Hoja8!A:E,5,0)</f>
        <v>0</v>
      </c>
      <c r="V929" s="31">
        <f>VLOOKUP(A929,Hoja8!A:D,4,0)</f>
        <v>0</v>
      </c>
      <c r="W929" s="31">
        <f>VLOOKUP(A929,Hoja8!A:F,6,0)</f>
        <v>750944967</v>
      </c>
      <c r="AA929" s="30"/>
      <c r="AB929" s="31"/>
      <c r="AC929" s="31">
        <f t="shared" si="56"/>
        <v>750944967</v>
      </c>
      <c r="AD929" s="28" t="s">
        <v>300</v>
      </c>
    </row>
    <row r="930" spans="1:30" s="28" customFormat="1" ht="29" x14ac:dyDescent="0.35">
      <c r="A930" s="20">
        <v>1031</v>
      </c>
      <c r="B930" s="28">
        <v>2024</v>
      </c>
      <c r="C930" s="19" t="s">
        <v>2862</v>
      </c>
      <c r="D930" s="19" t="s">
        <v>2863</v>
      </c>
      <c r="E930" s="19">
        <v>901446976</v>
      </c>
      <c r="F930" s="19" t="s">
        <v>2864</v>
      </c>
      <c r="G930" s="19" t="s">
        <v>5432</v>
      </c>
      <c r="H930" s="19" t="s">
        <v>820</v>
      </c>
      <c r="I930" s="27">
        <v>45456</v>
      </c>
      <c r="J930" s="27">
        <v>45462</v>
      </c>
      <c r="K930" s="27">
        <v>45657</v>
      </c>
      <c r="L930" s="29">
        <v>30035500</v>
      </c>
      <c r="M930" s="36"/>
      <c r="N930" s="31"/>
      <c r="O930" s="31"/>
      <c r="P930" s="31"/>
      <c r="Q930" s="31">
        <f>VLOOKUP(A930,Hoja8!A:B,2,0)</f>
        <v>901446976</v>
      </c>
      <c r="R930" s="31">
        <f t="shared" si="57"/>
        <v>0</v>
      </c>
      <c r="S930" s="31">
        <f>VLOOKUP(A930,Hoja8!A:C,3,0)</f>
        <v>30035500</v>
      </c>
      <c r="T930" s="31">
        <f t="shared" si="58"/>
        <v>0</v>
      </c>
      <c r="U930" s="31">
        <f>VLOOKUP(A930,Hoja8!A:E,5,0)</f>
        <v>0</v>
      </c>
      <c r="V930" s="31">
        <f>VLOOKUP(A930,Hoja8!A:D,4,0)</f>
        <v>0</v>
      </c>
      <c r="W930" s="31">
        <f>VLOOKUP(A930,Hoja8!A:F,6,0)</f>
        <v>30035500</v>
      </c>
      <c r="AA930" s="30"/>
      <c r="AB930" s="31"/>
      <c r="AC930" s="31"/>
      <c r="AD930" s="28" t="s">
        <v>428</v>
      </c>
    </row>
  </sheetData>
  <mergeCells count="5">
    <mergeCell ref="A1:H1"/>
    <mergeCell ref="A2:H2"/>
    <mergeCell ref="A3:H3"/>
    <mergeCell ref="A5:L5"/>
    <mergeCell ref="M5:P5"/>
  </mergeCells>
  <conditionalFormatting sqref="A1:A5">
    <cfRule type="duplicateValues" dxfId="14" priority="4"/>
    <cfRule type="duplicateValues" dxfId="13" priority="5"/>
  </conditionalFormatting>
  <conditionalFormatting sqref="A7:A930">
    <cfRule type="duplicateValues" dxfId="12" priority="15"/>
  </conditionalFormatting>
  <conditionalFormatting sqref="D6">
    <cfRule type="duplicateValues" dxfId="11" priority="13"/>
  </conditionalFormatting>
  <conditionalFormatting sqref="D6:E6">
    <cfRule type="duplicateValues" dxfId="10" priority="11"/>
    <cfRule type="duplicateValues" dxfId="9" priority="14"/>
  </conditionalFormatting>
  <conditionalFormatting sqref="E6">
    <cfRule type="duplicateValues" dxfId="8" priority="12"/>
  </conditionalFormatting>
  <conditionalFormatting sqref="F6">
    <cfRule type="duplicateValues" dxfId="7" priority="9"/>
    <cfRule type="duplicateValues" dxfId="6" priority="10"/>
  </conditionalFormatting>
  <conditionalFormatting sqref="G6">
    <cfRule type="duplicateValues" dxfId="5" priority="8"/>
  </conditionalFormatting>
  <conditionalFormatting sqref="G6:H6">
    <cfRule type="duplicateValues" dxfId="4" priority="6"/>
  </conditionalFormatting>
  <conditionalFormatting sqref="H6">
    <cfRule type="duplicateValues" dxfId="3" priority="7"/>
  </conditionalFormatting>
  <conditionalFormatting sqref="AD6">
    <cfRule type="duplicateValues" dxfId="2" priority="1"/>
    <cfRule type="duplicateValues" dxfId="1" priority="2"/>
    <cfRule type="duplicateValues" dxfId="0" priority="3"/>
  </conditionalFormatting>
  <hyperlinks>
    <hyperlink ref="F13" r:id="rId1" xr:uid="{4337E189-A697-46D0-B639-2979D4195BA8}"/>
    <hyperlink ref="F22" r:id="rId2" xr:uid="{0807D254-C7BF-4642-AF00-8BB5DDCE1988}"/>
    <hyperlink ref="F69" r:id="rId3" xr:uid="{87445E69-1A80-47A8-975B-CB129990AC93}"/>
    <hyperlink ref="F222" r:id="rId4" xr:uid="{37D98F45-A718-42E9-BC20-F3593D1AE905}"/>
    <hyperlink ref="F358" r:id="rId5" xr:uid="{88F7B46F-E2CD-4B23-80EE-A89D97170DC4}"/>
    <hyperlink ref="F375" r:id="rId6" xr:uid="{07D22B2B-3CB3-4E31-8328-CD7C064B4969}"/>
  </hyperlinks>
  <pageMargins left="0.7" right="0.7" top="0.75" bottom="0.75" header="0.3" footer="0.3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210F7-487E-4201-BD53-745D252085E2}">
  <dimension ref="A3:G933"/>
  <sheetViews>
    <sheetView topLeftCell="A915" workbookViewId="0">
      <selection activeCell="A3" sqref="A3:G933"/>
    </sheetView>
  </sheetViews>
  <sheetFormatPr baseColWidth="10" defaultColWidth="11.453125" defaultRowHeight="14.5" x14ac:dyDescent="0.35"/>
  <cols>
    <col min="1" max="1" width="16.54296875" bestFit="1" customWidth="1"/>
    <col min="2" max="2" width="29.1796875" bestFit="1" customWidth="1"/>
    <col min="3" max="3" width="24.7265625" bestFit="1" customWidth="1"/>
    <col min="4" max="4" width="32.1796875" bestFit="1" customWidth="1"/>
    <col min="5" max="5" width="24.26953125" bestFit="1" customWidth="1"/>
    <col min="6" max="6" width="20" bestFit="1" customWidth="1"/>
    <col min="7" max="7" width="17.7265625" bestFit="1" customWidth="1"/>
    <col min="8" max="59" width="7.81640625" bestFit="1" customWidth="1"/>
    <col min="60" max="431" width="8.81640625" bestFit="1" customWidth="1"/>
    <col min="432" max="450" width="9.81640625" bestFit="1" customWidth="1"/>
    <col min="451" max="452" width="10.81640625" bestFit="1" customWidth="1"/>
    <col min="453" max="453" width="10.1796875" bestFit="1" customWidth="1"/>
    <col min="454" max="454" width="11.7265625" bestFit="1" customWidth="1"/>
  </cols>
  <sheetData>
    <row r="3" spans="1:7" x14ac:dyDescent="0.35">
      <c r="A3" s="46" t="s">
        <v>5441</v>
      </c>
      <c r="B3" s="46" t="s">
        <v>5442</v>
      </c>
      <c r="C3" t="s">
        <v>5443</v>
      </c>
      <c r="D3" t="s">
        <v>5444</v>
      </c>
      <c r="E3" t="s">
        <v>5445</v>
      </c>
      <c r="F3" t="s">
        <v>5446</v>
      </c>
      <c r="G3" t="s">
        <v>5447</v>
      </c>
    </row>
    <row r="4" spans="1:7" x14ac:dyDescent="0.35">
      <c r="A4">
        <v>1</v>
      </c>
      <c r="B4">
        <v>1022370407</v>
      </c>
      <c r="C4">
        <v>12818733</v>
      </c>
      <c r="D4">
        <v>1</v>
      </c>
      <c r="E4">
        <v>29548267</v>
      </c>
      <c r="F4">
        <v>0</v>
      </c>
      <c r="G4">
        <v>42367000</v>
      </c>
    </row>
    <row r="5" spans="1:7" x14ac:dyDescent="0.35">
      <c r="A5">
        <v>2</v>
      </c>
      <c r="B5">
        <v>1100542273</v>
      </c>
      <c r="C5">
        <v>16480000</v>
      </c>
      <c r="D5">
        <v>1</v>
      </c>
      <c r="E5">
        <v>37354667</v>
      </c>
      <c r="F5">
        <v>274666</v>
      </c>
      <c r="G5">
        <v>54109333</v>
      </c>
    </row>
    <row r="6" spans="1:7" x14ac:dyDescent="0.35">
      <c r="A6">
        <v>3</v>
      </c>
      <c r="B6">
        <v>1026252836</v>
      </c>
      <c r="C6">
        <v>16480000</v>
      </c>
      <c r="D6">
        <v>1</v>
      </c>
      <c r="E6">
        <v>37354667</v>
      </c>
      <c r="F6">
        <v>274666</v>
      </c>
      <c r="G6">
        <v>54109333</v>
      </c>
    </row>
    <row r="7" spans="1:7" x14ac:dyDescent="0.35">
      <c r="A7">
        <v>4</v>
      </c>
      <c r="B7">
        <v>42140222</v>
      </c>
      <c r="C7">
        <v>19200000</v>
      </c>
      <c r="D7">
        <v>2</v>
      </c>
      <c r="E7">
        <v>43200000</v>
      </c>
      <c r="F7">
        <v>0</v>
      </c>
      <c r="G7">
        <v>62400000</v>
      </c>
    </row>
    <row r="8" spans="1:7" x14ac:dyDescent="0.35">
      <c r="A8">
        <v>5</v>
      </c>
      <c r="B8">
        <v>53007260</v>
      </c>
      <c r="C8">
        <v>12818733</v>
      </c>
      <c r="D8">
        <v>1</v>
      </c>
      <c r="E8">
        <v>29548267</v>
      </c>
      <c r="F8">
        <v>0</v>
      </c>
      <c r="G8">
        <v>42367000</v>
      </c>
    </row>
    <row r="9" spans="1:7" x14ac:dyDescent="0.35">
      <c r="A9">
        <v>6</v>
      </c>
      <c r="B9">
        <v>37729988</v>
      </c>
      <c r="C9">
        <v>12818733</v>
      </c>
      <c r="D9">
        <v>1</v>
      </c>
      <c r="E9">
        <v>29548267</v>
      </c>
      <c r="F9">
        <v>0</v>
      </c>
      <c r="G9">
        <v>42367000</v>
      </c>
    </row>
    <row r="10" spans="1:7" x14ac:dyDescent="0.35">
      <c r="A10">
        <v>7</v>
      </c>
      <c r="B10">
        <v>1012458653</v>
      </c>
      <c r="C10">
        <v>12818733</v>
      </c>
      <c r="D10">
        <v>1</v>
      </c>
      <c r="E10">
        <v>29548267</v>
      </c>
      <c r="F10">
        <v>0</v>
      </c>
      <c r="G10">
        <v>42367000</v>
      </c>
    </row>
    <row r="11" spans="1:7" x14ac:dyDescent="0.35">
      <c r="A11">
        <v>8</v>
      </c>
      <c r="B11">
        <v>1094267829</v>
      </c>
      <c r="C11">
        <v>13036000</v>
      </c>
      <c r="D11">
        <v>1</v>
      </c>
      <c r="E11">
        <v>29331000</v>
      </c>
      <c r="F11">
        <v>0</v>
      </c>
      <c r="G11">
        <v>42367000</v>
      </c>
    </row>
    <row r="12" spans="1:7" x14ac:dyDescent="0.35">
      <c r="A12">
        <v>9</v>
      </c>
      <c r="B12">
        <v>22581570</v>
      </c>
      <c r="C12">
        <v>12818733</v>
      </c>
      <c r="D12">
        <v>1</v>
      </c>
      <c r="E12">
        <v>29548267</v>
      </c>
      <c r="F12">
        <v>0</v>
      </c>
      <c r="G12">
        <v>42367000</v>
      </c>
    </row>
    <row r="13" spans="1:7" x14ac:dyDescent="0.35">
      <c r="A13">
        <v>10</v>
      </c>
      <c r="B13">
        <v>37942949</v>
      </c>
      <c r="C13">
        <v>16512133</v>
      </c>
      <c r="D13">
        <v>2</v>
      </c>
      <c r="E13">
        <v>38061867</v>
      </c>
      <c r="F13">
        <v>0</v>
      </c>
      <c r="G13">
        <v>54574000</v>
      </c>
    </row>
    <row r="14" spans="1:7" x14ac:dyDescent="0.35">
      <c r="A14">
        <v>11</v>
      </c>
      <c r="B14">
        <v>1010192442</v>
      </c>
      <c r="C14">
        <v>12818733</v>
      </c>
      <c r="D14">
        <v>1</v>
      </c>
      <c r="E14">
        <v>29548267</v>
      </c>
      <c r="F14">
        <v>0</v>
      </c>
      <c r="G14">
        <v>42367000</v>
      </c>
    </row>
    <row r="15" spans="1:7" x14ac:dyDescent="0.35">
      <c r="A15">
        <v>12</v>
      </c>
      <c r="B15">
        <v>1057515441</v>
      </c>
      <c r="C15">
        <v>10682933</v>
      </c>
      <c r="D15">
        <v>2</v>
      </c>
      <c r="E15">
        <v>24625067</v>
      </c>
      <c r="F15">
        <v>0</v>
      </c>
      <c r="G15">
        <v>35308000</v>
      </c>
    </row>
    <row r="16" spans="1:7" x14ac:dyDescent="0.35">
      <c r="A16">
        <v>14</v>
      </c>
      <c r="B16">
        <v>1018472399</v>
      </c>
      <c r="C16">
        <v>10682933</v>
      </c>
      <c r="D16">
        <v>1</v>
      </c>
      <c r="E16">
        <v>24625067</v>
      </c>
      <c r="F16">
        <v>0</v>
      </c>
      <c r="G16">
        <v>35308000</v>
      </c>
    </row>
    <row r="17" spans="1:7" x14ac:dyDescent="0.35">
      <c r="A17">
        <v>15</v>
      </c>
      <c r="B17">
        <v>1117546634</v>
      </c>
      <c r="C17">
        <v>12818733</v>
      </c>
      <c r="D17">
        <v>1</v>
      </c>
      <c r="E17">
        <v>29548267</v>
      </c>
      <c r="F17">
        <v>0</v>
      </c>
      <c r="G17">
        <v>42367000</v>
      </c>
    </row>
    <row r="18" spans="1:7" x14ac:dyDescent="0.35">
      <c r="A18">
        <v>16</v>
      </c>
      <c r="B18">
        <v>65589582</v>
      </c>
      <c r="C18">
        <v>15450000</v>
      </c>
      <c r="D18">
        <v>1</v>
      </c>
      <c r="E18">
        <v>34762500</v>
      </c>
      <c r="F18">
        <v>0</v>
      </c>
      <c r="G18">
        <v>50212500</v>
      </c>
    </row>
    <row r="19" spans="1:7" x14ac:dyDescent="0.35">
      <c r="A19">
        <v>17</v>
      </c>
      <c r="B19">
        <v>33377852</v>
      </c>
      <c r="C19">
        <v>18128000</v>
      </c>
      <c r="D19">
        <v>1</v>
      </c>
      <c r="E19">
        <v>40788000</v>
      </c>
      <c r="F19">
        <v>0</v>
      </c>
      <c r="G19">
        <v>58916000</v>
      </c>
    </row>
    <row r="20" spans="1:7" x14ac:dyDescent="0.35">
      <c r="A20">
        <v>18</v>
      </c>
      <c r="B20">
        <v>1020762400</v>
      </c>
      <c r="C20">
        <v>13036000</v>
      </c>
      <c r="D20">
        <v>1</v>
      </c>
      <c r="E20">
        <v>29331000</v>
      </c>
      <c r="F20">
        <v>0</v>
      </c>
      <c r="G20">
        <v>42367000</v>
      </c>
    </row>
    <row r="21" spans="1:7" x14ac:dyDescent="0.35">
      <c r="A21">
        <v>19</v>
      </c>
      <c r="B21">
        <v>51838267</v>
      </c>
      <c r="C21">
        <v>13036000</v>
      </c>
      <c r="D21">
        <v>1</v>
      </c>
      <c r="E21">
        <v>27592867</v>
      </c>
      <c r="F21">
        <v>1738133</v>
      </c>
      <c r="G21">
        <v>42367000</v>
      </c>
    </row>
    <row r="22" spans="1:7" x14ac:dyDescent="0.35">
      <c r="A22">
        <v>20</v>
      </c>
      <c r="B22">
        <v>1032505182</v>
      </c>
      <c r="C22">
        <v>6304000</v>
      </c>
      <c r="D22">
        <v>2</v>
      </c>
      <c r="E22">
        <v>14184000</v>
      </c>
      <c r="F22">
        <v>0</v>
      </c>
      <c r="G22">
        <v>20488000</v>
      </c>
    </row>
    <row r="23" spans="1:7" x14ac:dyDescent="0.35">
      <c r="A23">
        <v>21</v>
      </c>
      <c r="B23">
        <v>1018445491</v>
      </c>
      <c r="C23">
        <v>16480000</v>
      </c>
      <c r="D23">
        <v>1</v>
      </c>
      <c r="E23">
        <v>36805333</v>
      </c>
      <c r="F23">
        <v>824000</v>
      </c>
      <c r="G23">
        <v>54109333</v>
      </c>
    </row>
    <row r="24" spans="1:7" x14ac:dyDescent="0.35">
      <c r="A24">
        <v>22</v>
      </c>
      <c r="B24">
        <v>1020749871</v>
      </c>
      <c r="C24">
        <v>6365400</v>
      </c>
      <c r="D24">
        <v>1</v>
      </c>
      <c r="E24">
        <v>14322150</v>
      </c>
      <c r="F24">
        <v>636540</v>
      </c>
      <c r="G24">
        <v>21324090</v>
      </c>
    </row>
    <row r="25" spans="1:7" x14ac:dyDescent="0.35">
      <c r="A25">
        <v>23</v>
      </c>
      <c r="B25">
        <v>50972364</v>
      </c>
      <c r="C25">
        <v>19600000</v>
      </c>
      <c r="D25">
        <v>1</v>
      </c>
      <c r="E25">
        <v>43773333</v>
      </c>
      <c r="F25">
        <v>326667</v>
      </c>
      <c r="G25">
        <v>63700000</v>
      </c>
    </row>
    <row r="26" spans="1:7" x14ac:dyDescent="0.35">
      <c r="A26">
        <v>24</v>
      </c>
      <c r="B26">
        <v>53009230</v>
      </c>
      <c r="C26">
        <v>16480000</v>
      </c>
      <c r="D26">
        <v>1</v>
      </c>
      <c r="E26">
        <v>36805333</v>
      </c>
      <c r="F26">
        <v>824000</v>
      </c>
      <c r="G26">
        <v>54109333</v>
      </c>
    </row>
    <row r="27" spans="1:7" x14ac:dyDescent="0.35">
      <c r="A27">
        <v>25</v>
      </c>
      <c r="B27">
        <v>1022385776</v>
      </c>
      <c r="C27">
        <v>18128000</v>
      </c>
      <c r="D27">
        <v>1</v>
      </c>
      <c r="E27">
        <v>40485867</v>
      </c>
      <c r="F27">
        <v>302133</v>
      </c>
      <c r="G27">
        <v>58916000</v>
      </c>
    </row>
    <row r="28" spans="1:7" x14ac:dyDescent="0.35">
      <c r="A28">
        <v>26</v>
      </c>
      <c r="B28">
        <v>1073669705</v>
      </c>
      <c r="C28">
        <v>10300000</v>
      </c>
      <c r="D28">
        <v>1</v>
      </c>
      <c r="E28">
        <v>23003333</v>
      </c>
      <c r="F28">
        <v>171667</v>
      </c>
      <c r="G28">
        <v>33475000</v>
      </c>
    </row>
    <row r="29" spans="1:7" x14ac:dyDescent="0.35">
      <c r="A29">
        <v>27</v>
      </c>
      <c r="B29">
        <v>1010221484</v>
      </c>
      <c r="C29">
        <v>13036000</v>
      </c>
      <c r="D29">
        <v>1</v>
      </c>
      <c r="E29">
        <v>29113733</v>
      </c>
      <c r="F29">
        <v>217267</v>
      </c>
      <c r="G29">
        <v>42367000</v>
      </c>
    </row>
    <row r="30" spans="1:7" x14ac:dyDescent="0.35">
      <c r="A30">
        <v>28</v>
      </c>
      <c r="B30">
        <v>38364328</v>
      </c>
      <c r="C30">
        <v>13036000</v>
      </c>
      <c r="D30">
        <v>1</v>
      </c>
      <c r="E30">
        <v>29113733</v>
      </c>
      <c r="F30">
        <v>217267</v>
      </c>
      <c r="G30">
        <v>42367000</v>
      </c>
    </row>
    <row r="31" spans="1:7" x14ac:dyDescent="0.35">
      <c r="A31">
        <v>29</v>
      </c>
      <c r="B31">
        <v>49717557</v>
      </c>
      <c r="C31">
        <v>13036000</v>
      </c>
      <c r="D31">
        <v>1</v>
      </c>
      <c r="E31">
        <v>29113733</v>
      </c>
      <c r="F31">
        <v>217267</v>
      </c>
      <c r="G31">
        <v>42367000</v>
      </c>
    </row>
    <row r="32" spans="1:7" x14ac:dyDescent="0.35">
      <c r="A32">
        <v>30</v>
      </c>
      <c r="B32">
        <v>1014215771</v>
      </c>
      <c r="C32">
        <v>13036000</v>
      </c>
      <c r="D32">
        <v>1</v>
      </c>
      <c r="E32">
        <v>29113733</v>
      </c>
      <c r="F32">
        <v>217267</v>
      </c>
      <c r="G32">
        <v>42367000</v>
      </c>
    </row>
    <row r="33" spans="1:7" x14ac:dyDescent="0.35">
      <c r="A33">
        <v>31</v>
      </c>
      <c r="B33">
        <v>5996309</v>
      </c>
      <c r="C33">
        <v>18000000</v>
      </c>
      <c r="D33">
        <v>1</v>
      </c>
      <c r="E33">
        <v>40200000</v>
      </c>
      <c r="F33">
        <v>2400000</v>
      </c>
      <c r="G33">
        <v>60600000</v>
      </c>
    </row>
    <row r="34" spans="1:7" x14ac:dyDescent="0.35">
      <c r="A34">
        <v>32</v>
      </c>
      <c r="B34">
        <v>52741098</v>
      </c>
      <c r="C34">
        <v>13036000</v>
      </c>
      <c r="D34">
        <v>1</v>
      </c>
      <c r="E34">
        <v>28896467</v>
      </c>
      <c r="F34">
        <v>434533</v>
      </c>
      <c r="G34">
        <v>42367000</v>
      </c>
    </row>
    <row r="35" spans="1:7" x14ac:dyDescent="0.35">
      <c r="A35">
        <v>33</v>
      </c>
      <c r="B35">
        <v>66986015</v>
      </c>
      <c r="C35">
        <v>13036000</v>
      </c>
      <c r="D35">
        <v>1</v>
      </c>
      <c r="E35">
        <v>28896467</v>
      </c>
      <c r="F35">
        <v>434533</v>
      </c>
      <c r="G35">
        <v>42367000</v>
      </c>
    </row>
    <row r="36" spans="1:7" x14ac:dyDescent="0.35">
      <c r="A36">
        <v>34</v>
      </c>
      <c r="B36">
        <v>67026914</v>
      </c>
      <c r="C36">
        <v>13036000</v>
      </c>
      <c r="D36">
        <v>1</v>
      </c>
      <c r="E36">
        <v>29113733</v>
      </c>
      <c r="F36">
        <v>217267</v>
      </c>
      <c r="G36">
        <v>42367000</v>
      </c>
    </row>
    <row r="37" spans="1:7" x14ac:dyDescent="0.35">
      <c r="A37">
        <v>35</v>
      </c>
      <c r="B37">
        <v>51850676</v>
      </c>
      <c r="C37">
        <v>13036000</v>
      </c>
      <c r="D37">
        <v>1</v>
      </c>
      <c r="E37">
        <v>29113733</v>
      </c>
      <c r="F37">
        <v>217267</v>
      </c>
      <c r="G37">
        <v>42367000</v>
      </c>
    </row>
    <row r="38" spans="1:7" x14ac:dyDescent="0.35">
      <c r="A38">
        <v>36</v>
      </c>
      <c r="B38">
        <v>53140254</v>
      </c>
      <c r="C38">
        <v>13036000</v>
      </c>
      <c r="D38">
        <v>1</v>
      </c>
      <c r="E38">
        <v>28896467</v>
      </c>
      <c r="F38">
        <v>434533</v>
      </c>
      <c r="G38">
        <v>42367000</v>
      </c>
    </row>
    <row r="39" spans="1:7" x14ac:dyDescent="0.35">
      <c r="A39">
        <v>37</v>
      </c>
      <c r="B39">
        <v>51789632</v>
      </c>
      <c r="C39">
        <v>13036000</v>
      </c>
      <c r="D39">
        <v>1</v>
      </c>
      <c r="E39">
        <v>28896467</v>
      </c>
      <c r="F39">
        <v>434533</v>
      </c>
      <c r="G39">
        <v>42367000</v>
      </c>
    </row>
    <row r="40" spans="1:7" x14ac:dyDescent="0.35">
      <c r="A40">
        <v>38</v>
      </c>
      <c r="B40">
        <v>52444527</v>
      </c>
      <c r="C40">
        <v>13036000</v>
      </c>
      <c r="D40">
        <v>1</v>
      </c>
      <c r="E40">
        <v>28896467</v>
      </c>
      <c r="F40">
        <v>434533</v>
      </c>
      <c r="G40">
        <v>42367000</v>
      </c>
    </row>
    <row r="41" spans="1:7" x14ac:dyDescent="0.35">
      <c r="A41">
        <v>39</v>
      </c>
      <c r="B41">
        <v>1049635138</v>
      </c>
      <c r="C41">
        <v>16000000</v>
      </c>
      <c r="D41">
        <v>2</v>
      </c>
      <c r="E41">
        <v>35466667</v>
      </c>
      <c r="F41">
        <v>533333</v>
      </c>
      <c r="G41">
        <v>52000000</v>
      </c>
    </row>
    <row r="42" spans="1:7" x14ac:dyDescent="0.35">
      <c r="A42">
        <v>40</v>
      </c>
      <c r="B42">
        <v>52950437</v>
      </c>
      <c r="C42">
        <v>19732533</v>
      </c>
      <c r="D42">
        <v>2</v>
      </c>
      <c r="E42">
        <v>42011200</v>
      </c>
      <c r="F42">
        <v>318267</v>
      </c>
      <c r="G42">
        <v>62062000</v>
      </c>
    </row>
    <row r="43" spans="1:7" x14ac:dyDescent="0.35">
      <c r="A43">
        <v>41</v>
      </c>
      <c r="B43">
        <v>1020739089</v>
      </c>
      <c r="C43">
        <v>14594800</v>
      </c>
      <c r="D43">
        <v>1</v>
      </c>
      <c r="E43">
        <v>31072800</v>
      </c>
      <c r="F43">
        <v>235400</v>
      </c>
      <c r="G43">
        <v>45903000</v>
      </c>
    </row>
    <row r="44" spans="1:7" x14ac:dyDescent="0.35">
      <c r="A44">
        <v>42</v>
      </c>
      <c r="B44">
        <v>1061707223</v>
      </c>
      <c r="C44">
        <v>19600000</v>
      </c>
      <c r="D44">
        <v>1</v>
      </c>
      <c r="E44">
        <v>43446667</v>
      </c>
      <c r="F44">
        <v>653333</v>
      </c>
      <c r="G44">
        <v>63700000</v>
      </c>
    </row>
    <row r="45" spans="1:7" x14ac:dyDescent="0.35">
      <c r="A45">
        <v>43</v>
      </c>
      <c r="B45">
        <v>1026279711</v>
      </c>
      <c r="C45">
        <v>13390000</v>
      </c>
      <c r="D45">
        <v>1</v>
      </c>
      <c r="E45">
        <v>29458000</v>
      </c>
      <c r="F45">
        <v>669500</v>
      </c>
      <c r="G45">
        <v>43517500</v>
      </c>
    </row>
    <row r="46" spans="1:7" x14ac:dyDescent="0.35">
      <c r="A46">
        <v>44</v>
      </c>
      <c r="B46">
        <v>1016080339</v>
      </c>
      <c r="C46">
        <v>13390000</v>
      </c>
      <c r="D46">
        <v>1</v>
      </c>
      <c r="E46">
        <v>29458000</v>
      </c>
      <c r="F46">
        <v>669500</v>
      </c>
      <c r="G46">
        <v>43517500</v>
      </c>
    </row>
    <row r="47" spans="1:7" x14ac:dyDescent="0.35">
      <c r="A47">
        <v>45</v>
      </c>
      <c r="B47">
        <v>1020730532</v>
      </c>
      <c r="C47">
        <v>13036000</v>
      </c>
      <c r="D47">
        <v>1</v>
      </c>
      <c r="E47">
        <v>28896467</v>
      </c>
      <c r="F47">
        <v>434533</v>
      </c>
      <c r="G47">
        <v>42367000</v>
      </c>
    </row>
    <row r="48" spans="1:7" x14ac:dyDescent="0.35">
      <c r="A48">
        <v>46</v>
      </c>
      <c r="B48">
        <v>53064906</v>
      </c>
      <c r="C48">
        <v>18540000</v>
      </c>
      <c r="D48">
        <v>1</v>
      </c>
      <c r="E48">
        <v>41097000</v>
      </c>
      <c r="F48">
        <v>2781000</v>
      </c>
      <c r="G48">
        <v>62418000</v>
      </c>
    </row>
    <row r="49" spans="1:7" x14ac:dyDescent="0.35">
      <c r="A49">
        <v>47</v>
      </c>
      <c r="B49">
        <v>1020717338</v>
      </c>
      <c r="C49">
        <v>18540000</v>
      </c>
      <c r="D49">
        <v>1</v>
      </c>
      <c r="E49">
        <v>41097000</v>
      </c>
      <c r="F49">
        <v>2781000</v>
      </c>
      <c r="G49">
        <v>62418000</v>
      </c>
    </row>
    <row r="50" spans="1:7" x14ac:dyDescent="0.35">
      <c r="A50">
        <v>48</v>
      </c>
      <c r="B50">
        <v>80547349</v>
      </c>
      <c r="C50">
        <v>543200</v>
      </c>
      <c r="D50">
        <v>2</v>
      </c>
      <c r="E50">
        <v>23900800</v>
      </c>
      <c r="F50">
        <v>0</v>
      </c>
      <c r="G50">
        <v>24444000</v>
      </c>
    </row>
    <row r="51" spans="1:7" x14ac:dyDescent="0.35">
      <c r="A51">
        <v>49</v>
      </c>
      <c r="B51">
        <v>53006723</v>
      </c>
      <c r="C51">
        <v>13390000</v>
      </c>
      <c r="D51">
        <v>1</v>
      </c>
      <c r="E51">
        <v>29681167</v>
      </c>
      <c r="F51">
        <v>446333</v>
      </c>
      <c r="G51">
        <v>43517500</v>
      </c>
    </row>
    <row r="52" spans="1:7" x14ac:dyDescent="0.35">
      <c r="A52">
        <v>50</v>
      </c>
      <c r="B52">
        <v>80135868</v>
      </c>
      <c r="C52">
        <v>19629800</v>
      </c>
      <c r="D52">
        <v>1</v>
      </c>
      <c r="E52">
        <v>42799400</v>
      </c>
      <c r="F52">
        <v>321800</v>
      </c>
      <c r="G52">
        <v>62751000</v>
      </c>
    </row>
    <row r="53" spans="1:7" x14ac:dyDescent="0.35">
      <c r="A53">
        <v>51</v>
      </c>
      <c r="B53">
        <v>53106551</v>
      </c>
      <c r="C53">
        <v>19732533</v>
      </c>
      <c r="D53">
        <v>1</v>
      </c>
      <c r="E53">
        <v>42011200</v>
      </c>
      <c r="F53">
        <v>318267</v>
      </c>
      <c r="G53">
        <v>62062000</v>
      </c>
    </row>
    <row r="54" spans="1:7" x14ac:dyDescent="0.35">
      <c r="A54">
        <v>52</v>
      </c>
      <c r="B54">
        <v>1018431069</v>
      </c>
      <c r="C54">
        <v>17076543</v>
      </c>
      <c r="D54">
        <v>1</v>
      </c>
      <c r="E54">
        <v>37232463</v>
      </c>
      <c r="F54">
        <v>279944</v>
      </c>
      <c r="G54">
        <v>54588950</v>
      </c>
    </row>
    <row r="55" spans="1:7" x14ac:dyDescent="0.35">
      <c r="A55">
        <v>53</v>
      </c>
      <c r="B55">
        <v>51705761</v>
      </c>
      <c r="C55">
        <v>14523000</v>
      </c>
      <c r="D55">
        <v>1</v>
      </c>
      <c r="E55">
        <v>41097000</v>
      </c>
      <c r="F55">
        <v>0</v>
      </c>
      <c r="G55">
        <v>55620000</v>
      </c>
    </row>
    <row r="56" spans="1:7" x14ac:dyDescent="0.35">
      <c r="A56">
        <v>54</v>
      </c>
      <c r="B56">
        <v>52133832</v>
      </c>
      <c r="C56">
        <v>14832000</v>
      </c>
      <c r="D56">
        <v>1</v>
      </c>
      <c r="E56">
        <v>40788000</v>
      </c>
      <c r="F56">
        <v>0</v>
      </c>
      <c r="G56">
        <v>55620000</v>
      </c>
    </row>
    <row r="57" spans="1:7" x14ac:dyDescent="0.35">
      <c r="A57">
        <v>55</v>
      </c>
      <c r="B57">
        <v>11227432</v>
      </c>
      <c r="C57">
        <v>14420000</v>
      </c>
      <c r="D57">
        <v>1</v>
      </c>
      <c r="E57">
        <v>31724000</v>
      </c>
      <c r="F57">
        <v>721000</v>
      </c>
      <c r="G57">
        <v>46865000</v>
      </c>
    </row>
    <row r="58" spans="1:7" x14ac:dyDescent="0.35">
      <c r="A58">
        <v>56</v>
      </c>
      <c r="B58">
        <v>1020721300</v>
      </c>
      <c r="C58">
        <v>14124000</v>
      </c>
      <c r="D58">
        <v>1</v>
      </c>
      <c r="E58">
        <v>30366600</v>
      </c>
      <c r="F58">
        <v>1412400</v>
      </c>
      <c r="G58">
        <v>45903000</v>
      </c>
    </row>
    <row r="59" spans="1:7" x14ac:dyDescent="0.35">
      <c r="A59">
        <v>57</v>
      </c>
      <c r="B59">
        <v>1032366030</v>
      </c>
      <c r="C59">
        <v>15232000</v>
      </c>
      <c r="D59">
        <v>2</v>
      </c>
      <c r="E59">
        <v>32748800</v>
      </c>
      <c r="F59">
        <v>1523200</v>
      </c>
      <c r="G59">
        <v>49504000</v>
      </c>
    </row>
    <row r="60" spans="1:7" x14ac:dyDescent="0.35">
      <c r="A60">
        <v>58</v>
      </c>
      <c r="B60">
        <v>52045284</v>
      </c>
      <c r="C60">
        <v>18540000</v>
      </c>
      <c r="D60">
        <v>1</v>
      </c>
      <c r="E60">
        <v>40788000</v>
      </c>
      <c r="F60">
        <v>927000</v>
      </c>
      <c r="G60">
        <v>60255000</v>
      </c>
    </row>
    <row r="61" spans="1:7" x14ac:dyDescent="0.35">
      <c r="A61">
        <v>59</v>
      </c>
      <c r="B61">
        <v>1032499220</v>
      </c>
      <c r="C61">
        <v>8580000</v>
      </c>
      <c r="D61">
        <v>1</v>
      </c>
      <c r="E61">
        <v>18876000</v>
      </c>
      <c r="F61">
        <v>429000</v>
      </c>
      <c r="G61">
        <v>27885000</v>
      </c>
    </row>
    <row r="62" spans="1:7" x14ac:dyDescent="0.35">
      <c r="A62">
        <v>60</v>
      </c>
      <c r="B62">
        <v>52111077</v>
      </c>
      <c r="C62">
        <v>17510000</v>
      </c>
      <c r="D62">
        <v>1</v>
      </c>
      <c r="E62">
        <v>38522000</v>
      </c>
      <c r="F62">
        <v>875500</v>
      </c>
      <c r="G62">
        <v>56907500</v>
      </c>
    </row>
    <row r="63" spans="1:7" x14ac:dyDescent="0.35">
      <c r="A63">
        <v>61</v>
      </c>
      <c r="B63">
        <v>52229317</v>
      </c>
      <c r="C63">
        <v>13428000</v>
      </c>
      <c r="D63">
        <v>1</v>
      </c>
      <c r="E63">
        <v>28870200</v>
      </c>
      <c r="F63">
        <v>1342800</v>
      </c>
      <c r="G63">
        <v>43641000</v>
      </c>
    </row>
    <row r="64" spans="1:7" x14ac:dyDescent="0.35">
      <c r="A64">
        <v>62</v>
      </c>
      <c r="B64">
        <v>52198664</v>
      </c>
      <c r="C64">
        <v>13036000</v>
      </c>
      <c r="D64">
        <v>1</v>
      </c>
      <c r="E64">
        <v>28679200</v>
      </c>
      <c r="F64">
        <v>651800</v>
      </c>
      <c r="G64">
        <v>42367000</v>
      </c>
    </row>
    <row r="65" spans="1:7" x14ac:dyDescent="0.35">
      <c r="A65">
        <v>63</v>
      </c>
      <c r="B65">
        <v>52953322</v>
      </c>
      <c r="C65">
        <v>13036000</v>
      </c>
      <c r="D65">
        <v>1</v>
      </c>
      <c r="E65">
        <v>28679200</v>
      </c>
      <c r="F65">
        <v>651800</v>
      </c>
      <c r="G65">
        <v>42367000</v>
      </c>
    </row>
    <row r="66" spans="1:7" x14ac:dyDescent="0.35">
      <c r="A66">
        <v>64</v>
      </c>
      <c r="B66">
        <v>1072708290</v>
      </c>
      <c r="C66">
        <v>13036000</v>
      </c>
      <c r="D66">
        <v>1</v>
      </c>
      <c r="E66">
        <v>28679200</v>
      </c>
      <c r="F66">
        <v>651800</v>
      </c>
      <c r="G66">
        <v>42367000</v>
      </c>
    </row>
    <row r="67" spans="1:7" x14ac:dyDescent="0.35">
      <c r="A67">
        <v>65</v>
      </c>
      <c r="B67">
        <v>1010233479</v>
      </c>
      <c r="C67">
        <v>13036000</v>
      </c>
      <c r="D67">
        <v>1</v>
      </c>
      <c r="E67">
        <v>28679200</v>
      </c>
      <c r="F67">
        <v>651800</v>
      </c>
      <c r="G67">
        <v>42367000</v>
      </c>
    </row>
    <row r="68" spans="1:7" x14ac:dyDescent="0.35">
      <c r="A68">
        <v>66</v>
      </c>
      <c r="B68">
        <v>53165523</v>
      </c>
      <c r="C68">
        <v>16000000</v>
      </c>
      <c r="D68">
        <v>1</v>
      </c>
      <c r="E68">
        <v>34400000</v>
      </c>
      <c r="F68">
        <v>1600000</v>
      </c>
      <c r="G68">
        <v>52000000</v>
      </c>
    </row>
    <row r="69" spans="1:7" x14ac:dyDescent="0.35">
      <c r="A69">
        <v>67</v>
      </c>
      <c r="B69">
        <v>1057515051</v>
      </c>
      <c r="C69">
        <v>15664000</v>
      </c>
      <c r="D69">
        <v>2</v>
      </c>
      <c r="E69">
        <v>33677600</v>
      </c>
      <c r="F69">
        <v>1566400</v>
      </c>
      <c r="G69">
        <v>50908000</v>
      </c>
    </row>
    <row r="70" spans="1:7" x14ac:dyDescent="0.35">
      <c r="A70">
        <v>68</v>
      </c>
      <c r="B70">
        <v>1032423688</v>
      </c>
      <c r="C70">
        <v>26072000</v>
      </c>
      <c r="D70">
        <v>1</v>
      </c>
      <c r="E70">
        <v>14556867</v>
      </c>
      <c r="F70">
        <v>1738133</v>
      </c>
      <c r="G70">
        <v>42367000</v>
      </c>
    </row>
    <row r="71" spans="1:7" x14ac:dyDescent="0.35">
      <c r="A71">
        <v>69</v>
      </c>
      <c r="B71">
        <v>1032412691</v>
      </c>
      <c r="C71">
        <v>14124000</v>
      </c>
      <c r="D71">
        <v>1</v>
      </c>
      <c r="E71">
        <v>29895800</v>
      </c>
      <c r="F71">
        <v>1883200</v>
      </c>
      <c r="G71">
        <v>45903000</v>
      </c>
    </row>
    <row r="72" spans="1:7" x14ac:dyDescent="0.35">
      <c r="A72">
        <v>70</v>
      </c>
      <c r="B72">
        <v>1015452543</v>
      </c>
      <c r="C72">
        <v>13036000</v>
      </c>
      <c r="D72">
        <v>1</v>
      </c>
      <c r="E72">
        <v>27592867</v>
      </c>
      <c r="F72">
        <v>1738133</v>
      </c>
      <c r="G72">
        <v>42367000</v>
      </c>
    </row>
    <row r="73" spans="1:7" x14ac:dyDescent="0.35">
      <c r="A73">
        <v>71</v>
      </c>
      <c r="B73">
        <v>33378133</v>
      </c>
      <c r="C73">
        <v>13036000</v>
      </c>
      <c r="D73">
        <v>1</v>
      </c>
      <c r="E73">
        <v>27592867</v>
      </c>
      <c r="F73">
        <v>1738133</v>
      </c>
      <c r="G73">
        <v>42367000</v>
      </c>
    </row>
    <row r="74" spans="1:7" x14ac:dyDescent="0.35">
      <c r="A74">
        <v>72</v>
      </c>
      <c r="B74">
        <v>52196543</v>
      </c>
      <c r="C74">
        <v>13036000</v>
      </c>
      <c r="D74">
        <v>1</v>
      </c>
      <c r="E74">
        <v>27592867</v>
      </c>
      <c r="F74">
        <v>1738133</v>
      </c>
      <c r="G74">
        <v>42367000</v>
      </c>
    </row>
    <row r="75" spans="1:7" x14ac:dyDescent="0.35">
      <c r="A75">
        <v>73</v>
      </c>
      <c r="B75">
        <v>1010235522</v>
      </c>
      <c r="C75">
        <v>13036000</v>
      </c>
      <c r="D75">
        <v>1</v>
      </c>
      <c r="E75">
        <v>27592867</v>
      </c>
      <c r="F75">
        <v>1738133</v>
      </c>
      <c r="G75">
        <v>42367000</v>
      </c>
    </row>
    <row r="76" spans="1:7" x14ac:dyDescent="0.35">
      <c r="A76">
        <v>74</v>
      </c>
      <c r="B76">
        <v>1014252867</v>
      </c>
      <c r="C76">
        <v>13036000</v>
      </c>
      <c r="D76">
        <v>1</v>
      </c>
      <c r="E76">
        <v>27592867</v>
      </c>
      <c r="F76">
        <v>1738133</v>
      </c>
      <c r="G76">
        <v>42367000</v>
      </c>
    </row>
    <row r="77" spans="1:7" x14ac:dyDescent="0.35">
      <c r="A77">
        <v>75</v>
      </c>
      <c r="B77">
        <v>1053834314</v>
      </c>
      <c r="C77">
        <v>16782000</v>
      </c>
      <c r="D77">
        <v>1</v>
      </c>
      <c r="E77">
        <v>35521900</v>
      </c>
      <c r="F77">
        <v>1398500</v>
      </c>
      <c r="G77">
        <v>53702400</v>
      </c>
    </row>
    <row r="78" spans="1:7" x14ac:dyDescent="0.35">
      <c r="A78">
        <v>76</v>
      </c>
      <c r="B78">
        <v>28870153</v>
      </c>
      <c r="C78">
        <v>16796000</v>
      </c>
      <c r="D78">
        <v>2</v>
      </c>
      <c r="E78">
        <v>35551533</v>
      </c>
      <c r="F78">
        <v>2239467</v>
      </c>
      <c r="G78">
        <v>54587000</v>
      </c>
    </row>
    <row r="79" spans="1:7" x14ac:dyDescent="0.35">
      <c r="A79">
        <v>77</v>
      </c>
      <c r="B79">
        <v>21743761</v>
      </c>
      <c r="C79">
        <v>16796000</v>
      </c>
      <c r="D79">
        <v>2</v>
      </c>
      <c r="E79">
        <v>35551533</v>
      </c>
      <c r="F79">
        <v>2239467</v>
      </c>
      <c r="G79">
        <v>54587000</v>
      </c>
    </row>
    <row r="80" spans="1:7" x14ac:dyDescent="0.35">
      <c r="A80">
        <v>78</v>
      </c>
      <c r="B80">
        <v>64587389</v>
      </c>
      <c r="C80">
        <v>16796000</v>
      </c>
      <c r="D80">
        <v>1</v>
      </c>
      <c r="E80">
        <v>35551533</v>
      </c>
      <c r="F80">
        <v>2239467</v>
      </c>
      <c r="G80">
        <v>54587000</v>
      </c>
    </row>
    <row r="81" spans="1:7" x14ac:dyDescent="0.35">
      <c r="A81">
        <v>79</v>
      </c>
      <c r="B81">
        <v>52156017</v>
      </c>
      <c r="C81">
        <v>13600000</v>
      </c>
      <c r="D81">
        <v>2</v>
      </c>
      <c r="E81">
        <v>28786667</v>
      </c>
      <c r="F81">
        <v>1813333</v>
      </c>
      <c r="G81">
        <v>44200000</v>
      </c>
    </row>
    <row r="82" spans="1:7" x14ac:dyDescent="0.35">
      <c r="A82">
        <v>80</v>
      </c>
      <c r="B82">
        <v>1014302319</v>
      </c>
      <c r="C82">
        <v>6302000</v>
      </c>
      <c r="D82">
        <v>1</v>
      </c>
      <c r="E82">
        <v>13339233</v>
      </c>
      <c r="F82">
        <v>840267</v>
      </c>
      <c r="G82">
        <v>20481500</v>
      </c>
    </row>
    <row r="83" spans="1:7" x14ac:dyDescent="0.35">
      <c r="A83">
        <v>81</v>
      </c>
      <c r="B83">
        <v>36284808</v>
      </c>
      <c r="C83">
        <v>13600000</v>
      </c>
      <c r="D83">
        <v>2</v>
      </c>
      <c r="E83">
        <v>28333333</v>
      </c>
      <c r="F83">
        <v>2266667</v>
      </c>
      <c r="G83">
        <v>44200000</v>
      </c>
    </row>
    <row r="84" spans="1:7" x14ac:dyDescent="0.35">
      <c r="A84">
        <v>82</v>
      </c>
      <c r="B84">
        <v>53161685</v>
      </c>
      <c r="C84">
        <v>16796000</v>
      </c>
      <c r="D84">
        <v>1</v>
      </c>
      <c r="E84">
        <v>35551533</v>
      </c>
      <c r="F84">
        <v>2239467</v>
      </c>
      <c r="G84">
        <v>54587000</v>
      </c>
    </row>
    <row r="85" spans="1:7" x14ac:dyDescent="0.35">
      <c r="A85">
        <v>83</v>
      </c>
      <c r="B85">
        <v>51770881</v>
      </c>
      <c r="C85">
        <v>13036000</v>
      </c>
      <c r="D85">
        <v>1</v>
      </c>
      <c r="E85">
        <v>27592867</v>
      </c>
      <c r="F85">
        <v>1738133</v>
      </c>
      <c r="G85">
        <v>42367000</v>
      </c>
    </row>
    <row r="86" spans="1:7" x14ac:dyDescent="0.35">
      <c r="A86">
        <v>84</v>
      </c>
      <c r="B86">
        <v>1018416874</v>
      </c>
      <c r="C86">
        <v>16796000</v>
      </c>
      <c r="D86">
        <v>2</v>
      </c>
      <c r="E86">
        <v>35551533</v>
      </c>
      <c r="F86">
        <v>2239467</v>
      </c>
      <c r="G86">
        <v>54587000</v>
      </c>
    </row>
    <row r="87" spans="1:7" x14ac:dyDescent="0.35">
      <c r="A87">
        <v>85</v>
      </c>
      <c r="B87">
        <v>52028479</v>
      </c>
      <c r="C87">
        <v>16792000</v>
      </c>
      <c r="D87">
        <v>2</v>
      </c>
      <c r="E87">
        <v>35543067</v>
      </c>
      <c r="F87">
        <v>2238933</v>
      </c>
      <c r="G87">
        <v>54574000</v>
      </c>
    </row>
    <row r="88" spans="1:7" x14ac:dyDescent="0.35">
      <c r="A88">
        <v>86</v>
      </c>
      <c r="B88">
        <v>49793638</v>
      </c>
      <c r="C88">
        <v>13200000</v>
      </c>
      <c r="D88">
        <v>1</v>
      </c>
      <c r="E88">
        <v>27720000</v>
      </c>
      <c r="F88">
        <v>1980000</v>
      </c>
      <c r="G88">
        <v>42900000</v>
      </c>
    </row>
    <row r="89" spans="1:7" x14ac:dyDescent="0.35">
      <c r="A89">
        <v>87</v>
      </c>
      <c r="B89">
        <v>1010203894</v>
      </c>
      <c r="C89">
        <v>12650000</v>
      </c>
      <c r="D89">
        <v>1</v>
      </c>
      <c r="E89">
        <v>28750000</v>
      </c>
      <c r="F89">
        <v>0</v>
      </c>
      <c r="G89">
        <v>41400000</v>
      </c>
    </row>
    <row r="90" spans="1:7" x14ac:dyDescent="0.35">
      <c r="A90">
        <v>88</v>
      </c>
      <c r="B90">
        <v>1010178342</v>
      </c>
      <c r="C90">
        <v>12420000</v>
      </c>
      <c r="D90">
        <v>1</v>
      </c>
      <c r="E90">
        <v>28980000</v>
      </c>
      <c r="F90">
        <v>0</v>
      </c>
      <c r="G90">
        <v>41400000</v>
      </c>
    </row>
    <row r="91" spans="1:7" x14ac:dyDescent="0.35">
      <c r="A91">
        <v>90</v>
      </c>
      <c r="B91">
        <v>1020748592</v>
      </c>
      <c r="C91">
        <v>12650000</v>
      </c>
      <c r="D91">
        <v>1</v>
      </c>
      <c r="E91">
        <v>28750000</v>
      </c>
      <c r="F91">
        <v>0</v>
      </c>
      <c r="G91">
        <v>41400000</v>
      </c>
    </row>
    <row r="92" spans="1:7" x14ac:dyDescent="0.35">
      <c r="A92">
        <v>91</v>
      </c>
      <c r="B92">
        <v>1144136443</v>
      </c>
      <c r="C92">
        <v>21000000</v>
      </c>
      <c r="D92">
        <v>1</v>
      </c>
      <c r="E92">
        <v>44450000</v>
      </c>
      <c r="F92">
        <v>2800000</v>
      </c>
      <c r="G92">
        <v>68250000</v>
      </c>
    </row>
    <row r="93" spans="1:7" x14ac:dyDescent="0.35">
      <c r="A93">
        <v>92</v>
      </c>
      <c r="B93">
        <v>28892306</v>
      </c>
      <c r="C93">
        <v>9400000</v>
      </c>
      <c r="D93">
        <v>1</v>
      </c>
      <c r="E93">
        <v>19896667</v>
      </c>
      <c r="F93">
        <v>1253333</v>
      </c>
      <c r="G93">
        <v>30550000</v>
      </c>
    </row>
    <row r="94" spans="1:7" x14ac:dyDescent="0.35">
      <c r="A94">
        <v>93</v>
      </c>
      <c r="B94">
        <v>1010216803</v>
      </c>
      <c r="C94">
        <v>19000000</v>
      </c>
      <c r="D94">
        <v>1</v>
      </c>
      <c r="E94">
        <v>39900000</v>
      </c>
      <c r="F94">
        <v>2850000</v>
      </c>
      <c r="G94">
        <v>61750000</v>
      </c>
    </row>
    <row r="95" spans="1:7" x14ac:dyDescent="0.35">
      <c r="A95">
        <v>94</v>
      </c>
      <c r="B95">
        <v>24729335</v>
      </c>
      <c r="C95">
        <v>11200000</v>
      </c>
      <c r="D95">
        <v>1</v>
      </c>
      <c r="E95">
        <v>23520000</v>
      </c>
      <c r="F95">
        <v>1680000</v>
      </c>
      <c r="G95">
        <v>36400000</v>
      </c>
    </row>
    <row r="96" spans="1:7" x14ac:dyDescent="0.35">
      <c r="A96">
        <v>95</v>
      </c>
      <c r="B96">
        <v>51959804</v>
      </c>
      <c r="C96">
        <v>13600000</v>
      </c>
      <c r="D96">
        <v>2</v>
      </c>
      <c r="E96">
        <v>28333333</v>
      </c>
      <c r="F96">
        <v>2266667</v>
      </c>
      <c r="G96">
        <v>44200000</v>
      </c>
    </row>
    <row r="97" spans="1:7" x14ac:dyDescent="0.35">
      <c r="A97">
        <v>96</v>
      </c>
      <c r="B97">
        <v>1073516348</v>
      </c>
      <c r="C97">
        <v>13036000</v>
      </c>
      <c r="D97">
        <v>1</v>
      </c>
      <c r="E97">
        <v>27158333</v>
      </c>
      <c r="F97">
        <v>2172667</v>
      </c>
      <c r="G97">
        <v>42367000</v>
      </c>
    </row>
    <row r="98" spans="1:7" x14ac:dyDescent="0.35">
      <c r="A98">
        <v>97</v>
      </c>
      <c r="B98">
        <v>1018419161</v>
      </c>
      <c r="C98">
        <v>13600000</v>
      </c>
      <c r="D98">
        <v>2</v>
      </c>
      <c r="E98">
        <v>28333333</v>
      </c>
      <c r="F98">
        <v>2266667</v>
      </c>
      <c r="G98">
        <v>44200000</v>
      </c>
    </row>
    <row r="99" spans="1:7" x14ac:dyDescent="0.35">
      <c r="A99">
        <v>98</v>
      </c>
      <c r="B99">
        <v>53152671</v>
      </c>
      <c r="C99">
        <v>0</v>
      </c>
      <c r="D99">
        <v>1</v>
      </c>
      <c r="E99">
        <v>25746111</v>
      </c>
      <c r="F99">
        <v>0</v>
      </c>
      <c r="G99">
        <v>25746111</v>
      </c>
    </row>
    <row r="100" spans="1:7" x14ac:dyDescent="0.35">
      <c r="A100">
        <v>99</v>
      </c>
      <c r="B100">
        <v>1033735189</v>
      </c>
      <c r="C100">
        <v>12420000</v>
      </c>
      <c r="D100">
        <v>1</v>
      </c>
      <c r="E100">
        <v>28980000</v>
      </c>
      <c r="F100">
        <v>0</v>
      </c>
      <c r="G100">
        <v>41400000</v>
      </c>
    </row>
    <row r="101" spans="1:7" x14ac:dyDescent="0.35">
      <c r="A101">
        <v>100</v>
      </c>
      <c r="B101">
        <v>1050952104</v>
      </c>
      <c r="C101">
        <v>12650000</v>
      </c>
      <c r="D101">
        <v>1</v>
      </c>
      <c r="E101">
        <v>28750000</v>
      </c>
      <c r="F101">
        <v>0</v>
      </c>
      <c r="G101">
        <v>41400000</v>
      </c>
    </row>
    <row r="102" spans="1:7" x14ac:dyDescent="0.35">
      <c r="A102">
        <v>101</v>
      </c>
      <c r="B102">
        <v>52903938</v>
      </c>
      <c r="C102">
        <v>13600000</v>
      </c>
      <c r="D102">
        <v>2</v>
      </c>
      <c r="E102">
        <v>27653333</v>
      </c>
      <c r="F102">
        <v>2946667</v>
      </c>
      <c r="G102">
        <v>44200000</v>
      </c>
    </row>
    <row r="103" spans="1:7" x14ac:dyDescent="0.35">
      <c r="A103">
        <v>102</v>
      </c>
      <c r="B103">
        <v>39573189</v>
      </c>
      <c r="C103">
        <v>13600000</v>
      </c>
      <c r="D103">
        <v>2</v>
      </c>
      <c r="E103">
        <v>27653333</v>
      </c>
      <c r="F103">
        <v>2946667</v>
      </c>
      <c r="G103">
        <v>44200000</v>
      </c>
    </row>
    <row r="104" spans="1:7" x14ac:dyDescent="0.35">
      <c r="A104">
        <v>103</v>
      </c>
      <c r="B104">
        <v>1014246705</v>
      </c>
      <c r="C104">
        <v>13036000</v>
      </c>
      <c r="D104">
        <v>1</v>
      </c>
      <c r="E104">
        <v>26506533</v>
      </c>
      <c r="F104">
        <v>2824467</v>
      </c>
      <c r="G104">
        <v>42367000</v>
      </c>
    </row>
    <row r="105" spans="1:7" x14ac:dyDescent="0.35">
      <c r="A105">
        <v>104</v>
      </c>
      <c r="B105">
        <v>63553019</v>
      </c>
      <c r="C105">
        <v>13036000</v>
      </c>
      <c r="D105">
        <v>1</v>
      </c>
      <c r="E105">
        <v>26506533</v>
      </c>
      <c r="F105">
        <v>2824467</v>
      </c>
      <c r="G105">
        <v>42367000</v>
      </c>
    </row>
    <row r="106" spans="1:7" x14ac:dyDescent="0.35">
      <c r="A106">
        <v>105</v>
      </c>
      <c r="B106">
        <v>1144103482</v>
      </c>
      <c r="C106">
        <v>8652000</v>
      </c>
      <c r="D106">
        <v>1</v>
      </c>
      <c r="E106">
        <v>17592400</v>
      </c>
      <c r="F106">
        <v>1730400</v>
      </c>
      <c r="G106">
        <v>27974800</v>
      </c>
    </row>
    <row r="107" spans="1:7" x14ac:dyDescent="0.35">
      <c r="A107">
        <v>106</v>
      </c>
      <c r="B107">
        <v>1010205417</v>
      </c>
      <c r="C107">
        <v>11330000</v>
      </c>
      <c r="D107">
        <v>1</v>
      </c>
      <c r="E107">
        <v>23037667</v>
      </c>
      <c r="F107">
        <v>2266000</v>
      </c>
      <c r="G107">
        <v>36633667</v>
      </c>
    </row>
    <row r="108" spans="1:7" x14ac:dyDescent="0.35">
      <c r="A108">
        <v>108</v>
      </c>
      <c r="B108">
        <v>52026484</v>
      </c>
      <c r="C108">
        <v>6272000</v>
      </c>
      <c r="D108">
        <v>2</v>
      </c>
      <c r="E108">
        <v>12753067</v>
      </c>
      <c r="F108">
        <v>1358933</v>
      </c>
      <c r="G108">
        <v>20384000</v>
      </c>
    </row>
    <row r="109" spans="1:7" x14ac:dyDescent="0.35">
      <c r="A109">
        <v>109</v>
      </c>
      <c r="B109">
        <v>11449517</v>
      </c>
      <c r="C109">
        <v>11200000</v>
      </c>
      <c r="D109">
        <v>1</v>
      </c>
      <c r="E109">
        <v>22586667</v>
      </c>
      <c r="F109">
        <v>2613333</v>
      </c>
      <c r="G109">
        <v>36400000</v>
      </c>
    </row>
    <row r="110" spans="1:7" x14ac:dyDescent="0.35">
      <c r="A110">
        <v>110</v>
      </c>
      <c r="B110">
        <v>1010225976</v>
      </c>
      <c r="C110">
        <v>13200000</v>
      </c>
      <c r="D110">
        <v>1</v>
      </c>
      <c r="E110">
        <v>26840000</v>
      </c>
      <c r="F110">
        <v>2860000</v>
      </c>
      <c r="G110">
        <v>42900000</v>
      </c>
    </row>
    <row r="111" spans="1:7" x14ac:dyDescent="0.35">
      <c r="A111">
        <v>111</v>
      </c>
      <c r="B111">
        <v>1020742036</v>
      </c>
      <c r="C111">
        <v>12650000</v>
      </c>
      <c r="D111">
        <v>1</v>
      </c>
      <c r="E111">
        <v>28750000</v>
      </c>
      <c r="F111">
        <v>0</v>
      </c>
      <c r="G111">
        <v>41400000</v>
      </c>
    </row>
    <row r="112" spans="1:7" x14ac:dyDescent="0.35">
      <c r="A112">
        <v>112</v>
      </c>
      <c r="B112">
        <v>1125618115</v>
      </c>
      <c r="C112">
        <v>16328933</v>
      </c>
      <c r="D112">
        <v>2</v>
      </c>
      <c r="E112">
        <v>34347067</v>
      </c>
      <c r="F112">
        <v>0</v>
      </c>
      <c r="G112">
        <v>50676000</v>
      </c>
    </row>
    <row r="113" spans="1:7" x14ac:dyDescent="0.35">
      <c r="A113">
        <v>113</v>
      </c>
      <c r="B113">
        <v>1077871555</v>
      </c>
      <c r="C113">
        <v>13600000</v>
      </c>
      <c r="D113">
        <v>2</v>
      </c>
      <c r="E113">
        <v>27653333</v>
      </c>
      <c r="F113">
        <v>2946667</v>
      </c>
      <c r="G113">
        <v>44200000</v>
      </c>
    </row>
    <row r="114" spans="1:7" x14ac:dyDescent="0.35">
      <c r="A114">
        <v>114</v>
      </c>
      <c r="B114">
        <v>1121041168</v>
      </c>
      <c r="C114">
        <v>13600000</v>
      </c>
      <c r="D114">
        <v>2</v>
      </c>
      <c r="E114">
        <v>27653333</v>
      </c>
      <c r="F114">
        <v>2946667</v>
      </c>
      <c r="G114">
        <v>44200000</v>
      </c>
    </row>
    <row r="115" spans="1:7" x14ac:dyDescent="0.35">
      <c r="A115">
        <v>115</v>
      </c>
      <c r="B115">
        <v>52295798</v>
      </c>
      <c r="C115">
        <v>8700000</v>
      </c>
      <c r="D115">
        <v>1</v>
      </c>
      <c r="E115">
        <v>18125000</v>
      </c>
      <c r="F115">
        <v>1015000</v>
      </c>
      <c r="G115">
        <v>27840000</v>
      </c>
    </row>
    <row r="116" spans="1:7" x14ac:dyDescent="0.35">
      <c r="A116">
        <v>116</v>
      </c>
      <c r="B116">
        <v>53117328</v>
      </c>
      <c r="C116">
        <v>13200000</v>
      </c>
      <c r="D116">
        <v>1</v>
      </c>
      <c r="E116">
        <v>26840000</v>
      </c>
      <c r="F116">
        <v>2860000</v>
      </c>
      <c r="G116">
        <v>42900000</v>
      </c>
    </row>
    <row r="117" spans="1:7" x14ac:dyDescent="0.35">
      <c r="A117">
        <v>117</v>
      </c>
      <c r="B117">
        <v>21075333</v>
      </c>
      <c r="C117">
        <v>7396000</v>
      </c>
      <c r="D117">
        <v>1</v>
      </c>
      <c r="E117">
        <v>15408333</v>
      </c>
      <c r="F117">
        <v>1232667</v>
      </c>
      <c r="G117">
        <v>24037000</v>
      </c>
    </row>
    <row r="118" spans="1:7" x14ac:dyDescent="0.35">
      <c r="A118">
        <v>118</v>
      </c>
      <c r="B118">
        <v>1010174817</v>
      </c>
      <c r="C118">
        <v>13933333</v>
      </c>
      <c r="D118">
        <v>1</v>
      </c>
      <c r="E118">
        <v>31666667</v>
      </c>
      <c r="F118">
        <v>0</v>
      </c>
      <c r="G118">
        <v>45600000</v>
      </c>
    </row>
    <row r="119" spans="1:7" x14ac:dyDescent="0.35">
      <c r="A119">
        <v>119</v>
      </c>
      <c r="B119">
        <v>52992121</v>
      </c>
      <c r="C119">
        <v>15450000</v>
      </c>
      <c r="D119">
        <v>1</v>
      </c>
      <c r="E119">
        <v>32187500</v>
      </c>
      <c r="F119">
        <v>1802500</v>
      </c>
      <c r="G119">
        <v>49440000</v>
      </c>
    </row>
    <row r="120" spans="1:7" x14ac:dyDescent="0.35">
      <c r="A120">
        <v>120</v>
      </c>
      <c r="B120">
        <v>1061753809</v>
      </c>
      <c r="C120">
        <v>12084000</v>
      </c>
      <c r="D120">
        <v>1</v>
      </c>
      <c r="E120">
        <v>25175000</v>
      </c>
      <c r="F120">
        <v>1409800</v>
      </c>
      <c r="G120">
        <v>38668800</v>
      </c>
    </row>
    <row r="121" spans="1:7" x14ac:dyDescent="0.35">
      <c r="A121">
        <v>121</v>
      </c>
      <c r="B121">
        <v>51717338</v>
      </c>
      <c r="C121">
        <v>6366000</v>
      </c>
      <c r="D121">
        <v>1</v>
      </c>
      <c r="E121">
        <v>12944200</v>
      </c>
      <c r="F121">
        <v>1379300</v>
      </c>
      <c r="G121">
        <v>20689500</v>
      </c>
    </row>
    <row r="122" spans="1:7" x14ac:dyDescent="0.35">
      <c r="A122">
        <v>122</v>
      </c>
      <c r="B122">
        <v>1019098916</v>
      </c>
      <c r="C122">
        <v>12084000</v>
      </c>
      <c r="D122">
        <v>1</v>
      </c>
      <c r="E122">
        <v>24570800</v>
      </c>
      <c r="F122">
        <v>604200</v>
      </c>
      <c r="G122">
        <v>37259000</v>
      </c>
    </row>
    <row r="123" spans="1:7" x14ac:dyDescent="0.35">
      <c r="A123">
        <v>123</v>
      </c>
      <c r="B123">
        <v>1014187003</v>
      </c>
      <c r="C123">
        <v>0</v>
      </c>
      <c r="D123">
        <v>1</v>
      </c>
      <c r="E123">
        <v>17553333</v>
      </c>
      <c r="F123">
        <v>0</v>
      </c>
      <c r="G123">
        <v>17553333</v>
      </c>
    </row>
    <row r="124" spans="1:7" x14ac:dyDescent="0.35">
      <c r="A124">
        <v>124</v>
      </c>
      <c r="B124">
        <v>1069714654</v>
      </c>
      <c r="C124">
        <v>45088250</v>
      </c>
      <c r="D124">
        <v>2</v>
      </c>
      <c r="E124">
        <v>36671777</v>
      </c>
      <c r="F124">
        <v>3607060</v>
      </c>
      <c r="G124">
        <v>85367087</v>
      </c>
    </row>
    <row r="125" spans="1:7" x14ac:dyDescent="0.35">
      <c r="A125">
        <v>125</v>
      </c>
      <c r="B125">
        <v>1026285442</v>
      </c>
      <c r="C125">
        <v>12200000</v>
      </c>
      <c r="D125">
        <v>1</v>
      </c>
      <c r="E125">
        <v>24806667</v>
      </c>
      <c r="F125">
        <v>2236666</v>
      </c>
      <c r="G125">
        <v>39243333</v>
      </c>
    </row>
    <row r="126" spans="1:7" x14ac:dyDescent="0.35">
      <c r="A126">
        <v>126</v>
      </c>
      <c r="B126">
        <v>1010186035</v>
      </c>
      <c r="C126">
        <v>14420000</v>
      </c>
      <c r="D126">
        <v>1</v>
      </c>
      <c r="E126">
        <v>29320667</v>
      </c>
      <c r="F126">
        <v>2884000</v>
      </c>
      <c r="G126">
        <v>46624667</v>
      </c>
    </row>
    <row r="127" spans="1:7" x14ac:dyDescent="0.35">
      <c r="A127">
        <v>127</v>
      </c>
      <c r="B127">
        <v>39546102</v>
      </c>
      <c r="C127">
        <v>7210000</v>
      </c>
      <c r="D127">
        <v>1</v>
      </c>
      <c r="E127">
        <v>14660333</v>
      </c>
      <c r="F127">
        <v>1442000</v>
      </c>
      <c r="G127">
        <v>23312333</v>
      </c>
    </row>
    <row r="128" spans="1:7" x14ac:dyDescent="0.35">
      <c r="A128">
        <v>128</v>
      </c>
      <c r="B128">
        <v>1010189764</v>
      </c>
      <c r="C128">
        <v>13340000</v>
      </c>
      <c r="D128">
        <v>1</v>
      </c>
      <c r="E128">
        <v>28060000</v>
      </c>
      <c r="F128">
        <v>0</v>
      </c>
      <c r="G128">
        <v>41400000</v>
      </c>
    </row>
    <row r="129" spans="1:7" x14ac:dyDescent="0.35">
      <c r="A129">
        <v>129</v>
      </c>
      <c r="B129">
        <v>1026260539</v>
      </c>
      <c r="C129">
        <v>6084000</v>
      </c>
      <c r="D129">
        <v>1</v>
      </c>
      <c r="E129">
        <v>12370800</v>
      </c>
      <c r="F129">
        <v>1318200</v>
      </c>
      <c r="G129">
        <v>19773000</v>
      </c>
    </row>
    <row r="130" spans="1:7" x14ac:dyDescent="0.35">
      <c r="A130">
        <v>130</v>
      </c>
      <c r="B130">
        <v>1019061637</v>
      </c>
      <c r="C130">
        <v>13340000</v>
      </c>
      <c r="D130">
        <v>1</v>
      </c>
      <c r="E130">
        <v>28060000</v>
      </c>
      <c r="F130">
        <v>0</v>
      </c>
      <c r="G130">
        <v>41400000</v>
      </c>
    </row>
    <row r="131" spans="1:7" x14ac:dyDescent="0.35">
      <c r="A131">
        <v>131</v>
      </c>
      <c r="B131">
        <v>52902035</v>
      </c>
      <c r="C131">
        <v>19600000</v>
      </c>
      <c r="D131">
        <v>1</v>
      </c>
      <c r="E131">
        <v>39853333</v>
      </c>
      <c r="F131">
        <v>4246667</v>
      </c>
      <c r="G131">
        <v>63700000</v>
      </c>
    </row>
    <row r="132" spans="1:7" x14ac:dyDescent="0.35">
      <c r="A132">
        <v>132</v>
      </c>
      <c r="B132">
        <v>1110539894</v>
      </c>
      <c r="C132">
        <v>13000000</v>
      </c>
      <c r="D132">
        <v>1</v>
      </c>
      <c r="E132">
        <v>26000000</v>
      </c>
      <c r="F132">
        <v>2816667</v>
      </c>
      <c r="G132">
        <v>41816667</v>
      </c>
    </row>
    <row r="133" spans="1:7" x14ac:dyDescent="0.35">
      <c r="A133">
        <v>133</v>
      </c>
      <c r="B133">
        <v>52978105</v>
      </c>
      <c r="C133">
        <v>3733333</v>
      </c>
      <c r="D133">
        <v>2</v>
      </c>
      <c r="E133">
        <v>32000000</v>
      </c>
      <c r="F133">
        <v>0</v>
      </c>
      <c r="G133">
        <v>35733333</v>
      </c>
    </row>
    <row r="134" spans="1:7" x14ac:dyDescent="0.35">
      <c r="A134">
        <v>134</v>
      </c>
      <c r="B134">
        <v>80216505</v>
      </c>
      <c r="C134">
        <v>12439466</v>
      </c>
      <c r="D134">
        <v>1</v>
      </c>
      <c r="E134">
        <v>47425467</v>
      </c>
      <c r="F134">
        <v>0</v>
      </c>
      <c r="G134">
        <v>59864933</v>
      </c>
    </row>
    <row r="135" spans="1:7" x14ac:dyDescent="0.35">
      <c r="A135">
        <v>136</v>
      </c>
      <c r="B135">
        <v>79720987</v>
      </c>
      <c r="C135">
        <v>13428000</v>
      </c>
      <c r="D135">
        <v>1</v>
      </c>
      <c r="E135">
        <v>26408400</v>
      </c>
      <c r="F135">
        <v>3804600</v>
      </c>
      <c r="G135">
        <v>43641000</v>
      </c>
    </row>
    <row r="136" spans="1:7" x14ac:dyDescent="0.35">
      <c r="A136">
        <v>137</v>
      </c>
      <c r="B136">
        <v>52832564</v>
      </c>
      <c r="C136">
        <v>18036000</v>
      </c>
      <c r="D136">
        <v>1</v>
      </c>
      <c r="E136">
        <v>36372600</v>
      </c>
      <c r="F136">
        <v>1202400</v>
      </c>
      <c r="G136">
        <v>55611000</v>
      </c>
    </row>
    <row r="137" spans="1:7" x14ac:dyDescent="0.35">
      <c r="A137">
        <v>138</v>
      </c>
      <c r="B137">
        <v>52857779</v>
      </c>
      <c r="C137">
        <v>16614400</v>
      </c>
      <c r="D137">
        <v>2</v>
      </c>
      <c r="E137">
        <v>34073600</v>
      </c>
      <c r="F137">
        <v>0</v>
      </c>
      <c r="G137">
        <v>50688000</v>
      </c>
    </row>
    <row r="138" spans="1:7" x14ac:dyDescent="0.35">
      <c r="A138">
        <v>139</v>
      </c>
      <c r="B138">
        <v>1018402467</v>
      </c>
      <c r="C138">
        <v>16614400</v>
      </c>
      <c r="D138">
        <v>2</v>
      </c>
      <c r="E138">
        <v>34073600</v>
      </c>
      <c r="F138">
        <v>0</v>
      </c>
      <c r="G138">
        <v>50688000</v>
      </c>
    </row>
    <row r="139" spans="1:7" x14ac:dyDescent="0.35">
      <c r="A139">
        <v>140</v>
      </c>
      <c r="B139">
        <v>37943545</v>
      </c>
      <c r="C139">
        <v>10609000</v>
      </c>
      <c r="D139">
        <v>1</v>
      </c>
      <c r="E139">
        <v>20864367</v>
      </c>
      <c r="F139">
        <v>353633</v>
      </c>
      <c r="G139">
        <v>31827000</v>
      </c>
    </row>
    <row r="140" spans="1:7" x14ac:dyDescent="0.35">
      <c r="A140">
        <v>141</v>
      </c>
      <c r="B140">
        <v>51633080</v>
      </c>
      <c r="C140">
        <v>0</v>
      </c>
      <c r="D140">
        <v>1</v>
      </c>
      <c r="E140">
        <v>11095044</v>
      </c>
      <c r="F140">
        <v>0</v>
      </c>
      <c r="G140">
        <v>11095044</v>
      </c>
    </row>
    <row r="141" spans="1:7" x14ac:dyDescent="0.35">
      <c r="A141">
        <v>142</v>
      </c>
      <c r="B141">
        <v>1013586308</v>
      </c>
      <c r="C141">
        <v>0</v>
      </c>
      <c r="D141">
        <v>1</v>
      </c>
      <c r="E141">
        <v>21954639</v>
      </c>
      <c r="F141">
        <v>0</v>
      </c>
      <c r="G141">
        <v>21954639</v>
      </c>
    </row>
    <row r="142" spans="1:7" x14ac:dyDescent="0.35">
      <c r="A142">
        <v>143</v>
      </c>
      <c r="B142">
        <v>52719035</v>
      </c>
      <c r="C142">
        <v>0</v>
      </c>
      <c r="D142">
        <v>1</v>
      </c>
      <c r="E142">
        <v>31023600</v>
      </c>
      <c r="F142">
        <v>0</v>
      </c>
      <c r="G142">
        <v>31023600</v>
      </c>
    </row>
    <row r="143" spans="1:7" x14ac:dyDescent="0.35">
      <c r="A143">
        <v>144</v>
      </c>
      <c r="B143">
        <v>1016004240</v>
      </c>
      <c r="C143">
        <v>17384000</v>
      </c>
      <c r="D143">
        <v>2</v>
      </c>
      <c r="E143">
        <v>34768000</v>
      </c>
      <c r="F143">
        <v>4346000</v>
      </c>
      <c r="G143">
        <v>56498000</v>
      </c>
    </row>
    <row r="144" spans="1:7" x14ac:dyDescent="0.35">
      <c r="A144">
        <v>145</v>
      </c>
      <c r="B144">
        <v>40388807</v>
      </c>
      <c r="C144">
        <v>13600000</v>
      </c>
      <c r="D144">
        <v>2</v>
      </c>
      <c r="E144">
        <v>27200000</v>
      </c>
      <c r="F144">
        <v>3400000</v>
      </c>
      <c r="G144">
        <v>44200000</v>
      </c>
    </row>
    <row r="145" spans="1:7" x14ac:dyDescent="0.35">
      <c r="A145">
        <v>146</v>
      </c>
      <c r="B145">
        <v>39525320</v>
      </c>
      <c r="C145">
        <v>13600000</v>
      </c>
      <c r="D145">
        <v>2</v>
      </c>
      <c r="E145">
        <v>27200000</v>
      </c>
      <c r="F145">
        <v>3400000</v>
      </c>
      <c r="G145">
        <v>44200000</v>
      </c>
    </row>
    <row r="146" spans="1:7" x14ac:dyDescent="0.35">
      <c r="A146">
        <v>147</v>
      </c>
      <c r="B146">
        <v>53031062</v>
      </c>
      <c r="C146">
        <v>13036000</v>
      </c>
      <c r="D146">
        <v>2</v>
      </c>
      <c r="E146">
        <v>26072000</v>
      </c>
      <c r="F146">
        <v>3259000</v>
      </c>
      <c r="G146">
        <v>42367000</v>
      </c>
    </row>
    <row r="147" spans="1:7" x14ac:dyDescent="0.35">
      <c r="A147">
        <v>148</v>
      </c>
      <c r="B147">
        <v>37086468</v>
      </c>
      <c r="C147">
        <v>14124000</v>
      </c>
      <c r="D147">
        <v>1</v>
      </c>
      <c r="E147">
        <v>28248000</v>
      </c>
      <c r="F147">
        <v>1177000</v>
      </c>
      <c r="G147">
        <v>43549000</v>
      </c>
    </row>
    <row r="148" spans="1:7" x14ac:dyDescent="0.35">
      <c r="A148">
        <v>149</v>
      </c>
      <c r="B148">
        <v>53029163</v>
      </c>
      <c r="C148">
        <v>14274000</v>
      </c>
      <c r="D148">
        <v>1</v>
      </c>
      <c r="E148">
        <v>28785900</v>
      </c>
      <c r="F148">
        <v>952100</v>
      </c>
      <c r="G148">
        <v>44012000</v>
      </c>
    </row>
    <row r="149" spans="1:7" x14ac:dyDescent="0.35">
      <c r="A149">
        <v>150</v>
      </c>
      <c r="B149">
        <v>79953215</v>
      </c>
      <c r="C149">
        <v>18540000</v>
      </c>
      <c r="D149">
        <v>1</v>
      </c>
      <c r="E149">
        <v>37080000</v>
      </c>
      <c r="F149">
        <v>6798000</v>
      </c>
      <c r="G149">
        <v>62418000</v>
      </c>
    </row>
    <row r="150" spans="1:7" x14ac:dyDescent="0.35">
      <c r="A150">
        <v>151</v>
      </c>
      <c r="B150">
        <v>1073504935</v>
      </c>
      <c r="C150">
        <v>14626000</v>
      </c>
      <c r="D150">
        <v>1</v>
      </c>
      <c r="E150">
        <v>29252000</v>
      </c>
      <c r="F150">
        <v>1218833</v>
      </c>
      <c r="G150">
        <v>45096833</v>
      </c>
    </row>
    <row r="151" spans="1:7" x14ac:dyDescent="0.35">
      <c r="A151">
        <v>152</v>
      </c>
      <c r="B151">
        <v>1016065928</v>
      </c>
      <c r="C151">
        <v>10609000</v>
      </c>
      <c r="D151">
        <v>1</v>
      </c>
      <c r="E151">
        <v>20864367</v>
      </c>
      <c r="F151">
        <v>353633</v>
      </c>
      <c r="G151">
        <v>31827000</v>
      </c>
    </row>
    <row r="152" spans="1:7" x14ac:dyDescent="0.35">
      <c r="A152">
        <v>153</v>
      </c>
      <c r="B152">
        <v>52970001</v>
      </c>
      <c r="C152">
        <v>13340000</v>
      </c>
      <c r="D152">
        <v>4</v>
      </c>
      <c r="E152">
        <v>34220000</v>
      </c>
      <c r="F152">
        <v>290000</v>
      </c>
      <c r="G152">
        <v>47850000</v>
      </c>
    </row>
    <row r="153" spans="1:7" x14ac:dyDescent="0.35">
      <c r="A153">
        <v>154</v>
      </c>
      <c r="B153">
        <v>1022402107</v>
      </c>
      <c r="C153">
        <v>13036000</v>
      </c>
      <c r="D153">
        <v>1</v>
      </c>
      <c r="E153">
        <v>26072000</v>
      </c>
      <c r="F153">
        <v>3259000</v>
      </c>
      <c r="G153">
        <v>42367000</v>
      </c>
    </row>
    <row r="154" spans="1:7" x14ac:dyDescent="0.35">
      <c r="A154">
        <v>155</v>
      </c>
      <c r="B154">
        <v>1032469412</v>
      </c>
      <c r="C154">
        <v>13036000</v>
      </c>
      <c r="D154">
        <v>1</v>
      </c>
      <c r="E154">
        <v>26072000</v>
      </c>
      <c r="F154">
        <v>3259000</v>
      </c>
      <c r="G154">
        <v>42367000</v>
      </c>
    </row>
    <row r="155" spans="1:7" x14ac:dyDescent="0.35">
      <c r="A155">
        <v>156</v>
      </c>
      <c r="B155">
        <v>41779451</v>
      </c>
      <c r="C155">
        <v>13600000</v>
      </c>
      <c r="D155">
        <v>2</v>
      </c>
      <c r="E155">
        <v>27200000</v>
      </c>
      <c r="F155">
        <v>3400000</v>
      </c>
      <c r="G155">
        <v>44200000</v>
      </c>
    </row>
    <row r="156" spans="1:7" x14ac:dyDescent="0.35">
      <c r="A156">
        <v>157</v>
      </c>
      <c r="B156">
        <v>1013597356</v>
      </c>
      <c r="C156">
        <v>13800000</v>
      </c>
      <c r="D156">
        <v>1</v>
      </c>
      <c r="E156">
        <v>27600000</v>
      </c>
      <c r="F156">
        <v>0</v>
      </c>
      <c r="G156">
        <v>41400000</v>
      </c>
    </row>
    <row r="157" spans="1:7" x14ac:dyDescent="0.35">
      <c r="A157">
        <v>158</v>
      </c>
      <c r="B157">
        <v>1144077318</v>
      </c>
      <c r="C157">
        <v>14852000</v>
      </c>
      <c r="D157">
        <v>1</v>
      </c>
      <c r="E157">
        <v>29704000</v>
      </c>
      <c r="F157">
        <v>0</v>
      </c>
      <c r="G157">
        <v>44556000</v>
      </c>
    </row>
    <row r="158" spans="1:7" x14ac:dyDescent="0.35">
      <c r="A158">
        <v>159</v>
      </c>
      <c r="B158">
        <v>1026295300</v>
      </c>
      <c r="C158">
        <v>11330000</v>
      </c>
      <c r="D158">
        <v>1</v>
      </c>
      <c r="E158">
        <v>22660000</v>
      </c>
      <c r="F158">
        <v>0</v>
      </c>
      <c r="G158">
        <v>33990000</v>
      </c>
    </row>
    <row r="159" spans="1:7" x14ac:dyDescent="0.35">
      <c r="A159">
        <v>160</v>
      </c>
      <c r="B159">
        <v>1024519362</v>
      </c>
      <c r="C159">
        <v>22278900</v>
      </c>
      <c r="D159">
        <v>1</v>
      </c>
      <c r="E159">
        <v>44557800</v>
      </c>
      <c r="F159">
        <v>0</v>
      </c>
      <c r="G159">
        <v>66836700</v>
      </c>
    </row>
    <row r="160" spans="1:7" x14ac:dyDescent="0.35">
      <c r="A160">
        <v>161</v>
      </c>
      <c r="B160">
        <v>52490688</v>
      </c>
      <c r="C160">
        <v>12084000</v>
      </c>
      <c r="D160">
        <v>1</v>
      </c>
      <c r="E160">
        <v>21348400</v>
      </c>
      <c r="F160">
        <v>5236400</v>
      </c>
      <c r="G160">
        <v>38668800</v>
      </c>
    </row>
    <row r="161" spans="1:7" x14ac:dyDescent="0.35">
      <c r="A161">
        <v>163</v>
      </c>
      <c r="B161">
        <v>1012384777</v>
      </c>
      <c r="C161">
        <v>13600000</v>
      </c>
      <c r="D161">
        <v>2</v>
      </c>
      <c r="E161">
        <v>27200000</v>
      </c>
      <c r="F161">
        <v>3400000</v>
      </c>
      <c r="G161">
        <v>44200000</v>
      </c>
    </row>
    <row r="162" spans="1:7" x14ac:dyDescent="0.35">
      <c r="A162">
        <v>164</v>
      </c>
      <c r="B162">
        <v>80108622</v>
      </c>
      <c r="C162">
        <v>13036000</v>
      </c>
      <c r="D162">
        <v>1</v>
      </c>
      <c r="E162">
        <v>26072000</v>
      </c>
      <c r="F162">
        <v>0</v>
      </c>
      <c r="G162">
        <v>39108000</v>
      </c>
    </row>
    <row r="163" spans="1:7" x14ac:dyDescent="0.35">
      <c r="A163">
        <v>165</v>
      </c>
      <c r="B163">
        <v>80100229</v>
      </c>
      <c r="C163">
        <v>14420000</v>
      </c>
      <c r="D163">
        <v>1</v>
      </c>
      <c r="E163">
        <v>28840000</v>
      </c>
      <c r="F163">
        <v>2403333</v>
      </c>
      <c r="G163">
        <v>45663333</v>
      </c>
    </row>
    <row r="164" spans="1:7" x14ac:dyDescent="0.35">
      <c r="A164">
        <v>166</v>
      </c>
      <c r="B164">
        <v>1033739124</v>
      </c>
      <c r="C164">
        <v>14000000</v>
      </c>
      <c r="D164">
        <v>1</v>
      </c>
      <c r="E164">
        <v>28000000</v>
      </c>
      <c r="F164">
        <v>2333333</v>
      </c>
      <c r="G164">
        <v>44333333</v>
      </c>
    </row>
    <row r="165" spans="1:7" x14ac:dyDescent="0.35">
      <c r="A165">
        <v>167</v>
      </c>
      <c r="B165">
        <v>37626021</v>
      </c>
      <c r="C165">
        <v>10609000</v>
      </c>
      <c r="D165">
        <v>1</v>
      </c>
      <c r="E165">
        <v>20864367</v>
      </c>
      <c r="F165">
        <v>353633</v>
      </c>
      <c r="G165">
        <v>31827000</v>
      </c>
    </row>
    <row r="166" spans="1:7" x14ac:dyDescent="0.35">
      <c r="A166">
        <v>168</v>
      </c>
      <c r="B166">
        <v>46450960</v>
      </c>
      <c r="C166">
        <v>17384000</v>
      </c>
      <c r="D166">
        <v>2</v>
      </c>
      <c r="E166">
        <v>34768000</v>
      </c>
      <c r="F166">
        <v>0</v>
      </c>
      <c r="G166">
        <v>52152000</v>
      </c>
    </row>
    <row r="167" spans="1:7" x14ac:dyDescent="0.35">
      <c r="A167">
        <v>169</v>
      </c>
      <c r="B167">
        <v>1026568993</v>
      </c>
      <c r="C167">
        <v>0</v>
      </c>
      <c r="D167">
        <v>1</v>
      </c>
      <c r="E167">
        <v>25461666</v>
      </c>
      <c r="F167">
        <v>0</v>
      </c>
      <c r="G167">
        <v>25461666</v>
      </c>
    </row>
    <row r="168" spans="1:7" x14ac:dyDescent="0.35">
      <c r="A168">
        <v>170</v>
      </c>
      <c r="B168">
        <v>1019044995</v>
      </c>
      <c r="C168">
        <v>0</v>
      </c>
      <c r="D168">
        <v>1</v>
      </c>
      <c r="E168">
        <v>30121326</v>
      </c>
      <c r="F168">
        <v>0</v>
      </c>
      <c r="G168">
        <v>30121326</v>
      </c>
    </row>
    <row r="169" spans="1:7" x14ac:dyDescent="0.35">
      <c r="A169">
        <v>171</v>
      </c>
      <c r="B169">
        <v>1026563920</v>
      </c>
      <c r="C169">
        <v>0</v>
      </c>
      <c r="D169">
        <v>1</v>
      </c>
      <c r="E169">
        <v>22853892</v>
      </c>
      <c r="F169">
        <v>0</v>
      </c>
      <c r="G169">
        <v>22853892</v>
      </c>
    </row>
    <row r="170" spans="1:7" x14ac:dyDescent="0.35">
      <c r="A170">
        <v>172</v>
      </c>
      <c r="B170">
        <v>1057436359</v>
      </c>
      <c r="C170">
        <v>13036000</v>
      </c>
      <c r="D170">
        <v>1</v>
      </c>
      <c r="E170">
        <v>26072000</v>
      </c>
      <c r="F170">
        <v>3259000</v>
      </c>
      <c r="G170">
        <v>42367000</v>
      </c>
    </row>
    <row r="171" spans="1:7" x14ac:dyDescent="0.35">
      <c r="A171">
        <v>173</v>
      </c>
      <c r="B171">
        <v>1024482878</v>
      </c>
      <c r="C171">
        <v>13800000</v>
      </c>
      <c r="D171">
        <v>2</v>
      </c>
      <c r="E171">
        <v>27600000</v>
      </c>
      <c r="F171">
        <v>0</v>
      </c>
      <c r="G171">
        <v>41400000</v>
      </c>
    </row>
    <row r="172" spans="1:7" x14ac:dyDescent="0.35">
      <c r="A172">
        <v>174</v>
      </c>
      <c r="B172">
        <v>1030559436</v>
      </c>
      <c r="C172">
        <v>15200000</v>
      </c>
      <c r="D172">
        <v>1</v>
      </c>
      <c r="E172">
        <v>30400000</v>
      </c>
      <c r="F172">
        <v>0</v>
      </c>
      <c r="G172">
        <v>45600000</v>
      </c>
    </row>
    <row r="173" spans="1:7" x14ac:dyDescent="0.35">
      <c r="A173">
        <v>175</v>
      </c>
      <c r="B173">
        <v>1022399152</v>
      </c>
      <c r="C173">
        <v>10184000</v>
      </c>
      <c r="D173">
        <v>1</v>
      </c>
      <c r="E173">
        <v>20368000</v>
      </c>
      <c r="F173">
        <v>0</v>
      </c>
      <c r="G173">
        <v>30552000</v>
      </c>
    </row>
    <row r="174" spans="1:7" x14ac:dyDescent="0.35">
      <c r="A174">
        <v>176</v>
      </c>
      <c r="B174">
        <v>1013637375</v>
      </c>
      <c r="C174">
        <v>10716000</v>
      </c>
      <c r="D174">
        <v>1</v>
      </c>
      <c r="E174">
        <v>21432000</v>
      </c>
      <c r="F174">
        <v>0</v>
      </c>
      <c r="G174">
        <v>32148000</v>
      </c>
    </row>
    <row r="175" spans="1:7" x14ac:dyDescent="0.35">
      <c r="A175">
        <v>177</v>
      </c>
      <c r="B175">
        <v>1012345687</v>
      </c>
      <c r="C175">
        <v>10184000</v>
      </c>
      <c r="D175">
        <v>1</v>
      </c>
      <c r="E175">
        <v>20368000</v>
      </c>
      <c r="F175">
        <v>0</v>
      </c>
      <c r="G175">
        <v>30552000</v>
      </c>
    </row>
    <row r="176" spans="1:7" x14ac:dyDescent="0.35">
      <c r="A176">
        <v>178</v>
      </c>
      <c r="B176">
        <v>1101202675</v>
      </c>
      <c r="C176">
        <v>8912000</v>
      </c>
      <c r="D176">
        <v>1</v>
      </c>
      <c r="E176">
        <v>17526933</v>
      </c>
      <c r="F176">
        <v>297067</v>
      </c>
      <c r="G176">
        <v>26736000</v>
      </c>
    </row>
    <row r="177" spans="1:7" x14ac:dyDescent="0.35">
      <c r="A177">
        <v>179</v>
      </c>
      <c r="B177">
        <v>52302823</v>
      </c>
      <c r="C177">
        <v>8912000</v>
      </c>
      <c r="D177">
        <v>1</v>
      </c>
      <c r="E177">
        <v>17526933</v>
      </c>
      <c r="F177">
        <v>297067</v>
      </c>
      <c r="G177">
        <v>26736000</v>
      </c>
    </row>
    <row r="178" spans="1:7" x14ac:dyDescent="0.35">
      <c r="A178">
        <v>180</v>
      </c>
      <c r="B178">
        <v>1073712186</v>
      </c>
      <c r="C178">
        <v>8912000</v>
      </c>
      <c r="D178">
        <v>1</v>
      </c>
      <c r="E178">
        <v>17081333</v>
      </c>
      <c r="F178">
        <v>742667</v>
      </c>
      <c r="G178">
        <v>26736000</v>
      </c>
    </row>
    <row r="179" spans="1:7" x14ac:dyDescent="0.35">
      <c r="A179">
        <v>181</v>
      </c>
      <c r="B179">
        <v>39813433</v>
      </c>
      <c r="C179">
        <v>8912000</v>
      </c>
      <c r="D179">
        <v>1</v>
      </c>
      <c r="E179">
        <v>17824000</v>
      </c>
      <c r="F179">
        <v>0</v>
      </c>
      <c r="G179">
        <v>26736000</v>
      </c>
    </row>
    <row r="180" spans="1:7" x14ac:dyDescent="0.35">
      <c r="A180">
        <v>182</v>
      </c>
      <c r="B180">
        <v>1032479746</v>
      </c>
      <c r="C180">
        <v>8912000</v>
      </c>
      <c r="D180">
        <v>1</v>
      </c>
      <c r="E180">
        <v>17526933</v>
      </c>
      <c r="F180">
        <v>297067</v>
      </c>
      <c r="G180">
        <v>26736000</v>
      </c>
    </row>
    <row r="181" spans="1:7" x14ac:dyDescent="0.35">
      <c r="A181">
        <v>183</v>
      </c>
      <c r="B181">
        <v>1012390662</v>
      </c>
      <c r="C181">
        <v>8912000</v>
      </c>
      <c r="D181">
        <v>1</v>
      </c>
      <c r="E181">
        <v>17526933</v>
      </c>
      <c r="F181">
        <v>297067</v>
      </c>
      <c r="G181">
        <v>26736000</v>
      </c>
    </row>
    <row r="182" spans="1:7" x14ac:dyDescent="0.35">
      <c r="A182">
        <v>184</v>
      </c>
      <c r="B182">
        <v>1016061866</v>
      </c>
      <c r="C182">
        <v>14548000</v>
      </c>
      <c r="D182">
        <v>1</v>
      </c>
      <c r="E182">
        <v>29096000</v>
      </c>
      <c r="F182">
        <v>0</v>
      </c>
      <c r="G182">
        <v>43644000</v>
      </c>
    </row>
    <row r="183" spans="1:7" x14ac:dyDescent="0.35">
      <c r="A183">
        <v>185</v>
      </c>
      <c r="B183">
        <v>1014308576</v>
      </c>
      <c r="C183">
        <v>8912000</v>
      </c>
      <c r="D183">
        <v>1</v>
      </c>
      <c r="E183">
        <v>17824000</v>
      </c>
      <c r="F183">
        <v>0</v>
      </c>
      <c r="G183">
        <v>26736000</v>
      </c>
    </row>
    <row r="184" spans="1:7" x14ac:dyDescent="0.35">
      <c r="A184">
        <v>186</v>
      </c>
      <c r="B184">
        <v>1014232629</v>
      </c>
      <c r="C184">
        <v>8912000</v>
      </c>
      <c r="D184">
        <v>1</v>
      </c>
      <c r="E184">
        <v>17824000</v>
      </c>
      <c r="F184">
        <v>0</v>
      </c>
      <c r="G184">
        <v>26736000</v>
      </c>
    </row>
    <row r="185" spans="1:7" x14ac:dyDescent="0.35">
      <c r="A185">
        <v>187</v>
      </c>
      <c r="B185">
        <v>1018475649</v>
      </c>
      <c r="C185">
        <v>8912000</v>
      </c>
      <c r="D185">
        <v>1</v>
      </c>
      <c r="E185">
        <v>17824000</v>
      </c>
      <c r="F185">
        <v>0</v>
      </c>
      <c r="G185">
        <v>26736000</v>
      </c>
    </row>
    <row r="186" spans="1:7" x14ac:dyDescent="0.35">
      <c r="A186">
        <v>188</v>
      </c>
      <c r="B186">
        <v>1077088980</v>
      </c>
      <c r="C186">
        <v>8912000</v>
      </c>
      <c r="D186">
        <v>1</v>
      </c>
      <c r="E186">
        <v>17824000</v>
      </c>
      <c r="F186">
        <v>0</v>
      </c>
      <c r="G186">
        <v>26736000</v>
      </c>
    </row>
    <row r="187" spans="1:7" x14ac:dyDescent="0.35">
      <c r="A187">
        <v>189</v>
      </c>
      <c r="B187">
        <v>52877283</v>
      </c>
      <c r="C187">
        <v>10716000</v>
      </c>
      <c r="D187">
        <v>1</v>
      </c>
      <c r="E187">
        <v>21432000</v>
      </c>
      <c r="F187">
        <v>0</v>
      </c>
      <c r="G187">
        <v>32148000</v>
      </c>
    </row>
    <row r="188" spans="1:7" x14ac:dyDescent="0.35">
      <c r="A188">
        <v>190</v>
      </c>
      <c r="B188">
        <v>1023011705</v>
      </c>
      <c r="C188">
        <v>10716000</v>
      </c>
      <c r="D188">
        <v>1</v>
      </c>
      <c r="E188">
        <v>21432000</v>
      </c>
      <c r="F188">
        <v>0</v>
      </c>
      <c r="G188">
        <v>32148000</v>
      </c>
    </row>
    <row r="189" spans="1:7" x14ac:dyDescent="0.35">
      <c r="A189">
        <v>191</v>
      </c>
      <c r="B189">
        <v>1022385601</v>
      </c>
      <c r="C189">
        <v>10184000</v>
      </c>
      <c r="D189">
        <v>1</v>
      </c>
      <c r="E189">
        <v>20028533</v>
      </c>
      <c r="F189">
        <v>339467</v>
      </c>
      <c r="G189">
        <v>30552000</v>
      </c>
    </row>
    <row r="190" spans="1:7" x14ac:dyDescent="0.35">
      <c r="A190">
        <v>192</v>
      </c>
      <c r="B190">
        <v>1070968293</v>
      </c>
      <c r="C190">
        <v>10184000</v>
      </c>
      <c r="D190">
        <v>1</v>
      </c>
      <c r="E190">
        <v>19010133</v>
      </c>
      <c r="F190">
        <v>1357867</v>
      </c>
      <c r="G190">
        <v>30552000</v>
      </c>
    </row>
    <row r="191" spans="1:7" x14ac:dyDescent="0.35">
      <c r="A191">
        <v>193</v>
      </c>
      <c r="B191">
        <v>1022361607</v>
      </c>
      <c r="C191">
        <v>10184000</v>
      </c>
      <c r="D191">
        <v>1</v>
      </c>
      <c r="E191">
        <v>20028533</v>
      </c>
      <c r="F191">
        <v>339467</v>
      </c>
      <c r="G191">
        <v>30552000</v>
      </c>
    </row>
    <row r="192" spans="1:7" x14ac:dyDescent="0.35">
      <c r="A192">
        <v>194</v>
      </c>
      <c r="B192">
        <v>1023933449</v>
      </c>
      <c r="C192">
        <v>10184000</v>
      </c>
      <c r="D192">
        <v>1</v>
      </c>
      <c r="E192">
        <v>20368000</v>
      </c>
      <c r="F192">
        <v>0</v>
      </c>
      <c r="G192">
        <v>30552000</v>
      </c>
    </row>
    <row r="193" spans="1:7" x14ac:dyDescent="0.35">
      <c r="A193">
        <v>195</v>
      </c>
      <c r="B193">
        <v>1018433100</v>
      </c>
      <c r="C193">
        <v>10184000</v>
      </c>
      <c r="D193">
        <v>1</v>
      </c>
      <c r="E193">
        <v>20368000</v>
      </c>
      <c r="F193">
        <v>0</v>
      </c>
      <c r="G193">
        <v>30552000</v>
      </c>
    </row>
    <row r="194" spans="1:7" x14ac:dyDescent="0.35">
      <c r="A194">
        <v>196</v>
      </c>
      <c r="B194">
        <v>1015423524</v>
      </c>
      <c r="C194">
        <v>10716000</v>
      </c>
      <c r="D194">
        <v>1</v>
      </c>
      <c r="E194">
        <v>21432000</v>
      </c>
      <c r="F194">
        <v>0</v>
      </c>
      <c r="G194">
        <v>32148000</v>
      </c>
    </row>
    <row r="195" spans="1:7" x14ac:dyDescent="0.35">
      <c r="A195">
        <v>197</v>
      </c>
      <c r="B195">
        <v>1098713784</v>
      </c>
      <c r="C195">
        <v>11200000</v>
      </c>
      <c r="D195">
        <v>1</v>
      </c>
      <c r="E195">
        <v>22400000</v>
      </c>
      <c r="F195">
        <v>2800000</v>
      </c>
      <c r="G195">
        <v>36400000</v>
      </c>
    </row>
    <row r="196" spans="1:7" x14ac:dyDescent="0.35">
      <c r="A196">
        <v>199</v>
      </c>
      <c r="B196">
        <v>52517180</v>
      </c>
      <c r="C196">
        <v>10609000</v>
      </c>
      <c r="D196">
        <v>1</v>
      </c>
      <c r="E196">
        <v>20864367</v>
      </c>
      <c r="F196">
        <v>353633</v>
      </c>
      <c r="G196">
        <v>31827000</v>
      </c>
    </row>
    <row r="197" spans="1:7" x14ac:dyDescent="0.35">
      <c r="A197">
        <v>200</v>
      </c>
      <c r="B197">
        <v>1018474834</v>
      </c>
      <c r="C197">
        <v>9548000</v>
      </c>
      <c r="D197">
        <v>1</v>
      </c>
      <c r="E197">
        <v>19096000</v>
      </c>
      <c r="F197">
        <v>0</v>
      </c>
      <c r="G197">
        <v>28644000</v>
      </c>
    </row>
    <row r="198" spans="1:7" x14ac:dyDescent="0.35">
      <c r="A198">
        <v>205</v>
      </c>
      <c r="B198">
        <v>1085260195</v>
      </c>
      <c r="C198">
        <v>10716000</v>
      </c>
      <c r="D198">
        <v>1</v>
      </c>
      <c r="E198">
        <v>21432000</v>
      </c>
      <c r="F198">
        <v>0</v>
      </c>
      <c r="G198">
        <v>32148000</v>
      </c>
    </row>
    <row r="199" spans="1:7" x14ac:dyDescent="0.35">
      <c r="A199">
        <v>206</v>
      </c>
      <c r="B199">
        <v>1016031370</v>
      </c>
      <c r="C199">
        <v>10610000</v>
      </c>
      <c r="D199">
        <v>1</v>
      </c>
      <c r="E199">
        <v>21220000</v>
      </c>
      <c r="F199">
        <v>2652500</v>
      </c>
      <c r="G199">
        <v>34482500</v>
      </c>
    </row>
    <row r="200" spans="1:7" x14ac:dyDescent="0.35">
      <c r="A200">
        <v>207</v>
      </c>
      <c r="B200">
        <v>1031152962</v>
      </c>
      <c r="C200">
        <v>10610000</v>
      </c>
      <c r="D200">
        <v>1</v>
      </c>
      <c r="E200">
        <v>21220000</v>
      </c>
      <c r="F200">
        <v>2652500</v>
      </c>
      <c r="G200">
        <v>34482500</v>
      </c>
    </row>
    <row r="201" spans="1:7" x14ac:dyDescent="0.35">
      <c r="A201">
        <v>208</v>
      </c>
      <c r="B201">
        <v>79796051</v>
      </c>
      <c r="C201">
        <v>14420000</v>
      </c>
      <c r="D201">
        <v>2</v>
      </c>
      <c r="E201">
        <v>27398000</v>
      </c>
      <c r="F201">
        <v>1442000</v>
      </c>
      <c r="G201">
        <v>43260000</v>
      </c>
    </row>
    <row r="202" spans="1:7" x14ac:dyDescent="0.35">
      <c r="A202">
        <v>209</v>
      </c>
      <c r="B202">
        <v>52200367</v>
      </c>
      <c r="C202">
        <v>16128000</v>
      </c>
      <c r="D202">
        <v>1</v>
      </c>
      <c r="E202">
        <v>30643200</v>
      </c>
      <c r="F202">
        <v>1612800</v>
      </c>
      <c r="G202">
        <v>48384000</v>
      </c>
    </row>
    <row r="203" spans="1:7" x14ac:dyDescent="0.35">
      <c r="A203">
        <v>210</v>
      </c>
      <c r="B203">
        <v>52986787</v>
      </c>
      <c r="C203">
        <v>8560000</v>
      </c>
      <c r="D203">
        <v>2</v>
      </c>
      <c r="E203">
        <v>16406667</v>
      </c>
      <c r="F203">
        <v>713333</v>
      </c>
      <c r="G203">
        <v>25680000</v>
      </c>
    </row>
    <row r="204" spans="1:7" x14ac:dyDescent="0.35">
      <c r="A204">
        <v>211</v>
      </c>
      <c r="B204">
        <v>1015412464</v>
      </c>
      <c r="C204">
        <v>14960000</v>
      </c>
      <c r="D204">
        <v>2</v>
      </c>
      <c r="E204">
        <v>28673333</v>
      </c>
      <c r="F204">
        <v>1246667</v>
      </c>
      <c r="G204">
        <v>44880000</v>
      </c>
    </row>
    <row r="205" spans="1:7" x14ac:dyDescent="0.35">
      <c r="A205">
        <v>212</v>
      </c>
      <c r="B205">
        <v>1026282315</v>
      </c>
      <c r="C205">
        <v>17384000</v>
      </c>
      <c r="D205">
        <v>1</v>
      </c>
      <c r="E205">
        <v>32160400</v>
      </c>
      <c r="F205">
        <v>2607600</v>
      </c>
      <c r="G205">
        <v>52152000</v>
      </c>
    </row>
    <row r="206" spans="1:7" x14ac:dyDescent="0.35">
      <c r="A206">
        <v>214</v>
      </c>
      <c r="B206">
        <v>52888975</v>
      </c>
      <c r="C206">
        <v>10610000</v>
      </c>
      <c r="D206">
        <v>1</v>
      </c>
      <c r="E206">
        <v>20335833</v>
      </c>
      <c r="F206">
        <v>3536667</v>
      </c>
      <c r="G206">
        <v>34482500</v>
      </c>
    </row>
    <row r="207" spans="1:7" x14ac:dyDescent="0.35">
      <c r="A207">
        <v>215</v>
      </c>
      <c r="B207">
        <v>1012374364</v>
      </c>
      <c r="C207">
        <v>10610000</v>
      </c>
      <c r="D207">
        <v>1</v>
      </c>
      <c r="E207">
        <v>20866333</v>
      </c>
      <c r="F207">
        <v>3006167</v>
      </c>
      <c r="G207">
        <v>34482500</v>
      </c>
    </row>
    <row r="208" spans="1:7" x14ac:dyDescent="0.35">
      <c r="A208">
        <v>217</v>
      </c>
      <c r="B208">
        <v>1070968907</v>
      </c>
      <c r="C208">
        <v>11200000</v>
      </c>
      <c r="D208">
        <v>1</v>
      </c>
      <c r="E208">
        <v>22400000</v>
      </c>
      <c r="F208">
        <v>2800000</v>
      </c>
      <c r="G208">
        <v>36400000</v>
      </c>
    </row>
    <row r="209" spans="1:7" x14ac:dyDescent="0.35">
      <c r="A209">
        <v>218</v>
      </c>
      <c r="B209">
        <v>1010175393</v>
      </c>
      <c r="C209">
        <v>10184000</v>
      </c>
      <c r="D209">
        <v>1</v>
      </c>
      <c r="E209">
        <v>20368000</v>
      </c>
      <c r="F209">
        <v>0</v>
      </c>
      <c r="G209">
        <v>30552000</v>
      </c>
    </row>
    <row r="210" spans="1:7" x14ac:dyDescent="0.35">
      <c r="A210">
        <v>219</v>
      </c>
      <c r="B210">
        <v>1032449799</v>
      </c>
      <c r="C210">
        <v>10184000</v>
      </c>
      <c r="D210">
        <v>1</v>
      </c>
      <c r="E210">
        <v>20368000</v>
      </c>
      <c r="F210">
        <v>0</v>
      </c>
      <c r="G210">
        <v>30552000</v>
      </c>
    </row>
    <row r="211" spans="1:7" x14ac:dyDescent="0.35">
      <c r="A211">
        <v>220</v>
      </c>
      <c r="B211">
        <v>1049633184</v>
      </c>
      <c r="C211">
        <v>10184000</v>
      </c>
      <c r="D211">
        <v>1</v>
      </c>
      <c r="E211">
        <v>20368000</v>
      </c>
      <c r="F211">
        <v>0</v>
      </c>
      <c r="G211">
        <v>30552000</v>
      </c>
    </row>
    <row r="212" spans="1:7" x14ac:dyDescent="0.35">
      <c r="A212">
        <v>222</v>
      </c>
      <c r="B212">
        <v>1014212508</v>
      </c>
      <c r="C212">
        <v>22102083</v>
      </c>
      <c r="D212">
        <v>1</v>
      </c>
      <c r="E212">
        <v>8840834</v>
      </c>
      <c r="F212">
        <v>884083</v>
      </c>
      <c r="G212">
        <v>31827000</v>
      </c>
    </row>
    <row r="213" spans="1:7" x14ac:dyDescent="0.35">
      <c r="A213">
        <v>223</v>
      </c>
      <c r="B213">
        <v>1013645642</v>
      </c>
      <c r="C213">
        <v>16000000</v>
      </c>
      <c r="D213">
        <v>1</v>
      </c>
      <c r="E213">
        <v>32000000</v>
      </c>
      <c r="F213">
        <v>0</v>
      </c>
      <c r="G213">
        <v>48000000</v>
      </c>
    </row>
    <row r="214" spans="1:7" x14ac:dyDescent="0.35">
      <c r="A214">
        <v>224</v>
      </c>
      <c r="B214">
        <v>52218685</v>
      </c>
      <c r="C214">
        <v>14852000</v>
      </c>
      <c r="D214">
        <v>1</v>
      </c>
      <c r="E214">
        <v>29704000</v>
      </c>
      <c r="F214">
        <v>0</v>
      </c>
      <c r="G214">
        <v>44556000</v>
      </c>
    </row>
    <row r="215" spans="1:7" x14ac:dyDescent="0.35">
      <c r="A215">
        <v>225</v>
      </c>
      <c r="B215">
        <v>1010192366</v>
      </c>
      <c r="C215">
        <v>84914081</v>
      </c>
      <c r="D215">
        <v>1</v>
      </c>
      <c r="E215">
        <v>48522332</v>
      </c>
      <c r="F215">
        <v>0</v>
      </c>
      <c r="G215">
        <v>133436413</v>
      </c>
    </row>
    <row r="216" spans="1:7" x14ac:dyDescent="0.35">
      <c r="A216">
        <v>226</v>
      </c>
      <c r="B216">
        <v>1018490752</v>
      </c>
      <c r="C216">
        <v>65238873</v>
      </c>
      <c r="D216">
        <v>1</v>
      </c>
      <c r="E216">
        <v>37279356</v>
      </c>
      <c r="F216">
        <v>0</v>
      </c>
      <c r="G216">
        <v>102518229</v>
      </c>
    </row>
    <row r="217" spans="1:7" x14ac:dyDescent="0.35">
      <c r="A217">
        <v>227</v>
      </c>
      <c r="B217">
        <v>52828360</v>
      </c>
      <c r="C217">
        <v>10716000</v>
      </c>
      <c r="D217">
        <v>1</v>
      </c>
      <c r="E217">
        <v>20539000</v>
      </c>
      <c r="F217">
        <v>893000</v>
      </c>
      <c r="G217">
        <v>32148000</v>
      </c>
    </row>
    <row r="218" spans="1:7" x14ac:dyDescent="0.35">
      <c r="A218">
        <v>228</v>
      </c>
      <c r="B218">
        <v>1018455404</v>
      </c>
      <c r="C218">
        <v>10716000</v>
      </c>
      <c r="D218">
        <v>1</v>
      </c>
      <c r="E218">
        <v>21432000</v>
      </c>
      <c r="F218">
        <v>0</v>
      </c>
      <c r="G218">
        <v>32148000</v>
      </c>
    </row>
    <row r="219" spans="1:7" x14ac:dyDescent="0.35">
      <c r="A219">
        <v>229</v>
      </c>
      <c r="B219">
        <v>1030572953</v>
      </c>
      <c r="C219">
        <v>22278900</v>
      </c>
      <c r="D219">
        <v>1</v>
      </c>
      <c r="E219">
        <v>42701225</v>
      </c>
      <c r="F219">
        <v>1856575</v>
      </c>
      <c r="G219">
        <v>66836700</v>
      </c>
    </row>
    <row r="220" spans="1:7" x14ac:dyDescent="0.35">
      <c r="A220">
        <v>230</v>
      </c>
      <c r="B220">
        <v>52546928</v>
      </c>
      <c r="C220">
        <v>10609000</v>
      </c>
      <c r="D220">
        <v>1</v>
      </c>
      <c r="E220">
        <v>20157100</v>
      </c>
      <c r="F220">
        <v>1060900</v>
      </c>
      <c r="G220">
        <v>31827000</v>
      </c>
    </row>
    <row r="221" spans="1:7" x14ac:dyDescent="0.35">
      <c r="A221">
        <v>231</v>
      </c>
      <c r="B221">
        <v>1128467776</v>
      </c>
      <c r="C221">
        <v>10716000</v>
      </c>
      <c r="D221">
        <v>1</v>
      </c>
      <c r="E221">
        <v>20539000</v>
      </c>
      <c r="F221">
        <v>893000</v>
      </c>
      <c r="G221">
        <v>32148000</v>
      </c>
    </row>
    <row r="222" spans="1:7" x14ac:dyDescent="0.35">
      <c r="A222">
        <v>232</v>
      </c>
      <c r="B222">
        <v>52930764</v>
      </c>
      <c r="C222">
        <v>10716000</v>
      </c>
      <c r="D222">
        <v>1</v>
      </c>
      <c r="E222">
        <v>20539000</v>
      </c>
      <c r="F222">
        <v>893000</v>
      </c>
      <c r="G222">
        <v>32148000</v>
      </c>
    </row>
    <row r="223" spans="1:7" x14ac:dyDescent="0.35">
      <c r="A223">
        <v>233</v>
      </c>
      <c r="B223">
        <v>1016105188</v>
      </c>
      <c r="C223">
        <v>10716000</v>
      </c>
      <c r="D223">
        <v>1</v>
      </c>
      <c r="E223">
        <v>20539000</v>
      </c>
      <c r="F223">
        <v>893000</v>
      </c>
      <c r="G223">
        <v>32148000</v>
      </c>
    </row>
    <row r="224" spans="1:7" x14ac:dyDescent="0.35">
      <c r="A224">
        <v>234</v>
      </c>
      <c r="B224">
        <v>52705468</v>
      </c>
      <c r="C224">
        <v>6600000</v>
      </c>
      <c r="D224">
        <v>1</v>
      </c>
      <c r="E224">
        <v>12980000</v>
      </c>
      <c r="F224">
        <v>1870000</v>
      </c>
      <c r="G224">
        <v>21450000</v>
      </c>
    </row>
    <row r="225" spans="1:7" x14ac:dyDescent="0.35">
      <c r="A225">
        <v>235</v>
      </c>
      <c r="B225">
        <v>52726936</v>
      </c>
      <c r="C225">
        <v>10610000</v>
      </c>
      <c r="D225">
        <v>1</v>
      </c>
      <c r="E225">
        <v>20335833</v>
      </c>
      <c r="F225">
        <v>3536667</v>
      </c>
      <c r="G225">
        <v>34482500</v>
      </c>
    </row>
    <row r="226" spans="1:7" x14ac:dyDescent="0.35">
      <c r="A226">
        <v>236</v>
      </c>
      <c r="B226">
        <v>1016049473</v>
      </c>
      <c r="C226">
        <v>10610000</v>
      </c>
      <c r="D226">
        <v>1</v>
      </c>
      <c r="E226">
        <v>20335833</v>
      </c>
      <c r="F226">
        <v>3536667</v>
      </c>
      <c r="G226">
        <v>34482500</v>
      </c>
    </row>
    <row r="227" spans="1:7" x14ac:dyDescent="0.35">
      <c r="A227">
        <v>237</v>
      </c>
      <c r="B227">
        <v>1031148482</v>
      </c>
      <c r="C227">
        <v>10610000</v>
      </c>
      <c r="D227">
        <v>1</v>
      </c>
      <c r="E227">
        <v>20335833</v>
      </c>
      <c r="F227">
        <v>3536667</v>
      </c>
      <c r="G227">
        <v>34482500</v>
      </c>
    </row>
    <row r="228" spans="1:7" x14ac:dyDescent="0.35">
      <c r="A228">
        <v>238</v>
      </c>
      <c r="B228">
        <v>1032455948</v>
      </c>
      <c r="C228">
        <v>10610000</v>
      </c>
      <c r="D228">
        <v>1</v>
      </c>
      <c r="E228">
        <v>20335833</v>
      </c>
      <c r="F228">
        <v>3536667</v>
      </c>
      <c r="G228">
        <v>34482500</v>
      </c>
    </row>
    <row r="229" spans="1:7" x14ac:dyDescent="0.35">
      <c r="A229">
        <v>239</v>
      </c>
      <c r="B229">
        <v>1026258496</v>
      </c>
      <c r="C229">
        <v>10610000</v>
      </c>
      <c r="D229">
        <v>1</v>
      </c>
      <c r="E229">
        <v>20335833</v>
      </c>
      <c r="F229">
        <v>3536667</v>
      </c>
      <c r="G229">
        <v>34482500</v>
      </c>
    </row>
    <row r="230" spans="1:7" x14ac:dyDescent="0.35">
      <c r="A230">
        <v>240</v>
      </c>
      <c r="B230">
        <v>51865843</v>
      </c>
      <c r="C230">
        <v>11200000</v>
      </c>
      <c r="D230">
        <v>1</v>
      </c>
      <c r="E230">
        <v>22026667</v>
      </c>
      <c r="F230">
        <v>3173333</v>
      </c>
      <c r="G230">
        <v>36400000</v>
      </c>
    </row>
    <row r="231" spans="1:7" x14ac:dyDescent="0.35">
      <c r="A231">
        <v>241</v>
      </c>
      <c r="B231">
        <v>1018451831</v>
      </c>
      <c r="C231">
        <v>18540000</v>
      </c>
      <c r="D231">
        <v>2</v>
      </c>
      <c r="E231">
        <v>35226000</v>
      </c>
      <c r="F231">
        <v>1854000</v>
      </c>
      <c r="G231">
        <v>55620000</v>
      </c>
    </row>
    <row r="232" spans="1:7" x14ac:dyDescent="0.35">
      <c r="A232">
        <v>242</v>
      </c>
      <c r="B232">
        <v>1121858969</v>
      </c>
      <c r="C232">
        <v>14776000</v>
      </c>
      <c r="D232">
        <v>1</v>
      </c>
      <c r="E232">
        <v>28320667</v>
      </c>
      <c r="F232">
        <v>1231333</v>
      </c>
      <c r="G232">
        <v>44328000</v>
      </c>
    </row>
    <row r="233" spans="1:7" x14ac:dyDescent="0.35">
      <c r="A233">
        <v>243</v>
      </c>
      <c r="B233">
        <v>1018464495</v>
      </c>
      <c r="C233">
        <v>17384000</v>
      </c>
      <c r="D233">
        <v>2</v>
      </c>
      <c r="E233">
        <v>33319333</v>
      </c>
      <c r="F233">
        <v>1448667</v>
      </c>
      <c r="G233">
        <v>52152000</v>
      </c>
    </row>
    <row r="234" spans="1:7" x14ac:dyDescent="0.35">
      <c r="A234">
        <v>244</v>
      </c>
      <c r="B234">
        <v>1024598906</v>
      </c>
      <c r="C234">
        <v>7426000</v>
      </c>
      <c r="D234">
        <v>1</v>
      </c>
      <c r="E234">
        <v>14109400</v>
      </c>
      <c r="F234">
        <v>742600</v>
      </c>
      <c r="G234">
        <v>22278000</v>
      </c>
    </row>
    <row r="235" spans="1:7" x14ac:dyDescent="0.35">
      <c r="A235">
        <v>245</v>
      </c>
      <c r="B235">
        <v>1023913947</v>
      </c>
      <c r="C235">
        <v>7426000</v>
      </c>
      <c r="D235">
        <v>1</v>
      </c>
      <c r="E235">
        <v>14109400</v>
      </c>
      <c r="F235">
        <v>742600</v>
      </c>
      <c r="G235">
        <v>22278000</v>
      </c>
    </row>
    <row r="236" spans="1:7" x14ac:dyDescent="0.35">
      <c r="A236">
        <v>246</v>
      </c>
      <c r="B236">
        <v>1022403905</v>
      </c>
      <c r="C236">
        <v>7426000</v>
      </c>
      <c r="D236">
        <v>1</v>
      </c>
      <c r="E236">
        <v>13738100</v>
      </c>
      <c r="F236">
        <v>1113900</v>
      </c>
      <c r="G236">
        <v>22278000</v>
      </c>
    </row>
    <row r="237" spans="1:7" x14ac:dyDescent="0.35">
      <c r="A237">
        <v>247</v>
      </c>
      <c r="B237">
        <v>53041952</v>
      </c>
      <c r="C237">
        <v>16000000</v>
      </c>
      <c r="D237">
        <v>1</v>
      </c>
      <c r="E237">
        <v>31466667</v>
      </c>
      <c r="F237">
        <v>533333</v>
      </c>
      <c r="G237">
        <v>48000000</v>
      </c>
    </row>
    <row r="238" spans="1:7" x14ac:dyDescent="0.35">
      <c r="A238">
        <v>249</v>
      </c>
      <c r="B238">
        <v>1110575837</v>
      </c>
      <c r="C238">
        <v>6600000</v>
      </c>
      <c r="D238">
        <v>1</v>
      </c>
      <c r="E238">
        <v>12650000</v>
      </c>
      <c r="F238">
        <v>2200000</v>
      </c>
      <c r="G238">
        <v>21450000</v>
      </c>
    </row>
    <row r="239" spans="1:7" x14ac:dyDescent="0.35">
      <c r="A239">
        <v>250</v>
      </c>
      <c r="B239">
        <v>79649423</v>
      </c>
      <c r="C239">
        <v>123278</v>
      </c>
      <c r="D239">
        <v>1</v>
      </c>
      <c r="E239">
        <v>10848487</v>
      </c>
      <c r="F239">
        <v>123279</v>
      </c>
      <c r="G239">
        <v>11095044</v>
      </c>
    </row>
    <row r="240" spans="1:7" x14ac:dyDescent="0.35">
      <c r="A240">
        <v>251</v>
      </c>
      <c r="B240">
        <v>80538621</v>
      </c>
      <c r="C240">
        <v>0</v>
      </c>
      <c r="D240">
        <v>1</v>
      </c>
      <c r="E240">
        <v>25178758</v>
      </c>
      <c r="F240">
        <v>282908</v>
      </c>
      <c r="G240">
        <v>25461666</v>
      </c>
    </row>
    <row r="241" spans="1:7" x14ac:dyDescent="0.35">
      <c r="A241">
        <v>252</v>
      </c>
      <c r="B241">
        <v>1030607374</v>
      </c>
      <c r="C241">
        <v>10582000</v>
      </c>
      <c r="D241">
        <v>1</v>
      </c>
      <c r="E241">
        <v>14443000</v>
      </c>
      <c r="F241">
        <v>715000</v>
      </c>
      <c r="G241">
        <v>25740000</v>
      </c>
    </row>
    <row r="242" spans="1:7" x14ac:dyDescent="0.35">
      <c r="A242">
        <v>253</v>
      </c>
      <c r="B242">
        <v>1030548052</v>
      </c>
      <c r="C242">
        <v>10609000</v>
      </c>
      <c r="D242">
        <v>1</v>
      </c>
      <c r="E242">
        <v>19803467</v>
      </c>
      <c r="F242">
        <v>1414533</v>
      </c>
      <c r="G242">
        <v>31827000</v>
      </c>
    </row>
    <row r="243" spans="1:7" x14ac:dyDescent="0.35">
      <c r="A243">
        <v>256</v>
      </c>
      <c r="B243">
        <v>1024518426</v>
      </c>
      <c r="C243">
        <v>10609000</v>
      </c>
      <c r="D243">
        <v>1</v>
      </c>
      <c r="E243">
        <v>20333917</v>
      </c>
      <c r="F243">
        <v>884083</v>
      </c>
      <c r="G243">
        <v>31827000</v>
      </c>
    </row>
    <row r="244" spans="1:7" x14ac:dyDescent="0.35">
      <c r="A244">
        <v>258</v>
      </c>
      <c r="B244">
        <v>1014193785</v>
      </c>
      <c r="C244">
        <v>0</v>
      </c>
      <c r="D244">
        <v>1</v>
      </c>
      <c r="E244">
        <v>25178758</v>
      </c>
      <c r="F244">
        <v>282908</v>
      </c>
      <c r="G244">
        <v>25461666</v>
      </c>
    </row>
    <row r="245" spans="1:7" x14ac:dyDescent="0.35">
      <c r="A245">
        <v>261</v>
      </c>
      <c r="B245">
        <v>1014263145</v>
      </c>
      <c r="C245">
        <v>14852000</v>
      </c>
      <c r="D245">
        <v>1</v>
      </c>
      <c r="E245">
        <v>28466333</v>
      </c>
      <c r="F245">
        <v>1237667</v>
      </c>
      <c r="G245">
        <v>44556000</v>
      </c>
    </row>
    <row r="246" spans="1:7" x14ac:dyDescent="0.35">
      <c r="A246">
        <v>262</v>
      </c>
      <c r="B246">
        <v>53062496</v>
      </c>
      <c r="C246">
        <v>10609000</v>
      </c>
      <c r="D246">
        <v>1</v>
      </c>
      <c r="E246">
        <v>19803467</v>
      </c>
      <c r="F246">
        <v>1414533</v>
      </c>
      <c r="G246">
        <v>31827000</v>
      </c>
    </row>
    <row r="247" spans="1:7" x14ac:dyDescent="0.35">
      <c r="A247">
        <v>263</v>
      </c>
      <c r="B247">
        <v>80238651</v>
      </c>
      <c r="C247">
        <v>0</v>
      </c>
      <c r="D247">
        <v>1</v>
      </c>
      <c r="E247">
        <v>20793640</v>
      </c>
      <c r="F247">
        <v>1485260</v>
      </c>
      <c r="G247">
        <v>22278900</v>
      </c>
    </row>
    <row r="248" spans="1:7" x14ac:dyDescent="0.35">
      <c r="A248">
        <v>264</v>
      </c>
      <c r="B248">
        <v>1016097015</v>
      </c>
      <c r="C248">
        <v>9270000</v>
      </c>
      <c r="D248">
        <v>1</v>
      </c>
      <c r="E248">
        <v>17304000</v>
      </c>
      <c r="F248">
        <v>2472000</v>
      </c>
      <c r="G248">
        <v>29046000</v>
      </c>
    </row>
    <row r="249" spans="1:7" x14ac:dyDescent="0.35">
      <c r="A249">
        <v>265</v>
      </c>
      <c r="B249">
        <v>23995418</v>
      </c>
      <c r="C249">
        <v>16000000</v>
      </c>
      <c r="D249">
        <v>1</v>
      </c>
      <c r="E249">
        <v>30400000</v>
      </c>
      <c r="F249">
        <v>4266667</v>
      </c>
      <c r="G249">
        <v>50666667</v>
      </c>
    </row>
    <row r="250" spans="1:7" x14ac:dyDescent="0.35">
      <c r="A250">
        <v>266</v>
      </c>
      <c r="B250">
        <v>1024531083</v>
      </c>
      <c r="C250">
        <v>7030000</v>
      </c>
      <c r="D250">
        <v>1</v>
      </c>
      <c r="E250">
        <v>14183333</v>
      </c>
      <c r="F250">
        <v>616667</v>
      </c>
      <c r="G250">
        <v>21830000</v>
      </c>
    </row>
    <row r="251" spans="1:7" x14ac:dyDescent="0.35">
      <c r="A251">
        <v>267</v>
      </c>
      <c r="B251">
        <v>80472294</v>
      </c>
      <c r="C251">
        <v>6600000</v>
      </c>
      <c r="D251">
        <v>1</v>
      </c>
      <c r="E251">
        <v>12540000</v>
      </c>
      <c r="F251">
        <v>2310000</v>
      </c>
      <c r="G251">
        <v>21450000</v>
      </c>
    </row>
    <row r="252" spans="1:7" x14ac:dyDescent="0.35">
      <c r="A252">
        <v>268</v>
      </c>
      <c r="B252">
        <v>25273125</v>
      </c>
      <c r="C252">
        <v>13500000</v>
      </c>
      <c r="D252">
        <v>1</v>
      </c>
      <c r="E252">
        <v>25650000</v>
      </c>
      <c r="F252">
        <v>1350000</v>
      </c>
      <c r="G252">
        <v>40500000</v>
      </c>
    </row>
    <row r="253" spans="1:7" x14ac:dyDescent="0.35">
      <c r="A253">
        <v>270</v>
      </c>
      <c r="B253">
        <v>1026279374</v>
      </c>
      <c r="C253">
        <v>10610000</v>
      </c>
      <c r="D253">
        <v>1</v>
      </c>
      <c r="E253">
        <v>20159000</v>
      </c>
      <c r="F253">
        <v>3713500</v>
      </c>
      <c r="G253">
        <v>34482500</v>
      </c>
    </row>
    <row r="254" spans="1:7" x14ac:dyDescent="0.35">
      <c r="A254">
        <v>271</v>
      </c>
      <c r="B254">
        <v>1032458592</v>
      </c>
      <c r="C254">
        <v>10000000</v>
      </c>
      <c r="D254">
        <v>1</v>
      </c>
      <c r="E254">
        <v>19000000</v>
      </c>
      <c r="F254">
        <v>3500000</v>
      </c>
      <c r="G254">
        <v>32500000</v>
      </c>
    </row>
    <row r="255" spans="1:7" x14ac:dyDescent="0.35">
      <c r="A255">
        <v>272</v>
      </c>
      <c r="B255">
        <v>1012342404</v>
      </c>
      <c r="C255">
        <v>10610000</v>
      </c>
      <c r="D255">
        <v>1</v>
      </c>
      <c r="E255">
        <v>20159000</v>
      </c>
      <c r="F255">
        <v>3713500</v>
      </c>
      <c r="G255">
        <v>34482500</v>
      </c>
    </row>
    <row r="256" spans="1:7" x14ac:dyDescent="0.35">
      <c r="A256">
        <v>273</v>
      </c>
      <c r="B256">
        <v>43978910</v>
      </c>
      <c r="C256">
        <v>17186000</v>
      </c>
      <c r="D256">
        <v>1</v>
      </c>
      <c r="E256">
        <v>32653400</v>
      </c>
      <c r="F256">
        <v>1718600</v>
      </c>
      <c r="G256">
        <v>51558000</v>
      </c>
    </row>
    <row r="257" spans="1:7" x14ac:dyDescent="0.35">
      <c r="A257">
        <v>274</v>
      </c>
      <c r="B257">
        <v>1026569222</v>
      </c>
      <c r="C257">
        <v>10610000</v>
      </c>
      <c r="D257">
        <v>1</v>
      </c>
      <c r="E257">
        <v>20159000</v>
      </c>
      <c r="F257">
        <v>3713500</v>
      </c>
      <c r="G257">
        <v>34482500</v>
      </c>
    </row>
    <row r="258" spans="1:7" x14ac:dyDescent="0.35">
      <c r="A258">
        <v>276</v>
      </c>
      <c r="B258">
        <v>1020796941</v>
      </c>
      <c r="C258">
        <v>13800000</v>
      </c>
      <c r="D258">
        <v>1</v>
      </c>
      <c r="E258">
        <v>26450000</v>
      </c>
      <c r="F258">
        <v>1150000</v>
      </c>
      <c r="G258">
        <v>41400000</v>
      </c>
    </row>
    <row r="259" spans="1:7" x14ac:dyDescent="0.35">
      <c r="A259">
        <v>277</v>
      </c>
      <c r="B259">
        <v>63535494</v>
      </c>
      <c r="C259">
        <v>13800000</v>
      </c>
      <c r="D259">
        <v>1</v>
      </c>
      <c r="E259">
        <v>26450000</v>
      </c>
      <c r="F259">
        <v>1150000</v>
      </c>
      <c r="G259">
        <v>41400000</v>
      </c>
    </row>
    <row r="260" spans="1:7" x14ac:dyDescent="0.35">
      <c r="A260">
        <v>278</v>
      </c>
      <c r="B260">
        <v>1032412730</v>
      </c>
      <c r="C260">
        <v>14776000</v>
      </c>
      <c r="D260">
        <v>1</v>
      </c>
      <c r="E260">
        <v>28074400</v>
      </c>
      <c r="F260">
        <v>1477600</v>
      </c>
      <c r="G260">
        <v>44328000</v>
      </c>
    </row>
    <row r="261" spans="1:7" x14ac:dyDescent="0.35">
      <c r="A261">
        <v>279</v>
      </c>
      <c r="B261">
        <v>1013652985</v>
      </c>
      <c r="C261">
        <v>7426000</v>
      </c>
      <c r="D261">
        <v>1</v>
      </c>
      <c r="E261">
        <v>13738100</v>
      </c>
      <c r="F261">
        <v>1113900</v>
      </c>
      <c r="G261">
        <v>22278000</v>
      </c>
    </row>
    <row r="262" spans="1:7" x14ac:dyDescent="0.35">
      <c r="A262">
        <v>280</v>
      </c>
      <c r="B262">
        <v>51697445</v>
      </c>
      <c r="C262">
        <v>10609000</v>
      </c>
      <c r="D262">
        <v>1</v>
      </c>
      <c r="E262">
        <v>20157100</v>
      </c>
      <c r="F262">
        <v>1060900</v>
      </c>
      <c r="G262">
        <v>31827000</v>
      </c>
    </row>
    <row r="263" spans="1:7" x14ac:dyDescent="0.35">
      <c r="A263">
        <v>281</v>
      </c>
      <c r="B263">
        <v>52817188</v>
      </c>
      <c r="C263">
        <v>16128000</v>
      </c>
      <c r="D263">
        <v>2</v>
      </c>
      <c r="E263">
        <v>30912000</v>
      </c>
      <c r="F263">
        <v>1344000</v>
      </c>
      <c r="G263">
        <v>48384000</v>
      </c>
    </row>
    <row r="264" spans="1:7" x14ac:dyDescent="0.35">
      <c r="A264">
        <v>282</v>
      </c>
      <c r="B264">
        <v>1015395389</v>
      </c>
      <c r="C264">
        <v>7426000</v>
      </c>
      <c r="D264">
        <v>1</v>
      </c>
      <c r="E264">
        <v>14109400</v>
      </c>
      <c r="F264">
        <v>742600</v>
      </c>
      <c r="G264">
        <v>22278000</v>
      </c>
    </row>
    <row r="265" spans="1:7" x14ac:dyDescent="0.35">
      <c r="A265">
        <v>283</v>
      </c>
      <c r="B265">
        <v>80102165</v>
      </c>
      <c r="C265">
        <v>19308000</v>
      </c>
      <c r="D265">
        <v>1</v>
      </c>
      <c r="E265">
        <v>37007000</v>
      </c>
      <c r="F265">
        <v>1609000</v>
      </c>
      <c r="G265">
        <v>57924000</v>
      </c>
    </row>
    <row r="266" spans="1:7" x14ac:dyDescent="0.35">
      <c r="A266">
        <v>285</v>
      </c>
      <c r="B266">
        <v>394512</v>
      </c>
      <c r="C266">
        <v>13800000</v>
      </c>
      <c r="D266">
        <v>1</v>
      </c>
      <c r="E266">
        <v>26450000</v>
      </c>
      <c r="F266">
        <v>1150000</v>
      </c>
      <c r="G266">
        <v>41400000</v>
      </c>
    </row>
    <row r="267" spans="1:7" x14ac:dyDescent="0.35">
      <c r="A267">
        <v>286</v>
      </c>
      <c r="B267">
        <v>52616058</v>
      </c>
      <c r="C267">
        <v>0</v>
      </c>
      <c r="D267">
        <v>1</v>
      </c>
      <c r="E267">
        <v>26752481</v>
      </c>
      <c r="F267">
        <v>300589</v>
      </c>
      <c r="G267">
        <v>27053070</v>
      </c>
    </row>
    <row r="268" spans="1:7" x14ac:dyDescent="0.35">
      <c r="A268">
        <v>287</v>
      </c>
      <c r="B268">
        <v>79876828</v>
      </c>
      <c r="C268">
        <v>0</v>
      </c>
      <c r="D268">
        <v>1</v>
      </c>
      <c r="E268">
        <v>22566031</v>
      </c>
      <c r="F268">
        <v>253550</v>
      </c>
      <c r="G268">
        <v>22819581</v>
      </c>
    </row>
    <row r="269" spans="1:7" x14ac:dyDescent="0.35">
      <c r="A269">
        <v>288</v>
      </c>
      <c r="B269">
        <v>1020752054</v>
      </c>
      <c r="C269">
        <v>10000000</v>
      </c>
      <c r="D269">
        <v>1</v>
      </c>
      <c r="E269">
        <v>19000000</v>
      </c>
      <c r="F269">
        <v>3500000</v>
      </c>
      <c r="G269">
        <v>32500000</v>
      </c>
    </row>
    <row r="270" spans="1:7" x14ac:dyDescent="0.35">
      <c r="A270">
        <v>289</v>
      </c>
      <c r="B270">
        <v>20985927</v>
      </c>
      <c r="C270">
        <v>21000000</v>
      </c>
      <c r="D270">
        <v>1</v>
      </c>
      <c r="E270">
        <v>39550000</v>
      </c>
      <c r="F270">
        <v>7700000</v>
      </c>
      <c r="G270">
        <v>68250000</v>
      </c>
    </row>
    <row r="271" spans="1:7" x14ac:dyDescent="0.35">
      <c r="A271">
        <v>291</v>
      </c>
      <c r="B271">
        <v>80068330</v>
      </c>
      <c r="C271">
        <v>0</v>
      </c>
      <c r="D271">
        <v>1</v>
      </c>
      <c r="E271">
        <v>25361977</v>
      </c>
      <c r="F271">
        <v>284966</v>
      </c>
      <c r="G271">
        <v>25646943</v>
      </c>
    </row>
    <row r="272" spans="1:7" x14ac:dyDescent="0.35">
      <c r="A272">
        <v>292</v>
      </c>
      <c r="B272">
        <v>1018486213</v>
      </c>
      <c r="C272">
        <v>14420000</v>
      </c>
      <c r="D272">
        <v>3</v>
      </c>
      <c r="E272">
        <v>27157667</v>
      </c>
      <c r="F272">
        <v>1682333</v>
      </c>
      <c r="G272">
        <v>43260000</v>
      </c>
    </row>
    <row r="273" spans="1:7" x14ac:dyDescent="0.35">
      <c r="A273">
        <v>293</v>
      </c>
      <c r="B273">
        <v>1016019607</v>
      </c>
      <c r="C273">
        <v>10609000</v>
      </c>
      <c r="D273">
        <v>1</v>
      </c>
      <c r="E273">
        <v>20333917</v>
      </c>
      <c r="F273">
        <v>884083</v>
      </c>
      <c r="G273">
        <v>31827000</v>
      </c>
    </row>
    <row r="274" spans="1:7" x14ac:dyDescent="0.35">
      <c r="A274">
        <v>294</v>
      </c>
      <c r="B274">
        <v>1024485427</v>
      </c>
      <c r="C274">
        <v>22455717</v>
      </c>
      <c r="D274">
        <v>1</v>
      </c>
      <c r="E274">
        <v>9371283</v>
      </c>
      <c r="F274">
        <v>0</v>
      </c>
      <c r="G274">
        <v>31827000</v>
      </c>
    </row>
    <row r="275" spans="1:7" x14ac:dyDescent="0.35">
      <c r="A275">
        <v>295</v>
      </c>
      <c r="B275">
        <v>1030584942</v>
      </c>
      <c r="C275">
        <v>10609000</v>
      </c>
      <c r="D275">
        <v>1</v>
      </c>
      <c r="E275">
        <v>20333917</v>
      </c>
      <c r="F275">
        <v>884083</v>
      </c>
      <c r="G275">
        <v>31827000</v>
      </c>
    </row>
    <row r="276" spans="1:7" x14ac:dyDescent="0.35">
      <c r="A276">
        <v>296</v>
      </c>
      <c r="B276">
        <v>1018409440</v>
      </c>
      <c r="C276">
        <v>18540000</v>
      </c>
      <c r="D276">
        <v>1</v>
      </c>
      <c r="E276">
        <v>35226000</v>
      </c>
      <c r="F276">
        <v>1854000</v>
      </c>
      <c r="G276">
        <v>55620000</v>
      </c>
    </row>
    <row r="277" spans="1:7" x14ac:dyDescent="0.35">
      <c r="A277">
        <v>299</v>
      </c>
      <c r="B277">
        <v>40043143</v>
      </c>
      <c r="C277">
        <v>17296000</v>
      </c>
      <c r="D277">
        <v>1</v>
      </c>
      <c r="E277">
        <v>33150667</v>
      </c>
      <c r="F277">
        <v>1441333</v>
      </c>
      <c r="G277">
        <v>51888000</v>
      </c>
    </row>
    <row r="278" spans="1:7" x14ac:dyDescent="0.35">
      <c r="A278">
        <v>300</v>
      </c>
      <c r="B278">
        <v>1019031988</v>
      </c>
      <c r="C278">
        <v>17296000</v>
      </c>
      <c r="D278">
        <v>1</v>
      </c>
      <c r="E278">
        <v>33150667</v>
      </c>
      <c r="F278">
        <v>1441333</v>
      </c>
      <c r="G278">
        <v>51888000</v>
      </c>
    </row>
    <row r="279" spans="1:7" x14ac:dyDescent="0.35">
      <c r="A279">
        <v>301</v>
      </c>
      <c r="B279">
        <v>34325312</v>
      </c>
      <c r="C279">
        <v>17186000</v>
      </c>
      <c r="D279">
        <v>1</v>
      </c>
      <c r="E279">
        <v>32366967</v>
      </c>
      <c r="F279">
        <v>2005033</v>
      </c>
      <c r="G279">
        <v>51558000</v>
      </c>
    </row>
    <row r="280" spans="1:7" x14ac:dyDescent="0.35">
      <c r="A280">
        <v>302</v>
      </c>
      <c r="B280">
        <v>1019051488</v>
      </c>
      <c r="C280">
        <v>13428000</v>
      </c>
      <c r="D280">
        <v>1</v>
      </c>
      <c r="E280">
        <v>25289400</v>
      </c>
      <c r="F280">
        <v>1566600</v>
      </c>
      <c r="G280">
        <v>40284000</v>
      </c>
    </row>
    <row r="281" spans="1:7" x14ac:dyDescent="0.35">
      <c r="A281">
        <v>303</v>
      </c>
      <c r="B281">
        <v>80058658</v>
      </c>
      <c r="C281">
        <v>10864000</v>
      </c>
      <c r="D281">
        <v>1</v>
      </c>
      <c r="E281">
        <v>20641600</v>
      </c>
      <c r="F281">
        <v>1086400</v>
      </c>
      <c r="G281">
        <v>32592000</v>
      </c>
    </row>
    <row r="282" spans="1:7" x14ac:dyDescent="0.35">
      <c r="A282">
        <v>304</v>
      </c>
      <c r="B282">
        <v>52260654</v>
      </c>
      <c r="C282">
        <v>4800000</v>
      </c>
      <c r="D282">
        <v>1</v>
      </c>
      <c r="E282">
        <v>9120000</v>
      </c>
      <c r="F282">
        <v>1680000</v>
      </c>
      <c r="G282">
        <v>15600000</v>
      </c>
    </row>
    <row r="283" spans="1:7" x14ac:dyDescent="0.35">
      <c r="A283">
        <v>305</v>
      </c>
      <c r="B283">
        <v>30718747</v>
      </c>
      <c r="C283">
        <v>13800000</v>
      </c>
      <c r="D283">
        <v>1</v>
      </c>
      <c r="E283">
        <v>26220000</v>
      </c>
      <c r="F283">
        <v>1380000</v>
      </c>
      <c r="G283">
        <v>41400000</v>
      </c>
    </row>
    <row r="284" spans="1:7" x14ac:dyDescent="0.35">
      <c r="A284">
        <v>306</v>
      </c>
      <c r="B284">
        <v>1032467630</v>
      </c>
      <c r="C284">
        <v>13800000</v>
      </c>
      <c r="D284">
        <v>1</v>
      </c>
      <c r="E284">
        <v>26220000</v>
      </c>
      <c r="F284">
        <v>1380000</v>
      </c>
      <c r="G284">
        <v>41400000</v>
      </c>
    </row>
    <row r="285" spans="1:7" x14ac:dyDescent="0.35">
      <c r="A285">
        <v>307</v>
      </c>
      <c r="B285">
        <v>1010193782</v>
      </c>
      <c r="C285">
        <v>10610000</v>
      </c>
      <c r="D285">
        <v>1</v>
      </c>
      <c r="E285">
        <v>19982167</v>
      </c>
      <c r="F285">
        <v>3890333</v>
      </c>
      <c r="G285">
        <v>34482500</v>
      </c>
    </row>
    <row r="286" spans="1:7" x14ac:dyDescent="0.35">
      <c r="A286">
        <v>308</v>
      </c>
      <c r="B286">
        <v>1032433060</v>
      </c>
      <c r="C286">
        <v>13036000</v>
      </c>
      <c r="D286">
        <v>1</v>
      </c>
      <c r="E286">
        <v>24768400</v>
      </c>
      <c r="F286">
        <v>1303600</v>
      </c>
      <c r="G286">
        <v>39108000</v>
      </c>
    </row>
    <row r="287" spans="1:7" x14ac:dyDescent="0.35">
      <c r="A287">
        <v>309</v>
      </c>
      <c r="B287">
        <v>1018463736</v>
      </c>
      <c r="C287">
        <v>8700000</v>
      </c>
      <c r="D287">
        <v>1</v>
      </c>
      <c r="E287">
        <v>16530000</v>
      </c>
      <c r="F287">
        <v>870000</v>
      </c>
      <c r="G287">
        <v>26100000</v>
      </c>
    </row>
    <row r="288" spans="1:7" x14ac:dyDescent="0.35">
      <c r="A288">
        <v>310</v>
      </c>
      <c r="B288">
        <v>1010207715</v>
      </c>
      <c r="C288">
        <v>8000000</v>
      </c>
      <c r="D288">
        <v>1</v>
      </c>
      <c r="E288">
        <v>15200000</v>
      </c>
      <c r="F288">
        <v>2800000</v>
      </c>
      <c r="G288">
        <v>26000000</v>
      </c>
    </row>
    <row r="289" spans="1:7" x14ac:dyDescent="0.35">
      <c r="A289">
        <v>311</v>
      </c>
      <c r="B289">
        <v>79545331</v>
      </c>
      <c r="C289">
        <v>19000000</v>
      </c>
      <c r="D289">
        <v>1</v>
      </c>
      <c r="E289">
        <v>35783333</v>
      </c>
      <c r="F289">
        <v>6966667</v>
      </c>
      <c r="G289">
        <v>61750000</v>
      </c>
    </row>
    <row r="290" spans="1:7" x14ac:dyDescent="0.35">
      <c r="A290">
        <v>312</v>
      </c>
      <c r="B290">
        <v>1014208258</v>
      </c>
      <c r="C290">
        <v>0</v>
      </c>
      <c r="D290">
        <v>1</v>
      </c>
      <c r="E290">
        <v>20546097</v>
      </c>
      <c r="F290">
        <v>1732803</v>
      </c>
      <c r="G290">
        <v>22278900</v>
      </c>
    </row>
    <row r="291" spans="1:7" x14ac:dyDescent="0.35">
      <c r="A291">
        <v>313</v>
      </c>
      <c r="B291">
        <v>52916511</v>
      </c>
      <c r="C291">
        <v>10609000</v>
      </c>
      <c r="D291">
        <v>1</v>
      </c>
      <c r="E291">
        <v>19803467</v>
      </c>
      <c r="F291">
        <v>1414533</v>
      </c>
      <c r="G291">
        <v>31827000</v>
      </c>
    </row>
    <row r="292" spans="1:7" x14ac:dyDescent="0.35">
      <c r="A292">
        <v>315</v>
      </c>
      <c r="B292">
        <v>1030531481</v>
      </c>
      <c r="C292">
        <v>14852000</v>
      </c>
      <c r="D292">
        <v>1</v>
      </c>
      <c r="E292">
        <v>27476200</v>
      </c>
      <c r="F292">
        <v>2227800</v>
      </c>
      <c r="G292">
        <v>44556000</v>
      </c>
    </row>
    <row r="293" spans="1:7" x14ac:dyDescent="0.35">
      <c r="A293">
        <v>317</v>
      </c>
      <c r="B293">
        <v>1012329031</v>
      </c>
      <c r="C293">
        <v>10609000</v>
      </c>
      <c r="D293">
        <v>1</v>
      </c>
      <c r="E293">
        <v>19980283</v>
      </c>
      <c r="F293">
        <v>1237717</v>
      </c>
      <c r="G293">
        <v>31827000</v>
      </c>
    </row>
    <row r="294" spans="1:7" x14ac:dyDescent="0.35">
      <c r="A294">
        <v>319</v>
      </c>
      <c r="B294">
        <v>1144065948</v>
      </c>
      <c r="C294">
        <v>13036000</v>
      </c>
      <c r="D294">
        <v>1</v>
      </c>
      <c r="E294">
        <v>24768400</v>
      </c>
      <c r="F294">
        <v>1303600</v>
      </c>
      <c r="G294">
        <v>39108000</v>
      </c>
    </row>
    <row r="295" spans="1:7" x14ac:dyDescent="0.35">
      <c r="A295">
        <v>320</v>
      </c>
      <c r="B295">
        <v>52833019</v>
      </c>
      <c r="C295">
        <v>13036000</v>
      </c>
      <c r="D295">
        <v>2</v>
      </c>
      <c r="E295">
        <v>24768400</v>
      </c>
      <c r="F295">
        <v>1303600</v>
      </c>
      <c r="G295">
        <v>39108000</v>
      </c>
    </row>
    <row r="296" spans="1:7" x14ac:dyDescent="0.35">
      <c r="A296">
        <v>321</v>
      </c>
      <c r="B296">
        <v>1023906784</v>
      </c>
      <c r="C296">
        <v>15200000</v>
      </c>
      <c r="D296">
        <v>1</v>
      </c>
      <c r="E296">
        <v>28880000</v>
      </c>
      <c r="F296">
        <v>1520000</v>
      </c>
      <c r="G296">
        <v>45600000</v>
      </c>
    </row>
    <row r="297" spans="1:7" x14ac:dyDescent="0.35">
      <c r="A297">
        <v>322</v>
      </c>
      <c r="B297">
        <v>1023910625</v>
      </c>
      <c r="C297">
        <v>0</v>
      </c>
      <c r="D297">
        <v>1</v>
      </c>
      <c r="E297">
        <v>12727255</v>
      </c>
      <c r="F297">
        <v>143003</v>
      </c>
      <c r="G297">
        <v>12870258</v>
      </c>
    </row>
    <row r="298" spans="1:7" x14ac:dyDescent="0.35">
      <c r="A298">
        <v>324</v>
      </c>
      <c r="B298">
        <v>1030549613</v>
      </c>
      <c r="C298">
        <v>10610000</v>
      </c>
      <c r="D298">
        <v>1</v>
      </c>
      <c r="E298">
        <v>19982167</v>
      </c>
      <c r="F298">
        <v>3890333</v>
      </c>
      <c r="G298">
        <v>34482500</v>
      </c>
    </row>
    <row r="299" spans="1:7" x14ac:dyDescent="0.35">
      <c r="A299">
        <v>325</v>
      </c>
      <c r="B299">
        <v>1032433447</v>
      </c>
      <c r="C299">
        <v>17000000</v>
      </c>
      <c r="D299">
        <v>1</v>
      </c>
      <c r="E299">
        <v>31733333</v>
      </c>
      <c r="F299">
        <v>2266667</v>
      </c>
      <c r="G299">
        <v>51000000</v>
      </c>
    </row>
    <row r="300" spans="1:7" x14ac:dyDescent="0.35">
      <c r="A300">
        <v>326</v>
      </c>
      <c r="B300">
        <v>51980077</v>
      </c>
      <c r="C300">
        <v>13036000</v>
      </c>
      <c r="D300">
        <v>1</v>
      </c>
      <c r="E300">
        <v>24116600</v>
      </c>
      <c r="F300">
        <v>1955400</v>
      </c>
      <c r="G300">
        <v>39108000</v>
      </c>
    </row>
    <row r="301" spans="1:7" x14ac:dyDescent="0.35">
      <c r="A301">
        <v>327</v>
      </c>
      <c r="B301">
        <v>1075251482</v>
      </c>
      <c r="C301">
        <v>13036000</v>
      </c>
      <c r="D301">
        <v>1</v>
      </c>
      <c r="E301">
        <v>24116600</v>
      </c>
      <c r="F301">
        <v>1955400</v>
      </c>
      <c r="G301">
        <v>39108000</v>
      </c>
    </row>
    <row r="302" spans="1:7" x14ac:dyDescent="0.35">
      <c r="A302">
        <v>329</v>
      </c>
      <c r="B302">
        <v>53039141</v>
      </c>
      <c r="C302">
        <v>13036000</v>
      </c>
      <c r="D302">
        <v>1</v>
      </c>
      <c r="E302">
        <v>24768400</v>
      </c>
      <c r="F302">
        <v>2389933</v>
      </c>
      <c r="G302">
        <v>40194333</v>
      </c>
    </row>
    <row r="303" spans="1:7" x14ac:dyDescent="0.35">
      <c r="A303">
        <v>330</v>
      </c>
      <c r="B303">
        <v>1010203548</v>
      </c>
      <c r="C303">
        <v>8700000</v>
      </c>
      <c r="D303">
        <v>1</v>
      </c>
      <c r="E303">
        <v>16530000</v>
      </c>
      <c r="F303">
        <v>870000</v>
      </c>
      <c r="G303">
        <v>26100000</v>
      </c>
    </row>
    <row r="304" spans="1:7" x14ac:dyDescent="0.35">
      <c r="A304">
        <v>331</v>
      </c>
      <c r="B304">
        <v>53074795</v>
      </c>
      <c r="C304">
        <v>10000000</v>
      </c>
      <c r="D304">
        <v>1</v>
      </c>
      <c r="E304">
        <v>18666667</v>
      </c>
      <c r="F304">
        <v>3833333</v>
      </c>
      <c r="G304">
        <v>32500000</v>
      </c>
    </row>
    <row r="305" spans="1:7" x14ac:dyDescent="0.35">
      <c r="A305">
        <v>333</v>
      </c>
      <c r="B305">
        <v>52327639</v>
      </c>
      <c r="C305">
        <v>19000000</v>
      </c>
      <c r="D305">
        <v>1</v>
      </c>
      <c r="E305">
        <v>36100000</v>
      </c>
      <c r="F305">
        <v>1900000</v>
      </c>
      <c r="G305">
        <v>57000000</v>
      </c>
    </row>
    <row r="306" spans="1:7" x14ac:dyDescent="0.35">
      <c r="A306">
        <v>334</v>
      </c>
      <c r="B306">
        <v>51914293</v>
      </c>
      <c r="C306">
        <v>11000000</v>
      </c>
      <c r="D306">
        <v>1</v>
      </c>
      <c r="E306">
        <v>20900000</v>
      </c>
      <c r="F306">
        <v>1100000</v>
      </c>
      <c r="G306">
        <v>33000000</v>
      </c>
    </row>
    <row r="307" spans="1:7" x14ac:dyDescent="0.35">
      <c r="A307">
        <v>335</v>
      </c>
      <c r="B307">
        <v>1023938563</v>
      </c>
      <c r="C307">
        <v>13470000</v>
      </c>
      <c r="D307">
        <v>1</v>
      </c>
      <c r="E307">
        <v>25593000</v>
      </c>
      <c r="F307">
        <v>1347000</v>
      </c>
      <c r="G307">
        <v>40410000</v>
      </c>
    </row>
    <row r="308" spans="1:7" x14ac:dyDescent="0.35">
      <c r="A308">
        <v>336</v>
      </c>
      <c r="B308">
        <v>1019068108</v>
      </c>
      <c r="C308">
        <v>16000000</v>
      </c>
      <c r="D308">
        <v>1</v>
      </c>
      <c r="E308">
        <v>29866667</v>
      </c>
      <c r="F308">
        <v>2133333</v>
      </c>
      <c r="G308">
        <v>48000000</v>
      </c>
    </row>
    <row r="309" spans="1:7" x14ac:dyDescent="0.35">
      <c r="A309">
        <v>337</v>
      </c>
      <c r="B309">
        <v>63477423</v>
      </c>
      <c r="C309">
        <v>16796000</v>
      </c>
      <c r="D309">
        <v>1</v>
      </c>
      <c r="E309">
        <v>31632467</v>
      </c>
      <c r="F309">
        <v>1959533</v>
      </c>
      <c r="G309">
        <v>50388000</v>
      </c>
    </row>
    <row r="310" spans="1:7" x14ac:dyDescent="0.35">
      <c r="A310">
        <v>338</v>
      </c>
      <c r="B310">
        <v>1010217694</v>
      </c>
      <c r="C310">
        <v>10864000</v>
      </c>
      <c r="D310">
        <v>1</v>
      </c>
      <c r="E310">
        <v>20098400</v>
      </c>
      <c r="F310">
        <v>4345600</v>
      </c>
      <c r="G310">
        <v>35308000</v>
      </c>
    </row>
    <row r="311" spans="1:7" x14ac:dyDescent="0.35">
      <c r="A311">
        <v>339</v>
      </c>
      <c r="B311">
        <v>1030601495</v>
      </c>
      <c r="C311">
        <v>10610000</v>
      </c>
      <c r="D311">
        <v>1</v>
      </c>
      <c r="E311">
        <v>19628500</v>
      </c>
      <c r="F311">
        <v>4244000</v>
      </c>
      <c r="G311">
        <v>34482500</v>
      </c>
    </row>
    <row r="312" spans="1:7" x14ac:dyDescent="0.35">
      <c r="A312">
        <v>340</v>
      </c>
      <c r="B312">
        <v>1113308508</v>
      </c>
      <c r="C312">
        <v>10610000</v>
      </c>
      <c r="D312">
        <v>1</v>
      </c>
      <c r="E312">
        <v>19628500</v>
      </c>
      <c r="F312">
        <v>4244000</v>
      </c>
      <c r="G312">
        <v>34482500</v>
      </c>
    </row>
    <row r="313" spans="1:7" x14ac:dyDescent="0.35">
      <c r="A313">
        <v>341</v>
      </c>
      <c r="B313">
        <v>367422</v>
      </c>
      <c r="C313">
        <v>11740000</v>
      </c>
      <c r="D313">
        <v>1</v>
      </c>
      <c r="E313">
        <v>22110333</v>
      </c>
      <c r="F313">
        <v>1369667</v>
      </c>
      <c r="G313">
        <v>35220000</v>
      </c>
    </row>
    <row r="314" spans="1:7" x14ac:dyDescent="0.35">
      <c r="A314">
        <v>342</v>
      </c>
      <c r="B314">
        <v>52192639</v>
      </c>
      <c r="C314">
        <v>15126642</v>
      </c>
      <c r="D314">
        <v>1</v>
      </c>
      <c r="E314">
        <v>32580460</v>
      </c>
      <c r="F314">
        <v>290898</v>
      </c>
      <c r="G314">
        <v>47998000</v>
      </c>
    </row>
    <row r="315" spans="1:7" x14ac:dyDescent="0.35">
      <c r="A315">
        <v>343</v>
      </c>
      <c r="B315">
        <v>1020806705</v>
      </c>
      <c r="C315">
        <v>12133333</v>
      </c>
      <c r="D315">
        <v>4</v>
      </c>
      <c r="E315">
        <v>26133333</v>
      </c>
      <c r="F315">
        <v>233334</v>
      </c>
      <c r="G315">
        <v>38500000</v>
      </c>
    </row>
    <row r="316" spans="1:7" x14ac:dyDescent="0.35">
      <c r="A316">
        <v>345</v>
      </c>
      <c r="B316">
        <v>1024548568</v>
      </c>
      <c r="C316">
        <v>2800000</v>
      </c>
      <c r="D316">
        <v>1</v>
      </c>
      <c r="E316">
        <v>5180000</v>
      </c>
      <c r="F316">
        <v>420000</v>
      </c>
      <c r="G316">
        <v>8400000</v>
      </c>
    </row>
    <row r="317" spans="1:7" x14ac:dyDescent="0.35">
      <c r="A317">
        <v>346</v>
      </c>
      <c r="B317">
        <v>1032457464</v>
      </c>
      <c r="C317">
        <v>13036000</v>
      </c>
      <c r="D317">
        <v>2</v>
      </c>
      <c r="E317">
        <v>23247533</v>
      </c>
      <c r="F317">
        <v>2824467</v>
      </c>
      <c r="G317">
        <v>39108000</v>
      </c>
    </row>
    <row r="318" spans="1:7" x14ac:dyDescent="0.35">
      <c r="A318">
        <v>347</v>
      </c>
      <c r="B318">
        <v>1013610476</v>
      </c>
      <c r="C318">
        <v>13036000</v>
      </c>
      <c r="D318">
        <v>2</v>
      </c>
      <c r="E318">
        <v>24116600</v>
      </c>
      <c r="F318">
        <v>1955400</v>
      </c>
      <c r="G318">
        <v>39108000</v>
      </c>
    </row>
    <row r="319" spans="1:7" x14ac:dyDescent="0.35">
      <c r="A319">
        <v>348</v>
      </c>
      <c r="B319">
        <v>52083575</v>
      </c>
      <c r="C319">
        <v>13036000</v>
      </c>
      <c r="D319">
        <v>2</v>
      </c>
      <c r="E319">
        <v>24116600</v>
      </c>
      <c r="F319">
        <v>1955400</v>
      </c>
      <c r="G319">
        <v>39108000</v>
      </c>
    </row>
    <row r="320" spans="1:7" x14ac:dyDescent="0.35">
      <c r="A320">
        <v>349</v>
      </c>
      <c r="B320">
        <v>1032358765</v>
      </c>
      <c r="C320">
        <v>10000000</v>
      </c>
      <c r="D320">
        <v>1</v>
      </c>
      <c r="E320">
        <v>18666667</v>
      </c>
      <c r="F320">
        <v>3833333</v>
      </c>
      <c r="G320">
        <v>32500000</v>
      </c>
    </row>
    <row r="321" spans="1:7" x14ac:dyDescent="0.35">
      <c r="A321">
        <v>350</v>
      </c>
      <c r="B321">
        <v>79965555</v>
      </c>
      <c r="C321">
        <v>0</v>
      </c>
      <c r="D321">
        <v>1</v>
      </c>
      <c r="E321">
        <v>10971766</v>
      </c>
      <c r="F321">
        <v>123278</v>
      </c>
      <c r="G321">
        <v>11095044</v>
      </c>
    </row>
    <row r="322" spans="1:7" x14ac:dyDescent="0.35">
      <c r="A322">
        <v>351</v>
      </c>
      <c r="B322">
        <v>1030633303</v>
      </c>
      <c r="C322">
        <v>10609000</v>
      </c>
      <c r="D322">
        <v>1</v>
      </c>
      <c r="E322">
        <v>19626650</v>
      </c>
      <c r="F322">
        <v>1591350</v>
      </c>
      <c r="G322">
        <v>31827000</v>
      </c>
    </row>
    <row r="323" spans="1:7" x14ac:dyDescent="0.35">
      <c r="A323">
        <v>352</v>
      </c>
      <c r="B323">
        <v>1014274837</v>
      </c>
      <c r="C323">
        <v>16480000</v>
      </c>
      <c r="D323">
        <v>1</v>
      </c>
      <c r="E323">
        <v>30762667</v>
      </c>
      <c r="F323">
        <v>2197333</v>
      </c>
      <c r="G323">
        <v>49440000</v>
      </c>
    </row>
    <row r="324" spans="1:7" x14ac:dyDescent="0.35">
      <c r="A324">
        <v>353</v>
      </c>
      <c r="B324">
        <v>30399541</v>
      </c>
      <c r="C324">
        <v>10609000</v>
      </c>
      <c r="D324">
        <v>1</v>
      </c>
      <c r="E324">
        <v>19626650</v>
      </c>
      <c r="F324">
        <v>1591350</v>
      </c>
      <c r="G324">
        <v>31827000</v>
      </c>
    </row>
    <row r="325" spans="1:7" x14ac:dyDescent="0.35">
      <c r="A325">
        <v>354</v>
      </c>
      <c r="B325">
        <v>1016045970</v>
      </c>
      <c r="C325">
        <v>13036000</v>
      </c>
      <c r="D325">
        <v>2</v>
      </c>
      <c r="E325">
        <v>24551133</v>
      </c>
      <c r="F325">
        <v>1520867</v>
      </c>
      <c r="G325">
        <v>39108000</v>
      </c>
    </row>
    <row r="326" spans="1:7" x14ac:dyDescent="0.35">
      <c r="A326">
        <v>355</v>
      </c>
      <c r="B326">
        <v>1016097081</v>
      </c>
      <c r="C326">
        <v>13036000</v>
      </c>
      <c r="D326">
        <v>2</v>
      </c>
      <c r="E326">
        <v>24116600</v>
      </c>
      <c r="F326">
        <v>1955400</v>
      </c>
      <c r="G326">
        <v>39108000</v>
      </c>
    </row>
    <row r="327" spans="1:7" x14ac:dyDescent="0.35">
      <c r="A327">
        <v>356</v>
      </c>
      <c r="B327">
        <v>52910729</v>
      </c>
      <c r="C327">
        <v>16077733</v>
      </c>
      <c r="D327">
        <v>1</v>
      </c>
      <c r="E327">
        <v>21074867</v>
      </c>
      <c r="F327">
        <v>1955400</v>
      </c>
      <c r="G327">
        <v>39108000</v>
      </c>
    </row>
    <row r="328" spans="1:7" x14ac:dyDescent="0.35">
      <c r="A328">
        <v>357</v>
      </c>
      <c r="B328">
        <v>24606392</v>
      </c>
      <c r="C328">
        <v>16128000</v>
      </c>
      <c r="D328">
        <v>1</v>
      </c>
      <c r="E328">
        <v>29030400</v>
      </c>
      <c r="F328">
        <v>3225600</v>
      </c>
      <c r="G328">
        <v>48384000</v>
      </c>
    </row>
    <row r="329" spans="1:7" x14ac:dyDescent="0.35">
      <c r="A329">
        <v>359</v>
      </c>
      <c r="B329">
        <v>1032474240</v>
      </c>
      <c r="C329">
        <v>10609000</v>
      </c>
      <c r="D329">
        <v>1</v>
      </c>
      <c r="E329">
        <v>18919383</v>
      </c>
      <c r="F329">
        <v>2298617</v>
      </c>
      <c r="G329">
        <v>31827000</v>
      </c>
    </row>
    <row r="330" spans="1:7" x14ac:dyDescent="0.35">
      <c r="A330">
        <v>360</v>
      </c>
      <c r="B330">
        <v>53077411</v>
      </c>
      <c r="C330">
        <v>17186000</v>
      </c>
      <c r="D330">
        <v>1</v>
      </c>
      <c r="E330">
        <v>32080533</v>
      </c>
      <c r="F330">
        <v>6588720</v>
      </c>
      <c r="G330">
        <v>55855253</v>
      </c>
    </row>
    <row r="331" spans="1:7" x14ac:dyDescent="0.35">
      <c r="A331">
        <v>362</v>
      </c>
      <c r="B331">
        <v>1013600620</v>
      </c>
      <c r="C331">
        <v>10609000</v>
      </c>
      <c r="D331">
        <v>1</v>
      </c>
      <c r="E331">
        <v>19980283</v>
      </c>
      <c r="F331">
        <v>1237717</v>
      </c>
      <c r="G331">
        <v>31827000</v>
      </c>
    </row>
    <row r="332" spans="1:7" x14ac:dyDescent="0.35">
      <c r="A332">
        <v>363</v>
      </c>
      <c r="B332">
        <v>1091676518</v>
      </c>
      <c r="C332">
        <v>11802000</v>
      </c>
      <c r="D332">
        <v>1</v>
      </c>
      <c r="E332">
        <v>22227100</v>
      </c>
      <c r="F332">
        <v>393400</v>
      </c>
      <c r="G332">
        <v>34422500</v>
      </c>
    </row>
    <row r="333" spans="1:7" x14ac:dyDescent="0.35">
      <c r="A333">
        <v>365</v>
      </c>
      <c r="B333">
        <v>1087408305</v>
      </c>
      <c r="C333">
        <v>15913500</v>
      </c>
      <c r="D333">
        <v>1</v>
      </c>
      <c r="E333">
        <v>14322150</v>
      </c>
      <c r="F333">
        <v>1591350</v>
      </c>
      <c r="G333">
        <v>31827000</v>
      </c>
    </row>
    <row r="334" spans="1:7" x14ac:dyDescent="0.35">
      <c r="A334">
        <v>366</v>
      </c>
      <c r="B334">
        <v>1014284290</v>
      </c>
      <c r="C334">
        <v>8866667</v>
      </c>
      <c r="D334">
        <v>1</v>
      </c>
      <c r="E334">
        <v>25900000</v>
      </c>
      <c r="F334">
        <v>233333</v>
      </c>
      <c r="G334">
        <v>35000000</v>
      </c>
    </row>
    <row r="335" spans="1:7" x14ac:dyDescent="0.35">
      <c r="A335">
        <v>367</v>
      </c>
      <c r="B335">
        <v>52778841</v>
      </c>
      <c r="C335">
        <v>19000000</v>
      </c>
      <c r="D335">
        <v>1</v>
      </c>
      <c r="E335">
        <v>35466667</v>
      </c>
      <c r="F335">
        <v>2533333</v>
      </c>
      <c r="G335">
        <v>57000000</v>
      </c>
    </row>
    <row r="336" spans="1:7" x14ac:dyDescent="0.35">
      <c r="A336">
        <v>368</v>
      </c>
      <c r="B336">
        <v>1005734739</v>
      </c>
      <c r="C336">
        <v>10610000</v>
      </c>
      <c r="D336">
        <v>1</v>
      </c>
      <c r="E336">
        <v>19098000</v>
      </c>
      <c r="F336">
        <v>4774500</v>
      </c>
      <c r="G336">
        <v>34482500</v>
      </c>
    </row>
    <row r="337" spans="1:7" x14ac:dyDescent="0.35">
      <c r="A337">
        <v>371</v>
      </c>
      <c r="B337">
        <v>19370586</v>
      </c>
      <c r="C337">
        <v>67240156</v>
      </c>
      <c r="D337">
        <v>2</v>
      </c>
      <c r="E337">
        <v>49684850</v>
      </c>
      <c r="F337">
        <v>0</v>
      </c>
      <c r="G337">
        <v>116925006</v>
      </c>
    </row>
    <row r="338" spans="1:7" x14ac:dyDescent="0.35">
      <c r="A338">
        <v>372</v>
      </c>
      <c r="B338">
        <v>80732015</v>
      </c>
      <c r="C338">
        <v>0</v>
      </c>
      <c r="D338">
        <v>1</v>
      </c>
      <c r="E338">
        <v>10971766</v>
      </c>
      <c r="F338">
        <v>123278</v>
      </c>
      <c r="G338">
        <v>11095044</v>
      </c>
    </row>
    <row r="339" spans="1:7" x14ac:dyDescent="0.35">
      <c r="A339">
        <v>374</v>
      </c>
      <c r="B339">
        <v>52103500</v>
      </c>
      <c r="C339">
        <v>10609000</v>
      </c>
      <c r="D339">
        <v>1</v>
      </c>
      <c r="E339">
        <v>19626650</v>
      </c>
      <c r="F339">
        <v>1591350</v>
      </c>
      <c r="G339">
        <v>31827000</v>
      </c>
    </row>
    <row r="340" spans="1:7" x14ac:dyDescent="0.35">
      <c r="A340">
        <v>375</v>
      </c>
      <c r="B340">
        <v>53051848</v>
      </c>
      <c r="C340">
        <v>10609000</v>
      </c>
      <c r="D340">
        <v>1</v>
      </c>
      <c r="E340">
        <v>19096200</v>
      </c>
      <c r="F340">
        <v>2121800</v>
      </c>
      <c r="G340">
        <v>31827000</v>
      </c>
    </row>
    <row r="341" spans="1:7" x14ac:dyDescent="0.35">
      <c r="A341">
        <v>376</v>
      </c>
      <c r="B341">
        <v>1057590689</v>
      </c>
      <c r="C341">
        <v>31500000</v>
      </c>
      <c r="D341">
        <v>1</v>
      </c>
      <c r="E341">
        <v>28350000</v>
      </c>
      <c r="F341">
        <v>3150000</v>
      </c>
      <c r="G341">
        <v>63000000</v>
      </c>
    </row>
    <row r="342" spans="1:7" x14ac:dyDescent="0.35">
      <c r="A342">
        <v>378</v>
      </c>
      <c r="B342">
        <v>830110297</v>
      </c>
      <c r="C342">
        <v>35000000</v>
      </c>
      <c r="D342">
        <v>2</v>
      </c>
      <c r="E342">
        <v>25000000</v>
      </c>
      <c r="F342">
        <v>0</v>
      </c>
      <c r="G342">
        <v>60000000</v>
      </c>
    </row>
    <row r="343" spans="1:7" x14ac:dyDescent="0.35">
      <c r="A343">
        <v>379</v>
      </c>
      <c r="B343">
        <v>79658635</v>
      </c>
      <c r="C343">
        <v>7000000</v>
      </c>
      <c r="D343">
        <v>1</v>
      </c>
      <c r="E343">
        <v>12950000</v>
      </c>
      <c r="F343">
        <v>2800000</v>
      </c>
      <c r="G343">
        <v>22750000</v>
      </c>
    </row>
    <row r="344" spans="1:7" x14ac:dyDescent="0.35">
      <c r="A344">
        <v>380</v>
      </c>
      <c r="B344">
        <v>57461844</v>
      </c>
      <c r="C344">
        <v>21000000</v>
      </c>
      <c r="D344">
        <v>1</v>
      </c>
      <c r="E344">
        <v>38850000</v>
      </c>
      <c r="F344">
        <v>3150000</v>
      </c>
      <c r="G344">
        <v>63000000</v>
      </c>
    </row>
    <row r="345" spans="1:7" x14ac:dyDescent="0.35">
      <c r="A345">
        <v>381</v>
      </c>
      <c r="B345">
        <v>53905017</v>
      </c>
      <c r="C345">
        <v>10609000</v>
      </c>
      <c r="D345">
        <v>1</v>
      </c>
      <c r="E345">
        <v>18742567</v>
      </c>
      <c r="F345">
        <v>2475433</v>
      </c>
      <c r="G345">
        <v>31827000</v>
      </c>
    </row>
    <row r="346" spans="1:7" x14ac:dyDescent="0.35">
      <c r="A346">
        <v>382</v>
      </c>
      <c r="B346">
        <v>1123732305</v>
      </c>
      <c r="C346">
        <v>13036000</v>
      </c>
      <c r="D346">
        <v>1</v>
      </c>
      <c r="E346">
        <v>23247533</v>
      </c>
      <c r="F346">
        <v>2824467</v>
      </c>
      <c r="G346">
        <v>39108000</v>
      </c>
    </row>
    <row r="347" spans="1:7" x14ac:dyDescent="0.35">
      <c r="A347">
        <v>383</v>
      </c>
      <c r="B347">
        <v>28697041</v>
      </c>
      <c r="C347">
        <v>13036000</v>
      </c>
      <c r="D347">
        <v>1</v>
      </c>
      <c r="E347">
        <v>23247533</v>
      </c>
      <c r="F347">
        <v>2824467</v>
      </c>
      <c r="G347">
        <v>39108000</v>
      </c>
    </row>
    <row r="348" spans="1:7" x14ac:dyDescent="0.35">
      <c r="A348">
        <v>384</v>
      </c>
      <c r="B348">
        <v>41777111</v>
      </c>
      <c r="C348">
        <v>13036000</v>
      </c>
      <c r="D348">
        <v>2</v>
      </c>
      <c r="E348">
        <v>24116600</v>
      </c>
      <c r="F348">
        <v>1955400</v>
      </c>
      <c r="G348">
        <v>39108000</v>
      </c>
    </row>
    <row r="349" spans="1:7" x14ac:dyDescent="0.35">
      <c r="A349">
        <v>385</v>
      </c>
      <c r="B349">
        <v>1010195006</v>
      </c>
      <c r="C349">
        <v>7426000</v>
      </c>
      <c r="D349">
        <v>1</v>
      </c>
      <c r="E349">
        <v>13738100</v>
      </c>
      <c r="F349">
        <v>1113900</v>
      </c>
      <c r="G349">
        <v>22278000</v>
      </c>
    </row>
    <row r="350" spans="1:7" x14ac:dyDescent="0.35">
      <c r="A350">
        <v>387</v>
      </c>
      <c r="B350">
        <v>53069762</v>
      </c>
      <c r="C350">
        <v>14548000</v>
      </c>
      <c r="D350">
        <v>1</v>
      </c>
      <c r="E350">
        <v>26913800</v>
      </c>
      <c r="F350">
        <v>969867</v>
      </c>
      <c r="G350">
        <v>42431667</v>
      </c>
    </row>
    <row r="351" spans="1:7" x14ac:dyDescent="0.35">
      <c r="A351">
        <v>388</v>
      </c>
      <c r="B351">
        <v>1020778139</v>
      </c>
      <c r="C351">
        <v>11802000</v>
      </c>
      <c r="D351">
        <v>1</v>
      </c>
      <c r="E351">
        <v>22030400</v>
      </c>
      <c r="F351">
        <v>590100</v>
      </c>
      <c r="G351">
        <v>34422500</v>
      </c>
    </row>
    <row r="352" spans="1:7" x14ac:dyDescent="0.35">
      <c r="A352">
        <v>390</v>
      </c>
      <c r="B352">
        <v>46359585</v>
      </c>
      <c r="C352">
        <v>10609000</v>
      </c>
      <c r="D352">
        <v>1</v>
      </c>
      <c r="E352">
        <v>19803467</v>
      </c>
      <c r="F352">
        <v>1414533</v>
      </c>
      <c r="G352">
        <v>31827000</v>
      </c>
    </row>
    <row r="353" spans="1:7" x14ac:dyDescent="0.35">
      <c r="A353">
        <v>391</v>
      </c>
      <c r="B353">
        <v>1019092681</v>
      </c>
      <c r="C353">
        <v>13036000</v>
      </c>
      <c r="D353">
        <v>2</v>
      </c>
      <c r="E353">
        <v>23247533</v>
      </c>
      <c r="F353">
        <v>2824467</v>
      </c>
      <c r="G353">
        <v>39108000</v>
      </c>
    </row>
    <row r="354" spans="1:7" x14ac:dyDescent="0.35">
      <c r="A354">
        <v>392</v>
      </c>
      <c r="B354">
        <v>1094248993</v>
      </c>
      <c r="C354">
        <v>13036000</v>
      </c>
      <c r="D354">
        <v>1</v>
      </c>
      <c r="E354">
        <v>23247533</v>
      </c>
      <c r="F354">
        <v>2824467</v>
      </c>
      <c r="G354">
        <v>39108000</v>
      </c>
    </row>
    <row r="355" spans="1:7" x14ac:dyDescent="0.35">
      <c r="A355">
        <v>393</v>
      </c>
      <c r="B355">
        <v>1014214394</v>
      </c>
      <c r="C355">
        <v>13036000</v>
      </c>
      <c r="D355">
        <v>1</v>
      </c>
      <c r="E355">
        <v>23247533</v>
      </c>
      <c r="F355">
        <v>2824467</v>
      </c>
      <c r="G355">
        <v>39108000</v>
      </c>
    </row>
    <row r="356" spans="1:7" x14ac:dyDescent="0.35">
      <c r="A356">
        <v>394</v>
      </c>
      <c r="B356">
        <v>52953267</v>
      </c>
      <c r="C356">
        <v>13036000</v>
      </c>
      <c r="D356">
        <v>1</v>
      </c>
      <c r="E356">
        <v>23464800</v>
      </c>
      <c r="F356">
        <v>2607200</v>
      </c>
      <c r="G356">
        <v>39108000</v>
      </c>
    </row>
    <row r="357" spans="1:7" x14ac:dyDescent="0.35">
      <c r="A357">
        <v>395</v>
      </c>
      <c r="B357">
        <v>53082377</v>
      </c>
      <c r="C357">
        <v>7426000</v>
      </c>
      <c r="D357">
        <v>1</v>
      </c>
      <c r="E357">
        <v>12995500</v>
      </c>
      <c r="F357">
        <v>1856500</v>
      </c>
      <c r="G357">
        <v>22278000</v>
      </c>
    </row>
    <row r="358" spans="1:7" x14ac:dyDescent="0.35">
      <c r="A358">
        <v>396</v>
      </c>
      <c r="B358">
        <v>80249948</v>
      </c>
      <c r="C358">
        <v>14776000</v>
      </c>
      <c r="D358">
        <v>1</v>
      </c>
      <c r="E358">
        <v>26596800</v>
      </c>
      <c r="F358">
        <v>2955200</v>
      </c>
      <c r="G358">
        <v>44328000</v>
      </c>
    </row>
    <row r="359" spans="1:7" x14ac:dyDescent="0.35">
      <c r="A359">
        <v>397</v>
      </c>
      <c r="B359">
        <v>1020822286</v>
      </c>
      <c r="C359">
        <v>13428000</v>
      </c>
      <c r="D359">
        <v>1</v>
      </c>
      <c r="E359">
        <v>24170400</v>
      </c>
      <c r="F359">
        <v>2685600</v>
      </c>
      <c r="G359">
        <v>40284000</v>
      </c>
    </row>
    <row r="360" spans="1:7" x14ac:dyDescent="0.35">
      <c r="A360">
        <v>398</v>
      </c>
      <c r="B360">
        <v>1073173677</v>
      </c>
      <c r="C360">
        <v>11802000</v>
      </c>
      <c r="D360">
        <v>1</v>
      </c>
      <c r="E360">
        <v>21833700</v>
      </c>
      <c r="F360">
        <v>786800</v>
      </c>
      <c r="G360">
        <v>34422500</v>
      </c>
    </row>
    <row r="361" spans="1:7" x14ac:dyDescent="0.35">
      <c r="A361">
        <v>399</v>
      </c>
      <c r="B361">
        <v>1019059223</v>
      </c>
      <c r="C361">
        <v>10864000</v>
      </c>
      <c r="D361">
        <v>1</v>
      </c>
      <c r="E361">
        <v>20098400</v>
      </c>
      <c r="F361">
        <v>4345600</v>
      </c>
      <c r="G361">
        <v>35308000</v>
      </c>
    </row>
    <row r="362" spans="1:7" x14ac:dyDescent="0.35">
      <c r="A362">
        <v>400</v>
      </c>
      <c r="B362">
        <v>52424392</v>
      </c>
      <c r="C362">
        <v>10864000</v>
      </c>
      <c r="D362">
        <v>1</v>
      </c>
      <c r="E362">
        <v>20098400</v>
      </c>
      <c r="F362">
        <v>4345600</v>
      </c>
      <c r="G362">
        <v>35308000</v>
      </c>
    </row>
    <row r="363" spans="1:7" x14ac:dyDescent="0.35">
      <c r="A363">
        <v>401</v>
      </c>
      <c r="B363">
        <v>1030565075</v>
      </c>
      <c r="C363">
        <v>28962000</v>
      </c>
      <c r="D363">
        <v>1</v>
      </c>
      <c r="E363">
        <v>26387600</v>
      </c>
      <c r="F363">
        <v>2574400</v>
      </c>
      <c r="G363">
        <v>57924000</v>
      </c>
    </row>
    <row r="364" spans="1:7" x14ac:dyDescent="0.35">
      <c r="A364">
        <v>402</v>
      </c>
      <c r="B364">
        <v>1117492089</v>
      </c>
      <c r="C364">
        <v>11669900</v>
      </c>
      <c r="D364">
        <v>1</v>
      </c>
      <c r="E364">
        <v>21589315</v>
      </c>
      <c r="F364">
        <v>1750485</v>
      </c>
      <c r="G364">
        <v>35009700</v>
      </c>
    </row>
    <row r="365" spans="1:7" x14ac:dyDescent="0.35">
      <c r="A365">
        <v>403</v>
      </c>
      <c r="B365">
        <v>51991290</v>
      </c>
      <c r="C365">
        <v>16782000</v>
      </c>
      <c r="D365">
        <v>1</v>
      </c>
      <c r="E365">
        <v>31046700</v>
      </c>
      <c r="F365">
        <v>2517300</v>
      </c>
      <c r="G365">
        <v>50346000</v>
      </c>
    </row>
    <row r="366" spans="1:7" x14ac:dyDescent="0.35">
      <c r="A366">
        <v>404</v>
      </c>
      <c r="B366">
        <v>59311442</v>
      </c>
      <c r="C366">
        <v>13370000</v>
      </c>
      <c r="D366">
        <v>1</v>
      </c>
      <c r="E366">
        <v>24066000</v>
      </c>
      <c r="F366">
        <v>2674000</v>
      </c>
      <c r="G366">
        <v>40110000</v>
      </c>
    </row>
    <row r="367" spans="1:7" x14ac:dyDescent="0.35">
      <c r="A367">
        <v>405</v>
      </c>
      <c r="B367">
        <v>52867036</v>
      </c>
      <c r="C367">
        <v>13370000</v>
      </c>
      <c r="D367">
        <v>1</v>
      </c>
      <c r="E367">
        <v>24066000</v>
      </c>
      <c r="F367">
        <v>2674000</v>
      </c>
      <c r="G367">
        <v>40110000</v>
      </c>
    </row>
    <row r="368" spans="1:7" x14ac:dyDescent="0.35">
      <c r="A368">
        <v>407</v>
      </c>
      <c r="B368">
        <v>1026286906</v>
      </c>
      <c r="C368">
        <v>10609000</v>
      </c>
      <c r="D368">
        <v>1</v>
      </c>
      <c r="E368">
        <v>19096200</v>
      </c>
      <c r="F368">
        <v>2121800</v>
      </c>
      <c r="G368">
        <v>31827000</v>
      </c>
    </row>
    <row r="369" spans="1:7" x14ac:dyDescent="0.35">
      <c r="A369">
        <v>408</v>
      </c>
      <c r="B369">
        <v>1098777417</v>
      </c>
      <c r="C369">
        <v>10864000</v>
      </c>
      <c r="D369">
        <v>1</v>
      </c>
      <c r="E369">
        <v>19374133</v>
      </c>
      <c r="F369">
        <v>2353867</v>
      </c>
      <c r="G369">
        <v>32592000</v>
      </c>
    </row>
    <row r="370" spans="1:7" x14ac:dyDescent="0.35">
      <c r="A370">
        <v>409</v>
      </c>
      <c r="B370">
        <v>1023921975</v>
      </c>
      <c r="C370">
        <v>13428000</v>
      </c>
      <c r="D370">
        <v>1</v>
      </c>
      <c r="E370">
        <v>24841800</v>
      </c>
      <c r="F370">
        <v>2014200</v>
      </c>
      <c r="G370">
        <v>40284000</v>
      </c>
    </row>
    <row r="371" spans="1:7" x14ac:dyDescent="0.35">
      <c r="A371">
        <v>410</v>
      </c>
      <c r="B371">
        <v>1018439974</v>
      </c>
      <c r="C371">
        <v>19000000</v>
      </c>
      <c r="D371">
        <v>1</v>
      </c>
      <c r="E371">
        <v>34200000</v>
      </c>
      <c r="F371">
        <v>8550000</v>
      </c>
      <c r="G371">
        <v>61750000</v>
      </c>
    </row>
    <row r="372" spans="1:7" x14ac:dyDescent="0.35">
      <c r="A372">
        <v>411</v>
      </c>
      <c r="B372">
        <v>41957780</v>
      </c>
      <c r="C372">
        <v>13600000</v>
      </c>
      <c r="D372">
        <v>2</v>
      </c>
      <c r="E372">
        <v>24480000</v>
      </c>
      <c r="F372">
        <v>6120000</v>
      </c>
      <c r="G372">
        <v>44200000</v>
      </c>
    </row>
    <row r="373" spans="1:7" x14ac:dyDescent="0.35">
      <c r="A373">
        <v>412</v>
      </c>
      <c r="B373">
        <v>1010179608</v>
      </c>
      <c r="C373">
        <v>13036000</v>
      </c>
      <c r="D373">
        <v>1</v>
      </c>
      <c r="E373">
        <v>23464800</v>
      </c>
      <c r="F373">
        <v>2607200</v>
      </c>
      <c r="G373">
        <v>39108000</v>
      </c>
    </row>
    <row r="374" spans="1:7" x14ac:dyDescent="0.35">
      <c r="A374">
        <v>413</v>
      </c>
      <c r="B374">
        <v>1033707435</v>
      </c>
      <c r="C374">
        <v>13036000</v>
      </c>
      <c r="D374">
        <v>1</v>
      </c>
      <c r="E374">
        <v>23464800</v>
      </c>
      <c r="F374">
        <v>2607200</v>
      </c>
      <c r="G374">
        <v>39108000</v>
      </c>
    </row>
    <row r="375" spans="1:7" x14ac:dyDescent="0.35">
      <c r="A375">
        <v>414</v>
      </c>
      <c r="B375">
        <v>1022363074</v>
      </c>
      <c r="C375">
        <v>12084000</v>
      </c>
      <c r="D375">
        <v>1</v>
      </c>
      <c r="E375">
        <v>21751200</v>
      </c>
      <c r="F375">
        <v>2416800</v>
      </c>
      <c r="G375">
        <v>36252000</v>
      </c>
    </row>
    <row r="376" spans="1:7" x14ac:dyDescent="0.35">
      <c r="A376">
        <v>415</v>
      </c>
      <c r="B376">
        <v>1024478859</v>
      </c>
      <c r="C376">
        <v>15913500</v>
      </c>
      <c r="D376">
        <v>1</v>
      </c>
      <c r="E376">
        <v>13614883</v>
      </c>
      <c r="F376">
        <v>2298617</v>
      </c>
      <c r="G376">
        <v>31827000</v>
      </c>
    </row>
    <row r="377" spans="1:7" x14ac:dyDescent="0.35">
      <c r="A377">
        <v>416</v>
      </c>
      <c r="B377">
        <v>1026273272</v>
      </c>
      <c r="C377">
        <v>13036000</v>
      </c>
      <c r="D377">
        <v>1</v>
      </c>
      <c r="E377">
        <v>23464800</v>
      </c>
      <c r="F377">
        <v>2607200</v>
      </c>
      <c r="G377">
        <v>39108000</v>
      </c>
    </row>
    <row r="378" spans="1:7" x14ac:dyDescent="0.35">
      <c r="A378">
        <v>417</v>
      </c>
      <c r="B378">
        <v>1020715966</v>
      </c>
      <c r="C378">
        <v>11740000</v>
      </c>
      <c r="D378">
        <v>1</v>
      </c>
      <c r="E378">
        <v>21719000</v>
      </c>
      <c r="F378">
        <v>1761000</v>
      </c>
      <c r="G378">
        <v>35220000</v>
      </c>
    </row>
    <row r="379" spans="1:7" x14ac:dyDescent="0.35">
      <c r="A379">
        <v>418</v>
      </c>
      <c r="B379">
        <v>1020738110</v>
      </c>
      <c r="C379">
        <v>11740000</v>
      </c>
      <c r="D379">
        <v>1</v>
      </c>
      <c r="E379">
        <v>21719000</v>
      </c>
      <c r="F379">
        <v>1761000</v>
      </c>
      <c r="G379">
        <v>35220000</v>
      </c>
    </row>
    <row r="380" spans="1:7" x14ac:dyDescent="0.35">
      <c r="A380">
        <v>419</v>
      </c>
      <c r="B380">
        <v>52455371</v>
      </c>
      <c r="C380">
        <v>13800000</v>
      </c>
      <c r="D380">
        <v>1</v>
      </c>
      <c r="E380">
        <v>25530000</v>
      </c>
      <c r="F380">
        <v>2070000</v>
      </c>
      <c r="G380">
        <v>41400000</v>
      </c>
    </row>
    <row r="381" spans="1:7" x14ac:dyDescent="0.35">
      <c r="A381">
        <v>420</v>
      </c>
      <c r="B381">
        <v>1012337203</v>
      </c>
      <c r="C381">
        <v>9548100</v>
      </c>
      <c r="D381">
        <v>1</v>
      </c>
      <c r="E381">
        <v>19626650</v>
      </c>
      <c r="F381">
        <v>2652250</v>
      </c>
      <c r="G381">
        <v>31827000</v>
      </c>
    </row>
    <row r="382" spans="1:7" x14ac:dyDescent="0.35">
      <c r="A382">
        <v>422</v>
      </c>
      <c r="B382">
        <v>53123323</v>
      </c>
      <c r="C382">
        <v>14914000</v>
      </c>
      <c r="D382">
        <v>1</v>
      </c>
      <c r="E382">
        <v>26596633</v>
      </c>
      <c r="F382">
        <v>3231367</v>
      </c>
      <c r="G382">
        <v>44742000</v>
      </c>
    </row>
    <row r="383" spans="1:7" x14ac:dyDescent="0.35">
      <c r="A383">
        <v>423</v>
      </c>
      <c r="B383">
        <v>52255339</v>
      </c>
      <c r="C383">
        <v>16530000</v>
      </c>
      <c r="D383">
        <v>1</v>
      </c>
      <c r="E383">
        <v>30580500</v>
      </c>
      <c r="F383">
        <v>2479500</v>
      </c>
      <c r="G383">
        <v>49590000</v>
      </c>
    </row>
    <row r="384" spans="1:7" x14ac:dyDescent="0.35">
      <c r="A384">
        <v>424</v>
      </c>
      <c r="B384">
        <v>51657607</v>
      </c>
      <c r="C384">
        <v>13036000</v>
      </c>
      <c r="D384">
        <v>1</v>
      </c>
      <c r="E384">
        <v>23464800</v>
      </c>
      <c r="F384">
        <v>2607200</v>
      </c>
      <c r="G384">
        <v>39108000</v>
      </c>
    </row>
    <row r="385" spans="1:7" x14ac:dyDescent="0.35">
      <c r="A385">
        <v>425</v>
      </c>
      <c r="B385">
        <v>52431075</v>
      </c>
      <c r="C385">
        <v>13036000</v>
      </c>
      <c r="D385">
        <v>1</v>
      </c>
      <c r="E385">
        <v>23464800</v>
      </c>
      <c r="F385">
        <v>2607200</v>
      </c>
      <c r="G385">
        <v>39108000</v>
      </c>
    </row>
    <row r="386" spans="1:7" x14ac:dyDescent="0.35">
      <c r="A386">
        <v>426</v>
      </c>
      <c r="B386">
        <v>53003480</v>
      </c>
      <c r="C386">
        <v>14600000</v>
      </c>
      <c r="D386">
        <v>2</v>
      </c>
      <c r="E386">
        <v>25550000</v>
      </c>
      <c r="F386">
        <v>3650000</v>
      </c>
      <c r="G386">
        <v>43800000</v>
      </c>
    </row>
    <row r="387" spans="1:7" x14ac:dyDescent="0.35">
      <c r="A387">
        <v>427</v>
      </c>
      <c r="B387">
        <v>1030538526</v>
      </c>
      <c r="C387">
        <v>16796000</v>
      </c>
      <c r="D387">
        <v>1</v>
      </c>
      <c r="E387">
        <v>29952867</v>
      </c>
      <c r="F387">
        <v>3639133</v>
      </c>
      <c r="G387">
        <v>50388000</v>
      </c>
    </row>
    <row r="388" spans="1:7" x14ac:dyDescent="0.35">
      <c r="A388">
        <v>428</v>
      </c>
      <c r="B388">
        <v>52748620</v>
      </c>
      <c r="C388">
        <v>13036000</v>
      </c>
      <c r="D388">
        <v>1</v>
      </c>
      <c r="E388">
        <v>23247533</v>
      </c>
      <c r="F388">
        <v>2824467</v>
      </c>
      <c r="G388">
        <v>39108000</v>
      </c>
    </row>
    <row r="389" spans="1:7" x14ac:dyDescent="0.35">
      <c r="A389">
        <v>429</v>
      </c>
      <c r="B389">
        <v>53125389</v>
      </c>
      <c r="C389">
        <v>16796000</v>
      </c>
      <c r="D389">
        <v>1</v>
      </c>
      <c r="E389">
        <v>29952867</v>
      </c>
      <c r="F389">
        <v>3639133</v>
      </c>
      <c r="G389">
        <v>50388000</v>
      </c>
    </row>
    <row r="390" spans="1:7" x14ac:dyDescent="0.35">
      <c r="A390">
        <v>430</v>
      </c>
      <c r="B390">
        <v>1010162537</v>
      </c>
      <c r="C390">
        <v>10609000</v>
      </c>
      <c r="D390">
        <v>1</v>
      </c>
      <c r="E390">
        <v>18919383</v>
      </c>
      <c r="F390">
        <v>2298617</v>
      </c>
      <c r="G390">
        <v>31827000</v>
      </c>
    </row>
    <row r="391" spans="1:7" x14ac:dyDescent="0.35">
      <c r="A391">
        <v>431</v>
      </c>
      <c r="B391">
        <v>79870964</v>
      </c>
      <c r="C391">
        <v>0</v>
      </c>
      <c r="D391">
        <v>1</v>
      </c>
      <c r="E391">
        <v>10971766</v>
      </c>
      <c r="F391">
        <v>123278</v>
      </c>
      <c r="G391">
        <v>11095044</v>
      </c>
    </row>
    <row r="392" spans="1:7" x14ac:dyDescent="0.35">
      <c r="A392">
        <v>432</v>
      </c>
      <c r="B392">
        <v>52992974</v>
      </c>
      <c r="C392">
        <v>9548100</v>
      </c>
      <c r="D392">
        <v>1</v>
      </c>
      <c r="E392">
        <v>19626650</v>
      </c>
      <c r="F392">
        <v>2652250</v>
      </c>
      <c r="G392">
        <v>31827000</v>
      </c>
    </row>
    <row r="393" spans="1:7" x14ac:dyDescent="0.35">
      <c r="A393">
        <v>433</v>
      </c>
      <c r="B393">
        <v>52964013</v>
      </c>
      <c r="C393">
        <v>12084000</v>
      </c>
      <c r="D393">
        <v>1</v>
      </c>
      <c r="E393">
        <v>22355400</v>
      </c>
      <c r="F393">
        <v>1812600</v>
      </c>
      <c r="G393">
        <v>36252000</v>
      </c>
    </row>
    <row r="394" spans="1:7" x14ac:dyDescent="0.35">
      <c r="A394">
        <v>434</v>
      </c>
      <c r="B394">
        <v>52971034</v>
      </c>
      <c r="C394">
        <v>18952000</v>
      </c>
      <c r="D394">
        <v>1</v>
      </c>
      <c r="E394">
        <v>35061200</v>
      </c>
      <c r="F394">
        <v>2842800</v>
      </c>
      <c r="G394">
        <v>56856000</v>
      </c>
    </row>
    <row r="395" spans="1:7" x14ac:dyDescent="0.35">
      <c r="A395">
        <v>435</v>
      </c>
      <c r="B395">
        <v>1016080002</v>
      </c>
      <c r="C395">
        <v>10609000</v>
      </c>
      <c r="D395">
        <v>1</v>
      </c>
      <c r="E395">
        <v>18388933</v>
      </c>
      <c r="F395">
        <v>2829067</v>
      </c>
      <c r="G395">
        <v>31827000</v>
      </c>
    </row>
    <row r="396" spans="1:7" x14ac:dyDescent="0.35">
      <c r="A396">
        <v>436</v>
      </c>
      <c r="B396">
        <v>1018424395</v>
      </c>
      <c r="C396">
        <v>12084000</v>
      </c>
      <c r="D396">
        <v>1</v>
      </c>
      <c r="E396">
        <v>22355400</v>
      </c>
      <c r="F396">
        <v>1812600</v>
      </c>
      <c r="G396">
        <v>36252000</v>
      </c>
    </row>
    <row r="397" spans="1:7" x14ac:dyDescent="0.35">
      <c r="A397">
        <v>437</v>
      </c>
      <c r="B397">
        <v>80178714</v>
      </c>
      <c r="C397">
        <v>6366000</v>
      </c>
      <c r="D397">
        <v>1</v>
      </c>
      <c r="E397">
        <v>11352700</v>
      </c>
      <c r="F397">
        <v>1379300</v>
      </c>
      <c r="G397">
        <v>19098000</v>
      </c>
    </row>
    <row r="398" spans="1:7" x14ac:dyDescent="0.35">
      <c r="A398">
        <v>438</v>
      </c>
      <c r="B398">
        <v>1018445826</v>
      </c>
      <c r="C398">
        <v>12084000</v>
      </c>
      <c r="D398">
        <v>1</v>
      </c>
      <c r="E398">
        <v>22355400</v>
      </c>
      <c r="F398">
        <v>1812600</v>
      </c>
      <c r="G398">
        <v>36252000</v>
      </c>
    </row>
    <row r="399" spans="1:7" x14ac:dyDescent="0.35">
      <c r="A399">
        <v>439</v>
      </c>
      <c r="B399">
        <v>1022394060</v>
      </c>
      <c r="C399">
        <v>9424472</v>
      </c>
      <c r="D399">
        <v>5</v>
      </c>
      <c r="E399">
        <v>17386526</v>
      </c>
      <c r="F399">
        <v>2</v>
      </c>
      <c r="G399">
        <v>26811000</v>
      </c>
    </row>
    <row r="400" spans="1:7" x14ac:dyDescent="0.35">
      <c r="A400">
        <v>440</v>
      </c>
      <c r="B400">
        <v>1032434658</v>
      </c>
      <c r="C400">
        <v>10610000</v>
      </c>
      <c r="D400">
        <v>1</v>
      </c>
      <c r="E400">
        <v>18921167</v>
      </c>
      <c r="F400">
        <v>4951333</v>
      </c>
      <c r="G400">
        <v>34482500</v>
      </c>
    </row>
    <row r="401" spans="1:7" x14ac:dyDescent="0.35">
      <c r="A401">
        <v>441</v>
      </c>
      <c r="B401">
        <v>1033752285</v>
      </c>
      <c r="C401">
        <v>12084000</v>
      </c>
      <c r="D401">
        <v>1</v>
      </c>
      <c r="E401">
        <v>21549800</v>
      </c>
      <c r="F401">
        <v>1611200</v>
      </c>
      <c r="G401">
        <v>35245000</v>
      </c>
    </row>
    <row r="402" spans="1:7" x14ac:dyDescent="0.35">
      <c r="A402">
        <v>442</v>
      </c>
      <c r="B402">
        <v>1090380491</v>
      </c>
      <c r="C402">
        <v>10609000</v>
      </c>
      <c r="D402">
        <v>1</v>
      </c>
      <c r="E402">
        <v>18388933</v>
      </c>
      <c r="F402">
        <v>2829067</v>
      </c>
      <c r="G402">
        <v>31827000</v>
      </c>
    </row>
    <row r="403" spans="1:7" x14ac:dyDescent="0.35">
      <c r="A403">
        <v>443</v>
      </c>
      <c r="B403">
        <v>1019055961</v>
      </c>
      <c r="C403">
        <v>10609000</v>
      </c>
      <c r="D403">
        <v>1</v>
      </c>
      <c r="E403">
        <v>18388933</v>
      </c>
      <c r="F403">
        <v>2829067</v>
      </c>
      <c r="G403">
        <v>31827000</v>
      </c>
    </row>
    <row r="404" spans="1:7" x14ac:dyDescent="0.35">
      <c r="A404">
        <v>444</v>
      </c>
      <c r="B404">
        <v>53051124</v>
      </c>
      <c r="C404">
        <v>12084000</v>
      </c>
      <c r="D404">
        <v>1</v>
      </c>
      <c r="E404">
        <v>21549800</v>
      </c>
      <c r="F404">
        <v>1611200</v>
      </c>
      <c r="G404">
        <v>35245000</v>
      </c>
    </row>
    <row r="405" spans="1:7" x14ac:dyDescent="0.35">
      <c r="A405">
        <v>445</v>
      </c>
      <c r="B405">
        <v>37745134</v>
      </c>
      <c r="C405">
        <v>12601144</v>
      </c>
      <c r="D405">
        <v>4</v>
      </c>
      <c r="E405">
        <v>23246938</v>
      </c>
      <c r="F405">
        <v>3258918</v>
      </c>
      <c r="G405">
        <v>39107000</v>
      </c>
    </row>
    <row r="406" spans="1:7" x14ac:dyDescent="0.35">
      <c r="A406">
        <v>446</v>
      </c>
      <c r="B406">
        <v>1032442354</v>
      </c>
      <c r="C406">
        <v>14124000</v>
      </c>
      <c r="D406">
        <v>1</v>
      </c>
      <c r="E406">
        <v>24952400</v>
      </c>
      <c r="F406">
        <v>4472600</v>
      </c>
      <c r="G406">
        <v>43549000</v>
      </c>
    </row>
    <row r="407" spans="1:7" x14ac:dyDescent="0.35">
      <c r="A407">
        <v>447</v>
      </c>
      <c r="B407">
        <v>52287875</v>
      </c>
      <c r="C407">
        <v>5061467</v>
      </c>
      <c r="D407">
        <v>4</v>
      </c>
      <c r="E407">
        <v>9337533</v>
      </c>
      <c r="F407">
        <v>1309000</v>
      </c>
      <c r="G407">
        <v>15708000</v>
      </c>
    </row>
    <row r="408" spans="1:7" x14ac:dyDescent="0.35">
      <c r="A408">
        <v>448</v>
      </c>
      <c r="B408">
        <v>53153823</v>
      </c>
      <c r="C408">
        <v>13428000</v>
      </c>
      <c r="D408">
        <v>1</v>
      </c>
      <c r="E408">
        <v>23946600</v>
      </c>
      <c r="F408">
        <v>2909400</v>
      </c>
      <c r="G408">
        <v>40284000</v>
      </c>
    </row>
    <row r="409" spans="1:7" x14ac:dyDescent="0.35">
      <c r="A409">
        <v>449</v>
      </c>
      <c r="B409">
        <v>52253908</v>
      </c>
      <c r="C409">
        <v>11669900</v>
      </c>
      <c r="D409">
        <v>1</v>
      </c>
      <c r="E409">
        <v>20811322</v>
      </c>
      <c r="F409">
        <v>2528478</v>
      </c>
      <c r="G409">
        <v>35009700</v>
      </c>
    </row>
    <row r="410" spans="1:7" x14ac:dyDescent="0.35">
      <c r="A410">
        <v>450</v>
      </c>
      <c r="B410">
        <v>35469663</v>
      </c>
      <c r="C410">
        <v>13036000</v>
      </c>
      <c r="D410">
        <v>1</v>
      </c>
      <c r="E410">
        <v>21943933</v>
      </c>
      <c r="F410">
        <v>4128067</v>
      </c>
      <c r="G410">
        <v>39108000</v>
      </c>
    </row>
    <row r="411" spans="1:7" x14ac:dyDescent="0.35">
      <c r="A411">
        <v>451</v>
      </c>
      <c r="B411">
        <v>1026569822</v>
      </c>
      <c r="C411">
        <v>13036000</v>
      </c>
      <c r="D411">
        <v>1</v>
      </c>
      <c r="E411">
        <v>22813000</v>
      </c>
      <c r="F411">
        <v>3259000</v>
      </c>
      <c r="G411">
        <v>39108000</v>
      </c>
    </row>
    <row r="412" spans="1:7" x14ac:dyDescent="0.35">
      <c r="A412">
        <v>452</v>
      </c>
      <c r="B412">
        <v>1014203787</v>
      </c>
      <c r="C412">
        <v>13036000</v>
      </c>
      <c r="D412">
        <v>2</v>
      </c>
      <c r="E412">
        <v>23030267</v>
      </c>
      <c r="F412">
        <v>3041733</v>
      </c>
      <c r="G412">
        <v>39108000</v>
      </c>
    </row>
    <row r="413" spans="1:7" x14ac:dyDescent="0.35">
      <c r="A413">
        <v>453</v>
      </c>
      <c r="B413">
        <v>1020758832</v>
      </c>
      <c r="C413">
        <v>13800000</v>
      </c>
      <c r="D413">
        <v>2</v>
      </c>
      <c r="E413">
        <v>24610000</v>
      </c>
      <c r="F413">
        <v>2990000</v>
      </c>
      <c r="G413">
        <v>41400000</v>
      </c>
    </row>
    <row r="414" spans="1:7" x14ac:dyDescent="0.35">
      <c r="A414">
        <v>454</v>
      </c>
      <c r="B414">
        <v>1020740687</v>
      </c>
      <c r="C414">
        <v>16480000</v>
      </c>
      <c r="D414">
        <v>1</v>
      </c>
      <c r="E414">
        <v>29389333</v>
      </c>
      <c r="F414">
        <v>3570667</v>
      </c>
      <c r="G414">
        <v>49440000</v>
      </c>
    </row>
    <row r="415" spans="1:7" x14ac:dyDescent="0.35">
      <c r="A415">
        <v>455</v>
      </c>
      <c r="B415">
        <v>52833210</v>
      </c>
      <c r="C415">
        <v>13036000</v>
      </c>
      <c r="D415">
        <v>1</v>
      </c>
      <c r="E415">
        <v>22813000</v>
      </c>
      <c r="F415">
        <v>3259000</v>
      </c>
      <c r="G415">
        <v>39108000</v>
      </c>
    </row>
    <row r="416" spans="1:7" x14ac:dyDescent="0.35">
      <c r="A416">
        <v>456</v>
      </c>
      <c r="B416">
        <v>52216249</v>
      </c>
      <c r="C416">
        <v>13036000</v>
      </c>
      <c r="D416">
        <v>1</v>
      </c>
      <c r="E416">
        <v>23247533</v>
      </c>
      <c r="F416">
        <v>2824467</v>
      </c>
      <c r="G416">
        <v>39108000</v>
      </c>
    </row>
    <row r="417" spans="1:7" x14ac:dyDescent="0.35">
      <c r="A417">
        <v>457</v>
      </c>
      <c r="B417">
        <v>1110467098</v>
      </c>
      <c r="C417">
        <v>13036000</v>
      </c>
      <c r="D417">
        <v>1</v>
      </c>
      <c r="E417">
        <v>23464800</v>
      </c>
      <c r="F417">
        <v>2607200</v>
      </c>
      <c r="G417">
        <v>39108000</v>
      </c>
    </row>
    <row r="418" spans="1:7" x14ac:dyDescent="0.35">
      <c r="A418">
        <v>458</v>
      </c>
      <c r="B418">
        <v>1026567919</v>
      </c>
      <c r="C418">
        <v>13800000</v>
      </c>
      <c r="D418">
        <v>1</v>
      </c>
      <c r="E418">
        <v>24840000</v>
      </c>
      <c r="F418">
        <v>2760000</v>
      </c>
      <c r="G418">
        <v>41400000</v>
      </c>
    </row>
    <row r="419" spans="1:7" x14ac:dyDescent="0.35">
      <c r="A419">
        <v>460</v>
      </c>
      <c r="B419">
        <v>52737116</v>
      </c>
      <c r="C419">
        <v>19570000</v>
      </c>
      <c r="D419">
        <v>3</v>
      </c>
      <c r="E419">
        <v>34899833</v>
      </c>
      <c r="F419">
        <v>4240167</v>
      </c>
      <c r="G419">
        <v>58710000</v>
      </c>
    </row>
    <row r="420" spans="1:7" x14ac:dyDescent="0.35">
      <c r="A420">
        <v>461</v>
      </c>
      <c r="B420">
        <v>1143388960</v>
      </c>
      <c r="C420">
        <v>13266000</v>
      </c>
      <c r="D420">
        <v>1</v>
      </c>
      <c r="E420">
        <v>23436600</v>
      </c>
      <c r="F420">
        <v>3095400</v>
      </c>
      <c r="G420">
        <v>39798000</v>
      </c>
    </row>
    <row r="421" spans="1:7" x14ac:dyDescent="0.35">
      <c r="A421">
        <v>462</v>
      </c>
      <c r="B421">
        <v>52855084</v>
      </c>
      <c r="C421">
        <v>11802000</v>
      </c>
      <c r="D421">
        <v>1</v>
      </c>
      <c r="E421">
        <v>21243600</v>
      </c>
      <c r="F421">
        <v>2360400</v>
      </c>
      <c r="G421">
        <v>35406000</v>
      </c>
    </row>
    <row r="422" spans="1:7" x14ac:dyDescent="0.35">
      <c r="A422">
        <v>463</v>
      </c>
      <c r="B422">
        <v>53080693</v>
      </c>
      <c r="C422">
        <v>11802000</v>
      </c>
      <c r="D422">
        <v>1</v>
      </c>
      <c r="E422">
        <v>21243600</v>
      </c>
      <c r="F422">
        <v>2360400</v>
      </c>
      <c r="G422">
        <v>35406000</v>
      </c>
    </row>
    <row r="423" spans="1:7" x14ac:dyDescent="0.35">
      <c r="A423">
        <v>464</v>
      </c>
      <c r="B423">
        <v>52159768</v>
      </c>
      <c r="C423">
        <v>13035666</v>
      </c>
      <c r="D423">
        <v>4</v>
      </c>
      <c r="E423">
        <v>23029677</v>
      </c>
      <c r="F423">
        <v>3041657</v>
      </c>
      <c r="G423">
        <v>39107000</v>
      </c>
    </row>
    <row r="424" spans="1:7" x14ac:dyDescent="0.35">
      <c r="A424">
        <v>465</v>
      </c>
      <c r="B424">
        <v>52479051</v>
      </c>
      <c r="C424">
        <v>13035666</v>
      </c>
      <c r="D424">
        <v>4</v>
      </c>
      <c r="E424">
        <v>23029677</v>
      </c>
      <c r="F424">
        <v>3041657</v>
      </c>
      <c r="G424">
        <v>39107000</v>
      </c>
    </row>
    <row r="425" spans="1:7" x14ac:dyDescent="0.35">
      <c r="A425">
        <v>466</v>
      </c>
      <c r="B425">
        <v>80502946</v>
      </c>
      <c r="C425">
        <v>13035666</v>
      </c>
      <c r="D425">
        <v>4</v>
      </c>
      <c r="E425">
        <v>23029677</v>
      </c>
      <c r="F425">
        <v>3041657</v>
      </c>
      <c r="G425">
        <v>39107000</v>
      </c>
    </row>
    <row r="426" spans="1:7" x14ac:dyDescent="0.35">
      <c r="A426">
        <v>467</v>
      </c>
      <c r="B426">
        <v>1013633241</v>
      </c>
      <c r="C426">
        <v>10609000</v>
      </c>
      <c r="D426">
        <v>1</v>
      </c>
      <c r="E426">
        <v>18742567</v>
      </c>
      <c r="F426">
        <v>2475433</v>
      </c>
      <c r="G426">
        <v>31827000</v>
      </c>
    </row>
    <row r="427" spans="1:7" x14ac:dyDescent="0.35">
      <c r="A427">
        <v>468</v>
      </c>
      <c r="B427">
        <v>1015436980</v>
      </c>
      <c r="C427">
        <v>16480000</v>
      </c>
      <c r="D427">
        <v>1</v>
      </c>
      <c r="E427">
        <v>29114667</v>
      </c>
      <c r="F427">
        <v>3845333</v>
      </c>
      <c r="G427">
        <v>49440000</v>
      </c>
    </row>
    <row r="428" spans="1:7" x14ac:dyDescent="0.35">
      <c r="A428">
        <v>469</v>
      </c>
      <c r="B428">
        <v>36314972</v>
      </c>
      <c r="C428">
        <v>13266000</v>
      </c>
      <c r="D428">
        <v>1</v>
      </c>
      <c r="E428">
        <v>23215500</v>
      </c>
      <c r="F428">
        <v>3316500</v>
      </c>
      <c r="G428">
        <v>39798000</v>
      </c>
    </row>
    <row r="429" spans="1:7" x14ac:dyDescent="0.35">
      <c r="A429">
        <v>470</v>
      </c>
      <c r="B429">
        <v>53129961</v>
      </c>
      <c r="C429">
        <v>10864000</v>
      </c>
      <c r="D429">
        <v>1</v>
      </c>
      <c r="E429">
        <v>19012000</v>
      </c>
      <c r="F429">
        <v>2716000</v>
      </c>
      <c r="G429">
        <v>32592000</v>
      </c>
    </row>
    <row r="430" spans="1:7" x14ac:dyDescent="0.35">
      <c r="A430">
        <v>471</v>
      </c>
      <c r="B430">
        <v>1010162050</v>
      </c>
      <c r="C430">
        <v>11226133</v>
      </c>
      <c r="D430">
        <v>1</v>
      </c>
      <c r="E430">
        <v>18649867</v>
      </c>
      <c r="F430">
        <v>2716000</v>
      </c>
      <c r="G430">
        <v>32592000</v>
      </c>
    </row>
    <row r="431" spans="1:7" x14ac:dyDescent="0.35">
      <c r="A431">
        <v>472</v>
      </c>
      <c r="B431">
        <v>1023881004</v>
      </c>
      <c r="C431">
        <v>10609000</v>
      </c>
      <c r="D431">
        <v>1</v>
      </c>
      <c r="E431">
        <v>18388933</v>
      </c>
      <c r="F431">
        <v>2829067</v>
      </c>
      <c r="G431">
        <v>31827000</v>
      </c>
    </row>
    <row r="432" spans="1:7" x14ac:dyDescent="0.35">
      <c r="A432">
        <v>473</v>
      </c>
      <c r="B432">
        <v>1020786216</v>
      </c>
      <c r="C432">
        <v>36771000</v>
      </c>
      <c r="D432">
        <v>1</v>
      </c>
      <c r="E432">
        <v>30642500</v>
      </c>
      <c r="F432">
        <v>6128500</v>
      </c>
      <c r="G432">
        <v>73542000</v>
      </c>
    </row>
    <row r="433" spans="1:7" x14ac:dyDescent="0.35">
      <c r="A433">
        <v>474</v>
      </c>
      <c r="B433">
        <v>1018430470</v>
      </c>
      <c r="C433">
        <v>22278900</v>
      </c>
      <c r="D433">
        <v>1</v>
      </c>
      <c r="E433">
        <v>38988075</v>
      </c>
      <c r="F433">
        <v>5569725</v>
      </c>
      <c r="G433">
        <v>66836700</v>
      </c>
    </row>
    <row r="434" spans="1:7" x14ac:dyDescent="0.35">
      <c r="A434">
        <v>475</v>
      </c>
      <c r="B434">
        <v>1086922482</v>
      </c>
      <c r="C434">
        <v>10864000</v>
      </c>
      <c r="D434">
        <v>1</v>
      </c>
      <c r="E434">
        <v>17925600</v>
      </c>
      <c r="F434">
        <v>6518400</v>
      </c>
      <c r="G434">
        <v>35308000</v>
      </c>
    </row>
    <row r="435" spans="1:7" x14ac:dyDescent="0.35">
      <c r="A435">
        <v>476</v>
      </c>
      <c r="B435">
        <v>1026271628</v>
      </c>
      <c r="C435">
        <v>13036000</v>
      </c>
      <c r="D435">
        <v>1</v>
      </c>
      <c r="E435">
        <v>22813000</v>
      </c>
      <c r="F435">
        <v>4345333</v>
      </c>
      <c r="G435">
        <v>40194333</v>
      </c>
    </row>
    <row r="436" spans="1:7" x14ac:dyDescent="0.35">
      <c r="A436">
        <v>477</v>
      </c>
      <c r="B436">
        <v>52430621</v>
      </c>
      <c r="C436">
        <v>10864000</v>
      </c>
      <c r="D436">
        <v>1</v>
      </c>
      <c r="E436">
        <v>19012000</v>
      </c>
      <c r="F436">
        <v>2716000</v>
      </c>
      <c r="G436">
        <v>32592000</v>
      </c>
    </row>
    <row r="437" spans="1:7" x14ac:dyDescent="0.35">
      <c r="A437">
        <v>478</v>
      </c>
      <c r="B437">
        <v>1014220634</v>
      </c>
      <c r="C437">
        <v>13036000</v>
      </c>
      <c r="D437">
        <v>1</v>
      </c>
      <c r="E437">
        <v>22813000</v>
      </c>
      <c r="F437">
        <v>3259000</v>
      </c>
      <c r="G437">
        <v>39108000</v>
      </c>
    </row>
    <row r="438" spans="1:7" x14ac:dyDescent="0.35">
      <c r="A438">
        <v>479</v>
      </c>
      <c r="B438">
        <v>1049618101</v>
      </c>
      <c r="C438">
        <v>13036000</v>
      </c>
      <c r="D438">
        <v>1</v>
      </c>
      <c r="E438">
        <v>21943933</v>
      </c>
      <c r="F438">
        <v>4128067</v>
      </c>
      <c r="G438">
        <v>39108000</v>
      </c>
    </row>
    <row r="439" spans="1:7" x14ac:dyDescent="0.35">
      <c r="A439">
        <v>480</v>
      </c>
      <c r="B439">
        <v>1022429596</v>
      </c>
      <c r="C439">
        <v>6302000</v>
      </c>
      <c r="D439">
        <v>1</v>
      </c>
      <c r="E439">
        <v>11028500</v>
      </c>
      <c r="F439">
        <v>1575500</v>
      </c>
      <c r="G439">
        <v>18906000</v>
      </c>
    </row>
    <row r="440" spans="1:7" x14ac:dyDescent="0.35">
      <c r="A440">
        <v>481</v>
      </c>
      <c r="B440">
        <v>1098729713</v>
      </c>
      <c r="C440">
        <v>18000000</v>
      </c>
      <c r="D440">
        <v>1</v>
      </c>
      <c r="E440">
        <v>31800000</v>
      </c>
      <c r="F440">
        <v>4200000</v>
      </c>
      <c r="G440">
        <v>54000000</v>
      </c>
    </row>
    <row r="441" spans="1:7" x14ac:dyDescent="0.35">
      <c r="A441">
        <v>482</v>
      </c>
      <c r="B441">
        <v>1013669194</v>
      </c>
      <c r="C441">
        <v>17296000</v>
      </c>
      <c r="D441">
        <v>1</v>
      </c>
      <c r="E441">
        <v>30268000</v>
      </c>
      <c r="F441">
        <v>7783200</v>
      </c>
      <c r="G441">
        <v>55347200</v>
      </c>
    </row>
    <row r="442" spans="1:7" x14ac:dyDescent="0.35">
      <c r="A442">
        <v>483</v>
      </c>
      <c r="B442">
        <v>1096955788</v>
      </c>
      <c r="C442">
        <v>11802000</v>
      </c>
      <c r="D442">
        <v>1</v>
      </c>
      <c r="E442">
        <v>20850200</v>
      </c>
      <c r="F442">
        <v>2753800</v>
      </c>
      <c r="G442">
        <v>35406000</v>
      </c>
    </row>
    <row r="443" spans="1:7" x14ac:dyDescent="0.35">
      <c r="A443">
        <v>484</v>
      </c>
      <c r="B443">
        <v>1030637392</v>
      </c>
      <c r="C443">
        <v>11802000</v>
      </c>
      <c r="D443">
        <v>1</v>
      </c>
      <c r="E443">
        <v>21046900</v>
      </c>
      <c r="F443">
        <v>2557100</v>
      </c>
      <c r="G443">
        <v>35406000</v>
      </c>
    </row>
    <row r="444" spans="1:7" x14ac:dyDescent="0.35">
      <c r="A444">
        <v>485</v>
      </c>
      <c r="B444">
        <v>1033711448</v>
      </c>
      <c r="C444">
        <v>6000000</v>
      </c>
      <c r="D444">
        <v>1</v>
      </c>
      <c r="E444">
        <v>10600000</v>
      </c>
      <c r="F444">
        <v>1400000</v>
      </c>
      <c r="G444">
        <v>18000000</v>
      </c>
    </row>
    <row r="445" spans="1:7" x14ac:dyDescent="0.35">
      <c r="A445">
        <v>486</v>
      </c>
      <c r="B445">
        <v>1070981072</v>
      </c>
      <c r="C445">
        <v>10500000</v>
      </c>
      <c r="D445">
        <v>1</v>
      </c>
      <c r="E445">
        <v>24266667</v>
      </c>
      <c r="F445">
        <v>233333</v>
      </c>
      <c r="G445">
        <v>35000000</v>
      </c>
    </row>
    <row r="446" spans="1:7" x14ac:dyDescent="0.35">
      <c r="A446">
        <v>487</v>
      </c>
      <c r="B446">
        <v>1032436974</v>
      </c>
      <c r="C446">
        <v>13036000</v>
      </c>
      <c r="D446">
        <v>1</v>
      </c>
      <c r="E446">
        <v>23030267</v>
      </c>
      <c r="F446">
        <v>4128066</v>
      </c>
      <c r="G446">
        <v>40194333</v>
      </c>
    </row>
    <row r="447" spans="1:7" x14ac:dyDescent="0.35">
      <c r="A447">
        <v>488</v>
      </c>
      <c r="B447">
        <v>1018433338</v>
      </c>
      <c r="C447">
        <v>15756000</v>
      </c>
      <c r="D447">
        <v>4</v>
      </c>
      <c r="E447">
        <v>13305067</v>
      </c>
      <c r="F447">
        <v>2450933</v>
      </c>
      <c r="G447">
        <v>31512000</v>
      </c>
    </row>
    <row r="448" spans="1:7" x14ac:dyDescent="0.35">
      <c r="A448">
        <v>489</v>
      </c>
      <c r="B448">
        <v>1026588848</v>
      </c>
      <c r="C448">
        <v>10504000</v>
      </c>
      <c r="D448">
        <v>4</v>
      </c>
      <c r="E448">
        <v>18557067</v>
      </c>
      <c r="F448">
        <v>2450933</v>
      </c>
      <c r="G448">
        <v>31512000</v>
      </c>
    </row>
    <row r="449" spans="1:7" x14ac:dyDescent="0.35">
      <c r="A449">
        <v>490</v>
      </c>
      <c r="B449">
        <v>51729728</v>
      </c>
      <c r="C449">
        <v>10504000</v>
      </c>
      <c r="D449">
        <v>4</v>
      </c>
      <c r="E449">
        <v>18557067</v>
      </c>
      <c r="F449">
        <v>2450933</v>
      </c>
      <c r="G449">
        <v>31512000</v>
      </c>
    </row>
    <row r="450" spans="1:7" x14ac:dyDescent="0.35">
      <c r="A450">
        <v>491</v>
      </c>
      <c r="B450">
        <v>1000577432</v>
      </c>
      <c r="C450">
        <v>10504000</v>
      </c>
      <c r="D450">
        <v>4</v>
      </c>
      <c r="E450">
        <v>18557067</v>
      </c>
      <c r="F450">
        <v>2450933</v>
      </c>
      <c r="G450">
        <v>31512000</v>
      </c>
    </row>
    <row r="451" spans="1:7" x14ac:dyDescent="0.35">
      <c r="A451">
        <v>492</v>
      </c>
      <c r="B451">
        <v>1106774369</v>
      </c>
      <c r="C451">
        <v>10864000</v>
      </c>
      <c r="D451">
        <v>2</v>
      </c>
      <c r="E451">
        <v>19012000</v>
      </c>
      <c r="F451">
        <v>2716000</v>
      </c>
      <c r="G451">
        <v>32592000</v>
      </c>
    </row>
    <row r="452" spans="1:7" x14ac:dyDescent="0.35">
      <c r="A452">
        <v>494</v>
      </c>
      <c r="B452">
        <v>1023967625</v>
      </c>
      <c r="C452">
        <v>6302000</v>
      </c>
      <c r="D452">
        <v>1</v>
      </c>
      <c r="E452">
        <v>11028500</v>
      </c>
      <c r="F452">
        <v>1575500</v>
      </c>
      <c r="G452">
        <v>18906000</v>
      </c>
    </row>
    <row r="453" spans="1:7" x14ac:dyDescent="0.35">
      <c r="A453">
        <v>498</v>
      </c>
      <c r="B453">
        <v>52964970</v>
      </c>
      <c r="C453">
        <v>10609000</v>
      </c>
      <c r="D453">
        <v>1</v>
      </c>
      <c r="E453">
        <v>18742567</v>
      </c>
      <c r="F453">
        <v>2475433</v>
      </c>
      <c r="G453">
        <v>31827000</v>
      </c>
    </row>
    <row r="454" spans="1:7" x14ac:dyDescent="0.35">
      <c r="A454">
        <v>499</v>
      </c>
      <c r="B454">
        <v>1020782808</v>
      </c>
      <c r="C454">
        <v>10609000</v>
      </c>
      <c r="D454">
        <v>1</v>
      </c>
      <c r="E454">
        <v>18742567</v>
      </c>
      <c r="F454">
        <v>2475433</v>
      </c>
      <c r="G454">
        <v>31827000</v>
      </c>
    </row>
    <row r="455" spans="1:7" x14ac:dyDescent="0.35">
      <c r="A455">
        <v>500</v>
      </c>
      <c r="B455">
        <v>1032463427</v>
      </c>
      <c r="C455">
        <v>13428000</v>
      </c>
      <c r="D455">
        <v>1</v>
      </c>
      <c r="E455">
        <v>23499000</v>
      </c>
      <c r="F455">
        <v>3357000</v>
      </c>
      <c r="G455">
        <v>40284000</v>
      </c>
    </row>
    <row r="456" spans="1:7" x14ac:dyDescent="0.35">
      <c r="A456">
        <v>501</v>
      </c>
      <c r="B456">
        <v>1130604658</v>
      </c>
      <c r="C456">
        <v>13036000</v>
      </c>
      <c r="D456">
        <v>2</v>
      </c>
      <c r="E456">
        <v>21943933</v>
      </c>
      <c r="F456">
        <v>4128067</v>
      </c>
      <c r="G456">
        <v>39108000</v>
      </c>
    </row>
    <row r="457" spans="1:7" x14ac:dyDescent="0.35">
      <c r="A457">
        <v>502</v>
      </c>
      <c r="B457">
        <v>1067948121</v>
      </c>
      <c r="C457">
        <v>10864000</v>
      </c>
      <c r="D457">
        <v>1</v>
      </c>
      <c r="E457">
        <v>18106667</v>
      </c>
      <c r="F457">
        <v>6337333</v>
      </c>
      <c r="G457">
        <v>35308000</v>
      </c>
    </row>
    <row r="458" spans="1:7" x14ac:dyDescent="0.35">
      <c r="A458">
        <v>503</v>
      </c>
      <c r="B458">
        <v>1020734515</v>
      </c>
      <c r="C458">
        <v>10864000</v>
      </c>
      <c r="D458">
        <v>1</v>
      </c>
      <c r="E458">
        <v>19012000</v>
      </c>
      <c r="F458">
        <v>2716000</v>
      </c>
      <c r="G458">
        <v>32592000</v>
      </c>
    </row>
    <row r="459" spans="1:7" x14ac:dyDescent="0.35">
      <c r="A459">
        <v>504</v>
      </c>
      <c r="B459">
        <v>1018496209</v>
      </c>
      <c r="C459">
        <v>10609000</v>
      </c>
      <c r="D459">
        <v>1</v>
      </c>
      <c r="E459">
        <v>17681667</v>
      </c>
      <c r="F459">
        <v>3536333</v>
      </c>
      <c r="G459">
        <v>31827000</v>
      </c>
    </row>
    <row r="460" spans="1:7" x14ac:dyDescent="0.35">
      <c r="A460">
        <v>506</v>
      </c>
      <c r="B460">
        <v>53073191</v>
      </c>
      <c r="C460">
        <v>7426000</v>
      </c>
      <c r="D460">
        <v>1</v>
      </c>
      <c r="E460">
        <v>12500433</v>
      </c>
      <c r="F460">
        <v>2351567</v>
      </c>
      <c r="G460">
        <v>22278000</v>
      </c>
    </row>
    <row r="461" spans="1:7" x14ac:dyDescent="0.35">
      <c r="A461">
        <v>507</v>
      </c>
      <c r="B461">
        <v>1030616055</v>
      </c>
      <c r="C461">
        <v>6302000</v>
      </c>
      <c r="D461">
        <v>1</v>
      </c>
      <c r="E461">
        <v>10503333</v>
      </c>
      <c r="F461">
        <v>2100667</v>
      </c>
      <c r="G461">
        <v>18906000</v>
      </c>
    </row>
    <row r="462" spans="1:7" x14ac:dyDescent="0.35">
      <c r="A462">
        <v>509</v>
      </c>
      <c r="B462">
        <v>80215114</v>
      </c>
      <c r="C462">
        <v>17382000</v>
      </c>
      <c r="D462">
        <v>2</v>
      </c>
      <c r="E462">
        <v>30418500</v>
      </c>
      <c r="F462">
        <v>4345500</v>
      </c>
      <c r="G462">
        <v>52146000</v>
      </c>
    </row>
    <row r="463" spans="1:7" x14ac:dyDescent="0.35">
      <c r="A463">
        <v>510</v>
      </c>
      <c r="B463">
        <v>1016068941</v>
      </c>
      <c r="C463">
        <v>10610000</v>
      </c>
      <c r="D463">
        <v>1</v>
      </c>
      <c r="E463">
        <v>18744333</v>
      </c>
      <c r="F463">
        <v>5128167</v>
      </c>
      <c r="G463">
        <v>34482500</v>
      </c>
    </row>
    <row r="464" spans="1:7" x14ac:dyDescent="0.35">
      <c r="A464">
        <v>511</v>
      </c>
      <c r="B464">
        <v>53103863</v>
      </c>
      <c r="C464">
        <v>10864000</v>
      </c>
      <c r="D464">
        <v>1</v>
      </c>
      <c r="E464">
        <v>19012000</v>
      </c>
      <c r="F464">
        <v>2716000</v>
      </c>
      <c r="G464">
        <v>32592000</v>
      </c>
    </row>
    <row r="465" spans="1:7" x14ac:dyDescent="0.35">
      <c r="A465">
        <v>512</v>
      </c>
      <c r="B465">
        <v>45757630</v>
      </c>
      <c r="C465">
        <v>10864000</v>
      </c>
      <c r="D465">
        <v>1</v>
      </c>
      <c r="E465">
        <v>18106667</v>
      </c>
      <c r="F465">
        <v>6337333</v>
      </c>
      <c r="G465">
        <v>35308000</v>
      </c>
    </row>
    <row r="466" spans="1:7" x14ac:dyDescent="0.35">
      <c r="A466">
        <v>513</v>
      </c>
      <c r="B466">
        <v>1016047664</v>
      </c>
      <c r="C466">
        <v>10864000</v>
      </c>
      <c r="D466">
        <v>2</v>
      </c>
      <c r="E466">
        <v>19012000</v>
      </c>
      <c r="F466">
        <v>2716000</v>
      </c>
      <c r="G466">
        <v>32592000</v>
      </c>
    </row>
    <row r="467" spans="1:7" x14ac:dyDescent="0.35">
      <c r="A467">
        <v>514</v>
      </c>
      <c r="B467">
        <v>52989573</v>
      </c>
      <c r="C467">
        <v>10864000</v>
      </c>
      <c r="D467">
        <v>2</v>
      </c>
      <c r="E467">
        <v>19012000</v>
      </c>
      <c r="F467">
        <v>2716000</v>
      </c>
      <c r="G467">
        <v>32592000</v>
      </c>
    </row>
    <row r="468" spans="1:7" x14ac:dyDescent="0.35">
      <c r="A468">
        <v>515</v>
      </c>
      <c r="B468">
        <v>1026269732</v>
      </c>
      <c r="C468">
        <v>15450000</v>
      </c>
      <c r="D468">
        <v>1</v>
      </c>
      <c r="E468">
        <v>27295000</v>
      </c>
      <c r="F468">
        <v>3605000</v>
      </c>
      <c r="G468">
        <v>46350000</v>
      </c>
    </row>
    <row r="469" spans="1:7" x14ac:dyDescent="0.35">
      <c r="A469">
        <v>516</v>
      </c>
      <c r="B469">
        <v>1053853581</v>
      </c>
      <c r="C469">
        <v>11740000</v>
      </c>
      <c r="D469">
        <v>2</v>
      </c>
      <c r="E469">
        <v>20740667</v>
      </c>
      <c r="F469">
        <v>2739333</v>
      </c>
      <c r="G469">
        <v>35220000</v>
      </c>
    </row>
    <row r="470" spans="1:7" x14ac:dyDescent="0.35">
      <c r="A470">
        <v>517</v>
      </c>
      <c r="B470">
        <v>860049599</v>
      </c>
      <c r="C470">
        <v>13054536</v>
      </c>
      <c r="D470">
        <v>1</v>
      </c>
      <c r="E470">
        <v>26109072</v>
      </c>
      <c r="F470">
        <v>0</v>
      </c>
      <c r="G470">
        <v>39163608</v>
      </c>
    </row>
    <row r="471" spans="1:7" x14ac:dyDescent="0.35">
      <c r="A471">
        <v>518</v>
      </c>
      <c r="B471">
        <v>53911723</v>
      </c>
      <c r="C471">
        <v>11740000</v>
      </c>
      <c r="D471">
        <v>2</v>
      </c>
      <c r="E471">
        <v>20545000</v>
      </c>
      <c r="F471">
        <v>2935000</v>
      </c>
      <c r="G471">
        <v>35220000</v>
      </c>
    </row>
    <row r="472" spans="1:7" x14ac:dyDescent="0.35">
      <c r="A472">
        <v>519</v>
      </c>
      <c r="B472">
        <v>1075302991</v>
      </c>
      <c r="C472">
        <v>11740000</v>
      </c>
      <c r="D472">
        <v>2</v>
      </c>
      <c r="E472">
        <v>20545000</v>
      </c>
      <c r="F472">
        <v>2935000</v>
      </c>
      <c r="G472">
        <v>35220000</v>
      </c>
    </row>
    <row r="473" spans="1:7" x14ac:dyDescent="0.35">
      <c r="A473">
        <v>520</v>
      </c>
      <c r="B473">
        <v>1020810754</v>
      </c>
      <c r="C473">
        <v>11740000</v>
      </c>
      <c r="D473">
        <v>2</v>
      </c>
      <c r="E473">
        <v>20545000</v>
      </c>
      <c r="F473">
        <v>2935000</v>
      </c>
      <c r="G473">
        <v>35220000</v>
      </c>
    </row>
    <row r="474" spans="1:7" x14ac:dyDescent="0.35">
      <c r="A474">
        <v>521</v>
      </c>
      <c r="B474">
        <v>1022941460</v>
      </c>
      <c r="C474">
        <v>11740000</v>
      </c>
      <c r="D474">
        <v>2</v>
      </c>
      <c r="E474">
        <v>20545000</v>
      </c>
      <c r="F474">
        <v>2935000</v>
      </c>
      <c r="G474">
        <v>35220000</v>
      </c>
    </row>
    <row r="475" spans="1:7" x14ac:dyDescent="0.35">
      <c r="A475">
        <v>522</v>
      </c>
      <c r="B475">
        <v>1020786940</v>
      </c>
      <c r="C475">
        <v>13800000</v>
      </c>
      <c r="D475">
        <v>1</v>
      </c>
      <c r="E475">
        <v>24150000</v>
      </c>
      <c r="F475">
        <v>3450000</v>
      </c>
      <c r="G475">
        <v>41400000</v>
      </c>
    </row>
    <row r="476" spans="1:7" x14ac:dyDescent="0.35">
      <c r="A476">
        <v>525</v>
      </c>
      <c r="B476">
        <v>1030594520</v>
      </c>
      <c r="C476">
        <v>10504000</v>
      </c>
      <c r="D476">
        <v>4</v>
      </c>
      <c r="E476">
        <v>18206933</v>
      </c>
      <c r="F476">
        <v>2801067</v>
      </c>
      <c r="G476">
        <v>31512000</v>
      </c>
    </row>
    <row r="477" spans="1:7" x14ac:dyDescent="0.35">
      <c r="A477">
        <v>526</v>
      </c>
      <c r="B477">
        <v>53084190</v>
      </c>
      <c r="C477">
        <v>10504000</v>
      </c>
      <c r="D477">
        <v>4</v>
      </c>
      <c r="E477">
        <v>18206933</v>
      </c>
      <c r="F477">
        <v>2801067</v>
      </c>
      <c r="G477">
        <v>31512000</v>
      </c>
    </row>
    <row r="478" spans="1:7" x14ac:dyDescent="0.35">
      <c r="A478">
        <v>527</v>
      </c>
      <c r="B478">
        <v>1070923157</v>
      </c>
      <c r="C478">
        <v>7210000</v>
      </c>
      <c r="D478">
        <v>2</v>
      </c>
      <c r="E478">
        <v>12377167</v>
      </c>
      <c r="F478">
        <v>2042833</v>
      </c>
      <c r="G478">
        <v>21630000</v>
      </c>
    </row>
    <row r="479" spans="1:7" x14ac:dyDescent="0.35">
      <c r="A479">
        <v>528</v>
      </c>
      <c r="B479">
        <v>1019082575</v>
      </c>
      <c r="C479">
        <v>7430000</v>
      </c>
      <c r="D479">
        <v>1</v>
      </c>
      <c r="E479">
        <v>12878667</v>
      </c>
      <c r="F479">
        <v>1981333</v>
      </c>
      <c r="G479">
        <v>22290000</v>
      </c>
    </row>
    <row r="480" spans="1:7" x14ac:dyDescent="0.35">
      <c r="A480">
        <v>529</v>
      </c>
      <c r="B480">
        <v>52160193</v>
      </c>
      <c r="C480">
        <v>10694833</v>
      </c>
      <c r="D480">
        <v>2</v>
      </c>
      <c r="E480">
        <v>9012500</v>
      </c>
      <c r="F480">
        <v>1922667</v>
      </c>
      <c r="G480">
        <v>21630000</v>
      </c>
    </row>
    <row r="481" spans="1:7" x14ac:dyDescent="0.35">
      <c r="A481">
        <v>530</v>
      </c>
      <c r="B481">
        <v>53049970</v>
      </c>
      <c r="C481">
        <v>21000000</v>
      </c>
      <c r="D481">
        <v>1</v>
      </c>
      <c r="E481">
        <v>36750000</v>
      </c>
      <c r="F481">
        <v>5250000</v>
      </c>
      <c r="G481">
        <v>63000000</v>
      </c>
    </row>
    <row r="482" spans="1:7" x14ac:dyDescent="0.35">
      <c r="A482">
        <v>532</v>
      </c>
      <c r="B482">
        <v>1094895758</v>
      </c>
      <c r="C482">
        <v>11200000</v>
      </c>
      <c r="D482">
        <v>1</v>
      </c>
      <c r="E482">
        <v>18853333</v>
      </c>
      <c r="F482">
        <v>6346667</v>
      </c>
      <c r="G482">
        <v>36400000</v>
      </c>
    </row>
    <row r="483" spans="1:7" x14ac:dyDescent="0.35">
      <c r="A483">
        <v>533</v>
      </c>
      <c r="B483">
        <v>1085274653</v>
      </c>
      <c r="C483">
        <v>12732000</v>
      </c>
      <c r="D483">
        <v>3</v>
      </c>
      <c r="E483">
        <v>22068800</v>
      </c>
      <c r="F483">
        <v>3395200</v>
      </c>
      <c r="G483">
        <v>38196000</v>
      </c>
    </row>
    <row r="484" spans="1:7" x14ac:dyDescent="0.35">
      <c r="A484">
        <v>535</v>
      </c>
      <c r="B484">
        <v>1032429532</v>
      </c>
      <c r="C484">
        <v>10864000</v>
      </c>
      <c r="D484">
        <v>2</v>
      </c>
      <c r="E484">
        <v>18287733</v>
      </c>
      <c r="F484">
        <v>3440267</v>
      </c>
      <c r="G484">
        <v>32592000</v>
      </c>
    </row>
    <row r="485" spans="1:7" x14ac:dyDescent="0.35">
      <c r="A485">
        <v>536</v>
      </c>
      <c r="B485">
        <v>1067856673</v>
      </c>
      <c r="C485">
        <v>17384000</v>
      </c>
      <c r="D485">
        <v>1</v>
      </c>
      <c r="E485">
        <v>29263067</v>
      </c>
      <c r="F485">
        <v>5504933</v>
      </c>
      <c r="G485">
        <v>52152000</v>
      </c>
    </row>
    <row r="486" spans="1:7" x14ac:dyDescent="0.35">
      <c r="A486">
        <v>537</v>
      </c>
      <c r="B486">
        <v>1018461548</v>
      </c>
      <c r="C486">
        <v>13036000</v>
      </c>
      <c r="D486">
        <v>2</v>
      </c>
      <c r="E486">
        <v>21726667</v>
      </c>
      <c r="F486">
        <v>4345333</v>
      </c>
      <c r="G486">
        <v>39108000</v>
      </c>
    </row>
    <row r="487" spans="1:7" x14ac:dyDescent="0.35">
      <c r="A487">
        <v>538</v>
      </c>
      <c r="B487">
        <v>80795522</v>
      </c>
      <c r="C487">
        <v>14776000</v>
      </c>
      <c r="D487">
        <v>1</v>
      </c>
      <c r="E487">
        <v>24626667</v>
      </c>
      <c r="F487">
        <v>4925333</v>
      </c>
      <c r="G487">
        <v>44328000</v>
      </c>
    </row>
    <row r="488" spans="1:7" x14ac:dyDescent="0.35">
      <c r="A488">
        <v>539</v>
      </c>
      <c r="B488">
        <v>1026256218</v>
      </c>
      <c r="C488">
        <v>10610000</v>
      </c>
      <c r="D488">
        <v>1</v>
      </c>
      <c r="E488">
        <v>18390667</v>
      </c>
      <c r="F488">
        <v>5481833</v>
      </c>
      <c r="G488">
        <v>34482500</v>
      </c>
    </row>
    <row r="489" spans="1:7" x14ac:dyDescent="0.35">
      <c r="A489">
        <v>540</v>
      </c>
      <c r="B489">
        <v>1010182081</v>
      </c>
      <c r="C489">
        <v>13428000</v>
      </c>
      <c r="D489">
        <v>1</v>
      </c>
      <c r="E489">
        <v>23275200</v>
      </c>
      <c r="F489">
        <v>1342800</v>
      </c>
      <c r="G489">
        <v>38046000</v>
      </c>
    </row>
    <row r="490" spans="1:7" x14ac:dyDescent="0.35">
      <c r="A490">
        <v>541</v>
      </c>
      <c r="B490">
        <v>1010204008</v>
      </c>
      <c r="C490">
        <v>10609000</v>
      </c>
      <c r="D490">
        <v>1</v>
      </c>
      <c r="E490">
        <v>18388933</v>
      </c>
      <c r="F490">
        <v>2829067</v>
      </c>
      <c r="G490">
        <v>31827000</v>
      </c>
    </row>
    <row r="491" spans="1:7" x14ac:dyDescent="0.35">
      <c r="A491">
        <v>542</v>
      </c>
      <c r="B491">
        <v>52341816</v>
      </c>
      <c r="C491">
        <v>13428000</v>
      </c>
      <c r="D491">
        <v>1</v>
      </c>
      <c r="E491">
        <v>22380000</v>
      </c>
      <c r="F491">
        <v>4476000</v>
      </c>
      <c r="G491">
        <v>40284000</v>
      </c>
    </row>
    <row r="492" spans="1:7" x14ac:dyDescent="0.35">
      <c r="A492">
        <v>543</v>
      </c>
      <c r="B492">
        <v>52750932</v>
      </c>
      <c r="C492">
        <v>13428000</v>
      </c>
      <c r="D492">
        <v>1</v>
      </c>
      <c r="E492">
        <v>22380000</v>
      </c>
      <c r="F492">
        <v>4476000</v>
      </c>
      <c r="G492">
        <v>40284000</v>
      </c>
    </row>
    <row r="493" spans="1:7" x14ac:dyDescent="0.35">
      <c r="A493">
        <v>544</v>
      </c>
      <c r="B493">
        <v>80052627</v>
      </c>
      <c r="C493">
        <v>7000000</v>
      </c>
      <c r="D493">
        <v>1</v>
      </c>
      <c r="E493">
        <v>12133333</v>
      </c>
      <c r="F493">
        <v>1866667</v>
      </c>
      <c r="G493">
        <v>21000000</v>
      </c>
    </row>
    <row r="494" spans="1:7" x14ac:dyDescent="0.35">
      <c r="A494">
        <v>545</v>
      </c>
      <c r="B494">
        <v>53070829</v>
      </c>
      <c r="C494">
        <v>11950000</v>
      </c>
      <c r="D494">
        <v>1</v>
      </c>
      <c r="E494">
        <v>20912500</v>
      </c>
      <c r="F494">
        <v>0</v>
      </c>
      <c r="G494">
        <v>32862500</v>
      </c>
    </row>
    <row r="495" spans="1:7" x14ac:dyDescent="0.35">
      <c r="A495">
        <v>546</v>
      </c>
      <c r="B495">
        <v>1014274579</v>
      </c>
      <c r="C495">
        <v>11950000</v>
      </c>
      <c r="D495">
        <v>1</v>
      </c>
      <c r="E495">
        <v>20912500</v>
      </c>
      <c r="F495">
        <v>0</v>
      </c>
      <c r="G495">
        <v>32862500</v>
      </c>
    </row>
    <row r="496" spans="1:7" x14ac:dyDescent="0.35">
      <c r="A496">
        <v>547</v>
      </c>
      <c r="B496">
        <v>1013606056</v>
      </c>
      <c r="C496">
        <v>10864000</v>
      </c>
      <c r="D496">
        <v>1</v>
      </c>
      <c r="E496">
        <v>18830933</v>
      </c>
      <c r="F496">
        <v>5613067</v>
      </c>
      <c r="G496">
        <v>35308000</v>
      </c>
    </row>
    <row r="497" spans="1:7" x14ac:dyDescent="0.35">
      <c r="A497">
        <v>548</v>
      </c>
      <c r="B497">
        <v>1032368119</v>
      </c>
      <c r="C497">
        <v>11950000</v>
      </c>
      <c r="D497">
        <v>1</v>
      </c>
      <c r="E497">
        <v>19916667</v>
      </c>
      <c r="F497">
        <v>995833</v>
      </c>
      <c r="G497">
        <v>32862500</v>
      </c>
    </row>
    <row r="498" spans="1:7" x14ac:dyDescent="0.35">
      <c r="A498">
        <v>550</v>
      </c>
      <c r="B498">
        <v>1015453405</v>
      </c>
      <c r="C498">
        <v>13036000</v>
      </c>
      <c r="D498">
        <v>1</v>
      </c>
      <c r="E498">
        <v>22595733</v>
      </c>
      <c r="F498">
        <v>3476267</v>
      </c>
      <c r="G498">
        <v>39108000</v>
      </c>
    </row>
    <row r="499" spans="1:7" x14ac:dyDescent="0.35">
      <c r="A499">
        <v>552</v>
      </c>
      <c r="B499">
        <v>52815152</v>
      </c>
      <c r="C499">
        <v>10609000</v>
      </c>
      <c r="D499">
        <v>1</v>
      </c>
      <c r="E499">
        <v>18388933</v>
      </c>
      <c r="F499">
        <v>2829067</v>
      </c>
      <c r="G499">
        <v>31827000</v>
      </c>
    </row>
    <row r="500" spans="1:7" x14ac:dyDescent="0.35">
      <c r="A500">
        <v>553</v>
      </c>
      <c r="B500">
        <v>1045675679</v>
      </c>
      <c r="C500">
        <v>10504000</v>
      </c>
      <c r="D500">
        <v>4</v>
      </c>
      <c r="E500">
        <v>17506667</v>
      </c>
      <c r="F500">
        <v>3501333</v>
      </c>
      <c r="G500">
        <v>31512000</v>
      </c>
    </row>
    <row r="501" spans="1:7" x14ac:dyDescent="0.35">
      <c r="A501">
        <v>554</v>
      </c>
      <c r="B501">
        <v>64892400</v>
      </c>
      <c r="C501">
        <v>7617666</v>
      </c>
      <c r="D501">
        <v>4</v>
      </c>
      <c r="E501">
        <v>12823071</v>
      </c>
      <c r="F501">
        <v>2412263</v>
      </c>
      <c r="G501">
        <v>22853000</v>
      </c>
    </row>
    <row r="502" spans="1:7" x14ac:dyDescent="0.35">
      <c r="A502">
        <v>555</v>
      </c>
      <c r="B502">
        <v>1112767702</v>
      </c>
      <c r="C502">
        <v>7396000</v>
      </c>
      <c r="D502">
        <v>4</v>
      </c>
      <c r="E502">
        <v>12449933</v>
      </c>
      <c r="F502">
        <v>2342067</v>
      </c>
      <c r="G502">
        <v>22188000</v>
      </c>
    </row>
    <row r="503" spans="1:7" x14ac:dyDescent="0.35">
      <c r="A503">
        <v>556</v>
      </c>
      <c r="B503">
        <v>39761992</v>
      </c>
      <c r="C503">
        <v>11200000</v>
      </c>
      <c r="D503">
        <v>1</v>
      </c>
      <c r="E503">
        <v>18853333</v>
      </c>
      <c r="F503">
        <v>3546667</v>
      </c>
      <c r="G503">
        <v>33600000</v>
      </c>
    </row>
    <row r="504" spans="1:7" x14ac:dyDescent="0.35">
      <c r="A504">
        <v>557</v>
      </c>
      <c r="B504">
        <v>11322492</v>
      </c>
      <c r="C504">
        <v>9900000</v>
      </c>
      <c r="D504">
        <v>1</v>
      </c>
      <c r="E504">
        <v>7810000</v>
      </c>
      <c r="F504">
        <v>2090000</v>
      </c>
      <c r="G504">
        <v>19800000</v>
      </c>
    </row>
    <row r="505" spans="1:7" x14ac:dyDescent="0.35">
      <c r="A505">
        <v>559</v>
      </c>
      <c r="B505">
        <v>1033800543</v>
      </c>
      <c r="C505">
        <v>9270000</v>
      </c>
      <c r="D505">
        <v>1</v>
      </c>
      <c r="E505">
        <v>15450000</v>
      </c>
      <c r="F505">
        <v>3090000</v>
      </c>
      <c r="G505">
        <v>27810000</v>
      </c>
    </row>
    <row r="506" spans="1:7" x14ac:dyDescent="0.35">
      <c r="A506">
        <v>560</v>
      </c>
      <c r="B506">
        <v>1022949801</v>
      </c>
      <c r="C506">
        <v>10864000</v>
      </c>
      <c r="D506">
        <v>2</v>
      </c>
      <c r="E506">
        <v>18106667</v>
      </c>
      <c r="F506">
        <v>3621333</v>
      </c>
      <c r="G506">
        <v>32592000</v>
      </c>
    </row>
    <row r="507" spans="1:7" x14ac:dyDescent="0.35">
      <c r="A507">
        <v>561</v>
      </c>
      <c r="B507">
        <v>52984171</v>
      </c>
      <c r="C507">
        <v>10864000</v>
      </c>
      <c r="D507">
        <v>2</v>
      </c>
      <c r="E507">
        <v>18106667</v>
      </c>
      <c r="F507">
        <v>3621333</v>
      </c>
      <c r="G507">
        <v>32592000</v>
      </c>
    </row>
    <row r="508" spans="1:7" x14ac:dyDescent="0.35">
      <c r="A508">
        <v>562</v>
      </c>
      <c r="B508">
        <v>1030626046</v>
      </c>
      <c r="C508">
        <v>10864000</v>
      </c>
      <c r="D508">
        <v>2</v>
      </c>
      <c r="E508">
        <v>18287733</v>
      </c>
      <c r="F508">
        <v>3440267</v>
      </c>
      <c r="G508">
        <v>32592000</v>
      </c>
    </row>
    <row r="509" spans="1:7" x14ac:dyDescent="0.35">
      <c r="A509">
        <v>563</v>
      </c>
      <c r="B509">
        <v>1015430439</v>
      </c>
      <c r="C509">
        <v>10609000</v>
      </c>
      <c r="D509">
        <v>1</v>
      </c>
      <c r="E509">
        <v>17858483</v>
      </c>
      <c r="F509">
        <v>3359517</v>
      </c>
      <c r="G509">
        <v>31827000</v>
      </c>
    </row>
    <row r="510" spans="1:7" x14ac:dyDescent="0.35">
      <c r="A510">
        <v>564</v>
      </c>
      <c r="B510">
        <v>1014244390</v>
      </c>
      <c r="C510">
        <v>10609000</v>
      </c>
      <c r="D510">
        <v>1</v>
      </c>
      <c r="E510">
        <v>17858483</v>
      </c>
      <c r="F510">
        <v>3359517</v>
      </c>
      <c r="G510">
        <v>31827000</v>
      </c>
    </row>
    <row r="511" spans="1:7" x14ac:dyDescent="0.35">
      <c r="A511">
        <v>565</v>
      </c>
      <c r="B511">
        <v>80041255</v>
      </c>
      <c r="C511">
        <v>16000000</v>
      </c>
      <c r="D511">
        <v>1</v>
      </c>
      <c r="E511">
        <v>26933333</v>
      </c>
      <c r="F511">
        <v>5066667</v>
      </c>
      <c r="G511">
        <v>48000000</v>
      </c>
    </row>
    <row r="512" spans="1:7" x14ac:dyDescent="0.35">
      <c r="A512">
        <v>566</v>
      </c>
      <c r="B512">
        <v>1047423614</v>
      </c>
      <c r="C512">
        <v>11200000</v>
      </c>
      <c r="D512">
        <v>1</v>
      </c>
      <c r="E512">
        <v>18853333</v>
      </c>
      <c r="F512">
        <v>6346667</v>
      </c>
      <c r="G512">
        <v>36400000</v>
      </c>
    </row>
    <row r="513" spans="1:7" x14ac:dyDescent="0.35">
      <c r="A513">
        <v>567</v>
      </c>
      <c r="B513">
        <v>52978669</v>
      </c>
      <c r="C513">
        <v>11950000</v>
      </c>
      <c r="D513">
        <v>1</v>
      </c>
      <c r="E513">
        <v>20713333</v>
      </c>
      <c r="F513">
        <v>199167</v>
      </c>
      <c r="G513">
        <v>32862500</v>
      </c>
    </row>
    <row r="514" spans="1:7" x14ac:dyDescent="0.35">
      <c r="A514">
        <v>568</v>
      </c>
      <c r="B514">
        <v>1065242351</v>
      </c>
      <c r="C514">
        <v>11950000</v>
      </c>
      <c r="D514">
        <v>1</v>
      </c>
      <c r="E514">
        <v>20713333</v>
      </c>
      <c r="F514">
        <v>199167</v>
      </c>
      <c r="G514">
        <v>32862500</v>
      </c>
    </row>
    <row r="515" spans="1:7" x14ac:dyDescent="0.35">
      <c r="A515">
        <v>569</v>
      </c>
      <c r="B515">
        <v>1026561760</v>
      </c>
      <c r="C515">
        <v>14124000</v>
      </c>
      <c r="D515">
        <v>1</v>
      </c>
      <c r="E515">
        <v>24481600</v>
      </c>
      <c r="F515">
        <v>3766400</v>
      </c>
      <c r="G515">
        <v>42372000</v>
      </c>
    </row>
    <row r="516" spans="1:7" x14ac:dyDescent="0.35">
      <c r="A516">
        <v>570</v>
      </c>
      <c r="B516">
        <v>1033726945</v>
      </c>
      <c r="C516">
        <v>13428000</v>
      </c>
      <c r="D516">
        <v>1</v>
      </c>
      <c r="E516">
        <v>22603800</v>
      </c>
      <c r="F516">
        <v>2014200</v>
      </c>
      <c r="G516">
        <v>38046000</v>
      </c>
    </row>
    <row r="517" spans="1:7" x14ac:dyDescent="0.35">
      <c r="A517">
        <v>572</v>
      </c>
      <c r="B517">
        <v>1020735588</v>
      </c>
      <c r="C517">
        <v>10609000</v>
      </c>
      <c r="D517">
        <v>1</v>
      </c>
      <c r="E517">
        <v>17681667</v>
      </c>
      <c r="F517">
        <v>3536333</v>
      </c>
      <c r="G517">
        <v>31827000</v>
      </c>
    </row>
    <row r="518" spans="1:7" x14ac:dyDescent="0.35">
      <c r="A518">
        <v>573</v>
      </c>
      <c r="B518">
        <v>1014237872</v>
      </c>
      <c r="C518">
        <v>11950000</v>
      </c>
      <c r="D518">
        <v>1</v>
      </c>
      <c r="E518">
        <v>19916667</v>
      </c>
      <c r="F518">
        <v>995833</v>
      </c>
      <c r="G518">
        <v>32862500</v>
      </c>
    </row>
    <row r="519" spans="1:7" x14ac:dyDescent="0.35">
      <c r="A519">
        <v>574</v>
      </c>
      <c r="B519">
        <v>52908942</v>
      </c>
      <c r="C519">
        <v>10864000</v>
      </c>
      <c r="D519">
        <v>1</v>
      </c>
      <c r="E519">
        <v>18106667</v>
      </c>
      <c r="F519">
        <v>3621333</v>
      </c>
      <c r="G519">
        <v>32592000</v>
      </c>
    </row>
    <row r="520" spans="1:7" x14ac:dyDescent="0.35">
      <c r="A520">
        <v>575</v>
      </c>
      <c r="B520">
        <v>43667606</v>
      </c>
      <c r="C520">
        <v>14896000</v>
      </c>
      <c r="D520">
        <v>1</v>
      </c>
      <c r="E520">
        <v>24826667</v>
      </c>
      <c r="F520">
        <v>4965333</v>
      </c>
      <c r="G520">
        <v>44688000</v>
      </c>
    </row>
    <row r="521" spans="1:7" x14ac:dyDescent="0.35">
      <c r="A521">
        <v>576</v>
      </c>
      <c r="B521">
        <v>41956199</v>
      </c>
      <c r="C521">
        <v>14914000</v>
      </c>
      <c r="D521">
        <v>1</v>
      </c>
      <c r="E521">
        <v>24110967</v>
      </c>
      <c r="F521">
        <v>5717033</v>
      </c>
      <c r="G521">
        <v>44742000</v>
      </c>
    </row>
    <row r="522" spans="1:7" x14ac:dyDescent="0.35">
      <c r="A522">
        <v>577</v>
      </c>
      <c r="B522">
        <v>1013606107</v>
      </c>
      <c r="C522">
        <v>11950000</v>
      </c>
      <c r="D522">
        <v>1</v>
      </c>
      <c r="E522">
        <v>20713333</v>
      </c>
      <c r="F522">
        <v>199167</v>
      </c>
      <c r="G522">
        <v>32862500</v>
      </c>
    </row>
    <row r="523" spans="1:7" x14ac:dyDescent="0.35">
      <c r="A523">
        <v>578</v>
      </c>
      <c r="B523">
        <v>1010188278</v>
      </c>
      <c r="C523">
        <v>11950000</v>
      </c>
      <c r="D523">
        <v>1</v>
      </c>
      <c r="E523">
        <v>20713333</v>
      </c>
      <c r="F523">
        <v>199167</v>
      </c>
      <c r="G523">
        <v>32862500</v>
      </c>
    </row>
    <row r="524" spans="1:7" x14ac:dyDescent="0.35">
      <c r="A524">
        <v>579</v>
      </c>
      <c r="B524">
        <v>1016100911</v>
      </c>
      <c r="C524">
        <v>7426000</v>
      </c>
      <c r="D524">
        <v>1</v>
      </c>
      <c r="E524">
        <v>12376667</v>
      </c>
      <c r="F524">
        <v>2475333</v>
      </c>
      <c r="G524">
        <v>22278000</v>
      </c>
    </row>
    <row r="525" spans="1:7" x14ac:dyDescent="0.35">
      <c r="A525">
        <v>580</v>
      </c>
      <c r="B525">
        <v>1012393327</v>
      </c>
      <c r="C525">
        <v>13036000</v>
      </c>
      <c r="D525">
        <v>1</v>
      </c>
      <c r="E525">
        <v>21943933</v>
      </c>
      <c r="F525">
        <v>4128067</v>
      </c>
      <c r="G525">
        <v>39108000</v>
      </c>
    </row>
    <row r="526" spans="1:7" x14ac:dyDescent="0.35">
      <c r="A526">
        <v>581</v>
      </c>
      <c r="B526">
        <v>1015394684</v>
      </c>
      <c r="C526">
        <v>8487200</v>
      </c>
      <c r="D526">
        <v>1</v>
      </c>
      <c r="E526">
        <v>14286787</v>
      </c>
      <c r="F526">
        <v>2687613</v>
      </c>
      <c r="G526">
        <v>25461600</v>
      </c>
    </row>
    <row r="527" spans="1:7" x14ac:dyDescent="0.35">
      <c r="A527">
        <v>582</v>
      </c>
      <c r="B527">
        <v>52312234</v>
      </c>
      <c r="C527">
        <v>13428000</v>
      </c>
      <c r="D527">
        <v>1</v>
      </c>
      <c r="E527">
        <v>22603800</v>
      </c>
      <c r="F527">
        <v>2014200</v>
      </c>
      <c r="G527">
        <v>38046000</v>
      </c>
    </row>
    <row r="528" spans="1:7" x14ac:dyDescent="0.35">
      <c r="A528">
        <v>583</v>
      </c>
      <c r="B528">
        <v>1018497672</v>
      </c>
      <c r="C528">
        <v>10609000</v>
      </c>
      <c r="D528">
        <v>1</v>
      </c>
      <c r="E528">
        <v>17328033</v>
      </c>
      <c r="F528">
        <v>3889967</v>
      </c>
      <c r="G528">
        <v>31827000</v>
      </c>
    </row>
    <row r="529" spans="1:7" x14ac:dyDescent="0.35">
      <c r="A529">
        <v>584</v>
      </c>
      <c r="B529">
        <v>1010240738</v>
      </c>
      <c r="C529">
        <v>10609000</v>
      </c>
      <c r="D529">
        <v>1</v>
      </c>
      <c r="E529">
        <v>17328033</v>
      </c>
      <c r="F529">
        <v>3889967</v>
      </c>
      <c r="G529">
        <v>31827000</v>
      </c>
    </row>
    <row r="530" spans="1:7" x14ac:dyDescent="0.35">
      <c r="A530">
        <v>585</v>
      </c>
      <c r="B530">
        <v>52223178</v>
      </c>
      <c r="C530">
        <v>10000000</v>
      </c>
      <c r="D530">
        <v>1</v>
      </c>
      <c r="E530">
        <v>16500000</v>
      </c>
      <c r="F530">
        <v>3500000</v>
      </c>
      <c r="G530">
        <v>30000000</v>
      </c>
    </row>
    <row r="531" spans="1:7" x14ac:dyDescent="0.35">
      <c r="A531">
        <v>586</v>
      </c>
      <c r="B531">
        <v>79436528</v>
      </c>
      <c r="C531">
        <v>4800000</v>
      </c>
      <c r="D531">
        <v>1</v>
      </c>
      <c r="E531">
        <v>8080000</v>
      </c>
      <c r="F531">
        <v>1520000</v>
      </c>
      <c r="G531">
        <v>14400000</v>
      </c>
    </row>
    <row r="532" spans="1:7" x14ac:dyDescent="0.35">
      <c r="A532">
        <v>587</v>
      </c>
      <c r="B532">
        <v>52500441</v>
      </c>
      <c r="C532">
        <v>20142000</v>
      </c>
      <c r="D532">
        <v>1</v>
      </c>
      <c r="E532">
        <v>15666000</v>
      </c>
      <c r="F532">
        <v>2238000</v>
      </c>
      <c r="G532">
        <v>38046000</v>
      </c>
    </row>
    <row r="533" spans="1:7" x14ac:dyDescent="0.35">
      <c r="A533">
        <v>588</v>
      </c>
      <c r="B533">
        <v>52204744</v>
      </c>
      <c r="C533">
        <v>10864000</v>
      </c>
      <c r="D533">
        <v>1</v>
      </c>
      <c r="E533">
        <v>18106667</v>
      </c>
      <c r="F533">
        <v>3621333</v>
      </c>
      <c r="G533">
        <v>32592000</v>
      </c>
    </row>
    <row r="534" spans="1:7" x14ac:dyDescent="0.35">
      <c r="A534">
        <v>589</v>
      </c>
      <c r="B534">
        <v>1015413127</v>
      </c>
      <c r="C534">
        <v>10609000</v>
      </c>
      <c r="D534">
        <v>1</v>
      </c>
      <c r="E534">
        <v>17504850</v>
      </c>
      <c r="F534">
        <v>3713150</v>
      </c>
      <c r="G534">
        <v>31827000</v>
      </c>
    </row>
    <row r="535" spans="1:7" x14ac:dyDescent="0.35">
      <c r="A535">
        <v>590</v>
      </c>
      <c r="B535">
        <v>1032357681</v>
      </c>
      <c r="C535">
        <v>11802000</v>
      </c>
      <c r="D535">
        <v>1</v>
      </c>
      <c r="E535">
        <v>19670000</v>
      </c>
      <c r="F535">
        <v>3934000</v>
      </c>
      <c r="G535">
        <v>35406000</v>
      </c>
    </row>
    <row r="536" spans="1:7" x14ac:dyDescent="0.35">
      <c r="A536">
        <v>591</v>
      </c>
      <c r="B536">
        <v>1022956531</v>
      </c>
      <c r="C536">
        <v>11950000</v>
      </c>
      <c r="D536">
        <v>1</v>
      </c>
      <c r="E536">
        <v>19916667</v>
      </c>
      <c r="F536">
        <v>995833</v>
      </c>
      <c r="G536">
        <v>32862500</v>
      </c>
    </row>
    <row r="537" spans="1:7" x14ac:dyDescent="0.35">
      <c r="A537">
        <v>593</v>
      </c>
      <c r="B537">
        <v>1023901555</v>
      </c>
      <c r="C537">
        <v>10864000</v>
      </c>
      <c r="D537">
        <v>1</v>
      </c>
      <c r="E537">
        <v>18106667</v>
      </c>
      <c r="F537">
        <v>6337333</v>
      </c>
      <c r="G537">
        <v>35308000</v>
      </c>
    </row>
    <row r="538" spans="1:7" x14ac:dyDescent="0.35">
      <c r="A538">
        <v>594</v>
      </c>
      <c r="B538">
        <v>1053332784</v>
      </c>
      <c r="C538">
        <v>11950000</v>
      </c>
      <c r="D538">
        <v>1</v>
      </c>
      <c r="E538">
        <v>20115833</v>
      </c>
      <c r="F538">
        <v>796667</v>
      </c>
      <c r="G538">
        <v>32862500</v>
      </c>
    </row>
    <row r="539" spans="1:7" x14ac:dyDescent="0.35">
      <c r="A539">
        <v>595</v>
      </c>
      <c r="B539">
        <v>1022342491</v>
      </c>
      <c r="C539">
        <v>10504000</v>
      </c>
      <c r="D539">
        <v>4</v>
      </c>
      <c r="E539">
        <v>17506667</v>
      </c>
      <c r="F539">
        <v>3501333</v>
      </c>
      <c r="G539">
        <v>31512000</v>
      </c>
    </row>
    <row r="540" spans="1:7" x14ac:dyDescent="0.35">
      <c r="A540">
        <v>596</v>
      </c>
      <c r="B540">
        <v>1012350248</v>
      </c>
      <c r="C540">
        <v>13035666</v>
      </c>
      <c r="D540">
        <v>4</v>
      </c>
      <c r="E540">
        <v>21726110</v>
      </c>
      <c r="F540">
        <v>4345224</v>
      </c>
      <c r="G540">
        <v>39107000</v>
      </c>
    </row>
    <row r="541" spans="1:7" x14ac:dyDescent="0.35">
      <c r="A541">
        <v>597</v>
      </c>
      <c r="B541">
        <v>1033741170</v>
      </c>
      <c r="C541">
        <v>4775000</v>
      </c>
      <c r="D541">
        <v>1</v>
      </c>
      <c r="E541">
        <v>7958333</v>
      </c>
      <c r="F541">
        <v>397917</v>
      </c>
      <c r="G541">
        <v>13131250</v>
      </c>
    </row>
    <row r="542" spans="1:7" x14ac:dyDescent="0.35">
      <c r="A542">
        <v>598</v>
      </c>
      <c r="B542">
        <v>60288166</v>
      </c>
      <c r="C542">
        <v>4775000</v>
      </c>
      <c r="D542">
        <v>1</v>
      </c>
      <c r="E542">
        <v>7958333</v>
      </c>
      <c r="F542">
        <v>397917</v>
      </c>
      <c r="G542">
        <v>13131250</v>
      </c>
    </row>
    <row r="543" spans="1:7" x14ac:dyDescent="0.35">
      <c r="A543">
        <v>599</v>
      </c>
      <c r="B543">
        <v>39637235</v>
      </c>
      <c r="C543">
        <v>10609000</v>
      </c>
      <c r="D543">
        <v>1</v>
      </c>
      <c r="E543">
        <v>17681667</v>
      </c>
      <c r="F543">
        <v>884083</v>
      </c>
      <c r="G543">
        <v>29174750</v>
      </c>
    </row>
    <row r="544" spans="1:7" x14ac:dyDescent="0.35">
      <c r="A544">
        <v>600</v>
      </c>
      <c r="B544">
        <v>52507586</v>
      </c>
      <c r="C544">
        <v>10609000</v>
      </c>
      <c r="D544">
        <v>1</v>
      </c>
      <c r="E544">
        <v>17681667</v>
      </c>
      <c r="F544">
        <v>884083</v>
      </c>
      <c r="G544">
        <v>29174750</v>
      </c>
    </row>
    <row r="545" spans="1:7" x14ac:dyDescent="0.35">
      <c r="A545">
        <v>601</v>
      </c>
      <c r="B545">
        <v>52976048</v>
      </c>
      <c r="C545">
        <v>11950000</v>
      </c>
      <c r="D545">
        <v>1</v>
      </c>
      <c r="E545">
        <v>20115833</v>
      </c>
      <c r="F545">
        <v>796667</v>
      </c>
      <c r="G545">
        <v>32862500</v>
      </c>
    </row>
    <row r="546" spans="1:7" x14ac:dyDescent="0.35">
      <c r="A546">
        <v>602</v>
      </c>
      <c r="B546">
        <v>52750847</v>
      </c>
      <c r="C546">
        <v>13036000</v>
      </c>
      <c r="D546">
        <v>1</v>
      </c>
      <c r="E546">
        <v>20205800</v>
      </c>
      <c r="F546">
        <v>5866200</v>
      </c>
      <c r="G546">
        <v>39108000</v>
      </c>
    </row>
    <row r="547" spans="1:7" x14ac:dyDescent="0.35">
      <c r="A547">
        <v>603</v>
      </c>
      <c r="B547">
        <v>75088692</v>
      </c>
      <c r="C547">
        <v>17384000</v>
      </c>
      <c r="D547">
        <v>2</v>
      </c>
      <c r="E547">
        <v>28973333</v>
      </c>
      <c r="F547">
        <v>5794667</v>
      </c>
      <c r="G547">
        <v>52152000</v>
      </c>
    </row>
    <row r="548" spans="1:7" x14ac:dyDescent="0.35">
      <c r="A548">
        <v>604</v>
      </c>
      <c r="B548">
        <v>1018412053</v>
      </c>
      <c r="C548">
        <v>13036000</v>
      </c>
      <c r="D548">
        <v>2</v>
      </c>
      <c r="E548">
        <v>20205800</v>
      </c>
      <c r="F548">
        <v>5866200</v>
      </c>
      <c r="G548">
        <v>39108000</v>
      </c>
    </row>
    <row r="549" spans="1:7" x14ac:dyDescent="0.35">
      <c r="A549">
        <v>605</v>
      </c>
      <c r="B549">
        <v>1026294950</v>
      </c>
      <c r="C549">
        <v>13036000</v>
      </c>
      <c r="D549">
        <v>1</v>
      </c>
      <c r="E549">
        <v>20423067</v>
      </c>
      <c r="F549">
        <v>5648933</v>
      </c>
      <c r="G549">
        <v>39108000</v>
      </c>
    </row>
    <row r="550" spans="1:7" x14ac:dyDescent="0.35">
      <c r="A550">
        <v>606</v>
      </c>
      <c r="B550">
        <v>1010210091</v>
      </c>
      <c r="C550">
        <v>11950000</v>
      </c>
      <c r="D550">
        <v>1</v>
      </c>
      <c r="E550">
        <v>20115833</v>
      </c>
      <c r="F550">
        <v>796667</v>
      </c>
      <c r="G550">
        <v>32862500</v>
      </c>
    </row>
    <row r="551" spans="1:7" x14ac:dyDescent="0.35">
      <c r="A551">
        <v>607</v>
      </c>
      <c r="B551">
        <v>1032393159</v>
      </c>
      <c r="C551">
        <v>11950000</v>
      </c>
      <c r="D551">
        <v>1</v>
      </c>
      <c r="E551">
        <v>20115833</v>
      </c>
      <c r="F551">
        <v>796667</v>
      </c>
      <c r="G551">
        <v>32862500</v>
      </c>
    </row>
    <row r="552" spans="1:7" x14ac:dyDescent="0.35">
      <c r="A552">
        <v>608</v>
      </c>
      <c r="B552">
        <v>1122123341</v>
      </c>
      <c r="C552">
        <v>11802000</v>
      </c>
      <c r="D552">
        <v>1</v>
      </c>
      <c r="E552">
        <v>19866700</v>
      </c>
      <c r="F552">
        <v>786800</v>
      </c>
      <c r="G552">
        <v>32455500</v>
      </c>
    </row>
    <row r="553" spans="1:7" x14ac:dyDescent="0.35">
      <c r="A553">
        <v>609</v>
      </c>
      <c r="B553">
        <v>1110504810</v>
      </c>
      <c r="C553">
        <v>11950000</v>
      </c>
      <c r="D553">
        <v>1</v>
      </c>
      <c r="E553">
        <v>19717500</v>
      </c>
      <c r="F553">
        <v>1195000</v>
      </c>
      <c r="G553">
        <v>32862500</v>
      </c>
    </row>
    <row r="554" spans="1:7" x14ac:dyDescent="0.35">
      <c r="A554">
        <v>610</v>
      </c>
      <c r="B554">
        <v>1030655379</v>
      </c>
      <c r="C554">
        <v>10609000</v>
      </c>
      <c r="D554">
        <v>1</v>
      </c>
      <c r="E554">
        <v>17504850</v>
      </c>
      <c r="F554">
        <v>3713150</v>
      </c>
      <c r="G554">
        <v>31827000</v>
      </c>
    </row>
    <row r="555" spans="1:7" x14ac:dyDescent="0.35">
      <c r="A555">
        <v>611</v>
      </c>
      <c r="B555">
        <v>52363861</v>
      </c>
      <c r="C555">
        <v>13428000</v>
      </c>
      <c r="D555">
        <v>1</v>
      </c>
      <c r="E555">
        <v>21932400</v>
      </c>
      <c r="F555">
        <v>2685600</v>
      </c>
      <c r="G555">
        <v>38046000</v>
      </c>
    </row>
    <row r="556" spans="1:7" x14ac:dyDescent="0.35">
      <c r="A556">
        <v>612</v>
      </c>
      <c r="B556">
        <v>1026293199</v>
      </c>
      <c r="C556">
        <v>13036000</v>
      </c>
      <c r="D556">
        <v>1</v>
      </c>
      <c r="E556">
        <v>21292133</v>
      </c>
      <c r="F556">
        <v>4779867</v>
      </c>
      <c r="G556">
        <v>39108000</v>
      </c>
    </row>
    <row r="557" spans="1:7" x14ac:dyDescent="0.35">
      <c r="A557">
        <v>613</v>
      </c>
      <c r="B557">
        <v>1030649360</v>
      </c>
      <c r="C557">
        <v>13036000</v>
      </c>
      <c r="D557">
        <v>2</v>
      </c>
      <c r="E557">
        <v>20205800</v>
      </c>
      <c r="F557">
        <v>5866200</v>
      </c>
      <c r="G557">
        <v>39108000</v>
      </c>
    </row>
    <row r="558" spans="1:7" x14ac:dyDescent="0.35">
      <c r="A558">
        <v>614</v>
      </c>
      <c r="B558">
        <v>1016004202</v>
      </c>
      <c r="C558">
        <v>15000000</v>
      </c>
      <c r="D558">
        <v>1</v>
      </c>
      <c r="E558">
        <v>11500000</v>
      </c>
      <c r="F558">
        <v>6000000</v>
      </c>
      <c r="G558">
        <v>32500000</v>
      </c>
    </row>
    <row r="559" spans="1:7" x14ac:dyDescent="0.35">
      <c r="A559">
        <v>615</v>
      </c>
      <c r="B559">
        <v>1085942790</v>
      </c>
      <c r="C559">
        <v>10609000</v>
      </c>
      <c r="D559">
        <v>1</v>
      </c>
      <c r="E559">
        <v>17504850</v>
      </c>
      <c r="F559">
        <v>3713150</v>
      </c>
      <c r="G559">
        <v>31827000</v>
      </c>
    </row>
    <row r="560" spans="1:7" x14ac:dyDescent="0.35">
      <c r="A560">
        <v>617</v>
      </c>
      <c r="B560">
        <v>52819901</v>
      </c>
      <c r="C560">
        <v>13428000</v>
      </c>
      <c r="D560">
        <v>1</v>
      </c>
      <c r="E560">
        <v>21932400</v>
      </c>
      <c r="F560">
        <v>2685600</v>
      </c>
      <c r="G560">
        <v>38046000</v>
      </c>
    </row>
    <row r="561" spans="1:7" x14ac:dyDescent="0.35">
      <c r="A561">
        <v>618</v>
      </c>
      <c r="B561">
        <v>1026274362</v>
      </c>
      <c r="C561">
        <v>10609000</v>
      </c>
      <c r="D561">
        <v>1</v>
      </c>
      <c r="E561">
        <v>16620767</v>
      </c>
      <c r="F561">
        <v>4597233</v>
      </c>
      <c r="G561">
        <v>31827000</v>
      </c>
    </row>
    <row r="562" spans="1:7" x14ac:dyDescent="0.35">
      <c r="A562">
        <v>619</v>
      </c>
      <c r="B562">
        <v>1010221584</v>
      </c>
      <c r="C562">
        <v>10609000</v>
      </c>
      <c r="D562">
        <v>1</v>
      </c>
      <c r="E562">
        <v>17504850</v>
      </c>
      <c r="F562">
        <v>3713150</v>
      </c>
      <c r="G562">
        <v>31827000</v>
      </c>
    </row>
    <row r="563" spans="1:7" x14ac:dyDescent="0.35">
      <c r="A563">
        <v>620</v>
      </c>
      <c r="B563">
        <v>24729493</v>
      </c>
      <c r="C563">
        <v>9064000</v>
      </c>
      <c r="D563">
        <v>1</v>
      </c>
      <c r="E563">
        <v>14955600</v>
      </c>
      <c r="F563">
        <v>3172400</v>
      </c>
      <c r="G563">
        <v>27192000</v>
      </c>
    </row>
    <row r="564" spans="1:7" x14ac:dyDescent="0.35">
      <c r="A564">
        <v>621</v>
      </c>
      <c r="B564">
        <v>1098715072</v>
      </c>
      <c r="C564">
        <v>9064000</v>
      </c>
      <c r="D564">
        <v>1</v>
      </c>
      <c r="E564">
        <v>14955600</v>
      </c>
      <c r="F564">
        <v>3172400</v>
      </c>
      <c r="G564">
        <v>27192000</v>
      </c>
    </row>
    <row r="565" spans="1:7" x14ac:dyDescent="0.35">
      <c r="A565">
        <v>622</v>
      </c>
      <c r="B565">
        <v>30231256</v>
      </c>
      <c r="C565">
        <v>10000000</v>
      </c>
      <c r="D565">
        <v>1</v>
      </c>
      <c r="E565">
        <v>16500000</v>
      </c>
      <c r="F565">
        <v>6000000</v>
      </c>
      <c r="G565">
        <v>32500000</v>
      </c>
    </row>
    <row r="566" spans="1:7" x14ac:dyDescent="0.35">
      <c r="A566">
        <v>623</v>
      </c>
      <c r="B566">
        <v>1110508111</v>
      </c>
      <c r="C566">
        <v>13390000</v>
      </c>
      <c r="D566">
        <v>1</v>
      </c>
      <c r="E566">
        <v>22316667</v>
      </c>
      <c r="F566">
        <v>1115833</v>
      </c>
      <c r="G566">
        <v>36822500</v>
      </c>
    </row>
    <row r="567" spans="1:7" x14ac:dyDescent="0.35">
      <c r="A567">
        <v>624</v>
      </c>
      <c r="B567">
        <v>1032412161</v>
      </c>
      <c r="C567">
        <v>7396000</v>
      </c>
      <c r="D567">
        <v>1</v>
      </c>
      <c r="E567">
        <v>11587067</v>
      </c>
      <c r="F567">
        <v>1355933</v>
      </c>
      <c r="G567">
        <v>20339000</v>
      </c>
    </row>
    <row r="568" spans="1:7" x14ac:dyDescent="0.35">
      <c r="A568">
        <v>626</v>
      </c>
      <c r="B568">
        <v>52964617</v>
      </c>
      <c r="C568">
        <v>11802000</v>
      </c>
      <c r="D568">
        <v>1</v>
      </c>
      <c r="E568">
        <v>19670000</v>
      </c>
      <c r="F568">
        <v>983500</v>
      </c>
      <c r="G568">
        <v>32455500</v>
      </c>
    </row>
    <row r="569" spans="1:7" x14ac:dyDescent="0.35">
      <c r="A569">
        <v>627</v>
      </c>
      <c r="B569">
        <v>1014229104</v>
      </c>
      <c r="C569">
        <v>11802000</v>
      </c>
      <c r="D569">
        <v>1</v>
      </c>
      <c r="E569">
        <v>19670000</v>
      </c>
      <c r="F569">
        <v>983500</v>
      </c>
      <c r="G569">
        <v>32455500</v>
      </c>
    </row>
    <row r="570" spans="1:7" x14ac:dyDescent="0.35">
      <c r="A570">
        <v>628</v>
      </c>
      <c r="B570">
        <v>1033815957</v>
      </c>
      <c r="C570">
        <v>13036000</v>
      </c>
      <c r="D570">
        <v>1</v>
      </c>
      <c r="E570">
        <v>20205800</v>
      </c>
      <c r="F570">
        <v>5866200</v>
      </c>
      <c r="G570">
        <v>39108000</v>
      </c>
    </row>
    <row r="571" spans="1:7" x14ac:dyDescent="0.35">
      <c r="A571">
        <v>629</v>
      </c>
      <c r="B571">
        <v>52810740</v>
      </c>
      <c r="C571">
        <v>10609000</v>
      </c>
      <c r="D571">
        <v>1</v>
      </c>
      <c r="E571">
        <v>17504850</v>
      </c>
      <c r="F571">
        <v>3713150</v>
      </c>
      <c r="G571">
        <v>31827000</v>
      </c>
    </row>
    <row r="572" spans="1:7" x14ac:dyDescent="0.35">
      <c r="A572">
        <v>630</v>
      </c>
      <c r="B572">
        <v>1015404486</v>
      </c>
      <c r="C572">
        <v>10609000</v>
      </c>
      <c r="D572">
        <v>1</v>
      </c>
      <c r="E572">
        <v>17504850</v>
      </c>
      <c r="F572">
        <v>3713150</v>
      </c>
      <c r="G572">
        <v>31827000</v>
      </c>
    </row>
    <row r="573" spans="1:7" x14ac:dyDescent="0.35">
      <c r="A573">
        <v>631</v>
      </c>
      <c r="B573">
        <v>1032417500</v>
      </c>
      <c r="C573">
        <v>11950000</v>
      </c>
      <c r="D573">
        <v>1</v>
      </c>
      <c r="E573">
        <v>18721667</v>
      </c>
      <c r="F573">
        <v>2190833</v>
      </c>
      <c r="G573">
        <v>32862500</v>
      </c>
    </row>
    <row r="574" spans="1:7" x14ac:dyDescent="0.35">
      <c r="A574">
        <v>632</v>
      </c>
      <c r="B574">
        <v>1031127072</v>
      </c>
      <c r="C574">
        <v>11950000</v>
      </c>
      <c r="D574">
        <v>1</v>
      </c>
      <c r="E574">
        <v>19717500</v>
      </c>
      <c r="F574">
        <v>1195000</v>
      </c>
      <c r="G574">
        <v>32862500</v>
      </c>
    </row>
    <row r="575" spans="1:7" x14ac:dyDescent="0.35">
      <c r="A575">
        <v>633</v>
      </c>
      <c r="B575">
        <v>53094778</v>
      </c>
      <c r="C575">
        <v>13428000</v>
      </c>
      <c r="D575">
        <v>1</v>
      </c>
      <c r="E575">
        <v>20813400</v>
      </c>
      <c r="F575">
        <v>3804600</v>
      </c>
      <c r="G575">
        <v>38046000</v>
      </c>
    </row>
    <row r="576" spans="1:7" x14ac:dyDescent="0.35">
      <c r="A576">
        <v>634</v>
      </c>
      <c r="B576">
        <v>1024523176</v>
      </c>
      <c r="C576">
        <v>10864000</v>
      </c>
      <c r="D576">
        <v>1</v>
      </c>
      <c r="E576">
        <v>17744533</v>
      </c>
      <c r="F576">
        <v>6699467</v>
      </c>
      <c r="G576">
        <v>35308000</v>
      </c>
    </row>
    <row r="577" spans="1:7" x14ac:dyDescent="0.35">
      <c r="A577">
        <v>635</v>
      </c>
      <c r="B577">
        <v>52987393</v>
      </c>
      <c r="C577">
        <v>13370000</v>
      </c>
      <c r="D577">
        <v>1</v>
      </c>
      <c r="E577">
        <v>21837667</v>
      </c>
      <c r="F577">
        <v>4902333</v>
      </c>
      <c r="G577">
        <v>40110000</v>
      </c>
    </row>
    <row r="578" spans="1:7" x14ac:dyDescent="0.35">
      <c r="A578">
        <v>636</v>
      </c>
      <c r="B578">
        <v>1014269721</v>
      </c>
      <c r="C578">
        <v>10609000</v>
      </c>
      <c r="D578">
        <v>1</v>
      </c>
      <c r="E578">
        <v>17504850</v>
      </c>
      <c r="F578">
        <v>3713150</v>
      </c>
      <c r="G578">
        <v>31827000</v>
      </c>
    </row>
    <row r="579" spans="1:7" x14ac:dyDescent="0.35">
      <c r="A579">
        <v>638</v>
      </c>
      <c r="B579">
        <v>52739383</v>
      </c>
      <c r="C579">
        <v>10609000</v>
      </c>
      <c r="D579">
        <v>1</v>
      </c>
      <c r="E579">
        <v>17328033</v>
      </c>
      <c r="F579">
        <v>3889967</v>
      </c>
      <c r="G579">
        <v>31827000</v>
      </c>
    </row>
    <row r="580" spans="1:7" x14ac:dyDescent="0.35">
      <c r="A580">
        <v>639</v>
      </c>
      <c r="B580">
        <v>1016081223</v>
      </c>
      <c r="C580">
        <v>11802000</v>
      </c>
      <c r="D580">
        <v>1</v>
      </c>
      <c r="E580">
        <v>17703000</v>
      </c>
      <c r="F580">
        <v>2950500</v>
      </c>
      <c r="G580">
        <v>32455500</v>
      </c>
    </row>
    <row r="581" spans="1:7" x14ac:dyDescent="0.35">
      <c r="A581">
        <v>640</v>
      </c>
      <c r="B581">
        <v>52907949</v>
      </c>
      <c r="C581">
        <v>10609000</v>
      </c>
      <c r="D581">
        <v>1</v>
      </c>
      <c r="E581">
        <v>17504850</v>
      </c>
      <c r="F581">
        <v>3713150</v>
      </c>
      <c r="G581">
        <v>31827000</v>
      </c>
    </row>
    <row r="582" spans="1:7" x14ac:dyDescent="0.35">
      <c r="A582">
        <v>641</v>
      </c>
      <c r="B582">
        <v>1018402938</v>
      </c>
      <c r="C582">
        <v>14896000</v>
      </c>
      <c r="D582">
        <v>1</v>
      </c>
      <c r="E582">
        <v>23337067</v>
      </c>
      <c r="F582">
        <v>6454933</v>
      </c>
      <c r="G582">
        <v>44688000</v>
      </c>
    </row>
    <row r="583" spans="1:7" x14ac:dyDescent="0.35">
      <c r="A583">
        <v>642</v>
      </c>
      <c r="B583">
        <v>52823115</v>
      </c>
      <c r="C583">
        <v>18130200</v>
      </c>
      <c r="D583">
        <v>1</v>
      </c>
      <c r="E583">
        <v>21446700</v>
      </c>
      <c r="F583">
        <v>221100</v>
      </c>
      <c r="G583">
        <v>39798000</v>
      </c>
    </row>
    <row r="584" spans="1:7" x14ac:dyDescent="0.35">
      <c r="A584">
        <v>643</v>
      </c>
      <c r="B584">
        <v>52753589</v>
      </c>
      <c r="C584">
        <v>7396000</v>
      </c>
      <c r="D584">
        <v>1</v>
      </c>
      <c r="E584">
        <v>11587067</v>
      </c>
      <c r="F584">
        <v>1355933</v>
      </c>
      <c r="G584">
        <v>20339000</v>
      </c>
    </row>
    <row r="585" spans="1:7" x14ac:dyDescent="0.35">
      <c r="A585">
        <v>644</v>
      </c>
      <c r="B585">
        <v>1026295417</v>
      </c>
      <c r="C585">
        <v>13036000</v>
      </c>
      <c r="D585">
        <v>1</v>
      </c>
      <c r="E585">
        <v>20205800</v>
      </c>
      <c r="F585">
        <v>5866200</v>
      </c>
      <c r="G585">
        <v>39108000</v>
      </c>
    </row>
    <row r="586" spans="1:7" x14ac:dyDescent="0.35">
      <c r="A586">
        <v>645</v>
      </c>
      <c r="B586">
        <v>52186895</v>
      </c>
      <c r="C586">
        <v>13036000</v>
      </c>
      <c r="D586">
        <v>1</v>
      </c>
      <c r="E586">
        <v>20205800</v>
      </c>
      <c r="F586">
        <v>5866200</v>
      </c>
      <c r="G586">
        <v>39108000</v>
      </c>
    </row>
    <row r="587" spans="1:7" x14ac:dyDescent="0.35">
      <c r="A587">
        <v>646</v>
      </c>
      <c r="B587">
        <v>1026594936</v>
      </c>
      <c r="C587">
        <v>6302000</v>
      </c>
      <c r="D587">
        <v>1</v>
      </c>
      <c r="E587">
        <v>9873133</v>
      </c>
      <c r="F587">
        <v>2730867</v>
      </c>
      <c r="G587">
        <v>18906000</v>
      </c>
    </row>
    <row r="588" spans="1:7" x14ac:dyDescent="0.35">
      <c r="A588">
        <v>647</v>
      </c>
      <c r="B588">
        <v>1094940032</v>
      </c>
      <c r="C588">
        <v>13266000</v>
      </c>
      <c r="D588">
        <v>1</v>
      </c>
      <c r="E588">
        <v>20783400</v>
      </c>
      <c r="F588">
        <v>5748600</v>
      </c>
      <c r="G588">
        <v>39798000</v>
      </c>
    </row>
    <row r="589" spans="1:7" x14ac:dyDescent="0.35">
      <c r="A589">
        <v>648</v>
      </c>
      <c r="B589">
        <v>1012440977</v>
      </c>
      <c r="C589">
        <v>10609000</v>
      </c>
      <c r="D589">
        <v>1</v>
      </c>
      <c r="E589">
        <v>16620767</v>
      </c>
      <c r="F589">
        <v>4597233</v>
      </c>
      <c r="G589">
        <v>31827000</v>
      </c>
    </row>
    <row r="590" spans="1:7" x14ac:dyDescent="0.35">
      <c r="A590">
        <v>649</v>
      </c>
      <c r="B590">
        <v>800217686</v>
      </c>
      <c r="C590">
        <v>87834624</v>
      </c>
      <c r="D590">
        <v>2</v>
      </c>
      <c r="E590">
        <v>32937984</v>
      </c>
      <c r="F590">
        <v>0</v>
      </c>
      <c r="G590">
        <v>120772608</v>
      </c>
    </row>
    <row r="591" spans="1:7" x14ac:dyDescent="0.35">
      <c r="A591">
        <v>650</v>
      </c>
      <c r="B591">
        <v>1144074564</v>
      </c>
      <c r="C591">
        <v>8487200</v>
      </c>
      <c r="D591">
        <v>1</v>
      </c>
      <c r="E591">
        <v>13720973</v>
      </c>
      <c r="F591">
        <v>1131627</v>
      </c>
      <c r="G591">
        <v>23339800</v>
      </c>
    </row>
    <row r="592" spans="1:7" x14ac:dyDescent="0.35">
      <c r="A592">
        <v>651</v>
      </c>
      <c r="B592">
        <v>79516486</v>
      </c>
      <c r="C592">
        <v>4800000</v>
      </c>
      <c r="D592">
        <v>1</v>
      </c>
      <c r="E592">
        <v>7760000</v>
      </c>
      <c r="F592">
        <v>1840000</v>
      </c>
      <c r="G592">
        <v>14400000</v>
      </c>
    </row>
    <row r="593" spans="1:7" x14ac:dyDescent="0.35">
      <c r="A593">
        <v>652</v>
      </c>
      <c r="B593">
        <v>1032362672</v>
      </c>
      <c r="C593">
        <v>10504000</v>
      </c>
      <c r="D593">
        <v>4</v>
      </c>
      <c r="E593">
        <v>16456267</v>
      </c>
      <c r="F593">
        <v>4551733</v>
      </c>
      <c r="G593">
        <v>31512000</v>
      </c>
    </row>
    <row r="594" spans="1:7" x14ac:dyDescent="0.35">
      <c r="A594">
        <v>653</v>
      </c>
      <c r="B594">
        <v>1032490243</v>
      </c>
      <c r="C594">
        <v>12426000</v>
      </c>
      <c r="D594">
        <v>4</v>
      </c>
      <c r="E594">
        <v>20088700</v>
      </c>
      <c r="F594">
        <v>1656800</v>
      </c>
      <c r="G594">
        <v>34171500</v>
      </c>
    </row>
    <row r="595" spans="1:7" x14ac:dyDescent="0.35">
      <c r="A595">
        <v>654</v>
      </c>
      <c r="B595">
        <v>1018487742</v>
      </c>
      <c r="C595">
        <v>10504000</v>
      </c>
      <c r="D595">
        <v>4</v>
      </c>
      <c r="E595">
        <v>14705600</v>
      </c>
      <c r="F595">
        <v>6302400</v>
      </c>
      <c r="G595">
        <v>31512000</v>
      </c>
    </row>
    <row r="596" spans="1:7" x14ac:dyDescent="0.35">
      <c r="A596">
        <v>655</v>
      </c>
      <c r="B596">
        <v>1030553805</v>
      </c>
      <c r="C596">
        <v>13800000</v>
      </c>
      <c r="D596">
        <v>1</v>
      </c>
      <c r="E596">
        <v>22540000</v>
      </c>
      <c r="F596">
        <v>5060000</v>
      </c>
      <c r="G596">
        <v>41400000</v>
      </c>
    </row>
    <row r="597" spans="1:7" x14ac:dyDescent="0.35">
      <c r="A597">
        <v>656</v>
      </c>
      <c r="B597">
        <v>1032439727</v>
      </c>
      <c r="C597">
        <v>13800000</v>
      </c>
      <c r="D597">
        <v>1</v>
      </c>
      <c r="E597">
        <v>22540000</v>
      </c>
      <c r="F597">
        <v>5060000</v>
      </c>
      <c r="G597">
        <v>41400000</v>
      </c>
    </row>
    <row r="598" spans="1:7" x14ac:dyDescent="0.35">
      <c r="A598">
        <v>657</v>
      </c>
      <c r="B598">
        <v>1012373845</v>
      </c>
      <c r="C598">
        <v>7430000</v>
      </c>
      <c r="D598">
        <v>1</v>
      </c>
      <c r="E598">
        <v>12011833</v>
      </c>
      <c r="F598">
        <v>990667</v>
      </c>
      <c r="G598">
        <v>20432500</v>
      </c>
    </row>
    <row r="599" spans="1:7" x14ac:dyDescent="0.35">
      <c r="A599">
        <v>658</v>
      </c>
      <c r="B599">
        <v>1071167372</v>
      </c>
      <c r="C599">
        <v>11950000</v>
      </c>
      <c r="D599">
        <v>1</v>
      </c>
      <c r="E599">
        <v>19518333</v>
      </c>
      <c r="F599">
        <v>398334</v>
      </c>
      <c r="G599">
        <v>31866667</v>
      </c>
    </row>
    <row r="600" spans="1:7" x14ac:dyDescent="0.35">
      <c r="A600">
        <v>659</v>
      </c>
      <c r="B600">
        <v>60371694</v>
      </c>
      <c r="C600">
        <v>11802000</v>
      </c>
      <c r="D600">
        <v>1</v>
      </c>
      <c r="E600">
        <v>19276600</v>
      </c>
      <c r="F600">
        <v>393400</v>
      </c>
      <c r="G600">
        <v>31472000</v>
      </c>
    </row>
    <row r="601" spans="1:7" x14ac:dyDescent="0.35">
      <c r="A601">
        <v>660</v>
      </c>
      <c r="B601">
        <v>1032374674</v>
      </c>
      <c r="C601">
        <v>11802000</v>
      </c>
      <c r="D601">
        <v>1</v>
      </c>
      <c r="E601">
        <v>17703000</v>
      </c>
      <c r="F601">
        <v>2950500</v>
      </c>
      <c r="G601">
        <v>32455500</v>
      </c>
    </row>
    <row r="602" spans="1:7" x14ac:dyDescent="0.35">
      <c r="A602">
        <v>661</v>
      </c>
      <c r="B602">
        <v>1032493452</v>
      </c>
      <c r="C602">
        <v>20000000</v>
      </c>
      <c r="D602">
        <v>1</v>
      </c>
      <c r="E602">
        <v>32666667</v>
      </c>
      <c r="F602">
        <v>2333333</v>
      </c>
      <c r="G602">
        <v>55000000</v>
      </c>
    </row>
    <row r="603" spans="1:7" x14ac:dyDescent="0.35">
      <c r="A603">
        <v>662</v>
      </c>
      <c r="B603">
        <v>32735680</v>
      </c>
      <c r="C603">
        <v>10609000</v>
      </c>
      <c r="D603">
        <v>1</v>
      </c>
      <c r="E603">
        <v>16090317</v>
      </c>
      <c r="F603">
        <v>5127683</v>
      </c>
      <c r="G603">
        <v>31827000</v>
      </c>
    </row>
    <row r="604" spans="1:7" x14ac:dyDescent="0.35">
      <c r="A604">
        <v>663</v>
      </c>
      <c r="B604">
        <v>1032393353</v>
      </c>
      <c r="C604">
        <v>10609000</v>
      </c>
      <c r="D604">
        <v>1</v>
      </c>
      <c r="E604">
        <v>16090317</v>
      </c>
      <c r="F604">
        <v>5127683</v>
      </c>
      <c r="G604">
        <v>31827000</v>
      </c>
    </row>
    <row r="605" spans="1:7" x14ac:dyDescent="0.35">
      <c r="A605">
        <v>664</v>
      </c>
      <c r="B605">
        <v>1010184242</v>
      </c>
      <c r="C605">
        <v>5236000</v>
      </c>
      <c r="D605">
        <v>4</v>
      </c>
      <c r="E605">
        <v>8203067</v>
      </c>
      <c r="F605">
        <v>2268933</v>
      </c>
      <c r="G605">
        <v>15708000</v>
      </c>
    </row>
    <row r="606" spans="1:7" x14ac:dyDescent="0.35">
      <c r="A606">
        <v>665</v>
      </c>
      <c r="B606">
        <v>52541006</v>
      </c>
      <c r="C606">
        <v>13035666</v>
      </c>
      <c r="D606">
        <v>4</v>
      </c>
      <c r="E606">
        <v>20422543</v>
      </c>
      <c r="F606">
        <v>5648791</v>
      </c>
      <c r="G606">
        <v>39107000</v>
      </c>
    </row>
    <row r="607" spans="1:7" x14ac:dyDescent="0.35">
      <c r="A607">
        <v>666</v>
      </c>
      <c r="B607">
        <v>1136881164</v>
      </c>
      <c r="C607">
        <v>14000000</v>
      </c>
      <c r="D607">
        <v>4</v>
      </c>
      <c r="E607">
        <v>21933333</v>
      </c>
      <c r="F607">
        <v>2566667</v>
      </c>
      <c r="G607">
        <v>38500000</v>
      </c>
    </row>
    <row r="608" spans="1:7" x14ac:dyDescent="0.35">
      <c r="A608">
        <v>667</v>
      </c>
      <c r="B608">
        <v>52274601</v>
      </c>
      <c r="C608">
        <v>13428000</v>
      </c>
      <c r="D608">
        <v>1</v>
      </c>
      <c r="E608">
        <v>20142000</v>
      </c>
      <c r="F608">
        <v>3357000</v>
      </c>
      <c r="G608">
        <v>36927000</v>
      </c>
    </row>
    <row r="609" spans="1:7" x14ac:dyDescent="0.35">
      <c r="A609">
        <v>668</v>
      </c>
      <c r="B609">
        <v>1026272157</v>
      </c>
      <c r="C609">
        <v>19982167</v>
      </c>
      <c r="D609">
        <v>1</v>
      </c>
      <c r="E609">
        <v>6719666</v>
      </c>
      <c r="F609">
        <v>7780667</v>
      </c>
      <c r="G609">
        <v>34482500</v>
      </c>
    </row>
    <row r="610" spans="1:7" x14ac:dyDescent="0.35">
      <c r="A610">
        <v>670</v>
      </c>
      <c r="B610">
        <v>52736932</v>
      </c>
      <c r="C610">
        <v>11950000</v>
      </c>
      <c r="D610">
        <v>1</v>
      </c>
      <c r="E610">
        <v>18721667</v>
      </c>
      <c r="F610">
        <v>1195000</v>
      </c>
      <c r="G610">
        <v>31866667</v>
      </c>
    </row>
    <row r="611" spans="1:7" x14ac:dyDescent="0.35">
      <c r="A611">
        <v>671</v>
      </c>
      <c r="B611">
        <v>1013611178</v>
      </c>
      <c r="C611">
        <v>11950000</v>
      </c>
      <c r="D611">
        <v>1</v>
      </c>
      <c r="E611">
        <v>18721667</v>
      </c>
      <c r="F611">
        <v>1195000</v>
      </c>
      <c r="G611">
        <v>31866667</v>
      </c>
    </row>
    <row r="612" spans="1:7" x14ac:dyDescent="0.35">
      <c r="A612">
        <v>672</v>
      </c>
      <c r="B612">
        <v>1018488404</v>
      </c>
      <c r="C612">
        <v>7426000</v>
      </c>
      <c r="D612">
        <v>1</v>
      </c>
      <c r="E612">
        <v>11510300</v>
      </c>
      <c r="F612">
        <v>3341700</v>
      </c>
      <c r="G612">
        <v>22278000</v>
      </c>
    </row>
    <row r="613" spans="1:7" x14ac:dyDescent="0.35">
      <c r="A613">
        <v>673</v>
      </c>
      <c r="B613">
        <v>1022385067</v>
      </c>
      <c r="C613">
        <v>7426000</v>
      </c>
      <c r="D613">
        <v>1</v>
      </c>
      <c r="E613">
        <v>11386533</v>
      </c>
      <c r="F613">
        <v>3465467</v>
      </c>
      <c r="G613">
        <v>22278000</v>
      </c>
    </row>
    <row r="614" spans="1:7" x14ac:dyDescent="0.35">
      <c r="A614">
        <v>674</v>
      </c>
      <c r="B614">
        <v>53093961</v>
      </c>
      <c r="C614">
        <v>7426000</v>
      </c>
      <c r="D614">
        <v>1</v>
      </c>
      <c r="E614">
        <v>11386533</v>
      </c>
      <c r="F614">
        <v>3465467</v>
      </c>
      <c r="G614">
        <v>22278000</v>
      </c>
    </row>
    <row r="615" spans="1:7" x14ac:dyDescent="0.35">
      <c r="A615">
        <v>675</v>
      </c>
      <c r="B615">
        <v>39767738</v>
      </c>
      <c r="C615">
        <v>6084000</v>
      </c>
      <c r="D615">
        <v>1</v>
      </c>
      <c r="E615">
        <v>9531600</v>
      </c>
      <c r="F615">
        <v>1115400</v>
      </c>
      <c r="G615">
        <v>16731000</v>
      </c>
    </row>
    <row r="616" spans="1:7" x14ac:dyDescent="0.35">
      <c r="A616">
        <v>676</v>
      </c>
      <c r="B616">
        <v>1033769449</v>
      </c>
      <c r="C616">
        <v>10609000</v>
      </c>
      <c r="D616">
        <v>1</v>
      </c>
      <c r="E616">
        <v>16620767</v>
      </c>
      <c r="F616">
        <v>1944983</v>
      </c>
      <c r="G616">
        <v>29174750</v>
      </c>
    </row>
    <row r="617" spans="1:7" x14ac:dyDescent="0.35">
      <c r="A617">
        <v>677</v>
      </c>
      <c r="B617">
        <v>65763442</v>
      </c>
      <c r="C617">
        <v>10609000</v>
      </c>
      <c r="D617">
        <v>1</v>
      </c>
      <c r="E617">
        <v>16620767</v>
      </c>
      <c r="F617">
        <v>1944983</v>
      </c>
      <c r="G617">
        <v>29174750</v>
      </c>
    </row>
    <row r="618" spans="1:7" x14ac:dyDescent="0.35">
      <c r="A618">
        <v>682</v>
      </c>
      <c r="B618">
        <v>1022398563</v>
      </c>
      <c r="C618">
        <v>11802000</v>
      </c>
      <c r="D618">
        <v>1</v>
      </c>
      <c r="E618">
        <v>19079900</v>
      </c>
      <c r="F618">
        <v>590100</v>
      </c>
      <c r="G618">
        <v>31472000</v>
      </c>
    </row>
    <row r="619" spans="1:7" x14ac:dyDescent="0.35">
      <c r="A619">
        <v>683</v>
      </c>
      <c r="B619">
        <v>1033783668</v>
      </c>
      <c r="C619">
        <v>7430000</v>
      </c>
      <c r="D619">
        <v>1</v>
      </c>
      <c r="E619">
        <v>11145000</v>
      </c>
      <c r="F619">
        <v>1857500</v>
      </c>
      <c r="G619">
        <v>20432500</v>
      </c>
    </row>
    <row r="620" spans="1:7" x14ac:dyDescent="0.35">
      <c r="A620">
        <v>684</v>
      </c>
      <c r="B620">
        <v>1014239350</v>
      </c>
      <c r="C620">
        <v>8487200</v>
      </c>
      <c r="D620">
        <v>1</v>
      </c>
      <c r="E620">
        <v>12872253</v>
      </c>
      <c r="F620">
        <v>1980347</v>
      </c>
      <c r="G620">
        <v>23339800</v>
      </c>
    </row>
    <row r="621" spans="1:7" x14ac:dyDescent="0.35">
      <c r="A621">
        <v>685</v>
      </c>
      <c r="B621">
        <v>1032379438</v>
      </c>
      <c r="C621">
        <v>8487200</v>
      </c>
      <c r="D621">
        <v>1</v>
      </c>
      <c r="E621">
        <v>12872253</v>
      </c>
      <c r="F621">
        <v>1980347</v>
      </c>
      <c r="G621">
        <v>23339800</v>
      </c>
    </row>
    <row r="622" spans="1:7" x14ac:dyDescent="0.35">
      <c r="A622">
        <v>686</v>
      </c>
      <c r="B622">
        <v>53102581</v>
      </c>
      <c r="C622">
        <v>7430000</v>
      </c>
      <c r="D622">
        <v>1</v>
      </c>
      <c r="E622">
        <v>11392667</v>
      </c>
      <c r="F622">
        <v>1609833</v>
      </c>
      <c r="G622">
        <v>20432500</v>
      </c>
    </row>
    <row r="623" spans="1:7" x14ac:dyDescent="0.35">
      <c r="A623">
        <v>687</v>
      </c>
      <c r="B623">
        <v>1019045777</v>
      </c>
      <c r="C623">
        <v>7430000</v>
      </c>
      <c r="D623">
        <v>1</v>
      </c>
      <c r="E623">
        <v>11145000</v>
      </c>
      <c r="F623">
        <v>1857500</v>
      </c>
      <c r="G623">
        <v>20432500</v>
      </c>
    </row>
    <row r="624" spans="1:7" x14ac:dyDescent="0.35">
      <c r="A624">
        <v>688</v>
      </c>
      <c r="B624">
        <v>1032356505</v>
      </c>
      <c r="C624">
        <v>10609000</v>
      </c>
      <c r="D624">
        <v>1</v>
      </c>
      <c r="E624">
        <v>16443950</v>
      </c>
      <c r="F624">
        <v>2121800</v>
      </c>
      <c r="G624">
        <v>29174750</v>
      </c>
    </row>
    <row r="625" spans="1:7" x14ac:dyDescent="0.35">
      <c r="A625">
        <v>689</v>
      </c>
      <c r="B625">
        <v>1024466865</v>
      </c>
      <c r="C625">
        <v>11950000</v>
      </c>
      <c r="D625">
        <v>1</v>
      </c>
      <c r="E625">
        <v>18522500</v>
      </c>
      <c r="F625">
        <v>1394167</v>
      </c>
      <c r="G625">
        <v>31866667</v>
      </c>
    </row>
    <row r="626" spans="1:7" x14ac:dyDescent="0.35">
      <c r="A626">
        <v>690</v>
      </c>
      <c r="B626">
        <v>1019077800</v>
      </c>
      <c r="C626">
        <v>11802000</v>
      </c>
      <c r="D626">
        <v>1</v>
      </c>
      <c r="E626">
        <v>18293100</v>
      </c>
      <c r="F626">
        <v>1376900</v>
      </c>
      <c r="G626">
        <v>31472000</v>
      </c>
    </row>
    <row r="627" spans="1:7" x14ac:dyDescent="0.35">
      <c r="A627">
        <v>691</v>
      </c>
      <c r="B627">
        <v>1070969716</v>
      </c>
      <c r="C627">
        <v>11802000</v>
      </c>
      <c r="D627">
        <v>1</v>
      </c>
      <c r="E627">
        <v>17703000</v>
      </c>
      <c r="F627">
        <v>2950500</v>
      </c>
      <c r="G627">
        <v>32455500</v>
      </c>
    </row>
    <row r="628" spans="1:7" x14ac:dyDescent="0.35">
      <c r="A628">
        <v>692</v>
      </c>
      <c r="B628">
        <v>1022364648</v>
      </c>
      <c r="C628">
        <v>7430000</v>
      </c>
      <c r="D628">
        <v>1</v>
      </c>
      <c r="E628">
        <v>11516500</v>
      </c>
      <c r="F628">
        <v>1486000</v>
      </c>
      <c r="G628">
        <v>20432500</v>
      </c>
    </row>
    <row r="629" spans="1:7" x14ac:dyDescent="0.35">
      <c r="A629">
        <v>693</v>
      </c>
      <c r="B629">
        <v>1023973190</v>
      </c>
      <c r="C629">
        <v>7430000</v>
      </c>
      <c r="D629">
        <v>1</v>
      </c>
      <c r="E629">
        <v>11392667</v>
      </c>
      <c r="F629">
        <v>1609833</v>
      </c>
      <c r="G629">
        <v>20432500</v>
      </c>
    </row>
    <row r="630" spans="1:7" x14ac:dyDescent="0.35">
      <c r="A630">
        <v>696</v>
      </c>
      <c r="B630">
        <v>35472341</v>
      </c>
      <c r="C630">
        <v>5150000</v>
      </c>
      <c r="D630">
        <v>1</v>
      </c>
      <c r="E630">
        <v>8068333</v>
      </c>
      <c r="F630">
        <v>944167</v>
      </c>
      <c r="G630">
        <v>14162500</v>
      </c>
    </row>
    <row r="631" spans="1:7" x14ac:dyDescent="0.35">
      <c r="A631">
        <v>697</v>
      </c>
      <c r="B631">
        <v>1014214679</v>
      </c>
      <c r="C631">
        <v>13035666</v>
      </c>
      <c r="D631">
        <v>4</v>
      </c>
      <c r="E631">
        <v>20205282</v>
      </c>
      <c r="F631">
        <v>5866052</v>
      </c>
      <c r="G631">
        <v>39107000</v>
      </c>
    </row>
    <row r="632" spans="1:7" x14ac:dyDescent="0.35">
      <c r="A632">
        <v>698</v>
      </c>
      <c r="B632">
        <v>1030591394</v>
      </c>
      <c r="C632">
        <v>11802000</v>
      </c>
      <c r="D632">
        <v>1</v>
      </c>
      <c r="E632">
        <v>17703000</v>
      </c>
      <c r="F632">
        <v>1967000</v>
      </c>
      <c r="G632">
        <v>31472000</v>
      </c>
    </row>
    <row r="633" spans="1:7" x14ac:dyDescent="0.35">
      <c r="A633">
        <v>699</v>
      </c>
      <c r="B633">
        <v>1022402935</v>
      </c>
      <c r="C633">
        <v>11802000</v>
      </c>
      <c r="D633">
        <v>1</v>
      </c>
      <c r="E633">
        <v>18489800</v>
      </c>
      <c r="F633">
        <v>1180200</v>
      </c>
      <c r="G633">
        <v>31472000</v>
      </c>
    </row>
    <row r="634" spans="1:7" x14ac:dyDescent="0.35">
      <c r="A634">
        <v>700</v>
      </c>
      <c r="B634">
        <v>1016055342</v>
      </c>
      <c r="C634">
        <v>11802000</v>
      </c>
      <c r="D634">
        <v>1</v>
      </c>
      <c r="E634">
        <v>18489800</v>
      </c>
      <c r="F634">
        <v>1180200</v>
      </c>
      <c r="G634">
        <v>31472000</v>
      </c>
    </row>
    <row r="635" spans="1:7" x14ac:dyDescent="0.35">
      <c r="A635">
        <v>701</v>
      </c>
      <c r="B635">
        <v>1121865195</v>
      </c>
      <c r="C635">
        <v>11802000</v>
      </c>
      <c r="D635">
        <v>1</v>
      </c>
      <c r="E635">
        <v>18489800</v>
      </c>
      <c r="F635">
        <v>1180200</v>
      </c>
      <c r="G635">
        <v>31472000</v>
      </c>
    </row>
    <row r="636" spans="1:7" x14ac:dyDescent="0.35">
      <c r="A636">
        <v>702</v>
      </c>
      <c r="B636">
        <v>52959467</v>
      </c>
      <c r="C636">
        <v>13428000</v>
      </c>
      <c r="D636">
        <v>1</v>
      </c>
      <c r="E636">
        <v>20813400</v>
      </c>
      <c r="F636">
        <v>2685600</v>
      </c>
      <c r="G636">
        <v>36927000</v>
      </c>
    </row>
    <row r="637" spans="1:7" x14ac:dyDescent="0.35">
      <c r="A637">
        <v>703</v>
      </c>
      <c r="B637">
        <v>52373257</v>
      </c>
      <c r="C637">
        <v>6084000</v>
      </c>
      <c r="D637">
        <v>1</v>
      </c>
      <c r="E637">
        <v>9126000</v>
      </c>
      <c r="F637">
        <v>1521000</v>
      </c>
      <c r="G637">
        <v>16731000</v>
      </c>
    </row>
    <row r="638" spans="1:7" x14ac:dyDescent="0.35">
      <c r="A638">
        <v>704</v>
      </c>
      <c r="B638">
        <v>1013652261</v>
      </c>
      <c r="C638">
        <v>10609000</v>
      </c>
      <c r="D638">
        <v>1</v>
      </c>
      <c r="E638">
        <v>16443950</v>
      </c>
      <c r="F638">
        <v>2121800</v>
      </c>
      <c r="G638">
        <v>29174750</v>
      </c>
    </row>
    <row r="639" spans="1:7" x14ac:dyDescent="0.35">
      <c r="A639">
        <v>705</v>
      </c>
      <c r="B639">
        <v>1037609962</v>
      </c>
      <c r="C639">
        <v>11802000</v>
      </c>
      <c r="D639">
        <v>1</v>
      </c>
      <c r="E639">
        <v>17703000</v>
      </c>
      <c r="F639">
        <v>2950500</v>
      </c>
      <c r="G639">
        <v>32455500</v>
      </c>
    </row>
    <row r="640" spans="1:7" x14ac:dyDescent="0.35">
      <c r="A640">
        <v>706</v>
      </c>
      <c r="B640">
        <v>65761424</v>
      </c>
      <c r="C640">
        <v>13428000</v>
      </c>
      <c r="D640">
        <v>1</v>
      </c>
      <c r="E640">
        <v>20813400</v>
      </c>
      <c r="F640">
        <v>2685600</v>
      </c>
      <c r="G640">
        <v>36927000</v>
      </c>
    </row>
    <row r="641" spans="1:7" x14ac:dyDescent="0.35">
      <c r="A641">
        <v>707</v>
      </c>
      <c r="B641">
        <v>53095842</v>
      </c>
      <c r="C641">
        <v>13036000</v>
      </c>
      <c r="D641">
        <v>1</v>
      </c>
      <c r="E641">
        <v>20205800</v>
      </c>
      <c r="F641">
        <v>5866200</v>
      </c>
      <c r="G641">
        <v>39108000</v>
      </c>
    </row>
    <row r="642" spans="1:7" x14ac:dyDescent="0.35">
      <c r="A642">
        <v>708</v>
      </c>
      <c r="B642">
        <v>1019133448</v>
      </c>
      <c r="C642">
        <v>20423067</v>
      </c>
      <c r="D642">
        <v>1</v>
      </c>
      <c r="E642">
        <v>18684933</v>
      </c>
      <c r="F642">
        <v>0</v>
      </c>
      <c r="G642">
        <v>39108000</v>
      </c>
    </row>
    <row r="643" spans="1:7" x14ac:dyDescent="0.35">
      <c r="A643">
        <v>709</v>
      </c>
      <c r="B643">
        <v>1013635530</v>
      </c>
      <c r="C643">
        <v>14896000</v>
      </c>
      <c r="D643">
        <v>1</v>
      </c>
      <c r="E643">
        <v>22344000</v>
      </c>
      <c r="F643">
        <v>7448000</v>
      </c>
      <c r="G643">
        <v>44688000</v>
      </c>
    </row>
    <row r="644" spans="1:7" x14ac:dyDescent="0.35">
      <c r="A644">
        <v>710</v>
      </c>
      <c r="B644">
        <v>1026289755</v>
      </c>
      <c r="C644">
        <v>10609000</v>
      </c>
      <c r="D644">
        <v>1</v>
      </c>
      <c r="E644">
        <v>16267133</v>
      </c>
      <c r="F644">
        <v>2298617</v>
      </c>
      <c r="G644">
        <v>29174750</v>
      </c>
    </row>
    <row r="645" spans="1:7" x14ac:dyDescent="0.35">
      <c r="A645">
        <v>711</v>
      </c>
      <c r="B645">
        <v>1030578775</v>
      </c>
      <c r="C645">
        <v>8487200</v>
      </c>
      <c r="D645">
        <v>1</v>
      </c>
      <c r="E645">
        <v>12872253</v>
      </c>
      <c r="F645">
        <v>1980347</v>
      </c>
      <c r="G645">
        <v>23339800</v>
      </c>
    </row>
    <row r="646" spans="1:7" x14ac:dyDescent="0.35">
      <c r="A646">
        <v>712</v>
      </c>
      <c r="B646">
        <v>1052385886</v>
      </c>
      <c r="C646">
        <v>10609000</v>
      </c>
      <c r="D646">
        <v>1</v>
      </c>
      <c r="E646">
        <v>16267133</v>
      </c>
      <c r="F646">
        <v>2298617</v>
      </c>
      <c r="G646">
        <v>29174750</v>
      </c>
    </row>
    <row r="647" spans="1:7" x14ac:dyDescent="0.35">
      <c r="A647">
        <v>713</v>
      </c>
      <c r="B647">
        <v>1010233596</v>
      </c>
      <c r="C647">
        <v>14000000</v>
      </c>
      <c r="D647">
        <v>1</v>
      </c>
      <c r="E647">
        <v>21233333</v>
      </c>
      <c r="F647">
        <v>6766667</v>
      </c>
      <c r="G647">
        <v>42000000</v>
      </c>
    </row>
    <row r="648" spans="1:7" x14ac:dyDescent="0.35">
      <c r="A648">
        <v>714</v>
      </c>
      <c r="B648">
        <v>1026564288</v>
      </c>
      <c r="C648">
        <v>18000000</v>
      </c>
      <c r="D648">
        <v>1</v>
      </c>
      <c r="E648">
        <v>12400000</v>
      </c>
      <c r="F648">
        <v>5600000</v>
      </c>
      <c r="G648">
        <v>36000000</v>
      </c>
    </row>
    <row r="649" spans="1:7" x14ac:dyDescent="0.35">
      <c r="A649">
        <v>715</v>
      </c>
      <c r="B649">
        <v>1018416687</v>
      </c>
      <c r="C649">
        <v>11802000</v>
      </c>
      <c r="D649">
        <v>1</v>
      </c>
      <c r="E649">
        <v>17703000</v>
      </c>
      <c r="F649">
        <v>2950500</v>
      </c>
      <c r="G649">
        <v>32455500</v>
      </c>
    </row>
    <row r="650" spans="1:7" x14ac:dyDescent="0.35">
      <c r="A650">
        <v>716</v>
      </c>
      <c r="B650">
        <v>1032415054</v>
      </c>
      <c r="C650">
        <v>14000000</v>
      </c>
      <c r="D650">
        <v>1</v>
      </c>
      <c r="E650">
        <v>20300000</v>
      </c>
      <c r="F650">
        <v>4200000</v>
      </c>
      <c r="G650">
        <v>38500000</v>
      </c>
    </row>
    <row r="651" spans="1:7" x14ac:dyDescent="0.35">
      <c r="A651">
        <v>717</v>
      </c>
      <c r="B651">
        <v>52857278</v>
      </c>
      <c r="C651">
        <v>7430000</v>
      </c>
      <c r="D651">
        <v>1</v>
      </c>
      <c r="E651">
        <v>10649667</v>
      </c>
      <c r="F651">
        <v>2352833</v>
      </c>
      <c r="G651">
        <v>20432500</v>
      </c>
    </row>
    <row r="652" spans="1:7" x14ac:dyDescent="0.35">
      <c r="A652">
        <v>718</v>
      </c>
      <c r="B652">
        <v>1116242164</v>
      </c>
      <c r="C652">
        <v>14896000</v>
      </c>
      <c r="D652">
        <v>1</v>
      </c>
      <c r="E652">
        <v>22344000</v>
      </c>
      <c r="F652">
        <v>7448000</v>
      </c>
      <c r="G652">
        <v>44688000</v>
      </c>
    </row>
    <row r="653" spans="1:7" x14ac:dyDescent="0.35">
      <c r="A653">
        <v>719</v>
      </c>
      <c r="B653">
        <v>1030547255</v>
      </c>
      <c r="C653">
        <v>4456000</v>
      </c>
      <c r="D653">
        <v>1</v>
      </c>
      <c r="E653">
        <v>6684000</v>
      </c>
      <c r="F653">
        <v>1114000</v>
      </c>
      <c r="G653">
        <v>12254000</v>
      </c>
    </row>
    <row r="654" spans="1:7" x14ac:dyDescent="0.35">
      <c r="A654">
        <v>720</v>
      </c>
      <c r="B654">
        <v>51808615</v>
      </c>
      <c r="C654">
        <v>4456000</v>
      </c>
      <c r="D654">
        <v>1</v>
      </c>
      <c r="E654">
        <v>5941333</v>
      </c>
      <c r="F654">
        <v>1856667</v>
      </c>
      <c r="G654">
        <v>12254000</v>
      </c>
    </row>
    <row r="655" spans="1:7" x14ac:dyDescent="0.35">
      <c r="A655">
        <v>721</v>
      </c>
      <c r="B655">
        <v>52807944</v>
      </c>
      <c r="C655">
        <v>4456000</v>
      </c>
      <c r="D655">
        <v>1</v>
      </c>
      <c r="E655">
        <v>6684000</v>
      </c>
      <c r="F655">
        <v>1114000</v>
      </c>
      <c r="G655">
        <v>12254000</v>
      </c>
    </row>
    <row r="656" spans="1:7" x14ac:dyDescent="0.35">
      <c r="A656">
        <v>722</v>
      </c>
      <c r="B656">
        <v>51982279</v>
      </c>
      <c r="C656">
        <v>5236000</v>
      </c>
      <c r="D656">
        <v>4</v>
      </c>
      <c r="E656">
        <v>8028533</v>
      </c>
      <c r="F656">
        <v>2443467</v>
      </c>
      <c r="G656">
        <v>15708000</v>
      </c>
    </row>
    <row r="657" spans="1:7" x14ac:dyDescent="0.35">
      <c r="A657">
        <v>723</v>
      </c>
      <c r="B657">
        <v>53925156</v>
      </c>
      <c r="C657">
        <v>10609000</v>
      </c>
      <c r="D657">
        <v>1</v>
      </c>
      <c r="E657">
        <v>16267133</v>
      </c>
      <c r="F657">
        <v>2298617</v>
      </c>
      <c r="G657">
        <v>29174750</v>
      </c>
    </row>
    <row r="658" spans="1:7" x14ac:dyDescent="0.35">
      <c r="A658">
        <v>724</v>
      </c>
      <c r="B658">
        <v>53080974</v>
      </c>
      <c r="C658">
        <v>11802000</v>
      </c>
      <c r="D658">
        <v>1</v>
      </c>
      <c r="E658">
        <v>17703000</v>
      </c>
      <c r="F658">
        <v>983500</v>
      </c>
      <c r="G658">
        <v>30488500</v>
      </c>
    </row>
    <row r="659" spans="1:7" x14ac:dyDescent="0.35">
      <c r="A659">
        <v>726</v>
      </c>
      <c r="B659">
        <v>1032476661</v>
      </c>
      <c r="C659">
        <v>20423067</v>
      </c>
      <c r="D659">
        <v>1</v>
      </c>
      <c r="E659">
        <v>18684933</v>
      </c>
      <c r="F659">
        <v>0</v>
      </c>
      <c r="G659">
        <v>39108000</v>
      </c>
    </row>
    <row r="660" spans="1:7" x14ac:dyDescent="0.35">
      <c r="A660">
        <v>727</v>
      </c>
      <c r="B660">
        <v>1023002959</v>
      </c>
      <c r="C660">
        <v>21726667</v>
      </c>
      <c r="D660">
        <v>1</v>
      </c>
      <c r="E660">
        <v>17381333</v>
      </c>
      <c r="F660">
        <v>0</v>
      </c>
      <c r="G660">
        <v>39108000</v>
      </c>
    </row>
    <row r="661" spans="1:7" x14ac:dyDescent="0.35">
      <c r="A661">
        <v>730</v>
      </c>
      <c r="B661">
        <v>1018455742</v>
      </c>
      <c r="C661">
        <v>19833333</v>
      </c>
      <c r="D661">
        <v>1</v>
      </c>
      <c r="E661">
        <v>25500000</v>
      </c>
      <c r="F661">
        <v>0</v>
      </c>
      <c r="G661">
        <v>45333333</v>
      </c>
    </row>
    <row r="662" spans="1:7" x14ac:dyDescent="0.35">
      <c r="A662">
        <v>731</v>
      </c>
      <c r="B662">
        <v>1024554955</v>
      </c>
      <c r="C662">
        <v>10609000</v>
      </c>
      <c r="D662">
        <v>1</v>
      </c>
      <c r="E662">
        <v>16090317</v>
      </c>
      <c r="F662">
        <v>2475433</v>
      </c>
      <c r="G662">
        <v>29174750</v>
      </c>
    </row>
    <row r="663" spans="1:7" x14ac:dyDescent="0.35">
      <c r="A663">
        <v>732</v>
      </c>
      <c r="B663">
        <v>1022421975</v>
      </c>
      <c r="C663">
        <v>7430000</v>
      </c>
      <c r="D663">
        <v>1</v>
      </c>
      <c r="E663">
        <v>11145000</v>
      </c>
      <c r="F663">
        <v>1857500</v>
      </c>
      <c r="G663">
        <v>20432500</v>
      </c>
    </row>
    <row r="664" spans="1:7" x14ac:dyDescent="0.35">
      <c r="A664">
        <v>733</v>
      </c>
      <c r="B664">
        <v>1019010320</v>
      </c>
      <c r="C664">
        <v>10609000</v>
      </c>
      <c r="D664">
        <v>1</v>
      </c>
      <c r="E664">
        <v>15383050</v>
      </c>
      <c r="F664">
        <v>3182700</v>
      </c>
      <c r="G664">
        <v>29174750</v>
      </c>
    </row>
    <row r="665" spans="1:7" x14ac:dyDescent="0.35">
      <c r="A665">
        <v>734</v>
      </c>
      <c r="B665">
        <v>1032444163</v>
      </c>
      <c r="C665">
        <v>7430000</v>
      </c>
      <c r="D665">
        <v>1</v>
      </c>
      <c r="E665">
        <v>11268833</v>
      </c>
      <c r="F665">
        <v>1733667</v>
      </c>
      <c r="G665">
        <v>20432500</v>
      </c>
    </row>
    <row r="666" spans="1:7" x14ac:dyDescent="0.35">
      <c r="A666">
        <v>736</v>
      </c>
      <c r="B666">
        <v>1015428820</v>
      </c>
      <c r="C666">
        <v>10609000</v>
      </c>
      <c r="D666">
        <v>1</v>
      </c>
      <c r="E666">
        <v>15913500</v>
      </c>
      <c r="F666">
        <v>2652250</v>
      </c>
      <c r="G666">
        <v>29174750</v>
      </c>
    </row>
    <row r="667" spans="1:7" x14ac:dyDescent="0.35">
      <c r="A667">
        <v>737</v>
      </c>
      <c r="B667">
        <v>52153225</v>
      </c>
      <c r="C667">
        <v>8600000</v>
      </c>
      <c r="D667">
        <v>1</v>
      </c>
      <c r="E667">
        <v>25800000</v>
      </c>
      <c r="F667">
        <v>0</v>
      </c>
      <c r="G667">
        <v>34400000</v>
      </c>
    </row>
    <row r="668" spans="1:7" x14ac:dyDescent="0.35">
      <c r="A668">
        <v>738</v>
      </c>
      <c r="B668">
        <v>1032439640</v>
      </c>
      <c r="C668">
        <v>21642734</v>
      </c>
      <c r="D668">
        <v>1</v>
      </c>
      <c r="E668">
        <v>23329181</v>
      </c>
      <c r="F668">
        <v>0</v>
      </c>
      <c r="G668">
        <v>44971915</v>
      </c>
    </row>
    <row r="669" spans="1:7" x14ac:dyDescent="0.35">
      <c r="A669">
        <v>739</v>
      </c>
      <c r="B669">
        <v>1070959911</v>
      </c>
      <c r="C669">
        <v>14949828</v>
      </c>
      <c r="D669">
        <v>1</v>
      </c>
      <c r="E669">
        <v>21256787</v>
      </c>
      <c r="F669">
        <v>0</v>
      </c>
      <c r="G669">
        <v>36206615</v>
      </c>
    </row>
    <row r="670" spans="1:7" x14ac:dyDescent="0.35">
      <c r="A670">
        <v>740</v>
      </c>
      <c r="B670">
        <v>41785879</v>
      </c>
      <c r="C670">
        <v>4456000</v>
      </c>
      <c r="D670">
        <v>1</v>
      </c>
      <c r="E670">
        <v>6684000</v>
      </c>
      <c r="F670">
        <v>1114000</v>
      </c>
      <c r="G670">
        <v>12254000</v>
      </c>
    </row>
    <row r="671" spans="1:7" x14ac:dyDescent="0.35">
      <c r="A671">
        <v>741</v>
      </c>
      <c r="B671">
        <v>1022411484</v>
      </c>
      <c r="C671">
        <v>4775000</v>
      </c>
      <c r="D671">
        <v>1</v>
      </c>
      <c r="E671">
        <v>7321667</v>
      </c>
      <c r="F671">
        <v>1034583</v>
      </c>
      <c r="G671">
        <v>13131250</v>
      </c>
    </row>
    <row r="672" spans="1:7" x14ac:dyDescent="0.35">
      <c r="A672">
        <v>742</v>
      </c>
      <c r="B672">
        <v>51687980</v>
      </c>
      <c r="C672">
        <v>4456000</v>
      </c>
      <c r="D672">
        <v>1</v>
      </c>
      <c r="E672">
        <v>6684000</v>
      </c>
      <c r="F672">
        <v>1114000</v>
      </c>
      <c r="G672">
        <v>12254000</v>
      </c>
    </row>
    <row r="673" spans="1:7" x14ac:dyDescent="0.35">
      <c r="A673">
        <v>743</v>
      </c>
      <c r="B673">
        <v>1073245893</v>
      </c>
      <c r="C673">
        <v>10609000</v>
      </c>
      <c r="D673">
        <v>1</v>
      </c>
      <c r="E673">
        <v>16090317</v>
      </c>
      <c r="F673">
        <v>2475433</v>
      </c>
      <c r="G673">
        <v>29174750</v>
      </c>
    </row>
    <row r="674" spans="1:7" x14ac:dyDescent="0.35">
      <c r="A674">
        <v>744</v>
      </c>
      <c r="B674">
        <v>1014253349</v>
      </c>
      <c r="C674">
        <v>10609000</v>
      </c>
      <c r="D674">
        <v>1</v>
      </c>
      <c r="E674">
        <v>16090317</v>
      </c>
      <c r="F674">
        <v>2475433</v>
      </c>
      <c r="G674">
        <v>29174750</v>
      </c>
    </row>
    <row r="675" spans="1:7" x14ac:dyDescent="0.35">
      <c r="A675">
        <v>745</v>
      </c>
      <c r="B675">
        <v>1026559384</v>
      </c>
      <c r="C675">
        <v>10609000</v>
      </c>
      <c r="D675">
        <v>1</v>
      </c>
      <c r="E675">
        <v>16090317</v>
      </c>
      <c r="F675">
        <v>2475433</v>
      </c>
      <c r="G675">
        <v>29174750</v>
      </c>
    </row>
    <row r="676" spans="1:7" x14ac:dyDescent="0.35">
      <c r="A676">
        <v>746</v>
      </c>
      <c r="B676">
        <v>52460032</v>
      </c>
      <c r="C676">
        <v>4456000</v>
      </c>
      <c r="D676">
        <v>1</v>
      </c>
      <c r="E676">
        <v>6461200</v>
      </c>
      <c r="F676">
        <v>1336800</v>
      </c>
      <c r="G676">
        <v>12254000</v>
      </c>
    </row>
    <row r="677" spans="1:7" x14ac:dyDescent="0.35">
      <c r="A677">
        <v>747</v>
      </c>
      <c r="B677">
        <v>1010164383</v>
      </c>
      <c r="C677">
        <v>26027600</v>
      </c>
      <c r="D677">
        <v>2</v>
      </c>
      <c r="E677">
        <v>24348400</v>
      </c>
      <c r="F677">
        <v>0</v>
      </c>
      <c r="G677">
        <v>50376000</v>
      </c>
    </row>
    <row r="678" spans="1:7" x14ac:dyDescent="0.35">
      <c r="A678">
        <v>748</v>
      </c>
      <c r="B678">
        <v>1018486377</v>
      </c>
      <c r="C678">
        <v>13036000</v>
      </c>
      <c r="D678">
        <v>1</v>
      </c>
      <c r="E678">
        <v>18902200</v>
      </c>
      <c r="F678">
        <v>7169800</v>
      </c>
      <c r="G678">
        <v>39108000</v>
      </c>
    </row>
    <row r="679" spans="1:7" x14ac:dyDescent="0.35">
      <c r="A679">
        <v>749</v>
      </c>
      <c r="B679">
        <v>35502609</v>
      </c>
      <c r="C679">
        <v>4456000</v>
      </c>
      <c r="D679">
        <v>1</v>
      </c>
      <c r="E679">
        <v>6386933</v>
      </c>
      <c r="F679">
        <v>1411067</v>
      </c>
      <c r="G679">
        <v>12254000</v>
      </c>
    </row>
    <row r="680" spans="1:7" x14ac:dyDescent="0.35">
      <c r="A680">
        <v>751</v>
      </c>
      <c r="B680">
        <v>1085313128</v>
      </c>
      <c r="C680">
        <v>10609000</v>
      </c>
      <c r="D680">
        <v>1</v>
      </c>
      <c r="E680">
        <v>15913500</v>
      </c>
      <c r="F680">
        <v>2652250</v>
      </c>
      <c r="G680">
        <v>29174750</v>
      </c>
    </row>
    <row r="681" spans="1:7" x14ac:dyDescent="0.35">
      <c r="A681">
        <v>752</v>
      </c>
      <c r="B681">
        <v>1022970464</v>
      </c>
      <c r="C681">
        <v>7396000</v>
      </c>
      <c r="D681">
        <v>4</v>
      </c>
      <c r="E681">
        <v>11094000</v>
      </c>
      <c r="F681">
        <v>3698000</v>
      </c>
      <c r="G681">
        <v>22188000</v>
      </c>
    </row>
    <row r="682" spans="1:7" x14ac:dyDescent="0.35">
      <c r="A682">
        <v>753</v>
      </c>
      <c r="B682">
        <v>1072661251</v>
      </c>
      <c r="C682">
        <v>11330000</v>
      </c>
      <c r="D682">
        <v>1</v>
      </c>
      <c r="E682">
        <v>16995000</v>
      </c>
      <c r="F682">
        <v>2832500</v>
      </c>
      <c r="G682">
        <v>31157500</v>
      </c>
    </row>
    <row r="683" spans="1:7" x14ac:dyDescent="0.35">
      <c r="A683">
        <v>754</v>
      </c>
      <c r="B683">
        <v>1022972414</v>
      </c>
      <c r="C683">
        <v>6084000</v>
      </c>
      <c r="D683">
        <v>1</v>
      </c>
      <c r="E683">
        <v>9126000</v>
      </c>
      <c r="F683">
        <v>1521000</v>
      </c>
      <c r="G683">
        <v>16731000</v>
      </c>
    </row>
    <row r="684" spans="1:7" x14ac:dyDescent="0.35">
      <c r="A684">
        <v>755</v>
      </c>
      <c r="B684">
        <v>1033697548</v>
      </c>
      <c r="C684">
        <v>7426000</v>
      </c>
      <c r="D684">
        <v>1</v>
      </c>
      <c r="E684">
        <v>10520167</v>
      </c>
      <c r="F684">
        <v>4331833</v>
      </c>
      <c r="G684">
        <v>22278000</v>
      </c>
    </row>
    <row r="685" spans="1:7" x14ac:dyDescent="0.35">
      <c r="A685">
        <v>756</v>
      </c>
      <c r="B685">
        <v>1010193338</v>
      </c>
      <c r="C685">
        <v>13428000</v>
      </c>
      <c r="D685">
        <v>1</v>
      </c>
      <c r="E685">
        <v>19470600</v>
      </c>
      <c r="F685">
        <v>4028400</v>
      </c>
      <c r="G685">
        <v>36927000</v>
      </c>
    </row>
    <row r="686" spans="1:7" x14ac:dyDescent="0.35">
      <c r="A686">
        <v>757</v>
      </c>
      <c r="B686">
        <v>91080090</v>
      </c>
      <c r="C686">
        <v>16351375</v>
      </c>
      <c r="D686">
        <v>1</v>
      </c>
      <c r="E686">
        <v>21023196</v>
      </c>
      <c r="F686">
        <v>0</v>
      </c>
      <c r="G686">
        <v>37374571</v>
      </c>
    </row>
    <row r="687" spans="1:7" x14ac:dyDescent="0.35">
      <c r="A687">
        <v>758</v>
      </c>
      <c r="B687">
        <v>35604943</v>
      </c>
      <c r="C687">
        <v>13261250</v>
      </c>
      <c r="D687">
        <v>1</v>
      </c>
      <c r="E687">
        <v>15913500</v>
      </c>
      <c r="F687">
        <v>0</v>
      </c>
      <c r="G687">
        <v>29174750</v>
      </c>
    </row>
    <row r="688" spans="1:7" x14ac:dyDescent="0.35">
      <c r="A688">
        <v>759</v>
      </c>
      <c r="B688">
        <v>35326358</v>
      </c>
      <c r="C688">
        <v>26873600</v>
      </c>
      <c r="D688">
        <v>1</v>
      </c>
      <c r="E688">
        <v>23514400</v>
      </c>
      <c r="F688">
        <v>0</v>
      </c>
      <c r="G688">
        <v>50388000</v>
      </c>
    </row>
    <row r="689" spans="1:7" x14ac:dyDescent="0.35">
      <c r="A689">
        <v>760</v>
      </c>
      <c r="B689">
        <v>1018469145</v>
      </c>
      <c r="C689">
        <v>21103000</v>
      </c>
      <c r="D689">
        <v>1</v>
      </c>
      <c r="E689">
        <v>19307000</v>
      </c>
      <c r="F689">
        <v>0</v>
      </c>
      <c r="G689">
        <v>40410000</v>
      </c>
    </row>
    <row r="690" spans="1:7" x14ac:dyDescent="0.35">
      <c r="A690">
        <v>761</v>
      </c>
      <c r="B690">
        <v>1012395718</v>
      </c>
      <c r="C690">
        <v>7430000</v>
      </c>
      <c r="D690">
        <v>1</v>
      </c>
      <c r="E690">
        <v>10525833</v>
      </c>
      <c r="F690">
        <v>2476667</v>
      </c>
      <c r="G690">
        <v>20432500</v>
      </c>
    </row>
    <row r="691" spans="1:7" x14ac:dyDescent="0.35">
      <c r="A691">
        <v>762</v>
      </c>
      <c r="B691">
        <v>80818311</v>
      </c>
      <c r="C691">
        <v>8629479</v>
      </c>
      <c r="D691">
        <v>1</v>
      </c>
      <c r="E691">
        <v>11095044</v>
      </c>
      <c r="F691">
        <v>0</v>
      </c>
      <c r="G691">
        <v>19724523</v>
      </c>
    </row>
    <row r="692" spans="1:7" x14ac:dyDescent="0.35">
      <c r="A692">
        <v>763</v>
      </c>
      <c r="B692">
        <v>1018478219</v>
      </c>
      <c r="C692">
        <v>20640333</v>
      </c>
      <c r="D692">
        <v>2</v>
      </c>
      <c r="E692">
        <v>18467667</v>
      </c>
      <c r="F692">
        <v>0</v>
      </c>
      <c r="G692">
        <v>39108000</v>
      </c>
    </row>
    <row r="693" spans="1:7" x14ac:dyDescent="0.35">
      <c r="A693">
        <v>764</v>
      </c>
      <c r="B693">
        <v>1018502994</v>
      </c>
      <c r="C693">
        <v>20634000</v>
      </c>
      <c r="D693">
        <v>2</v>
      </c>
      <c r="E693">
        <v>18462000</v>
      </c>
      <c r="F693">
        <v>0</v>
      </c>
      <c r="G693">
        <v>39096000</v>
      </c>
    </row>
    <row r="694" spans="1:7" x14ac:dyDescent="0.35">
      <c r="A694">
        <v>765</v>
      </c>
      <c r="B694">
        <v>35507616</v>
      </c>
      <c r="C694">
        <v>13036000</v>
      </c>
      <c r="D694">
        <v>1</v>
      </c>
      <c r="E694">
        <v>18467667</v>
      </c>
      <c r="F694">
        <v>7604333</v>
      </c>
      <c r="G694">
        <v>39108000</v>
      </c>
    </row>
    <row r="695" spans="1:7" x14ac:dyDescent="0.35">
      <c r="A695">
        <v>766</v>
      </c>
      <c r="B695">
        <v>59310788</v>
      </c>
      <c r="C695">
        <v>13036000</v>
      </c>
      <c r="D695">
        <v>1</v>
      </c>
      <c r="E695">
        <v>18467667</v>
      </c>
      <c r="F695">
        <v>7604333</v>
      </c>
      <c r="G695">
        <v>39108000</v>
      </c>
    </row>
    <row r="696" spans="1:7" x14ac:dyDescent="0.35">
      <c r="A696">
        <v>767</v>
      </c>
      <c r="B696">
        <v>1015470972</v>
      </c>
      <c r="C696">
        <v>36850000</v>
      </c>
      <c r="D696">
        <v>1</v>
      </c>
      <c r="E696">
        <v>15400000</v>
      </c>
      <c r="F696">
        <v>0</v>
      </c>
      <c r="G696">
        <v>52250000</v>
      </c>
    </row>
    <row r="697" spans="1:7" x14ac:dyDescent="0.35">
      <c r="A697">
        <v>768</v>
      </c>
      <c r="B697">
        <v>1012334587</v>
      </c>
      <c r="C697">
        <v>7430000</v>
      </c>
      <c r="D697">
        <v>1</v>
      </c>
      <c r="E697">
        <v>10649667</v>
      </c>
      <c r="F697">
        <v>2352833</v>
      </c>
      <c r="G697">
        <v>20432500</v>
      </c>
    </row>
    <row r="698" spans="1:7" x14ac:dyDescent="0.35">
      <c r="A698">
        <v>769</v>
      </c>
      <c r="B698">
        <v>1018405717</v>
      </c>
      <c r="C698">
        <v>17986512</v>
      </c>
      <c r="D698">
        <v>1</v>
      </c>
      <c r="E698">
        <v>19388059</v>
      </c>
      <c r="F698">
        <v>0</v>
      </c>
      <c r="G698">
        <v>37374571</v>
      </c>
    </row>
    <row r="699" spans="1:7" x14ac:dyDescent="0.35">
      <c r="A699">
        <v>770</v>
      </c>
      <c r="B699">
        <v>1020719847</v>
      </c>
      <c r="C699">
        <v>17285739</v>
      </c>
      <c r="D699">
        <v>1</v>
      </c>
      <c r="E699">
        <v>20088832</v>
      </c>
      <c r="F699">
        <v>0</v>
      </c>
      <c r="G699">
        <v>37374571</v>
      </c>
    </row>
    <row r="700" spans="1:7" x14ac:dyDescent="0.35">
      <c r="A700">
        <v>771</v>
      </c>
      <c r="B700">
        <v>52093380</v>
      </c>
      <c r="C700">
        <v>13428000</v>
      </c>
      <c r="D700">
        <v>1</v>
      </c>
      <c r="E700">
        <v>19246800</v>
      </c>
      <c r="F700">
        <v>5371200</v>
      </c>
      <c r="G700">
        <v>38046000</v>
      </c>
    </row>
    <row r="701" spans="1:7" x14ac:dyDescent="0.35">
      <c r="A701">
        <v>772</v>
      </c>
      <c r="B701">
        <v>52718702</v>
      </c>
      <c r="C701">
        <v>25349334</v>
      </c>
      <c r="D701">
        <v>1</v>
      </c>
      <c r="E701">
        <v>9958666</v>
      </c>
      <c r="F701">
        <v>0</v>
      </c>
      <c r="G701">
        <v>35308000</v>
      </c>
    </row>
    <row r="702" spans="1:7" x14ac:dyDescent="0.35">
      <c r="A702">
        <v>773</v>
      </c>
      <c r="B702">
        <v>1026266387</v>
      </c>
      <c r="C702">
        <v>17400000</v>
      </c>
      <c r="D702">
        <v>3</v>
      </c>
      <c r="E702">
        <v>24940000</v>
      </c>
      <c r="F702">
        <v>1160000</v>
      </c>
      <c r="G702">
        <v>43500000</v>
      </c>
    </row>
    <row r="703" spans="1:7" x14ac:dyDescent="0.35">
      <c r="A703">
        <v>774</v>
      </c>
      <c r="B703">
        <v>1098736381</v>
      </c>
      <c r="C703">
        <v>7933333</v>
      </c>
      <c r="D703">
        <v>1</v>
      </c>
      <c r="E703">
        <v>19266667</v>
      </c>
      <c r="F703">
        <v>0</v>
      </c>
      <c r="G703">
        <v>27200000</v>
      </c>
    </row>
    <row r="704" spans="1:7" x14ac:dyDescent="0.35">
      <c r="A704">
        <v>775</v>
      </c>
      <c r="B704">
        <v>1013598415</v>
      </c>
      <c r="C704">
        <v>56766667</v>
      </c>
      <c r="D704">
        <v>1</v>
      </c>
      <c r="E704">
        <v>4983333</v>
      </c>
      <c r="F704">
        <v>0</v>
      </c>
      <c r="G704">
        <v>61750000</v>
      </c>
    </row>
    <row r="705" spans="1:7" x14ac:dyDescent="0.35">
      <c r="A705">
        <v>777</v>
      </c>
      <c r="B705">
        <v>53015473</v>
      </c>
      <c r="C705">
        <v>43766667</v>
      </c>
      <c r="D705">
        <v>1</v>
      </c>
      <c r="E705">
        <v>17983333</v>
      </c>
      <c r="F705">
        <v>0</v>
      </c>
      <c r="G705">
        <v>61750000</v>
      </c>
    </row>
    <row r="706" spans="1:7" x14ac:dyDescent="0.35">
      <c r="A706">
        <v>778</v>
      </c>
      <c r="B706">
        <v>1014294595</v>
      </c>
      <c r="C706">
        <v>43766667</v>
      </c>
      <c r="D706">
        <v>1</v>
      </c>
      <c r="E706">
        <v>17983333</v>
      </c>
      <c r="F706">
        <v>0</v>
      </c>
      <c r="G706">
        <v>61750000</v>
      </c>
    </row>
    <row r="707" spans="1:7" x14ac:dyDescent="0.35">
      <c r="A707">
        <v>779</v>
      </c>
      <c r="B707">
        <v>52902315</v>
      </c>
      <c r="C707">
        <v>0</v>
      </c>
      <c r="D707">
        <v>2</v>
      </c>
      <c r="E707">
        <v>31983333</v>
      </c>
      <c r="F707">
        <v>0</v>
      </c>
      <c r="G707">
        <v>31983333</v>
      </c>
    </row>
    <row r="708" spans="1:7" x14ac:dyDescent="0.35">
      <c r="A708">
        <v>781</v>
      </c>
      <c r="B708">
        <v>52240365</v>
      </c>
      <c r="C708">
        <v>7430000</v>
      </c>
      <c r="D708">
        <v>1</v>
      </c>
      <c r="E708">
        <v>10278167</v>
      </c>
      <c r="F708">
        <v>2724333</v>
      </c>
      <c r="G708">
        <v>20432500</v>
      </c>
    </row>
    <row r="709" spans="1:7" x14ac:dyDescent="0.35">
      <c r="A709">
        <v>782</v>
      </c>
      <c r="B709">
        <v>52339678</v>
      </c>
      <c r="C709">
        <v>9916667</v>
      </c>
      <c r="D709">
        <v>1</v>
      </c>
      <c r="E709">
        <v>9333333</v>
      </c>
      <c r="F709">
        <v>0</v>
      </c>
      <c r="G709">
        <v>19250000</v>
      </c>
    </row>
    <row r="710" spans="1:7" x14ac:dyDescent="0.35">
      <c r="A710">
        <v>783</v>
      </c>
      <c r="B710">
        <v>1020753180</v>
      </c>
      <c r="C710">
        <v>10609000</v>
      </c>
      <c r="D710">
        <v>1</v>
      </c>
      <c r="E710">
        <v>14675783</v>
      </c>
      <c r="F710">
        <v>3889967</v>
      </c>
      <c r="G710">
        <v>29174750</v>
      </c>
    </row>
    <row r="711" spans="1:7" x14ac:dyDescent="0.35">
      <c r="A711">
        <v>784</v>
      </c>
      <c r="B711">
        <v>1010231425</v>
      </c>
      <c r="C711">
        <v>10609000</v>
      </c>
      <c r="D711">
        <v>1</v>
      </c>
      <c r="E711">
        <v>14145333</v>
      </c>
      <c r="F711">
        <v>4420417</v>
      </c>
      <c r="G711">
        <v>29174750</v>
      </c>
    </row>
    <row r="712" spans="1:7" x14ac:dyDescent="0.35">
      <c r="A712">
        <v>786</v>
      </c>
      <c r="B712">
        <v>52708833</v>
      </c>
      <c r="C712">
        <v>26950000</v>
      </c>
      <c r="D712">
        <v>1</v>
      </c>
      <c r="E712">
        <v>29050000</v>
      </c>
      <c r="F712">
        <v>0</v>
      </c>
      <c r="G712">
        <v>56000000</v>
      </c>
    </row>
    <row r="713" spans="1:7" x14ac:dyDescent="0.35">
      <c r="A713">
        <v>787</v>
      </c>
      <c r="B713">
        <v>1032362351</v>
      </c>
      <c r="C713">
        <v>16500000</v>
      </c>
      <c r="D713">
        <v>1</v>
      </c>
      <c r="E713">
        <v>10266667</v>
      </c>
      <c r="F713">
        <v>3483333</v>
      </c>
      <c r="G713">
        <v>30250000</v>
      </c>
    </row>
    <row r="714" spans="1:7" x14ac:dyDescent="0.35">
      <c r="A714">
        <v>789</v>
      </c>
      <c r="B714">
        <v>52184426</v>
      </c>
      <c r="C714">
        <v>25272045</v>
      </c>
      <c r="D714">
        <v>1</v>
      </c>
      <c r="E714">
        <v>9862261</v>
      </c>
      <c r="F714">
        <v>0</v>
      </c>
      <c r="G714">
        <v>35134306</v>
      </c>
    </row>
    <row r="715" spans="1:7" x14ac:dyDescent="0.35">
      <c r="A715">
        <v>790</v>
      </c>
      <c r="B715">
        <v>1018420718</v>
      </c>
      <c r="C715">
        <v>21937200</v>
      </c>
      <c r="D715">
        <v>2</v>
      </c>
      <c r="E715">
        <v>17158800</v>
      </c>
      <c r="F715">
        <v>0</v>
      </c>
      <c r="G715">
        <v>39096000</v>
      </c>
    </row>
    <row r="716" spans="1:7" x14ac:dyDescent="0.35">
      <c r="A716">
        <v>791</v>
      </c>
      <c r="B716">
        <v>52866026</v>
      </c>
      <c r="C716">
        <v>21937200</v>
      </c>
      <c r="D716">
        <v>2</v>
      </c>
      <c r="E716">
        <v>17158800</v>
      </c>
      <c r="F716">
        <v>0</v>
      </c>
      <c r="G716">
        <v>39096000</v>
      </c>
    </row>
    <row r="717" spans="1:7" x14ac:dyDescent="0.35">
      <c r="A717">
        <v>792</v>
      </c>
      <c r="B717">
        <v>52028342</v>
      </c>
      <c r="C717">
        <v>21937200</v>
      </c>
      <c r="D717">
        <v>2</v>
      </c>
      <c r="E717">
        <v>17158800</v>
      </c>
      <c r="F717">
        <v>0</v>
      </c>
      <c r="G717">
        <v>39096000</v>
      </c>
    </row>
    <row r="718" spans="1:7" x14ac:dyDescent="0.35">
      <c r="A718">
        <v>793</v>
      </c>
      <c r="B718">
        <v>1033705920</v>
      </c>
      <c r="C718">
        <v>13200000</v>
      </c>
      <c r="D718">
        <v>1</v>
      </c>
      <c r="E718">
        <v>18700000</v>
      </c>
      <c r="F718">
        <v>2200000</v>
      </c>
      <c r="G718">
        <v>34100000</v>
      </c>
    </row>
    <row r="719" spans="1:7" x14ac:dyDescent="0.35">
      <c r="A719">
        <v>794</v>
      </c>
      <c r="B719">
        <v>1000831210</v>
      </c>
      <c r="C719">
        <v>4775000</v>
      </c>
      <c r="D719">
        <v>1</v>
      </c>
      <c r="E719">
        <v>6844167</v>
      </c>
      <c r="F719">
        <v>318333</v>
      </c>
      <c r="G719">
        <v>11937500</v>
      </c>
    </row>
    <row r="720" spans="1:7" x14ac:dyDescent="0.35">
      <c r="A720">
        <v>795</v>
      </c>
      <c r="B720">
        <v>1070305254</v>
      </c>
      <c r="C720">
        <v>13036000</v>
      </c>
      <c r="D720">
        <v>1</v>
      </c>
      <c r="E720">
        <v>16946800</v>
      </c>
      <c r="F720">
        <v>9125200</v>
      </c>
      <c r="G720">
        <v>39108000</v>
      </c>
    </row>
    <row r="721" spans="1:7" x14ac:dyDescent="0.35">
      <c r="A721">
        <v>796</v>
      </c>
      <c r="B721">
        <v>52428918</v>
      </c>
      <c r="C721">
        <v>39108000</v>
      </c>
      <c r="D721">
        <v>1</v>
      </c>
      <c r="E721">
        <v>0</v>
      </c>
      <c r="F721">
        <v>0</v>
      </c>
      <c r="G721">
        <v>39108000</v>
      </c>
    </row>
    <row r="722" spans="1:7" x14ac:dyDescent="0.35">
      <c r="A722">
        <v>797</v>
      </c>
      <c r="B722">
        <v>1053819587</v>
      </c>
      <c r="C722">
        <v>10864000</v>
      </c>
      <c r="D722">
        <v>1</v>
      </c>
      <c r="E722">
        <v>13942133</v>
      </c>
      <c r="F722">
        <v>7785867</v>
      </c>
      <c r="G722">
        <v>32592000</v>
      </c>
    </row>
    <row r="723" spans="1:7" x14ac:dyDescent="0.35">
      <c r="A723">
        <v>798</v>
      </c>
      <c r="B723">
        <v>1013615768</v>
      </c>
      <c r="C723">
        <v>31500000</v>
      </c>
      <c r="D723">
        <v>2</v>
      </c>
      <c r="E723">
        <v>12750000</v>
      </c>
      <c r="F723">
        <v>0</v>
      </c>
      <c r="G723">
        <v>44250000</v>
      </c>
    </row>
    <row r="724" spans="1:7" x14ac:dyDescent="0.35">
      <c r="A724">
        <v>799</v>
      </c>
      <c r="B724">
        <v>1049640390</v>
      </c>
      <c r="C724">
        <v>14852600</v>
      </c>
      <c r="D724">
        <v>1</v>
      </c>
      <c r="E724">
        <v>19803467</v>
      </c>
      <c r="F724">
        <v>6188583</v>
      </c>
      <c r="G724">
        <v>40844650</v>
      </c>
    </row>
    <row r="725" spans="1:7" x14ac:dyDescent="0.35">
      <c r="A725">
        <v>800</v>
      </c>
      <c r="B725">
        <v>1073176212</v>
      </c>
      <c r="C725">
        <v>7430000</v>
      </c>
      <c r="D725">
        <v>1</v>
      </c>
      <c r="E725">
        <v>9906667</v>
      </c>
      <c r="F725">
        <v>3095833</v>
      </c>
      <c r="G725">
        <v>20432500</v>
      </c>
    </row>
    <row r="726" spans="1:7" x14ac:dyDescent="0.35">
      <c r="A726">
        <v>801</v>
      </c>
      <c r="B726">
        <v>1075299886</v>
      </c>
      <c r="C726">
        <v>13428000</v>
      </c>
      <c r="D726">
        <v>1</v>
      </c>
      <c r="E726">
        <v>17904000</v>
      </c>
      <c r="F726">
        <v>6714000</v>
      </c>
      <c r="G726">
        <v>38046000</v>
      </c>
    </row>
    <row r="727" spans="1:7" x14ac:dyDescent="0.35">
      <c r="A727">
        <v>802</v>
      </c>
      <c r="B727">
        <v>1015403452</v>
      </c>
      <c r="C727">
        <v>14000000</v>
      </c>
      <c r="D727">
        <v>1</v>
      </c>
      <c r="E727">
        <v>19600000</v>
      </c>
      <c r="F727">
        <v>1400000</v>
      </c>
      <c r="G727">
        <v>35000000</v>
      </c>
    </row>
    <row r="728" spans="1:7" x14ac:dyDescent="0.35">
      <c r="A728">
        <v>803</v>
      </c>
      <c r="B728">
        <v>52085598</v>
      </c>
      <c r="C728">
        <v>13036000</v>
      </c>
      <c r="D728">
        <v>1</v>
      </c>
      <c r="E728">
        <v>17164067</v>
      </c>
      <c r="F728">
        <v>8907933</v>
      </c>
      <c r="G728">
        <v>39108000</v>
      </c>
    </row>
    <row r="729" spans="1:7" x14ac:dyDescent="0.35">
      <c r="A729">
        <v>805</v>
      </c>
      <c r="B729">
        <v>1032457160</v>
      </c>
      <c r="C729">
        <v>36850000</v>
      </c>
      <c r="D729">
        <v>1</v>
      </c>
      <c r="E729">
        <v>15400000</v>
      </c>
      <c r="F729">
        <v>0</v>
      </c>
      <c r="G729">
        <v>52250000</v>
      </c>
    </row>
    <row r="730" spans="1:7" x14ac:dyDescent="0.35">
      <c r="A730">
        <v>806</v>
      </c>
      <c r="B730">
        <v>39649779</v>
      </c>
      <c r="C730">
        <v>10609000</v>
      </c>
      <c r="D730">
        <v>1</v>
      </c>
      <c r="E730">
        <v>14675783</v>
      </c>
      <c r="F730">
        <v>3889967</v>
      </c>
      <c r="G730">
        <v>29174750</v>
      </c>
    </row>
    <row r="731" spans="1:7" x14ac:dyDescent="0.35">
      <c r="A731">
        <v>807</v>
      </c>
      <c r="B731">
        <v>1030635918</v>
      </c>
      <c r="C731">
        <v>7430000</v>
      </c>
      <c r="D731">
        <v>1</v>
      </c>
      <c r="E731">
        <v>10278167</v>
      </c>
      <c r="F731">
        <v>2229000</v>
      </c>
      <c r="G731">
        <v>19937167</v>
      </c>
    </row>
    <row r="732" spans="1:7" x14ac:dyDescent="0.35">
      <c r="A732">
        <v>808</v>
      </c>
      <c r="B732">
        <v>1032467525</v>
      </c>
      <c r="C732">
        <v>7396000</v>
      </c>
      <c r="D732">
        <v>1</v>
      </c>
      <c r="E732">
        <v>9738067</v>
      </c>
      <c r="F732">
        <v>739600</v>
      </c>
      <c r="G732">
        <v>17873667</v>
      </c>
    </row>
    <row r="733" spans="1:7" x14ac:dyDescent="0.35">
      <c r="A733">
        <v>809</v>
      </c>
      <c r="B733">
        <v>1032441136</v>
      </c>
      <c r="C733">
        <v>43766667</v>
      </c>
      <c r="D733">
        <v>1</v>
      </c>
      <c r="E733">
        <v>17983333</v>
      </c>
      <c r="F733">
        <v>0</v>
      </c>
      <c r="G733">
        <v>61750000</v>
      </c>
    </row>
    <row r="734" spans="1:7" x14ac:dyDescent="0.35">
      <c r="A734">
        <v>810</v>
      </c>
      <c r="B734">
        <v>52834726</v>
      </c>
      <c r="C734">
        <v>14852000</v>
      </c>
      <c r="D734">
        <v>4</v>
      </c>
      <c r="E734">
        <v>20792800</v>
      </c>
      <c r="F734">
        <v>5198200</v>
      </c>
      <c r="G734">
        <v>40843000</v>
      </c>
    </row>
    <row r="735" spans="1:7" x14ac:dyDescent="0.35">
      <c r="A735">
        <v>811</v>
      </c>
      <c r="B735">
        <v>1032492067</v>
      </c>
      <c r="C735">
        <v>13428000</v>
      </c>
      <c r="D735">
        <v>1</v>
      </c>
      <c r="E735">
        <v>17904000</v>
      </c>
      <c r="F735">
        <v>6714000</v>
      </c>
      <c r="G735">
        <v>38046000</v>
      </c>
    </row>
    <row r="736" spans="1:7" x14ac:dyDescent="0.35">
      <c r="A736">
        <v>812</v>
      </c>
      <c r="B736">
        <v>52396704</v>
      </c>
      <c r="C736">
        <v>10600000</v>
      </c>
      <c r="D736">
        <v>1</v>
      </c>
      <c r="E736">
        <v>14133333</v>
      </c>
      <c r="F736">
        <v>1766667</v>
      </c>
      <c r="G736">
        <v>26500000</v>
      </c>
    </row>
    <row r="737" spans="1:7" x14ac:dyDescent="0.35">
      <c r="A737">
        <v>814</v>
      </c>
      <c r="B737">
        <v>1018497248</v>
      </c>
      <c r="C737">
        <v>7426000</v>
      </c>
      <c r="D737">
        <v>1</v>
      </c>
      <c r="E737">
        <v>9777567</v>
      </c>
      <c r="F737">
        <v>5074433</v>
      </c>
      <c r="G737">
        <v>22278000</v>
      </c>
    </row>
    <row r="738" spans="1:7" x14ac:dyDescent="0.35">
      <c r="A738">
        <v>815</v>
      </c>
      <c r="B738">
        <v>1030556803</v>
      </c>
      <c r="C738">
        <v>7426000</v>
      </c>
      <c r="D738">
        <v>1</v>
      </c>
      <c r="E738">
        <v>9777567</v>
      </c>
      <c r="F738">
        <v>5074433</v>
      </c>
      <c r="G738">
        <v>22278000</v>
      </c>
    </row>
    <row r="739" spans="1:7" x14ac:dyDescent="0.35">
      <c r="A739">
        <v>816</v>
      </c>
      <c r="B739">
        <v>1019069829</v>
      </c>
      <c r="C739">
        <v>10609000</v>
      </c>
      <c r="D739">
        <v>1</v>
      </c>
      <c r="E739">
        <v>12553983</v>
      </c>
      <c r="F739">
        <v>6011767</v>
      </c>
      <c r="G739">
        <v>29174750</v>
      </c>
    </row>
    <row r="740" spans="1:7" x14ac:dyDescent="0.35">
      <c r="A740">
        <v>817</v>
      </c>
      <c r="B740">
        <v>1018487050</v>
      </c>
      <c r="C740">
        <v>10178000</v>
      </c>
      <c r="D740">
        <v>1</v>
      </c>
      <c r="E740">
        <v>13570667</v>
      </c>
      <c r="F740">
        <v>848166</v>
      </c>
      <c r="G740">
        <v>24596833</v>
      </c>
    </row>
    <row r="741" spans="1:7" x14ac:dyDescent="0.35">
      <c r="A741">
        <v>818</v>
      </c>
      <c r="B741">
        <v>1066182352</v>
      </c>
      <c r="C741">
        <v>10178000</v>
      </c>
      <c r="D741">
        <v>1</v>
      </c>
      <c r="E741">
        <v>14079567</v>
      </c>
      <c r="F741">
        <v>339266</v>
      </c>
      <c r="G741">
        <v>24596833</v>
      </c>
    </row>
    <row r="742" spans="1:7" x14ac:dyDescent="0.35">
      <c r="A742">
        <v>819</v>
      </c>
      <c r="B742">
        <v>1094915865</v>
      </c>
      <c r="C742">
        <v>11145000</v>
      </c>
      <c r="D742">
        <v>1</v>
      </c>
      <c r="E742">
        <v>5324833</v>
      </c>
      <c r="F742">
        <v>3962667</v>
      </c>
      <c r="G742">
        <v>20432500</v>
      </c>
    </row>
    <row r="743" spans="1:7" x14ac:dyDescent="0.35">
      <c r="A743">
        <v>821</v>
      </c>
      <c r="B743">
        <v>52195275</v>
      </c>
      <c r="C743">
        <v>7426000</v>
      </c>
      <c r="D743">
        <v>1</v>
      </c>
      <c r="E743">
        <v>9777567</v>
      </c>
      <c r="F743">
        <v>5074433</v>
      </c>
      <c r="G743">
        <v>22278000</v>
      </c>
    </row>
    <row r="744" spans="1:7" x14ac:dyDescent="0.35">
      <c r="A744">
        <v>822</v>
      </c>
      <c r="B744">
        <v>1023967522</v>
      </c>
      <c r="C744">
        <v>10178000</v>
      </c>
      <c r="D744">
        <v>1</v>
      </c>
      <c r="E744">
        <v>13231400</v>
      </c>
      <c r="F744">
        <v>1187433</v>
      </c>
      <c r="G744">
        <v>24596833</v>
      </c>
    </row>
    <row r="745" spans="1:7" x14ac:dyDescent="0.35">
      <c r="A745">
        <v>826</v>
      </c>
      <c r="B745">
        <v>52364679</v>
      </c>
      <c r="C745">
        <v>13428000</v>
      </c>
      <c r="D745">
        <v>1</v>
      </c>
      <c r="E745">
        <v>17904000</v>
      </c>
      <c r="F745">
        <v>5595000</v>
      </c>
      <c r="G745">
        <v>36927000</v>
      </c>
    </row>
    <row r="746" spans="1:7" x14ac:dyDescent="0.35">
      <c r="A746">
        <v>827</v>
      </c>
      <c r="B746">
        <v>52777957</v>
      </c>
      <c r="C746">
        <v>21818833</v>
      </c>
      <c r="D746">
        <v>1</v>
      </c>
      <c r="E746">
        <v>8514667</v>
      </c>
      <c r="F746">
        <v>0</v>
      </c>
      <c r="G746">
        <v>30333500</v>
      </c>
    </row>
    <row r="747" spans="1:7" x14ac:dyDescent="0.35">
      <c r="A747">
        <v>828</v>
      </c>
      <c r="B747">
        <v>52468187</v>
      </c>
      <c r="C747">
        <v>10609000</v>
      </c>
      <c r="D747">
        <v>1</v>
      </c>
      <c r="E747">
        <v>14145333</v>
      </c>
      <c r="F747">
        <v>4420417</v>
      </c>
      <c r="G747">
        <v>29174750</v>
      </c>
    </row>
    <row r="748" spans="1:7" x14ac:dyDescent="0.35">
      <c r="A748">
        <v>829</v>
      </c>
      <c r="B748">
        <v>1032426133</v>
      </c>
      <c r="C748">
        <v>16796000</v>
      </c>
      <c r="D748">
        <v>1</v>
      </c>
      <c r="E748">
        <v>22394667</v>
      </c>
      <c r="F748">
        <v>1399666</v>
      </c>
      <c r="G748">
        <v>40590333</v>
      </c>
    </row>
    <row r="749" spans="1:7" x14ac:dyDescent="0.35">
      <c r="A749">
        <v>830</v>
      </c>
      <c r="B749">
        <v>1014210688</v>
      </c>
      <c r="C749">
        <v>7430000</v>
      </c>
      <c r="D749">
        <v>1</v>
      </c>
      <c r="E749">
        <v>9782833</v>
      </c>
      <c r="F749">
        <v>3219667</v>
      </c>
      <c r="G749">
        <v>20432500</v>
      </c>
    </row>
    <row r="750" spans="1:7" x14ac:dyDescent="0.35">
      <c r="A750">
        <v>831</v>
      </c>
      <c r="B750">
        <v>53070708</v>
      </c>
      <c r="C750">
        <v>49268333</v>
      </c>
      <c r="D750">
        <v>1</v>
      </c>
      <c r="E750">
        <v>19226667</v>
      </c>
      <c r="F750">
        <v>0</v>
      </c>
      <c r="G750">
        <v>68495000</v>
      </c>
    </row>
    <row r="751" spans="1:7" x14ac:dyDescent="0.35">
      <c r="A751">
        <v>832</v>
      </c>
      <c r="B751">
        <v>79979086</v>
      </c>
      <c r="C751">
        <v>49268333</v>
      </c>
      <c r="D751">
        <v>1</v>
      </c>
      <c r="E751">
        <v>19226667</v>
      </c>
      <c r="F751">
        <v>0</v>
      </c>
      <c r="G751">
        <v>68495000</v>
      </c>
    </row>
    <row r="752" spans="1:7" x14ac:dyDescent="0.35">
      <c r="A752">
        <v>833</v>
      </c>
      <c r="B752">
        <v>80171370</v>
      </c>
      <c r="C752">
        <v>8386667</v>
      </c>
      <c r="D752">
        <v>1</v>
      </c>
      <c r="E752">
        <v>18813333</v>
      </c>
      <c r="F752">
        <v>0</v>
      </c>
      <c r="G752">
        <v>27200000</v>
      </c>
    </row>
    <row r="753" spans="1:7" x14ac:dyDescent="0.35">
      <c r="A753">
        <v>834</v>
      </c>
      <c r="B753">
        <v>1015439874</v>
      </c>
      <c r="C753">
        <v>9066667</v>
      </c>
      <c r="D753">
        <v>1</v>
      </c>
      <c r="E753">
        <v>18133333</v>
      </c>
      <c r="F753">
        <v>0</v>
      </c>
      <c r="G753">
        <v>27200000</v>
      </c>
    </row>
    <row r="754" spans="1:7" x14ac:dyDescent="0.35">
      <c r="A754">
        <v>835</v>
      </c>
      <c r="B754">
        <v>1032366228</v>
      </c>
      <c r="C754">
        <v>7001666</v>
      </c>
      <c r="D754">
        <v>4</v>
      </c>
      <c r="E754">
        <v>9335555</v>
      </c>
      <c r="F754">
        <v>1166944</v>
      </c>
      <c r="G754">
        <v>17504165</v>
      </c>
    </row>
    <row r="755" spans="1:7" x14ac:dyDescent="0.35">
      <c r="A755">
        <v>836</v>
      </c>
      <c r="B755">
        <v>1022422990</v>
      </c>
      <c r="C755">
        <v>10178000</v>
      </c>
      <c r="D755">
        <v>1</v>
      </c>
      <c r="E755">
        <v>13231400</v>
      </c>
      <c r="F755">
        <v>1187433</v>
      </c>
      <c r="G755">
        <v>24596833</v>
      </c>
    </row>
    <row r="756" spans="1:7" x14ac:dyDescent="0.35">
      <c r="A756">
        <v>838</v>
      </c>
      <c r="B756">
        <v>65703169</v>
      </c>
      <c r="C756">
        <v>12084000</v>
      </c>
      <c r="D756">
        <v>1</v>
      </c>
      <c r="E756">
        <v>15910600</v>
      </c>
      <c r="F756">
        <v>1208400</v>
      </c>
      <c r="G756">
        <v>29203000</v>
      </c>
    </row>
    <row r="757" spans="1:7" x14ac:dyDescent="0.35">
      <c r="A757">
        <v>840</v>
      </c>
      <c r="B757">
        <v>1020773125</v>
      </c>
      <c r="C757">
        <v>9746667</v>
      </c>
      <c r="D757">
        <v>1</v>
      </c>
      <c r="E757">
        <v>17453333</v>
      </c>
      <c r="F757">
        <v>0</v>
      </c>
      <c r="G757">
        <v>27200000</v>
      </c>
    </row>
    <row r="758" spans="1:7" x14ac:dyDescent="0.35">
      <c r="A758">
        <v>841</v>
      </c>
      <c r="B758">
        <v>1098767615</v>
      </c>
      <c r="C758">
        <v>10609000</v>
      </c>
      <c r="D758">
        <v>1</v>
      </c>
      <c r="E758">
        <v>13968517</v>
      </c>
      <c r="F758">
        <v>4597233</v>
      </c>
      <c r="G758">
        <v>29174750</v>
      </c>
    </row>
    <row r="759" spans="1:7" x14ac:dyDescent="0.35">
      <c r="A759">
        <v>842</v>
      </c>
      <c r="B759">
        <v>1018471121</v>
      </c>
      <c r="C759">
        <v>10609000</v>
      </c>
      <c r="D759">
        <v>1</v>
      </c>
      <c r="E759">
        <v>13968517</v>
      </c>
      <c r="F759">
        <v>4597233</v>
      </c>
      <c r="G759">
        <v>29174750</v>
      </c>
    </row>
    <row r="760" spans="1:7" x14ac:dyDescent="0.35">
      <c r="A760">
        <v>843</v>
      </c>
      <c r="B760">
        <v>1022986971</v>
      </c>
      <c r="C760">
        <v>15029417</v>
      </c>
      <c r="D760">
        <v>1</v>
      </c>
      <c r="E760">
        <v>14145333</v>
      </c>
      <c r="F760">
        <v>0</v>
      </c>
      <c r="G760">
        <v>29174750</v>
      </c>
    </row>
    <row r="761" spans="1:7" x14ac:dyDescent="0.35">
      <c r="A761">
        <v>844</v>
      </c>
      <c r="B761">
        <v>1233897607</v>
      </c>
      <c r="C761">
        <v>8487200</v>
      </c>
      <c r="D761">
        <v>1</v>
      </c>
      <c r="E761">
        <v>10184640</v>
      </c>
      <c r="F761">
        <v>4667960</v>
      </c>
      <c r="G761">
        <v>23339800</v>
      </c>
    </row>
    <row r="762" spans="1:7" x14ac:dyDescent="0.35">
      <c r="A762">
        <v>845</v>
      </c>
      <c r="B762">
        <v>1152218940</v>
      </c>
      <c r="C762">
        <v>10609000</v>
      </c>
      <c r="D762">
        <v>1</v>
      </c>
      <c r="E762">
        <v>12907617</v>
      </c>
      <c r="F762">
        <v>8310383</v>
      </c>
      <c r="G762">
        <v>31827000</v>
      </c>
    </row>
    <row r="763" spans="1:7" x14ac:dyDescent="0.35">
      <c r="A763">
        <v>846</v>
      </c>
      <c r="B763">
        <v>1033707435</v>
      </c>
      <c r="C763">
        <v>23346667</v>
      </c>
      <c r="D763">
        <v>2</v>
      </c>
      <c r="E763">
        <v>17453333</v>
      </c>
      <c r="F763">
        <v>0</v>
      </c>
      <c r="G763">
        <v>40800000</v>
      </c>
    </row>
    <row r="764" spans="1:7" x14ac:dyDescent="0.35">
      <c r="A764">
        <v>847</v>
      </c>
      <c r="B764">
        <v>1013623295</v>
      </c>
      <c r="C764">
        <v>7426000</v>
      </c>
      <c r="D764">
        <v>1</v>
      </c>
      <c r="E764">
        <v>9034967</v>
      </c>
      <c r="F764">
        <v>5817033</v>
      </c>
      <c r="G764">
        <v>22278000</v>
      </c>
    </row>
    <row r="765" spans="1:7" x14ac:dyDescent="0.35">
      <c r="A765">
        <v>848</v>
      </c>
      <c r="B765">
        <v>1020808294</v>
      </c>
      <c r="C765">
        <v>12084000</v>
      </c>
      <c r="D765">
        <v>1</v>
      </c>
      <c r="E765">
        <v>15507800</v>
      </c>
      <c r="F765">
        <v>1611200</v>
      </c>
      <c r="G765">
        <v>29203000</v>
      </c>
    </row>
    <row r="766" spans="1:7" x14ac:dyDescent="0.35">
      <c r="A766">
        <v>849</v>
      </c>
      <c r="B766">
        <v>1013659629</v>
      </c>
      <c r="C766">
        <v>4456000</v>
      </c>
      <c r="D766">
        <v>1</v>
      </c>
      <c r="E766">
        <v>5718533</v>
      </c>
      <c r="F766">
        <v>2079467</v>
      </c>
      <c r="G766">
        <v>12254000</v>
      </c>
    </row>
    <row r="767" spans="1:7" x14ac:dyDescent="0.35">
      <c r="A767">
        <v>850</v>
      </c>
      <c r="B767">
        <v>63527768</v>
      </c>
      <c r="C767">
        <v>10609000</v>
      </c>
      <c r="D767">
        <v>1</v>
      </c>
      <c r="E767">
        <v>13438067</v>
      </c>
      <c r="F767">
        <v>5127683</v>
      </c>
      <c r="G767">
        <v>29174750</v>
      </c>
    </row>
    <row r="768" spans="1:7" x14ac:dyDescent="0.35">
      <c r="A768">
        <v>851</v>
      </c>
      <c r="B768">
        <v>1098772151</v>
      </c>
      <c r="C768">
        <v>10178000</v>
      </c>
      <c r="D768">
        <v>1</v>
      </c>
      <c r="E768">
        <v>13061767</v>
      </c>
      <c r="F768">
        <v>169633</v>
      </c>
      <c r="G768">
        <v>23409400</v>
      </c>
    </row>
    <row r="769" spans="1:7" x14ac:dyDescent="0.35">
      <c r="A769">
        <v>853</v>
      </c>
      <c r="B769">
        <v>1019084615</v>
      </c>
      <c r="C769">
        <v>52000000</v>
      </c>
      <c r="D769">
        <v>1</v>
      </c>
      <c r="E769">
        <v>19250000</v>
      </c>
      <c r="F769">
        <v>0</v>
      </c>
      <c r="G769">
        <v>71250000</v>
      </c>
    </row>
    <row r="770" spans="1:7" x14ac:dyDescent="0.35">
      <c r="A770">
        <v>854</v>
      </c>
      <c r="B770">
        <v>1019043678</v>
      </c>
      <c r="C770">
        <v>17333333</v>
      </c>
      <c r="D770">
        <v>1</v>
      </c>
      <c r="E770">
        <v>6416667</v>
      </c>
      <c r="F770">
        <v>0</v>
      </c>
      <c r="G770">
        <v>23750000</v>
      </c>
    </row>
    <row r="771" spans="1:7" x14ac:dyDescent="0.35">
      <c r="A771">
        <v>856</v>
      </c>
      <c r="B771">
        <v>52879555</v>
      </c>
      <c r="C771">
        <v>13036000</v>
      </c>
      <c r="D771">
        <v>2</v>
      </c>
      <c r="E771">
        <v>15425933</v>
      </c>
      <c r="F771">
        <v>10646067</v>
      </c>
      <c r="G771">
        <v>39108000</v>
      </c>
    </row>
    <row r="772" spans="1:7" x14ac:dyDescent="0.35">
      <c r="A772">
        <v>857</v>
      </c>
      <c r="B772">
        <v>1049633655</v>
      </c>
      <c r="C772">
        <v>10178000</v>
      </c>
      <c r="D772">
        <v>1</v>
      </c>
      <c r="E772">
        <v>13061767</v>
      </c>
      <c r="F772">
        <v>169633</v>
      </c>
      <c r="G772">
        <v>23409400</v>
      </c>
    </row>
    <row r="773" spans="1:7" x14ac:dyDescent="0.35">
      <c r="A773">
        <v>858</v>
      </c>
      <c r="B773">
        <v>1110466671</v>
      </c>
      <c r="C773">
        <v>10178000</v>
      </c>
      <c r="D773">
        <v>1</v>
      </c>
      <c r="E773">
        <v>13061767</v>
      </c>
      <c r="F773">
        <v>169633</v>
      </c>
      <c r="G773">
        <v>23409400</v>
      </c>
    </row>
    <row r="774" spans="1:7" x14ac:dyDescent="0.35">
      <c r="A774">
        <v>859</v>
      </c>
      <c r="B774">
        <v>1070921280</v>
      </c>
      <c r="C774">
        <v>13200000</v>
      </c>
      <c r="D774">
        <v>1</v>
      </c>
      <c r="E774">
        <v>16720000</v>
      </c>
      <c r="F774">
        <v>6380000</v>
      </c>
      <c r="G774">
        <v>36300000</v>
      </c>
    </row>
    <row r="775" spans="1:7" x14ac:dyDescent="0.35">
      <c r="A775">
        <v>860</v>
      </c>
      <c r="B775">
        <v>79688534</v>
      </c>
      <c r="C775">
        <v>12730800</v>
      </c>
      <c r="D775">
        <v>1</v>
      </c>
      <c r="E775">
        <v>5941040</v>
      </c>
      <c r="F775">
        <v>4667960</v>
      </c>
      <c r="G775">
        <v>23339800</v>
      </c>
    </row>
    <row r="776" spans="1:7" x14ac:dyDescent="0.35">
      <c r="A776">
        <v>861</v>
      </c>
      <c r="B776">
        <v>1022990583</v>
      </c>
      <c r="C776">
        <v>4433333</v>
      </c>
      <c r="D776">
        <v>1</v>
      </c>
      <c r="E776">
        <v>3266667</v>
      </c>
      <c r="F776">
        <v>0</v>
      </c>
      <c r="G776">
        <v>7700000</v>
      </c>
    </row>
    <row r="777" spans="1:7" x14ac:dyDescent="0.35">
      <c r="A777">
        <v>862</v>
      </c>
      <c r="B777">
        <v>1022404979</v>
      </c>
      <c r="C777">
        <v>13800000</v>
      </c>
      <c r="D777">
        <v>1</v>
      </c>
      <c r="E777">
        <v>17480000</v>
      </c>
      <c r="F777">
        <v>10120000</v>
      </c>
      <c r="G777">
        <v>41400000</v>
      </c>
    </row>
    <row r="778" spans="1:7" x14ac:dyDescent="0.35">
      <c r="A778">
        <v>863</v>
      </c>
      <c r="B778">
        <v>1032495697</v>
      </c>
      <c r="C778">
        <v>8487200</v>
      </c>
      <c r="D778">
        <v>1</v>
      </c>
      <c r="E778">
        <v>10184640</v>
      </c>
      <c r="F778">
        <v>4667960</v>
      </c>
      <c r="G778">
        <v>23339800</v>
      </c>
    </row>
    <row r="779" spans="1:7" x14ac:dyDescent="0.35">
      <c r="A779">
        <v>864</v>
      </c>
      <c r="B779">
        <v>1024464205</v>
      </c>
      <c r="C779">
        <v>7430000</v>
      </c>
      <c r="D779">
        <v>1</v>
      </c>
      <c r="E779">
        <v>9039833</v>
      </c>
      <c r="F779">
        <v>3962667</v>
      </c>
      <c r="G779">
        <v>20432500</v>
      </c>
    </row>
    <row r="780" spans="1:7" x14ac:dyDescent="0.35">
      <c r="A780">
        <v>865</v>
      </c>
      <c r="B780">
        <v>80795719</v>
      </c>
      <c r="C780">
        <v>37101840</v>
      </c>
      <c r="D780">
        <v>1</v>
      </c>
      <c r="E780">
        <v>13491578</v>
      </c>
      <c r="F780">
        <v>1</v>
      </c>
      <c r="G780">
        <v>50593419</v>
      </c>
    </row>
    <row r="781" spans="1:7" x14ac:dyDescent="0.35">
      <c r="A781">
        <v>867</v>
      </c>
      <c r="B781">
        <v>1020816925</v>
      </c>
      <c r="C781">
        <v>10504000</v>
      </c>
      <c r="D781">
        <v>4</v>
      </c>
      <c r="E781">
        <v>12604800</v>
      </c>
      <c r="F781">
        <v>525200</v>
      </c>
      <c r="G781">
        <v>23634000</v>
      </c>
    </row>
    <row r="782" spans="1:7" x14ac:dyDescent="0.35">
      <c r="A782">
        <v>868</v>
      </c>
      <c r="B782">
        <v>1059606556</v>
      </c>
      <c r="C782">
        <v>11507000</v>
      </c>
      <c r="D782">
        <v>1</v>
      </c>
      <c r="E782">
        <v>14000183</v>
      </c>
      <c r="F782">
        <v>383567</v>
      </c>
      <c r="G782">
        <v>25890750</v>
      </c>
    </row>
    <row r="783" spans="1:7" x14ac:dyDescent="0.35">
      <c r="A783">
        <v>869</v>
      </c>
      <c r="B783">
        <v>1023861663</v>
      </c>
      <c r="C783">
        <v>23247533</v>
      </c>
      <c r="D783">
        <v>1</v>
      </c>
      <c r="E783">
        <v>15860467</v>
      </c>
      <c r="F783">
        <v>0</v>
      </c>
      <c r="G783">
        <v>39108000</v>
      </c>
    </row>
    <row r="784" spans="1:7" x14ac:dyDescent="0.35">
      <c r="A784">
        <v>871</v>
      </c>
      <c r="B784">
        <v>1014207629</v>
      </c>
      <c r="C784">
        <v>10178000</v>
      </c>
      <c r="D784">
        <v>1</v>
      </c>
      <c r="E784">
        <v>12383233</v>
      </c>
      <c r="F784">
        <v>848167</v>
      </c>
      <c r="G784">
        <v>23409400</v>
      </c>
    </row>
    <row r="785" spans="1:7" x14ac:dyDescent="0.35">
      <c r="A785">
        <v>872</v>
      </c>
      <c r="B785">
        <v>1021662075</v>
      </c>
      <c r="C785">
        <v>4800000</v>
      </c>
      <c r="D785">
        <v>1</v>
      </c>
      <c r="E785">
        <v>5840000</v>
      </c>
      <c r="F785">
        <v>1360000</v>
      </c>
      <c r="G785">
        <v>12000000</v>
      </c>
    </row>
    <row r="786" spans="1:7" x14ac:dyDescent="0.35">
      <c r="A786">
        <v>873</v>
      </c>
      <c r="B786">
        <v>1034656627</v>
      </c>
      <c r="C786">
        <v>4800000</v>
      </c>
      <c r="D786">
        <v>1</v>
      </c>
      <c r="E786">
        <v>5840000</v>
      </c>
      <c r="F786">
        <v>1360000</v>
      </c>
      <c r="G786">
        <v>12000000</v>
      </c>
    </row>
    <row r="787" spans="1:7" x14ac:dyDescent="0.35">
      <c r="A787">
        <v>874</v>
      </c>
      <c r="B787">
        <v>53118286</v>
      </c>
      <c r="C787">
        <v>7426000</v>
      </c>
      <c r="D787">
        <v>1</v>
      </c>
      <c r="E787">
        <v>8787433</v>
      </c>
      <c r="F787">
        <v>6064567</v>
      </c>
      <c r="G787">
        <v>22278000</v>
      </c>
    </row>
    <row r="788" spans="1:7" x14ac:dyDescent="0.35">
      <c r="A788">
        <v>875</v>
      </c>
      <c r="B788">
        <v>1010236363</v>
      </c>
      <c r="C788">
        <v>10178000</v>
      </c>
      <c r="D788">
        <v>1</v>
      </c>
      <c r="E788">
        <v>11874333</v>
      </c>
      <c r="F788">
        <v>1357067</v>
      </c>
      <c r="G788">
        <v>23409400</v>
      </c>
    </row>
    <row r="789" spans="1:7" x14ac:dyDescent="0.35">
      <c r="A789">
        <v>876</v>
      </c>
      <c r="B789">
        <v>1123620624</v>
      </c>
      <c r="C789">
        <v>10609000</v>
      </c>
      <c r="D789">
        <v>1</v>
      </c>
      <c r="E789">
        <v>12553983</v>
      </c>
      <c r="F789">
        <v>6011767</v>
      </c>
      <c r="G789">
        <v>29174750</v>
      </c>
    </row>
    <row r="790" spans="1:7" x14ac:dyDescent="0.35">
      <c r="A790">
        <v>877</v>
      </c>
      <c r="B790">
        <v>1121829610</v>
      </c>
      <c r="C790">
        <v>10609000</v>
      </c>
      <c r="D790">
        <v>1</v>
      </c>
      <c r="E790">
        <v>12730800</v>
      </c>
      <c r="F790">
        <v>8487200</v>
      </c>
      <c r="G790">
        <v>31827000</v>
      </c>
    </row>
    <row r="791" spans="1:7" x14ac:dyDescent="0.35">
      <c r="A791">
        <v>878</v>
      </c>
      <c r="B791">
        <v>52601106</v>
      </c>
      <c r="C791">
        <v>4456000</v>
      </c>
      <c r="D791">
        <v>1</v>
      </c>
      <c r="E791">
        <v>5347200</v>
      </c>
      <c r="F791">
        <v>2450800</v>
      </c>
      <c r="G791">
        <v>12254000</v>
      </c>
    </row>
    <row r="792" spans="1:7" x14ac:dyDescent="0.35">
      <c r="A792">
        <v>879</v>
      </c>
      <c r="B792">
        <v>1018456182</v>
      </c>
      <c r="C792">
        <v>4456000</v>
      </c>
      <c r="D792">
        <v>1</v>
      </c>
      <c r="E792">
        <v>5347200</v>
      </c>
      <c r="F792">
        <v>2450800</v>
      </c>
      <c r="G792">
        <v>12254000</v>
      </c>
    </row>
    <row r="793" spans="1:7" x14ac:dyDescent="0.35">
      <c r="A793">
        <v>880</v>
      </c>
      <c r="B793">
        <v>1072710051</v>
      </c>
      <c r="C793">
        <v>26072000</v>
      </c>
      <c r="D793">
        <v>2</v>
      </c>
      <c r="E793">
        <v>13036000</v>
      </c>
      <c r="F793">
        <v>0</v>
      </c>
      <c r="G793">
        <v>39108000</v>
      </c>
    </row>
    <row r="794" spans="1:7" x14ac:dyDescent="0.35">
      <c r="A794">
        <v>881</v>
      </c>
      <c r="B794">
        <v>1022343721</v>
      </c>
      <c r="C794">
        <v>10864000</v>
      </c>
      <c r="D794">
        <v>1</v>
      </c>
      <c r="E794">
        <v>11588267</v>
      </c>
      <c r="F794">
        <v>12855733</v>
      </c>
      <c r="G794">
        <v>35308000</v>
      </c>
    </row>
    <row r="795" spans="1:7" x14ac:dyDescent="0.35">
      <c r="A795">
        <v>883</v>
      </c>
      <c r="B795">
        <v>53038736</v>
      </c>
      <c r="C795">
        <v>16896000</v>
      </c>
      <c r="D795">
        <v>2</v>
      </c>
      <c r="E795">
        <v>20275200</v>
      </c>
      <c r="F795">
        <v>13516800</v>
      </c>
      <c r="G795">
        <v>50688000</v>
      </c>
    </row>
    <row r="796" spans="1:7" x14ac:dyDescent="0.35">
      <c r="A796">
        <v>884</v>
      </c>
      <c r="B796">
        <v>1024472408</v>
      </c>
      <c r="C796">
        <v>7430000</v>
      </c>
      <c r="D796">
        <v>1</v>
      </c>
      <c r="E796">
        <v>8792167</v>
      </c>
      <c r="F796">
        <v>3715000</v>
      </c>
      <c r="G796">
        <v>19937167</v>
      </c>
    </row>
    <row r="797" spans="1:7" x14ac:dyDescent="0.35">
      <c r="A797">
        <v>886</v>
      </c>
      <c r="B797">
        <v>52098127</v>
      </c>
      <c r="C797">
        <v>7396000</v>
      </c>
      <c r="D797">
        <v>1</v>
      </c>
      <c r="E797">
        <v>8628667</v>
      </c>
      <c r="F797">
        <v>1849000</v>
      </c>
      <c r="G797">
        <v>17873667</v>
      </c>
    </row>
    <row r="798" spans="1:7" x14ac:dyDescent="0.35">
      <c r="A798">
        <v>887</v>
      </c>
      <c r="B798">
        <v>52812517</v>
      </c>
      <c r="C798">
        <v>18565750</v>
      </c>
      <c r="D798">
        <v>1</v>
      </c>
      <c r="E798">
        <v>10609000</v>
      </c>
      <c r="F798">
        <v>0</v>
      </c>
      <c r="G798">
        <v>29174750</v>
      </c>
    </row>
    <row r="799" spans="1:7" x14ac:dyDescent="0.35">
      <c r="A799">
        <v>888</v>
      </c>
      <c r="B799">
        <v>52025805</v>
      </c>
      <c r="C799">
        <v>4456000</v>
      </c>
      <c r="D799">
        <v>1</v>
      </c>
      <c r="E799">
        <v>5124400</v>
      </c>
      <c r="F799">
        <v>2673600</v>
      </c>
      <c r="G799">
        <v>12254000</v>
      </c>
    </row>
    <row r="800" spans="1:7" x14ac:dyDescent="0.35">
      <c r="A800">
        <v>889</v>
      </c>
      <c r="B800">
        <v>1030635568</v>
      </c>
      <c r="C800">
        <v>10864000</v>
      </c>
      <c r="D800">
        <v>1</v>
      </c>
      <c r="E800">
        <v>11588267</v>
      </c>
      <c r="F800">
        <v>12855733</v>
      </c>
      <c r="G800">
        <v>35308000</v>
      </c>
    </row>
    <row r="801" spans="1:7" x14ac:dyDescent="0.35">
      <c r="A801">
        <v>890</v>
      </c>
      <c r="B801">
        <v>52231493</v>
      </c>
      <c r="C801">
        <v>13497833</v>
      </c>
      <c r="D801">
        <v>1</v>
      </c>
      <c r="E801">
        <v>6934667</v>
      </c>
      <c r="F801">
        <v>0</v>
      </c>
      <c r="G801">
        <v>20432500</v>
      </c>
    </row>
    <row r="802" spans="1:7" x14ac:dyDescent="0.35">
      <c r="A802">
        <v>891</v>
      </c>
      <c r="B802">
        <v>1014225733</v>
      </c>
      <c r="C802">
        <v>18373333</v>
      </c>
      <c r="D802">
        <v>1</v>
      </c>
      <c r="E802">
        <v>10226667</v>
      </c>
      <c r="F802">
        <v>0</v>
      </c>
      <c r="G802">
        <v>28600000</v>
      </c>
    </row>
    <row r="803" spans="1:7" x14ac:dyDescent="0.35">
      <c r="A803">
        <v>892</v>
      </c>
      <c r="B803">
        <v>53071087</v>
      </c>
      <c r="C803">
        <v>18000000</v>
      </c>
      <c r="D803">
        <v>1</v>
      </c>
      <c r="E803">
        <v>4000000</v>
      </c>
      <c r="F803">
        <v>0</v>
      </c>
      <c r="G803">
        <v>22000000</v>
      </c>
    </row>
    <row r="804" spans="1:7" x14ac:dyDescent="0.35">
      <c r="A804">
        <v>893</v>
      </c>
      <c r="B804">
        <v>1030691573</v>
      </c>
      <c r="C804">
        <v>7426300</v>
      </c>
      <c r="D804">
        <v>1</v>
      </c>
      <c r="E804">
        <v>6365400</v>
      </c>
      <c r="F804">
        <v>0</v>
      </c>
      <c r="G804">
        <v>13791700</v>
      </c>
    </row>
    <row r="805" spans="1:7" x14ac:dyDescent="0.35">
      <c r="A805">
        <v>894</v>
      </c>
      <c r="B805">
        <v>1030534378</v>
      </c>
      <c r="C805">
        <v>10609000</v>
      </c>
      <c r="D805">
        <v>1</v>
      </c>
      <c r="E805">
        <v>11493083</v>
      </c>
      <c r="F805">
        <v>1768167</v>
      </c>
      <c r="G805">
        <v>23870250</v>
      </c>
    </row>
    <row r="806" spans="1:7" x14ac:dyDescent="0.35">
      <c r="A806">
        <v>895</v>
      </c>
      <c r="B806">
        <v>1030642682</v>
      </c>
      <c r="C806">
        <v>16797583</v>
      </c>
      <c r="D806">
        <v>1</v>
      </c>
      <c r="E806">
        <v>12377167</v>
      </c>
      <c r="F806">
        <v>0</v>
      </c>
      <c r="G806">
        <v>29174750</v>
      </c>
    </row>
    <row r="807" spans="1:7" x14ac:dyDescent="0.35">
      <c r="A807">
        <v>896</v>
      </c>
      <c r="B807">
        <v>22116415</v>
      </c>
      <c r="C807">
        <v>9166500</v>
      </c>
      <c r="D807">
        <v>1</v>
      </c>
      <c r="E807">
        <v>5238000</v>
      </c>
      <c r="F807">
        <v>0</v>
      </c>
      <c r="G807">
        <v>14404500</v>
      </c>
    </row>
    <row r="808" spans="1:7" x14ac:dyDescent="0.35">
      <c r="A808">
        <v>897</v>
      </c>
      <c r="B808">
        <v>1019112551</v>
      </c>
      <c r="C808">
        <v>16974400</v>
      </c>
      <c r="D808">
        <v>1</v>
      </c>
      <c r="E808">
        <v>12200350</v>
      </c>
      <c r="F808">
        <v>0</v>
      </c>
      <c r="G808">
        <v>29174750</v>
      </c>
    </row>
    <row r="809" spans="1:7" x14ac:dyDescent="0.35">
      <c r="A809">
        <v>898</v>
      </c>
      <c r="B809">
        <v>1077149996</v>
      </c>
      <c r="C809">
        <v>15000000</v>
      </c>
      <c r="D809">
        <v>1</v>
      </c>
      <c r="E809">
        <v>9750000</v>
      </c>
      <c r="F809">
        <v>0</v>
      </c>
      <c r="G809">
        <v>24750000</v>
      </c>
    </row>
    <row r="810" spans="1:7" x14ac:dyDescent="0.35">
      <c r="A810">
        <v>899</v>
      </c>
      <c r="B810">
        <v>1069434983</v>
      </c>
      <c r="C810">
        <v>20150000</v>
      </c>
      <c r="D810">
        <v>1</v>
      </c>
      <c r="E810">
        <v>12350000</v>
      </c>
      <c r="F810">
        <v>0</v>
      </c>
      <c r="G810">
        <v>32500000</v>
      </c>
    </row>
    <row r="811" spans="1:7" x14ac:dyDescent="0.35">
      <c r="A811">
        <v>900</v>
      </c>
      <c r="B811">
        <v>1030653880</v>
      </c>
      <c r="C811">
        <v>13497833</v>
      </c>
      <c r="D811">
        <v>1</v>
      </c>
      <c r="E811">
        <v>6934667</v>
      </c>
      <c r="F811">
        <v>0</v>
      </c>
      <c r="G811">
        <v>20432500</v>
      </c>
    </row>
    <row r="812" spans="1:7" x14ac:dyDescent="0.35">
      <c r="A812">
        <v>901</v>
      </c>
      <c r="B812">
        <v>14327451</v>
      </c>
      <c r="C812">
        <v>19226667</v>
      </c>
      <c r="D812">
        <v>4</v>
      </c>
      <c r="E812">
        <v>17853333</v>
      </c>
      <c r="F812">
        <v>0</v>
      </c>
      <c r="G812">
        <v>37080000</v>
      </c>
    </row>
    <row r="813" spans="1:7" x14ac:dyDescent="0.35">
      <c r="A813">
        <v>902</v>
      </c>
      <c r="B813">
        <v>1022397103</v>
      </c>
      <c r="C813">
        <v>48642265</v>
      </c>
      <c r="D813">
        <v>1</v>
      </c>
      <c r="E813">
        <v>12624710</v>
      </c>
      <c r="F813">
        <v>0</v>
      </c>
      <c r="G813">
        <v>61266975</v>
      </c>
    </row>
    <row r="814" spans="1:7" x14ac:dyDescent="0.35">
      <c r="A814">
        <v>903</v>
      </c>
      <c r="B814">
        <v>53047955</v>
      </c>
      <c r="C814">
        <v>4900000</v>
      </c>
      <c r="D814">
        <v>1</v>
      </c>
      <c r="E814">
        <v>2800000</v>
      </c>
      <c r="F814">
        <v>0</v>
      </c>
      <c r="G814">
        <v>7700000</v>
      </c>
    </row>
    <row r="815" spans="1:7" x14ac:dyDescent="0.35">
      <c r="A815">
        <v>904</v>
      </c>
      <c r="B815">
        <v>1022385101</v>
      </c>
      <c r="C815">
        <v>20800000</v>
      </c>
      <c r="D815">
        <v>1</v>
      </c>
      <c r="E815">
        <v>10400000</v>
      </c>
      <c r="F815">
        <v>0</v>
      </c>
      <c r="G815">
        <v>31200000</v>
      </c>
    </row>
    <row r="816" spans="1:7" x14ac:dyDescent="0.35">
      <c r="A816">
        <v>905</v>
      </c>
      <c r="B816">
        <v>55180213</v>
      </c>
      <c r="C816">
        <v>18266667</v>
      </c>
      <c r="D816">
        <v>1</v>
      </c>
      <c r="E816">
        <v>3733333</v>
      </c>
      <c r="F816">
        <v>0</v>
      </c>
      <c r="G816">
        <v>22000000</v>
      </c>
    </row>
    <row r="817" spans="1:7" x14ac:dyDescent="0.35">
      <c r="A817">
        <v>906</v>
      </c>
      <c r="B817">
        <v>53071278</v>
      </c>
      <c r="C817">
        <v>18000000</v>
      </c>
      <c r="D817">
        <v>1</v>
      </c>
      <c r="E817">
        <v>4000000</v>
      </c>
      <c r="F817">
        <v>0</v>
      </c>
      <c r="G817">
        <v>22000000</v>
      </c>
    </row>
    <row r="818" spans="1:7" x14ac:dyDescent="0.35">
      <c r="A818">
        <v>907</v>
      </c>
      <c r="B818">
        <v>1072193992</v>
      </c>
      <c r="C818">
        <v>15099533</v>
      </c>
      <c r="D818">
        <v>1</v>
      </c>
      <c r="E818">
        <v>7178467</v>
      </c>
      <c r="F818">
        <v>0</v>
      </c>
      <c r="G818">
        <v>22278000</v>
      </c>
    </row>
    <row r="819" spans="1:7" x14ac:dyDescent="0.35">
      <c r="A819">
        <v>908</v>
      </c>
      <c r="B819">
        <v>52968743</v>
      </c>
      <c r="C819">
        <v>12836890</v>
      </c>
      <c r="D819">
        <v>1</v>
      </c>
      <c r="E819">
        <v>11669900</v>
      </c>
      <c r="F819">
        <v>0</v>
      </c>
      <c r="G819">
        <v>24506790</v>
      </c>
    </row>
    <row r="820" spans="1:7" x14ac:dyDescent="0.35">
      <c r="A820">
        <v>909</v>
      </c>
      <c r="B820">
        <v>901373456</v>
      </c>
      <c r="C820">
        <v>0</v>
      </c>
      <c r="D820">
        <v>17</v>
      </c>
      <c r="E820">
        <v>1879042086</v>
      </c>
      <c r="F820">
        <v>0</v>
      </c>
      <c r="G820">
        <v>1879042086</v>
      </c>
    </row>
    <row r="821" spans="1:7" x14ac:dyDescent="0.35">
      <c r="A821">
        <v>910</v>
      </c>
      <c r="B821">
        <v>1032498549</v>
      </c>
      <c r="C821">
        <v>15223300</v>
      </c>
      <c r="D821">
        <v>1</v>
      </c>
      <c r="E821">
        <v>7054700</v>
      </c>
      <c r="F821">
        <v>0</v>
      </c>
      <c r="G821">
        <v>22278000</v>
      </c>
    </row>
    <row r="822" spans="1:7" x14ac:dyDescent="0.35">
      <c r="A822">
        <v>912</v>
      </c>
      <c r="B822">
        <v>1024498389</v>
      </c>
      <c r="C822">
        <v>13036000</v>
      </c>
      <c r="D822">
        <v>1</v>
      </c>
      <c r="E822">
        <v>12601467</v>
      </c>
      <c r="F822">
        <v>2607200</v>
      </c>
      <c r="G822">
        <v>28244667</v>
      </c>
    </row>
    <row r="823" spans="1:7" x14ac:dyDescent="0.35">
      <c r="A823">
        <v>913</v>
      </c>
      <c r="B823">
        <v>900062917</v>
      </c>
      <c r="C823">
        <v>70000000</v>
      </c>
      <c r="D823">
        <v>1</v>
      </c>
      <c r="E823">
        <v>0</v>
      </c>
      <c r="F823">
        <v>0</v>
      </c>
      <c r="G823">
        <v>70000000</v>
      </c>
    </row>
    <row r="824" spans="1:7" x14ac:dyDescent="0.35">
      <c r="A824">
        <v>914</v>
      </c>
      <c r="B824">
        <v>1032457708</v>
      </c>
      <c r="C824">
        <v>10178000</v>
      </c>
      <c r="D824">
        <v>1</v>
      </c>
      <c r="E824">
        <v>8990567</v>
      </c>
      <c r="F824">
        <v>1187433</v>
      </c>
      <c r="G824">
        <v>20356000</v>
      </c>
    </row>
    <row r="825" spans="1:7" x14ac:dyDescent="0.35">
      <c r="A825">
        <v>916</v>
      </c>
      <c r="B825">
        <v>1022420056</v>
      </c>
      <c r="C825">
        <v>16584733</v>
      </c>
      <c r="D825">
        <v>1</v>
      </c>
      <c r="E825">
        <v>5693267</v>
      </c>
      <c r="F825">
        <v>0</v>
      </c>
      <c r="G825">
        <v>22278000</v>
      </c>
    </row>
    <row r="826" spans="1:7" x14ac:dyDescent="0.35">
      <c r="A826">
        <v>917</v>
      </c>
      <c r="B826">
        <v>46365682</v>
      </c>
      <c r="C826">
        <v>15985733</v>
      </c>
      <c r="D826">
        <v>1</v>
      </c>
      <c r="E826">
        <v>7356267</v>
      </c>
      <c r="F826">
        <v>0</v>
      </c>
      <c r="G826">
        <v>23342000</v>
      </c>
    </row>
    <row r="827" spans="1:7" x14ac:dyDescent="0.35">
      <c r="A827">
        <v>919</v>
      </c>
      <c r="B827">
        <v>51704361</v>
      </c>
      <c r="C827">
        <v>20371200</v>
      </c>
      <c r="D827">
        <v>1</v>
      </c>
      <c r="E827">
        <v>2970800</v>
      </c>
      <c r="F827">
        <v>0</v>
      </c>
      <c r="G827">
        <v>23342000</v>
      </c>
    </row>
    <row r="828" spans="1:7" x14ac:dyDescent="0.35">
      <c r="A828">
        <v>920</v>
      </c>
      <c r="B828">
        <v>1013583796</v>
      </c>
      <c r="C828">
        <v>11440000</v>
      </c>
      <c r="D828">
        <v>1</v>
      </c>
      <c r="E828">
        <v>4160000</v>
      </c>
      <c r="F828">
        <v>0</v>
      </c>
      <c r="G828">
        <v>15600000</v>
      </c>
    </row>
    <row r="829" spans="1:7" x14ac:dyDescent="0.35">
      <c r="A829">
        <v>921</v>
      </c>
      <c r="B829">
        <v>1136884552</v>
      </c>
      <c r="C829">
        <v>27972397</v>
      </c>
      <c r="D829">
        <v>1</v>
      </c>
      <c r="E829">
        <v>12872253</v>
      </c>
      <c r="F829">
        <v>0</v>
      </c>
      <c r="G829">
        <v>40844650</v>
      </c>
    </row>
    <row r="830" spans="1:7" x14ac:dyDescent="0.35">
      <c r="A830">
        <v>922</v>
      </c>
      <c r="B830">
        <v>52192240</v>
      </c>
      <c r="C830">
        <v>5600000</v>
      </c>
      <c r="D830">
        <v>1</v>
      </c>
      <c r="E830">
        <v>2100000</v>
      </c>
      <c r="F830">
        <v>0</v>
      </c>
      <c r="G830">
        <v>7700000</v>
      </c>
    </row>
    <row r="831" spans="1:7" x14ac:dyDescent="0.35">
      <c r="A831">
        <v>923</v>
      </c>
      <c r="B831">
        <v>1018424503</v>
      </c>
      <c r="C831">
        <v>15267000</v>
      </c>
      <c r="D831">
        <v>1</v>
      </c>
      <c r="E831">
        <v>3392667</v>
      </c>
      <c r="F831">
        <v>508900</v>
      </c>
      <c r="G831">
        <v>19168567</v>
      </c>
    </row>
    <row r="832" spans="1:7" x14ac:dyDescent="0.35">
      <c r="A832">
        <v>924</v>
      </c>
      <c r="B832">
        <v>1019030276</v>
      </c>
      <c r="C832">
        <v>10178000</v>
      </c>
      <c r="D832">
        <v>1</v>
      </c>
      <c r="E832">
        <v>8481667</v>
      </c>
      <c r="F832">
        <v>508900</v>
      </c>
      <c r="G832">
        <v>19168567</v>
      </c>
    </row>
    <row r="833" spans="1:7" x14ac:dyDescent="0.35">
      <c r="A833">
        <v>926</v>
      </c>
      <c r="B833">
        <v>35891342</v>
      </c>
      <c r="C833">
        <v>15267000</v>
      </c>
      <c r="D833">
        <v>1</v>
      </c>
      <c r="E833">
        <v>2374867</v>
      </c>
      <c r="F833">
        <v>1526700</v>
      </c>
      <c r="G833">
        <v>19168567</v>
      </c>
    </row>
    <row r="834" spans="1:7" x14ac:dyDescent="0.35">
      <c r="A834">
        <v>927</v>
      </c>
      <c r="B834">
        <v>52391316</v>
      </c>
      <c r="C834">
        <v>11680000</v>
      </c>
      <c r="D834">
        <v>1</v>
      </c>
      <c r="E834">
        <v>3920000</v>
      </c>
      <c r="F834">
        <v>0</v>
      </c>
      <c r="G834">
        <v>15600000</v>
      </c>
    </row>
    <row r="835" spans="1:7" x14ac:dyDescent="0.35">
      <c r="A835">
        <v>928</v>
      </c>
      <c r="B835">
        <v>80829010</v>
      </c>
      <c r="C835">
        <v>30942845</v>
      </c>
      <c r="D835">
        <v>1</v>
      </c>
      <c r="E835">
        <v>2342287</v>
      </c>
      <c r="F835">
        <v>0</v>
      </c>
      <c r="G835">
        <v>33285132</v>
      </c>
    </row>
    <row r="836" spans="1:7" x14ac:dyDescent="0.35">
      <c r="A836">
        <v>929</v>
      </c>
      <c r="B836">
        <v>53082369</v>
      </c>
      <c r="C836">
        <v>14364667</v>
      </c>
      <c r="D836">
        <v>1</v>
      </c>
      <c r="E836">
        <v>6067833</v>
      </c>
      <c r="F836">
        <v>0</v>
      </c>
      <c r="G836">
        <v>20432500</v>
      </c>
    </row>
    <row r="837" spans="1:7" x14ac:dyDescent="0.35">
      <c r="A837">
        <v>930</v>
      </c>
      <c r="B837">
        <v>1018489936</v>
      </c>
      <c r="C837">
        <v>10178000</v>
      </c>
      <c r="D837">
        <v>1</v>
      </c>
      <c r="E837">
        <v>8312033</v>
      </c>
      <c r="F837">
        <v>1357067</v>
      </c>
      <c r="G837">
        <v>19847100</v>
      </c>
    </row>
    <row r="838" spans="1:7" x14ac:dyDescent="0.35">
      <c r="A838">
        <v>931</v>
      </c>
      <c r="B838">
        <v>80283677</v>
      </c>
      <c r="C838">
        <v>28200000</v>
      </c>
      <c r="D838">
        <v>1</v>
      </c>
      <c r="E838">
        <v>4800000</v>
      </c>
      <c r="F838">
        <v>0</v>
      </c>
      <c r="G838">
        <v>33000000</v>
      </c>
    </row>
    <row r="839" spans="1:7" x14ac:dyDescent="0.35">
      <c r="A839">
        <v>932</v>
      </c>
      <c r="B839">
        <v>1018406603</v>
      </c>
      <c r="C839">
        <v>16834533</v>
      </c>
      <c r="D839">
        <v>1</v>
      </c>
      <c r="E839">
        <v>6507467</v>
      </c>
      <c r="F839">
        <v>0</v>
      </c>
      <c r="G839">
        <v>23342000</v>
      </c>
    </row>
    <row r="840" spans="1:7" x14ac:dyDescent="0.35">
      <c r="A840">
        <v>933</v>
      </c>
      <c r="B840">
        <v>53132186</v>
      </c>
      <c r="C840">
        <v>20432500</v>
      </c>
      <c r="D840">
        <v>1</v>
      </c>
      <c r="E840">
        <v>0</v>
      </c>
      <c r="F840">
        <v>0</v>
      </c>
      <c r="G840">
        <v>20432500</v>
      </c>
    </row>
    <row r="841" spans="1:7" x14ac:dyDescent="0.35">
      <c r="A841">
        <v>935</v>
      </c>
      <c r="B841">
        <v>1010218763</v>
      </c>
      <c r="C841">
        <v>10178000</v>
      </c>
      <c r="D841">
        <v>1</v>
      </c>
      <c r="E841">
        <v>7463867</v>
      </c>
      <c r="F841">
        <v>1017800</v>
      </c>
      <c r="G841">
        <v>18659667</v>
      </c>
    </row>
    <row r="842" spans="1:7" x14ac:dyDescent="0.35">
      <c r="A842">
        <v>936</v>
      </c>
      <c r="B842">
        <v>1032438876</v>
      </c>
      <c r="C842">
        <v>11704700</v>
      </c>
      <c r="D842">
        <v>1</v>
      </c>
      <c r="E842">
        <v>5937167</v>
      </c>
      <c r="F842">
        <v>1017800</v>
      </c>
      <c r="G842">
        <v>18659667</v>
      </c>
    </row>
    <row r="843" spans="1:7" x14ac:dyDescent="0.35">
      <c r="A843">
        <v>937</v>
      </c>
      <c r="B843">
        <v>1024559009</v>
      </c>
      <c r="C843">
        <v>39655000</v>
      </c>
      <c r="D843">
        <v>1</v>
      </c>
      <c r="E843">
        <v>0</v>
      </c>
      <c r="F843">
        <v>0</v>
      </c>
      <c r="G843">
        <v>39655000</v>
      </c>
    </row>
    <row r="844" spans="1:7" x14ac:dyDescent="0.35">
      <c r="A844">
        <v>938</v>
      </c>
      <c r="B844">
        <v>860066942</v>
      </c>
      <c r="C844">
        <v>381087367</v>
      </c>
      <c r="D844">
        <v>1</v>
      </c>
      <c r="E844">
        <v>0</v>
      </c>
      <c r="F844">
        <v>0</v>
      </c>
      <c r="G844">
        <v>381087367</v>
      </c>
    </row>
    <row r="845" spans="1:7" x14ac:dyDescent="0.35">
      <c r="A845">
        <v>939</v>
      </c>
      <c r="B845">
        <v>1015441119</v>
      </c>
      <c r="C845">
        <v>23870250</v>
      </c>
      <c r="D845">
        <v>1</v>
      </c>
      <c r="E845">
        <v>7956750</v>
      </c>
      <c r="F845">
        <v>0</v>
      </c>
      <c r="G845">
        <v>31827000</v>
      </c>
    </row>
    <row r="846" spans="1:7" x14ac:dyDescent="0.35">
      <c r="A846">
        <v>941</v>
      </c>
      <c r="B846">
        <v>1030693720</v>
      </c>
      <c r="C846">
        <v>18659667</v>
      </c>
      <c r="D846">
        <v>1</v>
      </c>
      <c r="E846">
        <v>0</v>
      </c>
      <c r="F846">
        <v>0</v>
      </c>
      <c r="G846">
        <v>18659667</v>
      </c>
    </row>
    <row r="847" spans="1:7" x14ac:dyDescent="0.35">
      <c r="A847">
        <v>942</v>
      </c>
      <c r="B847">
        <v>1019113191</v>
      </c>
      <c r="C847">
        <v>18659667</v>
      </c>
      <c r="D847">
        <v>1</v>
      </c>
      <c r="E847">
        <v>0</v>
      </c>
      <c r="F847">
        <v>0</v>
      </c>
      <c r="G847">
        <v>18659667</v>
      </c>
    </row>
    <row r="848" spans="1:7" x14ac:dyDescent="0.35">
      <c r="A848">
        <v>945</v>
      </c>
      <c r="B848">
        <v>1018462362</v>
      </c>
      <c r="C848">
        <v>10800000</v>
      </c>
      <c r="D848">
        <v>1</v>
      </c>
      <c r="E848">
        <v>5200000</v>
      </c>
      <c r="F848">
        <v>0</v>
      </c>
      <c r="G848">
        <v>16000000</v>
      </c>
    </row>
    <row r="849" spans="1:7" x14ac:dyDescent="0.35">
      <c r="A849">
        <v>946</v>
      </c>
      <c r="B849">
        <v>52545038</v>
      </c>
      <c r="C849">
        <v>11802000</v>
      </c>
      <c r="D849">
        <v>1</v>
      </c>
      <c r="E849">
        <v>7277900</v>
      </c>
      <c r="F849">
        <v>1180200</v>
      </c>
      <c r="G849">
        <v>20260100</v>
      </c>
    </row>
    <row r="850" spans="1:7" x14ac:dyDescent="0.35">
      <c r="A850">
        <v>947</v>
      </c>
      <c r="B850">
        <v>1019087879</v>
      </c>
      <c r="C850">
        <v>17574867</v>
      </c>
      <c r="D850">
        <v>1</v>
      </c>
      <c r="E850">
        <v>4703133</v>
      </c>
      <c r="F850">
        <v>0</v>
      </c>
      <c r="G850">
        <v>22278000</v>
      </c>
    </row>
    <row r="851" spans="1:7" x14ac:dyDescent="0.35">
      <c r="A851">
        <v>949</v>
      </c>
      <c r="B851">
        <v>1127208707</v>
      </c>
      <c r="C851">
        <v>8700000</v>
      </c>
      <c r="D851">
        <v>1</v>
      </c>
      <c r="E851">
        <v>3045000</v>
      </c>
      <c r="F851">
        <v>2755000</v>
      </c>
      <c r="G851">
        <v>14500000</v>
      </c>
    </row>
    <row r="852" spans="1:7" x14ac:dyDescent="0.35">
      <c r="A852">
        <v>950</v>
      </c>
      <c r="B852">
        <v>1026567075</v>
      </c>
      <c r="C852">
        <v>22455717</v>
      </c>
      <c r="D852">
        <v>1</v>
      </c>
      <c r="E852">
        <v>6719033</v>
      </c>
      <c r="F852">
        <v>0</v>
      </c>
      <c r="G852">
        <v>29174750</v>
      </c>
    </row>
    <row r="853" spans="1:7" x14ac:dyDescent="0.35">
      <c r="A853">
        <v>951</v>
      </c>
      <c r="B853">
        <v>1077971087</v>
      </c>
      <c r="C853">
        <v>11066667</v>
      </c>
      <c r="D853">
        <v>1</v>
      </c>
      <c r="E853">
        <v>4933333</v>
      </c>
      <c r="F853">
        <v>0</v>
      </c>
      <c r="G853">
        <v>16000000</v>
      </c>
    </row>
    <row r="854" spans="1:7" x14ac:dyDescent="0.35">
      <c r="A854">
        <v>952</v>
      </c>
      <c r="B854">
        <v>1018474496</v>
      </c>
      <c r="C854">
        <v>11802000</v>
      </c>
      <c r="D854">
        <v>1</v>
      </c>
      <c r="E854">
        <v>7277900</v>
      </c>
      <c r="F854">
        <v>1180200</v>
      </c>
      <c r="G854">
        <v>20260100</v>
      </c>
    </row>
    <row r="855" spans="1:7" x14ac:dyDescent="0.35">
      <c r="A855">
        <v>953</v>
      </c>
      <c r="B855">
        <v>1016064963</v>
      </c>
      <c r="C855">
        <v>31286400</v>
      </c>
      <c r="D855">
        <v>2</v>
      </c>
      <c r="E855">
        <v>7821600</v>
      </c>
      <c r="F855">
        <v>0</v>
      </c>
      <c r="G855">
        <v>39108000</v>
      </c>
    </row>
    <row r="856" spans="1:7" x14ac:dyDescent="0.35">
      <c r="A856">
        <v>954</v>
      </c>
      <c r="B856">
        <v>1049650559</v>
      </c>
      <c r="C856">
        <v>23693433</v>
      </c>
      <c r="D856">
        <v>1</v>
      </c>
      <c r="E856">
        <v>5481317</v>
      </c>
      <c r="F856">
        <v>0</v>
      </c>
      <c r="G856">
        <v>29174750</v>
      </c>
    </row>
    <row r="857" spans="1:7" x14ac:dyDescent="0.35">
      <c r="A857">
        <v>955</v>
      </c>
      <c r="B857">
        <v>1026563920</v>
      </c>
      <c r="C857">
        <v>52310019</v>
      </c>
      <c r="D857">
        <v>1</v>
      </c>
      <c r="E857">
        <v>6348303</v>
      </c>
      <c r="F857">
        <v>0</v>
      </c>
      <c r="G857">
        <v>58658322</v>
      </c>
    </row>
    <row r="858" spans="1:7" x14ac:dyDescent="0.35">
      <c r="A858">
        <v>956</v>
      </c>
      <c r="B858">
        <v>53152671</v>
      </c>
      <c r="C858">
        <v>62183333</v>
      </c>
      <c r="D858">
        <v>1</v>
      </c>
      <c r="E858">
        <v>9706667</v>
      </c>
      <c r="F858">
        <v>0</v>
      </c>
      <c r="G858">
        <v>71890000</v>
      </c>
    </row>
    <row r="859" spans="1:7" x14ac:dyDescent="0.35">
      <c r="A859">
        <v>957</v>
      </c>
      <c r="B859">
        <v>52060754</v>
      </c>
      <c r="C859">
        <v>5272933</v>
      </c>
      <c r="D859">
        <v>1</v>
      </c>
      <c r="E859">
        <v>2079467</v>
      </c>
      <c r="F859">
        <v>0</v>
      </c>
      <c r="G859">
        <v>7352400</v>
      </c>
    </row>
    <row r="860" spans="1:7" x14ac:dyDescent="0.35">
      <c r="A860">
        <v>958</v>
      </c>
      <c r="B860">
        <v>1064997935</v>
      </c>
      <c r="C860">
        <v>10178000</v>
      </c>
      <c r="D860">
        <v>1</v>
      </c>
      <c r="E860">
        <v>4071200</v>
      </c>
      <c r="F860">
        <v>2035600</v>
      </c>
      <c r="G860">
        <v>16284800</v>
      </c>
    </row>
    <row r="861" spans="1:7" x14ac:dyDescent="0.35">
      <c r="A861">
        <v>959</v>
      </c>
      <c r="B861">
        <v>1013586308</v>
      </c>
      <c r="C861">
        <v>51924999</v>
      </c>
      <c r="D861">
        <v>1</v>
      </c>
      <c r="E861">
        <v>7491667</v>
      </c>
      <c r="F861">
        <v>0</v>
      </c>
      <c r="G861">
        <v>59416666</v>
      </c>
    </row>
    <row r="862" spans="1:7" x14ac:dyDescent="0.35">
      <c r="A862">
        <v>961</v>
      </c>
      <c r="B862">
        <v>1010230597</v>
      </c>
      <c r="C862">
        <v>10178000</v>
      </c>
      <c r="D862">
        <v>1</v>
      </c>
      <c r="E862">
        <v>4919367</v>
      </c>
      <c r="F862">
        <v>1187433</v>
      </c>
      <c r="G862">
        <v>16284800</v>
      </c>
    </row>
    <row r="863" spans="1:7" x14ac:dyDescent="0.35">
      <c r="A863">
        <v>962</v>
      </c>
      <c r="B863">
        <v>1118567592</v>
      </c>
      <c r="C863">
        <v>10178000</v>
      </c>
      <c r="D863">
        <v>1</v>
      </c>
      <c r="E863">
        <v>4749733</v>
      </c>
      <c r="F863">
        <v>1357067</v>
      </c>
      <c r="G863">
        <v>16284800</v>
      </c>
    </row>
    <row r="864" spans="1:7" x14ac:dyDescent="0.35">
      <c r="A864">
        <v>963</v>
      </c>
      <c r="B864">
        <v>899999115</v>
      </c>
      <c r="C864">
        <v>1357030844</v>
      </c>
      <c r="D864">
        <v>21</v>
      </c>
      <c r="E864">
        <v>88757873</v>
      </c>
      <c r="F864">
        <v>0</v>
      </c>
      <c r="G864">
        <v>1445788717</v>
      </c>
    </row>
    <row r="865" spans="1:7" x14ac:dyDescent="0.35">
      <c r="A865">
        <v>964</v>
      </c>
      <c r="B865">
        <v>79649423</v>
      </c>
      <c r="C865">
        <v>28354001</v>
      </c>
      <c r="D865">
        <v>1</v>
      </c>
      <c r="E865">
        <v>0</v>
      </c>
      <c r="F865">
        <v>0</v>
      </c>
      <c r="G865">
        <v>28354001</v>
      </c>
    </row>
    <row r="866" spans="1:7" x14ac:dyDescent="0.35">
      <c r="A866">
        <v>966</v>
      </c>
      <c r="B866">
        <v>51633080</v>
      </c>
      <c r="C866">
        <v>25025488</v>
      </c>
      <c r="D866">
        <v>1</v>
      </c>
      <c r="E866">
        <v>3081957</v>
      </c>
      <c r="F866">
        <v>0</v>
      </c>
      <c r="G866">
        <v>28107445</v>
      </c>
    </row>
    <row r="867" spans="1:7" x14ac:dyDescent="0.35">
      <c r="A867">
        <v>967</v>
      </c>
      <c r="B867">
        <v>1020827838</v>
      </c>
      <c r="C867">
        <v>33893600</v>
      </c>
      <c r="D867">
        <v>1</v>
      </c>
      <c r="E867">
        <v>5214400</v>
      </c>
      <c r="F867">
        <v>0</v>
      </c>
      <c r="G867">
        <v>39108000</v>
      </c>
    </row>
    <row r="868" spans="1:7" x14ac:dyDescent="0.35">
      <c r="A868">
        <v>968</v>
      </c>
      <c r="B868">
        <v>1026568993</v>
      </c>
      <c r="C868">
        <v>58278924</v>
      </c>
      <c r="D868">
        <v>1</v>
      </c>
      <c r="E868">
        <v>7072685</v>
      </c>
      <c r="F868">
        <v>0</v>
      </c>
      <c r="G868">
        <v>65351609</v>
      </c>
    </row>
    <row r="869" spans="1:7" x14ac:dyDescent="0.35">
      <c r="A869">
        <v>969</v>
      </c>
      <c r="B869">
        <v>80538621</v>
      </c>
      <c r="C869">
        <v>58278924</v>
      </c>
      <c r="D869">
        <v>1</v>
      </c>
      <c r="E869">
        <v>7072685</v>
      </c>
      <c r="F869">
        <v>0</v>
      </c>
      <c r="G869">
        <v>65351609</v>
      </c>
    </row>
    <row r="870" spans="1:7" x14ac:dyDescent="0.35">
      <c r="A870">
        <v>970</v>
      </c>
      <c r="B870">
        <v>52719035</v>
      </c>
      <c r="C870">
        <v>58278924</v>
      </c>
      <c r="D870">
        <v>1</v>
      </c>
      <c r="E870">
        <v>7072685</v>
      </c>
      <c r="F870">
        <v>0</v>
      </c>
      <c r="G870">
        <v>65351609</v>
      </c>
    </row>
    <row r="871" spans="1:7" x14ac:dyDescent="0.35">
      <c r="A871">
        <v>971</v>
      </c>
      <c r="B871">
        <v>1019044995</v>
      </c>
      <c r="C871">
        <v>68275005</v>
      </c>
      <c r="D871">
        <v>1</v>
      </c>
      <c r="E871">
        <v>8032354</v>
      </c>
      <c r="F871">
        <v>0</v>
      </c>
      <c r="G871">
        <v>76307359</v>
      </c>
    </row>
    <row r="872" spans="1:7" x14ac:dyDescent="0.35">
      <c r="A872">
        <v>972</v>
      </c>
      <c r="B872">
        <v>52616058</v>
      </c>
      <c r="C872">
        <v>56959702</v>
      </c>
      <c r="D872">
        <v>1</v>
      </c>
      <c r="E872">
        <v>6453562</v>
      </c>
      <c r="F872">
        <v>0</v>
      </c>
      <c r="G872">
        <v>63413264</v>
      </c>
    </row>
    <row r="873" spans="1:7" x14ac:dyDescent="0.35">
      <c r="A873">
        <v>974</v>
      </c>
      <c r="B873">
        <v>79965555</v>
      </c>
      <c r="C873">
        <v>25025488</v>
      </c>
      <c r="D873">
        <v>1</v>
      </c>
      <c r="E873">
        <v>2835400</v>
      </c>
      <c r="F873">
        <v>0</v>
      </c>
      <c r="G873">
        <v>27860888</v>
      </c>
    </row>
    <row r="874" spans="1:7" x14ac:dyDescent="0.35">
      <c r="A874">
        <v>975</v>
      </c>
      <c r="B874">
        <v>1023910625</v>
      </c>
      <c r="C874">
        <v>28743576</v>
      </c>
      <c r="D874">
        <v>1</v>
      </c>
      <c r="E874">
        <v>3289066</v>
      </c>
      <c r="F874">
        <v>0</v>
      </c>
      <c r="G874">
        <v>32032642</v>
      </c>
    </row>
    <row r="875" spans="1:7" x14ac:dyDescent="0.35">
      <c r="A875">
        <v>976</v>
      </c>
      <c r="B875">
        <v>79876828</v>
      </c>
      <c r="C875">
        <v>52699999</v>
      </c>
      <c r="D875">
        <v>1</v>
      </c>
      <c r="E875">
        <v>5941667</v>
      </c>
      <c r="F875">
        <v>0</v>
      </c>
      <c r="G875">
        <v>58641666</v>
      </c>
    </row>
    <row r="876" spans="1:7" x14ac:dyDescent="0.35">
      <c r="A876">
        <v>977</v>
      </c>
      <c r="B876">
        <v>52348815</v>
      </c>
      <c r="C876">
        <v>58219999</v>
      </c>
      <c r="D876">
        <v>1</v>
      </c>
      <c r="E876">
        <v>3006667</v>
      </c>
      <c r="F876">
        <v>0</v>
      </c>
      <c r="G876">
        <v>61226666</v>
      </c>
    </row>
    <row r="877" spans="1:7" x14ac:dyDescent="0.35">
      <c r="A877">
        <v>978</v>
      </c>
      <c r="B877">
        <v>80732015</v>
      </c>
      <c r="C877">
        <v>25025487</v>
      </c>
      <c r="D877">
        <v>1</v>
      </c>
      <c r="E877">
        <v>2588844</v>
      </c>
      <c r="F877">
        <v>0</v>
      </c>
      <c r="G877">
        <v>27614331</v>
      </c>
    </row>
    <row r="878" spans="1:7" x14ac:dyDescent="0.35">
      <c r="A878">
        <v>979</v>
      </c>
      <c r="B878">
        <v>79870964</v>
      </c>
      <c r="C878">
        <v>25395323</v>
      </c>
      <c r="D878">
        <v>1</v>
      </c>
      <c r="E878">
        <v>2219009</v>
      </c>
      <c r="F878">
        <v>0</v>
      </c>
      <c r="G878">
        <v>27614332</v>
      </c>
    </row>
    <row r="879" spans="1:7" x14ac:dyDescent="0.35">
      <c r="A879">
        <v>980</v>
      </c>
      <c r="B879">
        <v>52243458</v>
      </c>
      <c r="C879">
        <v>61015033</v>
      </c>
      <c r="D879">
        <v>1</v>
      </c>
      <c r="E879">
        <v>6612467</v>
      </c>
      <c r="F879">
        <v>0</v>
      </c>
      <c r="G879">
        <v>67627500</v>
      </c>
    </row>
    <row r="880" spans="1:7" x14ac:dyDescent="0.35">
      <c r="A880">
        <v>981</v>
      </c>
      <c r="B880">
        <v>1064801144</v>
      </c>
      <c r="C880">
        <v>10178000</v>
      </c>
      <c r="D880">
        <v>1</v>
      </c>
      <c r="E880">
        <v>3562300</v>
      </c>
      <c r="F880">
        <v>2544500</v>
      </c>
      <c r="G880">
        <v>16284800</v>
      </c>
    </row>
    <row r="881" spans="1:7" x14ac:dyDescent="0.35">
      <c r="A881">
        <v>982</v>
      </c>
      <c r="B881">
        <v>1088341630</v>
      </c>
      <c r="C881">
        <v>10178000</v>
      </c>
      <c r="D881">
        <v>1</v>
      </c>
      <c r="E881">
        <v>2374867</v>
      </c>
      <c r="F881">
        <v>3731933</v>
      </c>
      <c r="G881">
        <v>16284800</v>
      </c>
    </row>
    <row r="882" spans="1:7" x14ac:dyDescent="0.35">
      <c r="A882">
        <v>983</v>
      </c>
      <c r="B882">
        <v>1030602494</v>
      </c>
      <c r="C882">
        <v>13007700</v>
      </c>
      <c r="D882">
        <v>1</v>
      </c>
      <c r="E882">
        <v>1396800</v>
      </c>
      <c r="F882">
        <v>0</v>
      </c>
      <c r="G882">
        <v>14404500</v>
      </c>
    </row>
    <row r="883" spans="1:7" x14ac:dyDescent="0.35">
      <c r="A883">
        <v>984</v>
      </c>
      <c r="B883">
        <v>860024301</v>
      </c>
      <c r="C883">
        <v>52150674</v>
      </c>
      <c r="D883">
        <v>1</v>
      </c>
      <c r="E883">
        <v>0</v>
      </c>
      <c r="F883">
        <v>0</v>
      </c>
      <c r="G883">
        <v>52150674</v>
      </c>
    </row>
    <row r="884" spans="1:7" x14ac:dyDescent="0.35">
      <c r="A884">
        <v>985</v>
      </c>
      <c r="B884">
        <v>1032489616</v>
      </c>
      <c r="C884">
        <v>17266667</v>
      </c>
      <c r="D884">
        <v>1</v>
      </c>
      <c r="E884">
        <v>3733333</v>
      </c>
      <c r="F884">
        <v>0</v>
      </c>
      <c r="G884">
        <v>21000000</v>
      </c>
    </row>
    <row r="885" spans="1:7" x14ac:dyDescent="0.35">
      <c r="A885">
        <v>986</v>
      </c>
      <c r="B885">
        <v>901035950</v>
      </c>
      <c r="C885">
        <v>1008000</v>
      </c>
      <c r="D885">
        <v>1</v>
      </c>
      <c r="E885">
        <v>0</v>
      </c>
      <c r="F885">
        <v>0</v>
      </c>
      <c r="G885">
        <v>1008000</v>
      </c>
    </row>
    <row r="886" spans="1:7" x14ac:dyDescent="0.35">
      <c r="A886">
        <v>989</v>
      </c>
      <c r="B886">
        <v>1010208395</v>
      </c>
      <c r="C886">
        <v>39108000</v>
      </c>
      <c r="D886">
        <v>1</v>
      </c>
      <c r="E886">
        <v>0</v>
      </c>
      <c r="F886">
        <v>0</v>
      </c>
      <c r="G886">
        <v>39108000</v>
      </c>
    </row>
    <row r="887" spans="1:7" x14ac:dyDescent="0.35">
      <c r="A887">
        <v>990</v>
      </c>
      <c r="B887">
        <v>1033720860</v>
      </c>
      <c r="C887">
        <v>35849000</v>
      </c>
      <c r="D887">
        <v>1</v>
      </c>
      <c r="E887">
        <v>3259000</v>
      </c>
      <c r="F887">
        <v>0</v>
      </c>
      <c r="G887">
        <v>39108000</v>
      </c>
    </row>
    <row r="888" spans="1:7" x14ac:dyDescent="0.35">
      <c r="A888">
        <v>991</v>
      </c>
      <c r="B888">
        <v>52814207</v>
      </c>
      <c r="C888">
        <v>37000000</v>
      </c>
      <c r="D888">
        <v>4</v>
      </c>
      <c r="E888">
        <v>2333333</v>
      </c>
      <c r="F888">
        <v>0</v>
      </c>
      <c r="G888">
        <v>39333333</v>
      </c>
    </row>
    <row r="889" spans="1:7" x14ac:dyDescent="0.35">
      <c r="A889">
        <v>992</v>
      </c>
      <c r="B889">
        <v>1012383991</v>
      </c>
      <c r="C889">
        <v>61267698</v>
      </c>
      <c r="D889">
        <v>1</v>
      </c>
      <c r="E889">
        <v>3134626</v>
      </c>
      <c r="F889">
        <v>0</v>
      </c>
      <c r="G889">
        <v>64402324</v>
      </c>
    </row>
    <row r="890" spans="1:7" x14ac:dyDescent="0.35">
      <c r="A890">
        <v>993</v>
      </c>
      <c r="B890">
        <v>1193236265</v>
      </c>
      <c r="C890">
        <v>26874662</v>
      </c>
      <c r="D890">
        <v>1</v>
      </c>
      <c r="E890">
        <v>1232783</v>
      </c>
      <c r="F890">
        <v>0</v>
      </c>
      <c r="G890">
        <v>28107445</v>
      </c>
    </row>
    <row r="891" spans="1:7" x14ac:dyDescent="0.35">
      <c r="A891">
        <v>994</v>
      </c>
      <c r="B891">
        <v>1014208258</v>
      </c>
      <c r="C891">
        <v>42577453</v>
      </c>
      <c r="D891">
        <v>1</v>
      </c>
      <c r="E891">
        <v>1980347</v>
      </c>
      <c r="F891">
        <v>0</v>
      </c>
      <c r="G891">
        <v>44557800</v>
      </c>
    </row>
    <row r="892" spans="1:7" x14ac:dyDescent="0.35">
      <c r="A892">
        <v>995</v>
      </c>
      <c r="B892">
        <v>1032503576</v>
      </c>
      <c r="C892">
        <v>30589283</v>
      </c>
      <c r="D892">
        <v>1</v>
      </c>
      <c r="E892">
        <v>1237717</v>
      </c>
      <c r="F892">
        <v>0</v>
      </c>
      <c r="G892">
        <v>31827000</v>
      </c>
    </row>
    <row r="893" spans="1:7" x14ac:dyDescent="0.35">
      <c r="A893">
        <v>996</v>
      </c>
      <c r="B893">
        <v>19244502</v>
      </c>
      <c r="C893">
        <v>62813904</v>
      </c>
      <c r="D893">
        <v>1</v>
      </c>
      <c r="E893">
        <v>0</v>
      </c>
      <c r="F893">
        <v>0</v>
      </c>
      <c r="G893">
        <v>62813904</v>
      </c>
    </row>
    <row r="894" spans="1:7" x14ac:dyDescent="0.35">
      <c r="A894">
        <v>997</v>
      </c>
      <c r="B894">
        <v>1013690179</v>
      </c>
      <c r="C894">
        <v>13036000</v>
      </c>
      <c r="D894">
        <v>1</v>
      </c>
      <c r="E894">
        <v>217267</v>
      </c>
      <c r="F894">
        <v>1955400</v>
      </c>
      <c r="G894">
        <v>15208667</v>
      </c>
    </row>
    <row r="895" spans="1:7" x14ac:dyDescent="0.35">
      <c r="A895">
        <v>998</v>
      </c>
      <c r="B895">
        <v>52695365</v>
      </c>
      <c r="C895">
        <v>13036000</v>
      </c>
      <c r="D895">
        <v>1</v>
      </c>
      <c r="E895">
        <v>651800</v>
      </c>
      <c r="F895">
        <v>2607200</v>
      </c>
      <c r="G895">
        <v>16295000</v>
      </c>
    </row>
    <row r="896" spans="1:7" x14ac:dyDescent="0.35">
      <c r="A896">
        <v>999</v>
      </c>
      <c r="B896">
        <v>899999115</v>
      </c>
      <c r="C896">
        <v>8421517748</v>
      </c>
      <c r="D896">
        <v>1</v>
      </c>
      <c r="E896">
        <v>0</v>
      </c>
      <c r="F896">
        <v>0</v>
      </c>
      <c r="G896">
        <v>8421517748</v>
      </c>
    </row>
    <row r="897" spans="1:7" x14ac:dyDescent="0.35">
      <c r="A897">
        <v>1000</v>
      </c>
      <c r="B897">
        <v>1018485274</v>
      </c>
      <c r="C897">
        <v>10517267</v>
      </c>
      <c r="D897">
        <v>1</v>
      </c>
      <c r="E897">
        <v>0</v>
      </c>
      <c r="F897">
        <v>1357066</v>
      </c>
      <c r="G897">
        <v>11874333</v>
      </c>
    </row>
    <row r="898" spans="1:7" x14ac:dyDescent="0.35">
      <c r="A898">
        <v>1001</v>
      </c>
      <c r="B898">
        <v>900105979</v>
      </c>
      <c r="C898">
        <v>215200000</v>
      </c>
      <c r="D898">
        <v>1</v>
      </c>
      <c r="E898">
        <v>0</v>
      </c>
      <c r="F898">
        <v>0</v>
      </c>
      <c r="G898">
        <v>215200000</v>
      </c>
    </row>
    <row r="899" spans="1:7" x14ac:dyDescent="0.35">
      <c r="A899">
        <v>1003</v>
      </c>
      <c r="B899">
        <v>11441571</v>
      </c>
      <c r="C899">
        <v>45000000</v>
      </c>
      <c r="D899">
        <v>1</v>
      </c>
      <c r="E899">
        <v>0</v>
      </c>
      <c r="F899">
        <v>0</v>
      </c>
      <c r="G899">
        <v>45000000</v>
      </c>
    </row>
    <row r="900" spans="1:7" x14ac:dyDescent="0.35">
      <c r="A900">
        <v>1004</v>
      </c>
      <c r="B900">
        <v>1093759410</v>
      </c>
      <c r="C900">
        <v>64890000</v>
      </c>
      <c r="D900">
        <v>1</v>
      </c>
      <c r="E900">
        <v>0</v>
      </c>
      <c r="F900">
        <v>0</v>
      </c>
      <c r="G900">
        <v>64890000</v>
      </c>
    </row>
    <row r="901" spans="1:7" x14ac:dyDescent="0.35">
      <c r="A901">
        <v>1005</v>
      </c>
      <c r="B901">
        <v>900974300</v>
      </c>
      <c r="C901">
        <v>22079504</v>
      </c>
      <c r="D901">
        <v>1</v>
      </c>
      <c r="E901">
        <v>0</v>
      </c>
      <c r="F901">
        <v>0</v>
      </c>
      <c r="G901">
        <v>22079504</v>
      </c>
    </row>
    <row r="902" spans="1:7" x14ac:dyDescent="0.35">
      <c r="A902">
        <v>1006</v>
      </c>
      <c r="B902">
        <v>20281377</v>
      </c>
      <c r="C902">
        <v>94680881</v>
      </c>
      <c r="D902">
        <v>1</v>
      </c>
      <c r="E902">
        <v>0</v>
      </c>
      <c r="F902">
        <v>0</v>
      </c>
      <c r="G902">
        <v>94680881</v>
      </c>
    </row>
    <row r="903" spans="1:7" x14ac:dyDescent="0.35">
      <c r="A903">
        <v>1007</v>
      </c>
      <c r="B903">
        <v>52278327</v>
      </c>
      <c r="C903">
        <v>37938186</v>
      </c>
      <c r="D903">
        <v>1</v>
      </c>
      <c r="E903">
        <v>0</v>
      </c>
      <c r="F903">
        <v>0</v>
      </c>
      <c r="G903">
        <v>37938186</v>
      </c>
    </row>
    <row r="904" spans="1:7" x14ac:dyDescent="0.35">
      <c r="B904">
        <v>79559742</v>
      </c>
      <c r="C904">
        <v>37938177</v>
      </c>
      <c r="D904">
        <v>1</v>
      </c>
      <c r="E904">
        <v>0</v>
      </c>
      <c r="F904">
        <v>0</v>
      </c>
      <c r="G904">
        <v>37938177</v>
      </c>
    </row>
    <row r="905" spans="1:7" x14ac:dyDescent="0.35">
      <c r="A905">
        <v>1008</v>
      </c>
      <c r="B905">
        <v>1020729094</v>
      </c>
      <c r="C905">
        <v>69367592</v>
      </c>
      <c r="D905">
        <v>1</v>
      </c>
      <c r="E905">
        <v>0</v>
      </c>
      <c r="F905">
        <v>0</v>
      </c>
      <c r="G905">
        <v>69367592</v>
      </c>
    </row>
    <row r="906" spans="1:7" x14ac:dyDescent="0.35">
      <c r="A906">
        <v>1009</v>
      </c>
      <c r="B906">
        <v>899999115</v>
      </c>
      <c r="C906">
        <v>356607000</v>
      </c>
      <c r="D906">
        <v>2</v>
      </c>
      <c r="E906">
        <v>0</v>
      </c>
      <c r="F906">
        <v>0</v>
      </c>
      <c r="G906">
        <v>356607000</v>
      </c>
    </row>
    <row r="907" spans="1:7" x14ac:dyDescent="0.35">
      <c r="A907">
        <v>1010</v>
      </c>
      <c r="B907">
        <v>52821652</v>
      </c>
      <c r="C907">
        <v>103983333</v>
      </c>
      <c r="D907">
        <v>1</v>
      </c>
      <c r="E907">
        <v>0</v>
      </c>
      <c r="F907">
        <v>0</v>
      </c>
      <c r="G907">
        <v>103983333</v>
      </c>
    </row>
    <row r="908" spans="1:7" x14ac:dyDescent="0.35">
      <c r="A908">
        <v>1011</v>
      </c>
      <c r="B908">
        <v>39799539</v>
      </c>
      <c r="C908">
        <v>13435274</v>
      </c>
      <c r="D908">
        <v>1</v>
      </c>
      <c r="E908">
        <v>0</v>
      </c>
      <c r="F908">
        <v>0</v>
      </c>
      <c r="G908">
        <v>13435274</v>
      </c>
    </row>
    <row r="909" spans="1:7" x14ac:dyDescent="0.35">
      <c r="A909">
        <v>1012</v>
      </c>
      <c r="B909">
        <v>40008270</v>
      </c>
      <c r="C909">
        <v>21779778</v>
      </c>
      <c r="D909">
        <v>1</v>
      </c>
      <c r="E909">
        <v>0</v>
      </c>
      <c r="F909">
        <v>0</v>
      </c>
      <c r="G909">
        <v>21779778</v>
      </c>
    </row>
    <row r="910" spans="1:7" x14ac:dyDescent="0.35">
      <c r="B910">
        <v>860042600</v>
      </c>
      <c r="C910">
        <v>56095625</v>
      </c>
      <c r="D910">
        <v>1</v>
      </c>
      <c r="E910">
        <v>0</v>
      </c>
      <c r="F910">
        <v>0</v>
      </c>
      <c r="G910">
        <v>56095625</v>
      </c>
    </row>
    <row r="911" spans="1:7" x14ac:dyDescent="0.35">
      <c r="B911">
        <v>900095892</v>
      </c>
      <c r="C911">
        <v>21779783</v>
      </c>
      <c r="D911">
        <v>1</v>
      </c>
      <c r="E911">
        <v>0</v>
      </c>
      <c r="F911">
        <v>0</v>
      </c>
      <c r="G911">
        <v>21779783</v>
      </c>
    </row>
    <row r="912" spans="1:7" x14ac:dyDescent="0.35">
      <c r="B912">
        <v>900160586</v>
      </c>
      <c r="C912">
        <v>21779783</v>
      </c>
      <c r="D912">
        <v>1</v>
      </c>
      <c r="E912">
        <v>0</v>
      </c>
      <c r="F912">
        <v>0</v>
      </c>
      <c r="G912">
        <v>21779783</v>
      </c>
    </row>
    <row r="913" spans="1:7" x14ac:dyDescent="0.35">
      <c r="A913">
        <v>1013</v>
      </c>
      <c r="B913">
        <v>20079321</v>
      </c>
      <c r="C913">
        <v>96367250</v>
      </c>
      <c r="D913">
        <v>1</v>
      </c>
      <c r="E913">
        <v>0</v>
      </c>
      <c r="F913">
        <v>0</v>
      </c>
      <c r="G913">
        <v>96367250</v>
      </c>
    </row>
    <row r="914" spans="1:7" x14ac:dyDescent="0.35">
      <c r="A914">
        <v>1014</v>
      </c>
      <c r="B914">
        <v>830120562</v>
      </c>
      <c r="C914">
        <v>65780795</v>
      </c>
      <c r="D914">
        <v>1</v>
      </c>
      <c r="E914">
        <v>0</v>
      </c>
      <c r="F914">
        <v>0</v>
      </c>
      <c r="G914">
        <v>65780795</v>
      </c>
    </row>
    <row r="915" spans="1:7" x14ac:dyDescent="0.35">
      <c r="A915">
        <v>1015</v>
      </c>
      <c r="B915">
        <v>901030787</v>
      </c>
      <c r="C915">
        <v>87266667</v>
      </c>
      <c r="D915">
        <v>1</v>
      </c>
      <c r="E915">
        <v>0</v>
      </c>
      <c r="F915">
        <v>0</v>
      </c>
      <c r="G915">
        <v>87266667</v>
      </c>
    </row>
    <row r="916" spans="1:7" x14ac:dyDescent="0.35">
      <c r="A916">
        <v>1016</v>
      </c>
      <c r="B916">
        <v>900417848</v>
      </c>
      <c r="C916">
        <v>69602904</v>
      </c>
      <c r="D916">
        <v>1</v>
      </c>
      <c r="E916">
        <v>0</v>
      </c>
      <c r="F916">
        <v>0</v>
      </c>
      <c r="G916">
        <v>69602904</v>
      </c>
    </row>
    <row r="917" spans="1:7" x14ac:dyDescent="0.35">
      <c r="A917">
        <v>1017</v>
      </c>
      <c r="B917">
        <v>79779906</v>
      </c>
      <c r="C917">
        <v>27000000</v>
      </c>
      <c r="D917">
        <v>1</v>
      </c>
      <c r="E917">
        <v>0</v>
      </c>
      <c r="F917">
        <v>0</v>
      </c>
      <c r="G917">
        <v>27000000</v>
      </c>
    </row>
    <row r="918" spans="1:7" x14ac:dyDescent="0.35">
      <c r="A918">
        <v>1018</v>
      </c>
      <c r="B918">
        <v>900470772</v>
      </c>
      <c r="C918">
        <v>676395471</v>
      </c>
      <c r="D918">
        <v>9</v>
      </c>
      <c r="E918">
        <v>0</v>
      </c>
      <c r="F918">
        <v>0</v>
      </c>
      <c r="G918">
        <v>676395471</v>
      </c>
    </row>
    <row r="919" spans="1:7" x14ac:dyDescent="0.35">
      <c r="A919">
        <v>1019</v>
      </c>
      <c r="B919">
        <v>830045040</v>
      </c>
      <c r="C919">
        <v>22910947</v>
      </c>
      <c r="D919">
        <v>1</v>
      </c>
      <c r="E919">
        <v>0</v>
      </c>
      <c r="F919">
        <v>0</v>
      </c>
      <c r="G919">
        <v>22910947</v>
      </c>
    </row>
    <row r="920" spans="1:7" x14ac:dyDescent="0.35">
      <c r="A920">
        <v>1020</v>
      </c>
      <c r="B920">
        <v>901463969</v>
      </c>
      <c r="C920">
        <v>961333177</v>
      </c>
      <c r="D920">
        <v>1</v>
      </c>
      <c r="E920">
        <v>0</v>
      </c>
      <c r="F920">
        <v>0</v>
      </c>
      <c r="G920">
        <v>961333177</v>
      </c>
    </row>
    <row r="921" spans="1:7" x14ac:dyDescent="0.35">
      <c r="A921">
        <v>1021</v>
      </c>
      <c r="B921">
        <v>900085682</v>
      </c>
      <c r="C921">
        <v>1497307014</v>
      </c>
      <c r="D921">
        <v>1</v>
      </c>
      <c r="E921">
        <v>0</v>
      </c>
      <c r="F921">
        <v>0</v>
      </c>
      <c r="G921">
        <v>1497307014</v>
      </c>
    </row>
    <row r="922" spans="1:7" x14ac:dyDescent="0.35">
      <c r="A922">
        <v>1022</v>
      </c>
      <c r="B922">
        <v>19343758</v>
      </c>
      <c r="C922">
        <v>76037192</v>
      </c>
      <c r="D922">
        <v>1</v>
      </c>
      <c r="E922">
        <v>0</v>
      </c>
      <c r="F922">
        <v>0</v>
      </c>
      <c r="G922">
        <v>76037192</v>
      </c>
    </row>
    <row r="923" spans="1:7" x14ac:dyDescent="0.35">
      <c r="A923">
        <v>1023</v>
      </c>
      <c r="B923">
        <v>39638140</v>
      </c>
      <c r="C923">
        <v>60915944</v>
      </c>
      <c r="D923">
        <v>1</v>
      </c>
      <c r="E923">
        <v>0</v>
      </c>
      <c r="F923">
        <v>0</v>
      </c>
      <c r="G923">
        <v>60915944</v>
      </c>
    </row>
    <row r="924" spans="1:7" x14ac:dyDescent="0.35">
      <c r="A924">
        <v>1024</v>
      </c>
      <c r="B924">
        <v>860402594</v>
      </c>
      <c r="C924">
        <v>64095445</v>
      </c>
      <c r="D924">
        <v>1</v>
      </c>
      <c r="E924">
        <v>0</v>
      </c>
      <c r="F924">
        <v>0</v>
      </c>
      <c r="G924">
        <v>64095445</v>
      </c>
    </row>
    <row r="925" spans="1:7" x14ac:dyDescent="0.35">
      <c r="A925">
        <v>1025</v>
      </c>
      <c r="B925">
        <v>51883443</v>
      </c>
      <c r="C925">
        <v>97627126</v>
      </c>
      <c r="D925">
        <v>1</v>
      </c>
      <c r="E925">
        <v>0</v>
      </c>
      <c r="F925">
        <v>0</v>
      </c>
      <c r="G925">
        <v>97627126</v>
      </c>
    </row>
    <row r="926" spans="1:7" x14ac:dyDescent="0.35">
      <c r="A926">
        <v>1026</v>
      </c>
      <c r="B926">
        <v>80009022</v>
      </c>
      <c r="C926">
        <v>89364091</v>
      </c>
      <c r="D926">
        <v>1</v>
      </c>
      <c r="E926">
        <v>0</v>
      </c>
      <c r="F926">
        <v>0</v>
      </c>
      <c r="G926">
        <v>89364091</v>
      </c>
    </row>
    <row r="927" spans="1:7" x14ac:dyDescent="0.35">
      <c r="A927">
        <v>1027</v>
      </c>
      <c r="B927">
        <v>900079785</v>
      </c>
      <c r="C927">
        <v>66588872</v>
      </c>
      <c r="D927">
        <v>1</v>
      </c>
      <c r="E927">
        <v>0</v>
      </c>
      <c r="F927">
        <v>0</v>
      </c>
      <c r="G927">
        <v>66588872</v>
      </c>
    </row>
    <row r="928" spans="1:7" x14ac:dyDescent="0.35">
      <c r="A928">
        <v>1028</v>
      </c>
      <c r="B928">
        <v>1019038345</v>
      </c>
      <c r="C928">
        <v>4800000</v>
      </c>
      <c r="D928">
        <v>1</v>
      </c>
      <c r="E928">
        <v>0</v>
      </c>
      <c r="F928">
        <v>0</v>
      </c>
      <c r="G928">
        <v>4800000</v>
      </c>
    </row>
    <row r="929" spans="1:7" x14ac:dyDescent="0.35">
      <c r="A929">
        <v>1029</v>
      </c>
      <c r="B929">
        <v>860035467</v>
      </c>
      <c r="C929">
        <v>10099860</v>
      </c>
      <c r="D929">
        <v>1</v>
      </c>
      <c r="E929">
        <v>0</v>
      </c>
      <c r="F929">
        <v>0</v>
      </c>
      <c r="G929">
        <v>10099860</v>
      </c>
    </row>
    <row r="930" spans="1:7" x14ac:dyDescent="0.35">
      <c r="A930">
        <v>1030</v>
      </c>
      <c r="B930">
        <v>901681580</v>
      </c>
      <c r="C930">
        <v>750944967</v>
      </c>
      <c r="D930">
        <v>13</v>
      </c>
      <c r="E930">
        <v>0</v>
      </c>
      <c r="F930">
        <v>0</v>
      </c>
      <c r="G930">
        <v>750944967</v>
      </c>
    </row>
    <row r="931" spans="1:7" x14ac:dyDescent="0.35">
      <c r="A931">
        <v>1031</v>
      </c>
      <c r="B931">
        <v>901446976</v>
      </c>
      <c r="C931">
        <v>30035500</v>
      </c>
      <c r="D931">
        <v>1</v>
      </c>
      <c r="E931">
        <v>0</v>
      </c>
      <c r="F931">
        <v>0</v>
      </c>
      <c r="G931">
        <v>30035500</v>
      </c>
    </row>
    <row r="932" spans="1:7" x14ac:dyDescent="0.35">
      <c r="A932" t="s">
        <v>5448</v>
      </c>
      <c r="B932" t="s">
        <v>5448</v>
      </c>
    </row>
    <row r="933" spans="1:7" x14ac:dyDescent="0.35">
      <c r="A933" t="s">
        <v>5449</v>
      </c>
      <c r="C933">
        <v>28709345867</v>
      </c>
      <c r="D933">
        <v>1182</v>
      </c>
      <c r="E933">
        <v>19489125947</v>
      </c>
      <c r="F933">
        <v>1798347149</v>
      </c>
      <c r="G933">
        <v>49996818963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A76A9-2295-4EB2-B678-8322E7A7888C}">
  <dimension ref="A1:F931"/>
  <sheetViews>
    <sheetView workbookViewId="0">
      <selection activeCell="J12" sqref="J12"/>
    </sheetView>
  </sheetViews>
  <sheetFormatPr baseColWidth="10" defaultColWidth="11.453125" defaultRowHeight="14.5" x14ac:dyDescent="0.35"/>
  <cols>
    <col min="3" max="3" width="17.26953125" style="47" bestFit="1" customWidth="1"/>
    <col min="4" max="4" width="16.26953125" style="47" bestFit="1" customWidth="1"/>
    <col min="5" max="6" width="17.26953125" style="47" bestFit="1" customWidth="1"/>
  </cols>
  <sheetData>
    <row r="1" spans="1:6" x14ac:dyDescent="0.35">
      <c r="A1" t="s">
        <v>5441</v>
      </c>
      <c r="B1" t="s">
        <v>5442</v>
      </c>
      <c r="C1" s="47" t="s">
        <v>5447</v>
      </c>
      <c r="D1" s="47" t="s">
        <v>5446</v>
      </c>
      <c r="E1" s="47" t="s">
        <v>5445</v>
      </c>
      <c r="F1" s="47" t="s">
        <v>5443</v>
      </c>
    </row>
    <row r="2" spans="1:6" x14ac:dyDescent="0.35">
      <c r="A2">
        <v>1</v>
      </c>
      <c r="B2">
        <v>1022370407</v>
      </c>
      <c r="C2" s="47">
        <v>42367000</v>
      </c>
      <c r="D2" s="47">
        <v>0</v>
      </c>
      <c r="E2" s="47">
        <v>29548267</v>
      </c>
      <c r="F2" s="47">
        <v>12818733</v>
      </c>
    </row>
    <row r="3" spans="1:6" x14ac:dyDescent="0.35">
      <c r="A3">
        <v>2</v>
      </c>
      <c r="B3">
        <v>1100542273</v>
      </c>
      <c r="C3" s="47">
        <v>54109333</v>
      </c>
      <c r="D3" s="47">
        <v>274666</v>
      </c>
      <c r="E3" s="47">
        <v>37354667</v>
      </c>
      <c r="F3" s="47">
        <v>16480000</v>
      </c>
    </row>
    <row r="4" spans="1:6" x14ac:dyDescent="0.35">
      <c r="A4">
        <v>3</v>
      </c>
      <c r="B4">
        <v>1026252836</v>
      </c>
      <c r="C4" s="47">
        <v>54109333</v>
      </c>
      <c r="D4" s="47">
        <v>274666</v>
      </c>
      <c r="E4" s="47">
        <v>37354667</v>
      </c>
      <c r="F4" s="47">
        <v>16480000</v>
      </c>
    </row>
    <row r="5" spans="1:6" x14ac:dyDescent="0.35">
      <c r="A5">
        <v>4</v>
      </c>
      <c r="B5">
        <v>42140222</v>
      </c>
      <c r="C5" s="47">
        <v>62400000</v>
      </c>
      <c r="D5" s="47">
        <v>0</v>
      </c>
      <c r="E5" s="47">
        <v>43200000</v>
      </c>
      <c r="F5" s="47">
        <v>19200000</v>
      </c>
    </row>
    <row r="6" spans="1:6" x14ac:dyDescent="0.35">
      <c r="A6">
        <v>5</v>
      </c>
      <c r="B6">
        <v>53007260</v>
      </c>
      <c r="C6" s="47">
        <v>42367000</v>
      </c>
      <c r="D6" s="47">
        <v>0</v>
      </c>
      <c r="E6" s="47">
        <v>29548267</v>
      </c>
      <c r="F6" s="47">
        <v>12818733</v>
      </c>
    </row>
    <row r="7" spans="1:6" x14ac:dyDescent="0.35">
      <c r="A7">
        <v>6</v>
      </c>
      <c r="B7">
        <v>37729988</v>
      </c>
      <c r="C7" s="47">
        <v>42367000</v>
      </c>
      <c r="D7" s="47">
        <v>0</v>
      </c>
      <c r="E7" s="47">
        <v>29548267</v>
      </c>
      <c r="F7" s="47">
        <v>12818733</v>
      </c>
    </row>
    <row r="8" spans="1:6" x14ac:dyDescent="0.35">
      <c r="A8">
        <v>7</v>
      </c>
      <c r="B8">
        <v>1012458653</v>
      </c>
      <c r="C8" s="47">
        <v>42367000</v>
      </c>
      <c r="D8" s="47">
        <v>0</v>
      </c>
      <c r="E8" s="47">
        <v>29548267</v>
      </c>
      <c r="F8" s="47">
        <v>12818733</v>
      </c>
    </row>
    <row r="9" spans="1:6" x14ac:dyDescent="0.35">
      <c r="A9">
        <v>8</v>
      </c>
      <c r="B9">
        <v>1094267829</v>
      </c>
      <c r="C9" s="47">
        <v>42367000</v>
      </c>
      <c r="D9" s="47">
        <v>0</v>
      </c>
      <c r="E9" s="47">
        <v>29331000</v>
      </c>
      <c r="F9" s="47">
        <v>13036000</v>
      </c>
    </row>
    <row r="10" spans="1:6" x14ac:dyDescent="0.35">
      <c r="A10">
        <v>9</v>
      </c>
      <c r="B10">
        <v>22581570</v>
      </c>
      <c r="C10" s="47">
        <v>42367000</v>
      </c>
      <c r="D10" s="47">
        <v>0</v>
      </c>
      <c r="E10" s="47">
        <v>29548267</v>
      </c>
      <c r="F10" s="47">
        <v>12818733</v>
      </c>
    </row>
    <row r="11" spans="1:6" x14ac:dyDescent="0.35">
      <c r="A11">
        <v>10</v>
      </c>
      <c r="B11">
        <v>37942949</v>
      </c>
      <c r="C11" s="47">
        <v>54574000</v>
      </c>
      <c r="D11" s="47">
        <v>0</v>
      </c>
      <c r="E11" s="47">
        <v>38061867</v>
      </c>
      <c r="F11" s="47">
        <v>16512133</v>
      </c>
    </row>
    <row r="12" spans="1:6" x14ac:dyDescent="0.35">
      <c r="A12">
        <v>11</v>
      </c>
      <c r="B12">
        <v>1010192442</v>
      </c>
      <c r="C12" s="47">
        <v>42367000</v>
      </c>
      <c r="D12" s="47">
        <v>0</v>
      </c>
      <c r="E12" s="47">
        <v>29548267</v>
      </c>
      <c r="F12" s="47">
        <v>12818733</v>
      </c>
    </row>
    <row r="13" spans="1:6" x14ac:dyDescent="0.35">
      <c r="A13">
        <v>12</v>
      </c>
      <c r="B13">
        <v>1057515441</v>
      </c>
      <c r="C13" s="47">
        <v>35308000</v>
      </c>
      <c r="D13" s="47">
        <v>0</v>
      </c>
      <c r="E13" s="47">
        <v>24625067</v>
      </c>
      <c r="F13" s="47">
        <v>10682933</v>
      </c>
    </row>
    <row r="14" spans="1:6" x14ac:dyDescent="0.35">
      <c r="A14">
        <v>14</v>
      </c>
      <c r="B14">
        <v>1018472399</v>
      </c>
      <c r="C14" s="47">
        <v>35308000</v>
      </c>
      <c r="D14" s="47">
        <v>0</v>
      </c>
      <c r="E14" s="47">
        <v>24625067</v>
      </c>
      <c r="F14" s="47">
        <v>10682933</v>
      </c>
    </row>
    <row r="15" spans="1:6" x14ac:dyDescent="0.35">
      <c r="A15">
        <v>15</v>
      </c>
      <c r="B15">
        <v>1117546634</v>
      </c>
      <c r="C15" s="47">
        <v>42367000</v>
      </c>
      <c r="D15" s="47">
        <v>0</v>
      </c>
      <c r="E15" s="47">
        <v>29548267</v>
      </c>
      <c r="F15" s="47">
        <v>12818733</v>
      </c>
    </row>
    <row r="16" spans="1:6" x14ac:dyDescent="0.35">
      <c r="A16">
        <v>16</v>
      </c>
      <c r="B16">
        <v>65589582</v>
      </c>
      <c r="C16" s="47">
        <v>50212500</v>
      </c>
      <c r="D16" s="47">
        <v>0</v>
      </c>
      <c r="E16" s="47">
        <v>34762500</v>
      </c>
      <c r="F16" s="47">
        <v>15450000</v>
      </c>
    </row>
    <row r="17" spans="1:6" x14ac:dyDescent="0.35">
      <c r="A17">
        <v>17</v>
      </c>
      <c r="B17">
        <v>33377852</v>
      </c>
      <c r="C17" s="47">
        <v>58916000</v>
      </c>
      <c r="D17" s="47">
        <v>0</v>
      </c>
      <c r="E17" s="47">
        <v>40788000</v>
      </c>
      <c r="F17" s="47">
        <v>18128000</v>
      </c>
    </row>
    <row r="18" spans="1:6" x14ac:dyDescent="0.35">
      <c r="A18">
        <v>18</v>
      </c>
      <c r="B18">
        <v>1020762400</v>
      </c>
      <c r="C18" s="47">
        <v>42367000</v>
      </c>
      <c r="D18" s="47">
        <v>0</v>
      </c>
      <c r="E18" s="47">
        <v>29331000</v>
      </c>
      <c r="F18" s="47">
        <v>13036000</v>
      </c>
    </row>
    <row r="19" spans="1:6" x14ac:dyDescent="0.35">
      <c r="A19">
        <v>19</v>
      </c>
      <c r="B19">
        <v>51838267</v>
      </c>
      <c r="C19" s="47">
        <v>42367000</v>
      </c>
      <c r="D19" s="47">
        <v>1738133</v>
      </c>
      <c r="E19" s="47">
        <v>27592867</v>
      </c>
      <c r="F19" s="47">
        <v>13036000</v>
      </c>
    </row>
    <row r="20" spans="1:6" x14ac:dyDescent="0.35">
      <c r="A20">
        <v>20</v>
      </c>
      <c r="B20">
        <v>1032505182</v>
      </c>
      <c r="C20" s="47">
        <v>20488000</v>
      </c>
      <c r="D20" s="47">
        <v>0</v>
      </c>
      <c r="E20" s="47">
        <v>14184000</v>
      </c>
      <c r="F20" s="47">
        <v>6304000</v>
      </c>
    </row>
    <row r="21" spans="1:6" x14ac:dyDescent="0.35">
      <c r="A21">
        <v>21</v>
      </c>
      <c r="B21">
        <v>1018445491</v>
      </c>
      <c r="C21" s="47">
        <v>54109333</v>
      </c>
      <c r="D21" s="47">
        <v>824000</v>
      </c>
      <c r="E21" s="47">
        <v>36805333</v>
      </c>
      <c r="F21" s="47">
        <v>16480000</v>
      </c>
    </row>
    <row r="22" spans="1:6" x14ac:dyDescent="0.35">
      <c r="A22">
        <v>22</v>
      </c>
      <c r="B22">
        <v>1020749871</v>
      </c>
      <c r="C22" s="47">
        <v>21324090</v>
      </c>
      <c r="D22" s="47">
        <v>636540</v>
      </c>
      <c r="E22" s="47">
        <v>14322150</v>
      </c>
      <c r="F22" s="47">
        <v>6365400</v>
      </c>
    </row>
    <row r="23" spans="1:6" x14ac:dyDescent="0.35">
      <c r="A23">
        <v>23</v>
      </c>
      <c r="B23">
        <v>50972364</v>
      </c>
      <c r="C23" s="47">
        <v>63700000</v>
      </c>
      <c r="D23" s="47">
        <v>326667</v>
      </c>
      <c r="E23" s="47">
        <v>43773333</v>
      </c>
      <c r="F23" s="47">
        <v>19600000</v>
      </c>
    </row>
    <row r="24" spans="1:6" x14ac:dyDescent="0.35">
      <c r="A24">
        <v>24</v>
      </c>
      <c r="B24">
        <v>53009230</v>
      </c>
      <c r="C24" s="47">
        <v>54109333</v>
      </c>
      <c r="D24" s="47">
        <v>824000</v>
      </c>
      <c r="E24" s="47">
        <v>36805333</v>
      </c>
      <c r="F24" s="47">
        <v>16480000</v>
      </c>
    </row>
    <row r="25" spans="1:6" x14ac:dyDescent="0.35">
      <c r="A25">
        <v>25</v>
      </c>
      <c r="B25">
        <v>1022385776</v>
      </c>
      <c r="C25" s="47">
        <v>58916000</v>
      </c>
      <c r="D25" s="47">
        <v>302133</v>
      </c>
      <c r="E25" s="47">
        <v>40485867</v>
      </c>
      <c r="F25" s="47">
        <v>18128000</v>
      </c>
    </row>
    <row r="26" spans="1:6" x14ac:dyDescent="0.35">
      <c r="A26">
        <v>26</v>
      </c>
      <c r="B26">
        <v>1073669705</v>
      </c>
      <c r="C26" s="47">
        <v>33475000</v>
      </c>
      <c r="D26" s="47">
        <v>171667</v>
      </c>
      <c r="E26" s="47">
        <v>23003333</v>
      </c>
      <c r="F26" s="47">
        <v>10300000</v>
      </c>
    </row>
    <row r="27" spans="1:6" x14ac:dyDescent="0.35">
      <c r="A27">
        <v>27</v>
      </c>
      <c r="B27">
        <v>1010221484</v>
      </c>
      <c r="C27" s="47">
        <v>42367000</v>
      </c>
      <c r="D27" s="47">
        <v>217267</v>
      </c>
      <c r="E27" s="47">
        <v>29113733</v>
      </c>
      <c r="F27" s="47">
        <v>13036000</v>
      </c>
    </row>
    <row r="28" spans="1:6" x14ac:dyDescent="0.35">
      <c r="A28">
        <v>28</v>
      </c>
      <c r="B28">
        <v>38364328</v>
      </c>
      <c r="C28" s="47">
        <v>42367000</v>
      </c>
      <c r="D28" s="47">
        <v>217267</v>
      </c>
      <c r="E28" s="47">
        <v>29113733</v>
      </c>
      <c r="F28" s="47">
        <v>13036000</v>
      </c>
    </row>
    <row r="29" spans="1:6" x14ac:dyDescent="0.35">
      <c r="A29">
        <v>29</v>
      </c>
      <c r="B29">
        <v>49717557</v>
      </c>
      <c r="C29" s="47">
        <v>42367000</v>
      </c>
      <c r="D29" s="47">
        <v>217267</v>
      </c>
      <c r="E29" s="47">
        <v>29113733</v>
      </c>
      <c r="F29" s="47">
        <v>13036000</v>
      </c>
    </row>
    <row r="30" spans="1:6" x14ac:dyDescent="0.35">
      <c r="A30">
        <v>30</v>
      </c>
      <c r="B30">
        <v>1014215771</v>
      </c>
      <c r="C30" s="47">
        <v>42367000</v>
      </c>
      <c r="D30" s="47">
        <v>217267</v>
      </c>
      <c r="E30" s="47">
        <v>29113733</v>
      </c>
      <c r="F30" s="47">
        <v>13036000</v>
      </c>
    </row>
    <row r="31" spans="1:6" x14ac:dyDescent="0.35">
      <c r="A31">
        <v>31</v>
      </c>
      <c r="B31">
        <v>5996309</v>
      </c>
      <c r="C31" s="47">
        <v>60600000</v>
      </c>
      <c r="D31" s="47">
        <v>2400000</v>
      </c>
      <c r="E31" s="47">
        <v>40200000</v>
      </c>
      <c r="F31" s="47">
        <v>18000000</v>
      </c>
    </row>
    <row r="32" spans="1:6" x14ac:dyDescent="0.35">
      <c r="A32">
        <v>32</v>
      </c>
      <c r="B32">
        <v>52741098</v>
      </c>
      <c r="C32" s="47">
        <v>42367000</v>
      </c>
      <c r="D32" s="47">
        <v>434533</v>
      </c>
      <c r="E32" s="47">
        <v>28896467</v>
      </c>
      <c r="F32" s="47">
        <v>13036000</v>
      </c>
    </row>
    <row r="33" spans="1:6" x14ac:dyDescent="0.35">
      <c r="A33">
        <v>33</v>
      </c>
      <c r="B33">
        <v>66986015</v>
      </c>
      <c r="C33" s="47">
        <v>42367000</v>
      </c>
      <c r="D33" s="47">
        <v>434533</v>
      </c>
      <c r="E33" s="47">
        <v>28896467</v>
      </c>
      <c r="F33" s="47">
        <v>13036000</v>
      </c>
    </row>
    <row r="34" spans="1:6" x14ac:dyDescent="0.35">
      <c r="A34">
        <v>34</v>
      </c>
      <c r="B34">
        <v>67026914</v>
      </c>
      <c r="C34" s="47">
        <v>42367000</v>
      </c>
      <c r="D34" s="47">
        <v>217267</v>
      </c>
      <c r="E34" s="47">
        <v>29113733</v>
      </c>
      <c r="F34" s="47">
        <v>13036000</v>
      </c>
    </row>
    <row r="35" spans="1:6" x14ac:dyDescent="0.35">
      <c r="A35">
        <v>35</v>
      </c>
      <c r="B35">
        <v>51850676</v>
      </c>
      <c r="C35" s="47">
        <v>42367000</v>
      </c>
      <c r="D35" s="47">
        <v>217267</v>
      </c>
      <c r="E35" s="47">
        <v>29113733</v>
      </c>
      <c r="F35" s="47">
        <v>13036000</v>
      </c>
    </row>
    <row r="36" spans="1:6" x14ac:dyDescent="0.35">
      <c r="A36">
        <v>36</v>
      </c>
      <c r="B36">
        <v>53140254</v>
      </c>
      <c r="C36" s="47">
        <v>42367000</v>
      </c>
      <c r="D36" s="47">
        <v>434533</v>
      </c>
      <c r="E36" s="47">
        <v>28896467</v>
      </c>
      <c r="F36" s="47">
        <v>13036000</v>
      </c>
    </row>
    <row r="37" spans="1:6" x14ac:dyDescent="0.35">
      <c r="A37">
        <v>37</v>
      </c>
      <c r="B37">
        <v>51789632</v>
      </c>
      <c r="C37" s="47">
        <v>42367000</v>
      </c>
      <c r="D37" s="47">
        <v>434533</v>
      </c>
      <c r="E37" s="47">
        <v>28896467</v>
      </c>
      <c r="F37" s="47">
        <v>13036000</v>
      </c>
    </row>
    <row r="38" spans="1:6" x14ac:dyDescent="0.35">
      <c r="A38">
        <v>38</v>
      </c>
      <c r="B38">
        <v>52444527</v>
      </c>
      <c r="C38" s="47">
        <v>42367000</v>
      </c>
      <c r="D38" s="47">
        <v>434533</v>
      </c>
      <c r="E38" s="47">
        <v>28896467</v>
      </c>
      <c r="F38" s="47">
        <v>13036000</v>
      </c>
    </row>
    <row r="39" spans="1:6" x14ac:dyDescent="0.35">
      <c r="A39">
        <v>39</v>
      </c>
      <c r="B39">
        <v>1049635138</v>
      </c>
      <c r="C39" s="47">
        <v>52000000</v>
      </c>
      <c r="D39" s="47">
        <v>533333</v>
      </c>
      <c r="E39" s="47">
        <v>35466667</v>
      </c>
      <c r="F39" s="47">
        <v>16000000</v>
      </c>
    </row>
    <row r="40" spans="1:6" x14ac:dyDescent="0.35">
      <c r="A40">
        <v>40</v>
      </c>
      <c r="B40">
        <v>52950437</v>
      </c>
      <c r="C40" s="47">
        <v>62062000</v>
      </c>
      <c r="D40" s="47">
        <v>318267</v>
      </c>
      <c r="E40" s="47">
        <v>42011200</v>
      </c>
      <c r="F40" s="47">
        <v>19732533</v>
      </c>
    </row>
    <row r="41" spans="1:6" x14ac:dyDescent="0.35">
      <c r="A41">
        <v>41</v>
      </c>
      <c r="B41">
        <v>1020739089</v>
      </c>
      <c r="C41" s="47">
        <v>45903000</v>
      </c>
      <c r="D41" s="47">
        <v>235400</v>
      </c>
      <c r="E41" s="47">
        <v>31072800</v>
      </c>
      <c r="F41" s="47">
        <v>14594800</v>
      </c>
    </row>
    <row r="42" spans="1:6" x14ac:dyDescent="0.35">
      <c r="A42">
        <v>42</v>
      </c>
      <c r="B42">
        <v>1061707223</v>
      </c>
      <c r="C42" s="47">
        <v>63700000</v>
      </c>
      <c r="D42" s="47">
        <v>653333</v>
      </c>
      <c r="E42" s="47">
        <v>43446667</v>
      </c>
      <c r="F42" s="47">
        <v>19600000</v>
      </c>
    </row>
    <row r="43" spans="1:6" x14ac:dyDescent="0.35">
      <c r="A43">
        <v>43</v>
      </c>
      <c r="B43">
        <v>1026279711</v>
      </c>
      <c r="C43" s="47">
        <v>43517500</v>
      </c>
      <c r="D43" s="47">
        <v>669500</v>
      </c>
      <c r="E43" s="47">
        <v>29458000</v>
      </c>
      <c r="F43" s="47">
        <v>13390000</v>
      </c>
    </row>
    <row r="44" spans="1:6" x14ac:dyDescent="0.35">
      <c r="A44">
        <v>44</v>
      </c>
      <c r="B44">
        <v>1016080339</v>
      </c>
      <c r="C44" s="47">
        <v>43517500</v>
      </c>
      <c r="D44" s="47">
        <v>669500</v>
      </c>
      <c r="E44" s="47">
        <v>29458000</v>
      </c>
      <c r="F44" s="47">
        <v>13390000</v>
      </c>
    </row>
    <row r="45" spans="1:6" x14ac:dyDescent="0.35">
      <c r="A45">
        <v>45</v>
      </c>
      <c r="B45">
        <v>1020730532</v>
      </c>
      <c r="C45" s="47">
        <v>42367000</v>
      </c>
      <c r="D45" s="47">
        <v>434533</v>
      </c>
      <c r="E45" s="47">
        <v>28896467</v>
      </c>
      <c r="F45" s="47">
        <v>13036000</v>
      </c>
    </row>
    <row r="46" spans="1:6" x14ac:dyDescent="0.35">
      <c r="A46">
        <v>46</v>
      </c>
      <c r="B46">
        <v>53064906</v>
      </c>
      <c r="C46" s="47">
        <v>62418000</v>
      </c>
      <c r="D46" s="47">
        <v>2781000</v>
      </c>
      <c r="E46" s="47">
        <v>41097000</v>
      </c>
      <c r="F46" s="47">
        <v>18540000</v>
      </c>
    </row>
    <row r="47" spans="1:6" x14ac:dyDescent="0.35">
      <c r="A47">
        <v>47</v>
      </c>
      <c r="B47">
        <v>1020717338</v>
      </c>
      <c r="C47" s="47">
        <v>62418000</v>
      </c>
      <c r="D47" s="47">
        <v>2781000</v>
      </c>
      <c r="E47" s="47">
        <v>41097000</v>
      </c>
      <c r="F47" s="47">
        <v>18540000</v>
      </c>
    </row>
    <row r="48" spans="1:6" x14ac:dyDescent="0.35">
      <c r="A48">
        <v>48</v>
      </c>
      <c r="B48">
        <v>80547349</v>
      </c>
      <c r="C48" s="47">
        <v>24444000</v>
      </c>
      <c r="D48" s="47">
        <v>0</v>
      </c>
      <c r="E48" s="47">
        <v>23900800</v>
      </c>
      <c r="F48" s="47">
        <v>543200</v>
      </c>
    </row>
    <row r="49" spans="1:6" x14ac:dyDescent="0.35">
      <c r="A49">
        <v>49</v>
      </c>
      <c r="B49">
        <v>53006723</v>
      </c>
      <c r="C49" s="47">
        <v>43517500</v>
      </c>
      <c r="D49" s="47">
        <v>446333</v>
      </c>
      <c r="E49" s="47">
        <v>29681167</v>
      </c>
      <c r="F49" s="47">
        <v>13390000</v>
      </c>
    </row>
    <row r="50" spans="1:6" x14ac:dyDescent="0.35">
      <c r="A50">
        <v>50</v>
      </c>
      <c r="B50">
        <v>80135868</v>
      </c>
      <c r="C50" s="47">
        <v>62751000</v>
      </c>
      <c r="D50" s="47">
        <v>321800</v>
      </c>
      <c r="E50" s="47">
        <v>42799400</v>
      </c>
      <c r="F50" s="47">
        <v>19629800</v>
      </c>
    </row>
    <row r="51" spans="1:6" x14ac:dyDescent="0.35">
      <c r="A51">
        <v>51</v>
      </c>
      <c r="B51">
        <v>53106551</v>
      </c>
      <c r="C51" s="47">
        <v>62062000</v>
      </c>
      <c r="D51" s="47">
        <v>318267</v>
      </c>
      <c r="E51" s="47">
        <v>42011200</v>
      </c>
      <c r="F51" s="47">
        <v>19732533</v>
      </c>
    </row>
    <row r="52" spans="1:6" x14ac:dyDescent="0.35">
      <c r="A52">
        <v>52</v>
      </c>
      <c r="B52">
        <v>1018431069</v>
      </c>
      <c r="C52" s="47">
        <v>54588950</v>
      </c>
      <c r="D52" s="47">
        <v>279944</v>
      </c>
      <c r="E52" s="47">
        <v>37232463</v>
      </c>
      <c r="F52" s="47">
        <v>17076543</v>
      </c>
    </row>
    <row r="53" spans="1:6" x14ac:dyDescent="0.35">
      <c r="A53">
        <v>53</v>
      </c>
      <c r="B53">
        <v>51705761</v>
      </c>
      <c r="C53" s="47">
        <v>55620000</v>
      </c>
      <c r="D53" s="47">
        <v>0</v>
      </c>
      <c r="E53" s="47">
        <v>41097000</v>
      </c>
      <c r="F53" s="47">
        <v>14523000</v>
      </c>
    </row>
    <row r="54" spans="1:6" x14ac:dyDescent="0.35">
      <c r="A54">
        <v>54</v>
      </c>
      <c r="B54">
        <v>52133832</v>
      </c>
      <c r="C54" s="47">
        <v>55620000</v>
      </c>
      <c r="D54" s="47">
        <v>0</v>
      </c>
      <c r="E54" s="47">
        <v>40788000</v>
      </c>
      <c r="F54" s="47">
        <v>14832000</v>
      </c>
    </row>
    <row r="55" spans="1:6" x14ac:dyDescent="0.35">
      <c r="A55">
        <v>55</v>
      </c>
      <c r="B55">
        <v>11227432</v>
      </c>
      <c r="C55" s="47">
        <v>46865000</v>
      </c>
      <c r="D55" s="47">
        <v>721000</v>
      </c>
      <c r="E55" s="47">
        <v>31724000</v>
      </c>
      <c r="F55" s="47">
        <v>14420000</v>
      </c>
    </row>
    <row r="56" spans="1:6" x14ac:dyDescent="0.35">
      <c r="A56">
        <v>56</v>
      </c>
      <c r="B56">
        <v>1020721300</v>
      </c>
      <c r="C56" s="47">
        <v>45903000</v>
      </c>
      <c r="D56" s="47">
        <v>1412400</v>
      </c>
      <c r="E56" s="47">
        <v>30366600</v>
      </c>
      <c r="F56" s="47">
        <v>14124000</v>
      </c>
    </row>
    <row r="57" spans="1:6" x14ac:dyDescent="0.35">
      <c r="A57">
        <v>57</v>
      </c>
      <c r="B57">
        <v>1032366030</v>
      </c>
      <c r="C57" s="47">
        <v>49504000</v>
      </c>
      <c r="D57" s="47">
        <v>1523200</v>
      </c>
      <c r="E57" s="47">
        <v>32748800</v>
      </c>
      <c r="F57" s="47">
        <v>15232000</v>
      </c>
    </row>
    <row r="58" spans="1:6" x14ac:dyDescent="0.35">
      <c r="A58">
        <v>58</v>
      </c>
      <c r="B58">
        <v>52045284</v>
      </c>
      <c r="C58" s="47">
        <v>60255000</v>
      </c>
      <c r="D58" s="47">
        <v>927000</v>
      </c>
      <c r="E58" s="47">
        <v>40788000</v>
      </c>
      <c r="F58" s="47">
        <v>18540000</v>
      </c>
    </row>
    <row r="59" spans="1:6" x14ac:dyDescent="0.35">
      <c r="A59">
        <v>59</v>
      </c>
      <c r="B59">
        <v>1032499220</v>
      </c>
      <c r="C59" s="47">
        <v>27885000</v>
      </c>
      <c r="D59" s="47">
        <v>429000</v>
      </c>
      <c r="E59" s="47">
        <v>18876000</v>
      </c>
      <c r="F59" s="47">
        <v>8580000</v>
      </c>
    </row>
    <row r="60" spans="1:6" x14ac:dyDescent="0.35">
      <c r="A60">
        <v>60</v>
      </c>
      <c r="B60">
        <v>52111077</v>
      </c>
      <c r="C60" s="47">
        <v>56907500</v>
      </c>
      <c r="D60" s="47">
        <v>875500</v>
      </c>
      <c r="E60" s="47">
        <v>38522000</v>
      </c>
      <c r="F60" s="47">
        <v>17510000</v>
      </c>
    </row>
    <row r="61" spans="1:6" x14ac:dyDescent="0.35">
      <c r="A61">
        <v>61</v>
      </c>
      <c r="B61">
        <v>52229317</v>
      </c>
      <c r="C61" s="47">
        <v>43641000</v>
      </c>
      <c r="D61" s="47">
        <v>1342800</v>
      </c>
      <c r="E61" s="47">
        <v>28870200</v>
      </c>
      <c r="F61" s="47">
        <v>13428000</v>
      </c>
    </row>
    <row r="62" spans="1:6" x14ac:dyDescent="0.35">
      <c r="A62">
        <v>62</v>
      </c>
      <c r="B62">
        <v>52198664</v>
      </c>
      <c r="C62" s="47">
        <v>42367000</v>
      </c>
      <c r="D62" s="47">
        <v>651800</v>
      </c>
      <c r="E62" s="47">
        <v>28679200</v>
      </c>
      <c r="F62" s="47">
        <v>13036000</v>
      </c>
    </row>
    <row r="63" spans="1:6" x14ac:dyDescent="0.35">
      <c r="A63">
        <v>63</v>
      </c>
      <c r="B63">
        <v>52953322</v>
      </c>
      <c r="C63" s="47">
        <v>42367000</v>
      </c>
      <c r="D63" s="47">
        <v>651800</v>
      </c>
      <c r="E63" s="47">
        <v>28679200</v>
      </c>
      <c r="F63" s="47">
        <v>13036000</v>
      </c>
    </row>
    <row r="64" spans="1:6" x14ac:dyDescent="0.35">
      <c r="A64">
        <v>64</v>
      </c>
      <c r="B64">
        <v>1072708290</v>
      </c>
      <c r="C64" s="47">
        <v>42367000</v>
      </c>
      <c r="D64" s="47">
        <v>651800</v>
      </c>
      <c r="E64" s="47">
        <v>28679200</v>
      </c>
      <c r="F64" s="47">
        <v>13036000</v>
      </c>
    </row>
    <row r="65" spans="1:6" x14ac:dyDescent="0.35">
      <c r="A65">
        <v>65</v>
      </c>
      <c r="B65">
        <v>1010233479</v>
      </c>
      <c r="C65" s="47">
        <v>42367000</v>
      </c>
      <c r="D65" s="47">
        <v>651800</v>
      </c>
      <c r="E65" s="47">
        <v>28679200</v>
      </c>
      <c r="F65" s="47">
        <v>13036000</v>
      </c>
    </row>
    <row r="66" spans="1:6" x14ac:dyDescent="0.35">
      <c r="A66">
        <v>66</v>
      </c>
      <c r="B66">
        <v>53165523</v>
      </c>
      <c r="C66" s="47">
        <v>52000000</v>
      </c>
      <c r="D66" s="47">
        <v>1600000</v>
      </c>
      <c r="E66" s="47">
        <v>34400000</v>
      </c>
      <c r="F66" s="47">
        <v>16000000</v>
      </c>
    </row>
    <row r="67" spans="1:6" x14ac:dyDescent="0.35">
      <c r="A67">
        <v>67</v>
      </c>
      <c r="B67">
        <v>1057515051</v>
      </c>
      <c r="C67" s="47">
        <v>50908000</v>
      </c>
      <c r="D67" s="47">
        <v>1566400</v>
      </c>
      <c r="E67" s="47">
        <v>33677600</v>
      </c>
      <c r="F67" s="47">
        <v>15664000</v>
      </c>
    </row>
    <row r="68" spans="1:6" x14ac:dyDescent="0.35">
      <c r="A68">
        <v>68</v>
      </c>
      <c r="B68">
        <v>1032423688</v>
      </c>
      <c r="C68" s="47">
        <v>42367000</v>
      </c>
      <c r="D68" s="47">
        <v>1738133</v>
      </c>
      <c r="E68" s="47">
        <v>14556867</v>
      </c>
      <c r="F68" s="47">
        <v>26072000</v>
      </c>
    </row>
    <row r="69" spans="1:6" x14ac:dyDescent="0.35">
      <c r="A69">
        <v>69</v>
      </c>
      <c r="B69">
        <v>1032412691</v>
      </c>
      <c r="C69" s="47">
        <v>45903000</v>
      </c>
      <c r="D69" s="47">
        <v>1883200</v>
      </c>
      <c r="E69" s="47">
        <v>29895800</v>
      </c>
      <c r="F69" s="47">
        <v>14124000</v>
      </c>
    </row>
    <row r="70" spans="1:6" x14ac:dyDescent="0.35">
      <c r="A70">
        <v>70</v>
      </c>
      <c r="B70">
        <v>1015452543</v>
      </c>
      <c r="C70" s="47">
        <v>42367000</v>
      </c>
      <c r="D70" s="47">
        <v>1738133</v>
      </c>
      <c r="E70" s="47">
        <v>27592867</v>
      </c>
      <c r="F70" s="47">
        <v>13036000</v>
      </c>
    </row>
    <row r="71" spans="1:6" x14ac:dyDescent="0.35">
      <c r="A71">
        <v>71</v>
      </c>
      <c r="B71">
        <v>33378133</v>
      </c>
      <c r="C71" s="47">
        <v>42367000</v>
      </c>
      <c r="D71" s="47">
        <v>1738133</v>
      </c>
      <c r="E71" s="47">
        <v>27592867</v>
      </c>
      <c r="F71" s="47">
        <v>13036000</v>
      </c>
    </row>
    <row r="72" spans="1:6" x14ac:dyDescent="0.35">
      <c r="A72">
        <v>72</v>
      </c>
      <c r="B72">
        <v>52196543</v>
      </c>
      <c r="C72" s="47">
        <v>42367000</v>
      </c>
      <c r="D72" s="47">
        <v>1738133</v>
      </c>
      <c r="E72" s="47">
        <v>27592867</v>
      </c>
      <c r="F72" s="47">
        <v>13036000</v>
      </c>
    </row>
    <row r="73" spans="1:6" x14ac:dyDescent="0.35">
      <c r="A73">
        <v>73</v>
      </c>
      <c r="B73">
        <v>1010235522</v>
      </c>
      <c r="C73" s="47">
        <v>42367000</v>
      </c>
      <c r="D73" s="47">
        <v>1738133</v>
      </c>
      <c r="E73" s="47">
        <v>27592867</v>
      </c>
      <c r="F73" s="47">
        <v>13036000</v>
      </c>
    </row>
    <row r="74" spans="1:6" x14ac:dyDescent="0.35">
      <c r="A74">
        <v>74</v>
      </c>
      <c r="B74">
        <v>1014252867</v>
      </c>
      <c r="C74" s="47">
        <v>42367000</v>
      </c>
      <c r="D74" s="47">
        <v>1738133</v>
      </c>
      <c r="E74" s="47">
        <v>27592867</v>
      </c>
      <c r="F74" s="47">
        <v>13036000</v>
      </c>
    </row>
    <row r="75" spans="1:6" x14ac:dyDescent="0.35">
      <c r="A75">
        <v>75</v>
      </c>
      <c r="B75">
        <v>1053834314</v>
      </c>
      <c r="C75" s="47">
        <v>53702400</v>
      </c>
      <c r="D75" s="47">
        <v>1398500</v>
      </c>
      <c r="E75" s="47">
        <v>35521900</v>
      </c>
      <c r="F75" s="47">
        <v>16782000</v>
      </c>
    </row>
    <row r="76" spans="1:6" x14ac:dyDescent="0.35">
      <c r="A76">
        <v>76</v>
      </c>
      <c r="B76">
        <v>28870153</v>
      </c>
      <c r="C76" s="47">
        <v>54587000</v>
      </c>
      <c r="D76" s="47">
        <v>2239467</v>
      </c>
      <c r="E76" s="47">
        <v>35551533</v>
      </c>
      <c r="F76" s="47">
        <v>16796000</v>
      </c>
    </row>
    <row r="77" spans="1:6" x14ac:dyDescent="0.35">
      <c r="A77">
        <v>77</v>
      </c>
      <c r="B77">
        <v>21743761</v>
      </c>
      <c r="C77" s="47">
        <v>54587000</v>
      </c>
      <c r="D77" s="47">
        <v>2239467</v>
      </c>
      <c r="E77" s="47">
        <v>35551533</v>
      </c>
      <c r="F77" s="47">
        <v>16796000</v>
      </c>
    </row>
    <row r="78" spans="1:6" x14ac:dyDescent="0.35">
      <c r="A78">
        <v>78</v>
      </c>
      <c r="B78">
        <v>64587389</v>
      </c>
      <c r="C78" s="47">
        <v>54587000</v>
      </c>
      <c r="D78" s="47">
        <v>2239467</v>
      </c>
      <c r="E78" s="47">
        <v>35551533</v>
      </c>
      <c r="F78" s="47">
        <v>16796000</v>
      </c>
    </row>
    <row r="79" spans="1:6" x14ac:dyDescent="0.35">
      <c r="A79">
        <v>79</v>
      </c>
      <c r="B79">
        <v>52156017</v>
      </c>
      <c r="C79" s="47">
        <v>44200000</v>
      </c>
      <c r="D79" s="47">
        <v>1813333</v>
      </c>
      <c r="E79" s="47">
        <v>28786667</v>
      </c>
      <c r="F79" s="47">
        <v>13600000</v>
      </c>
    </row>
    <row r="80" spans="1:6" x14ac:dyDescent="0.35">
      <c r="A80">
        <v>80</v>
      </c>
      <c r="B80">
        <v>1014302319</v>
      </c>
      <c r="C80" s="47">
        <v>20481500</v>
      </c>
      <c r="D80" s="47">
        <v>840267</v>
      </c>
      <c r="E80" s="47">
        <v>13339233</v>
      </c>
      <c r="F80" s="47">
        <v>6302000</v>
      </c>
    </row>
    <row r="81" spans="1:6" x14ac:dyDescent="0.35">
      <c r="A81">
        <v>81</v>
      </c>
      <c r="B81">
        <v>36284808</v>
      </c>
      <c r="C81" s="47">
        <v>44200000</v>
      </c>
      <c r="D81" s="47">
        <v>2266667</v>
      </c>
      <c r="E81" s="47">
        <v>28333333</v>
      </c>
      <c r="F81" s="47">
        <v>13600000</v>
      </c>
    </row>
    <row r="82" spans="1:6" x14ac:dyDescent="0.35">
      <c r="A82">
        <v>82</v>
      </c>
      <c r="B82">
        <v>53161685</v>
      </c>
      <c r="C82" s="47">
        <v>54587000</v>
      </c>
      <c r="D82" s="47">
        <v>2239467</v>
      </c>
      <c r="E82" s="47">
        <v>35551533</v>
      </c>
      <c r="F82" s="47">
        <v>16796000</v>
      </c>
    </row>
    <row r="83" spans="1:6" x14ac:dyDescent="0.35">
      <c r="A83">
        <v>83</v>
      </c>
      <c r="B83">
        <v>51770881</v>
      </c>
      <c r="C83" s="47">
        <v>42367000</v>
      </c>
      <c r="D83" s="47">
        <v>1738133</v>
      </c>
      <c r="E83" s="47">
        <v>27592867</v>
      </c>
      <c r="F83" s="47">
        <v>13036000</v>
      </c>
    </row>
    <row r="84" spans="1:6" x14ac:dyDescent="0.35">
      <c r="A84">
        <v>84</v>
      </c>
      <c r="B84">
        <v>1018416874</v>
      </c>
      <c r="C84" s="47">
        <v>54587000</v>
      </c>
      <c r="D84" s="47">
        <v>2239467</v>
      </c>
      <c r="E84" s="47">
        <v>35551533</v>
      </c>
      <c r="F84" s="47">
        <v>16796000</v>
      </c>
    </row>
    <row r="85" spans="1:6" x14ac:dyDescent="0.35">
      <c r="A85">
        <v>85</v>
      </c>
      <c r="B85">
        <v>52028479</v>
      </c>
      <c r="C85" s="47">
        <v>54574000</v>
      </c>
      <c r="D85" s="47">
        <v>2238933</v>
      </c>
      <c r="E85" s="47">
        <v>35543067</v>
      </c>
      <c r="F85" s="47">
        <v>16792000</v>
      </c>
    </row>
    <row r="86" spans="1:6" x14ac:dyDescent="0.35">
      <c r="A86">
        <v>86</v>
      </c>
      <c r="B86">
        <v>49793638</v>
      </c>
      <c r="C86" s="47">
        <v>42900000</v>
      </c>
      <c r="D86" s="47">
        <v>1980000</v>
      </c>
      <c r="E86" s="47">
        <v>27720000</v>
      </c>
      <c r="F86" s="47">
        <v>13200000</v>
      </c>
    </row>
    <row r="87" spans="1:6" x14ac:dyDescent="0.35">
      <c r="A87">
        <v>87</v>
      </c>
      <c r="B87">
        <v>1010203894</v>
      </c>
      <c r="C87" s="47">
        <v>41400000</v>
      </c>
      <c r="D87" s="47">
        <v>0</v>
      </c>
      <c r="E87" s="47">
        <v>28750000</v>
      </c>
      <c r="F87" s="47">
        <v>12650000</v>
      </c>
    </row>
    <row r="88" spans="1:6" x14ac:dyDescent="0.35">
      <c r="A88">
        <v>88</v>
      </c>
      <c r="B88">
        <v>1010178342</v>
      </c>
      <c r="C88" s="47">
        <v>41400000</v>
      </c>
      <c r="D88" s="47">
        <v>0</v>
      </c>
      <c r="E88" s="47">
        <v>28980000</v>
      </c>
      <c r="F88" s="47">
        <v>12420000</v>
      </c>
    </row>
    <row r="89" spans="1:6" x14ac:dyDescent="0.35">
      <c r="A89">
        <v>90</v>
      </c>
      <c r="B89">
        <v>1020748592</v>
      </c>
      <c r="C89" s="47">
        <v>41400000</v>
      </c>
      <c r="D89" s="47">
        <v>0</v>
      </c>
      <c r="E89" s="47">
        <v>28750000</v>
      </c>
      <c r="F89" s="47">
        <v>12650000</v>
      </c>
    </row>
    <row r="90" spans="1:6" x14ac:dyDescent="0.35">
      <c r="A90">
        <v>91</v>
      </c>
      <c r="B90">
        <v>1144136443</v>
      </c>
      <c r="C90" s="47">
        <v>68250000</v>
      </c>
      <c r="D90" s="47">
        <v>2800000</v>
      </c>
      <c r="E90" s="47">
        <v>44450000</v>
      </c>
      <c r="F90" s="47">
        <v>21000000</v>
      </c>
    </row>
    <row r="91" spans="1:6" x14ac:dyDescent="0.35">
      <c r="A91">
        <v>92</v>
      </c>
      <c r="B91">
        <v>28892306</v>
      </c>
      <c r="C91" s="47">
        <v>30550000</v>
      </c>
      <c r="D91" s="47">
        <v>1253333</v>
      </c>
      <c r="E91" s="47">
        <v>19896667</v>
      </c>
      <c r="F91" s="47">
        <v>9400000</v>
      </c>
    </row>
    <row r="92" spans="1:6" x14ac:dyDescent="0.35">
      <c r="A92">
        <v>93</v>
      </c>
      <c r="B92">
        <v>1010216803</v>
      </c>
      <c r="C92" s="47">
        <v>61750000</v>
      </c>
      <c r="D92" s="47">
        <v>2850000</v>
      </c>
      <c r="E92" s="47">
        <v>39900000</v>
      </c>
      <c r="F92" s="47">
        <v>19000000</v>
      </c>
    </row>
    <row r="93" spans="1:6" x14ac:dyDescent="0.35">
      <c r="A93">
        <v>94</v>
      </c>
      <c r="B93">
        <v>24729335</v>
      </c>
      <c r="C93" s="47">
        <v>36400000</v>
      </c>
      <c r="D93" s="47">
        <v>1680000</v>
      </c>
      <c r="E93" s="47">
        <v>23520000</v>
      </c>
      <c r="F93" s="47">
        <v>11200000</v>
      </c>
    </row>
    <row r="94" spans="1:6" x14ac:dyDescent="0.35">
      <c r="A94">
        <v>95</v>
      </c>
      <c r="B94">
        <v>51959804</v>
      </c>
      <c r="C94" s="47">
        <v>44200000</v>
      </c>
      <c r="D94" s="47">
        <v>2266667</v>
      </c>
      <c r="E94" s="47">
        <v>28333333</v>
      </c>
      <c r="F94" s="47">
        <v>13600000</v>
      </c>
    </row>
    <row r="95" spans="1:6" x14ac:dyDescent="0.35">
      <c r="A95">
        <v>96</v>
      </c>
      <c r="B95">
        <v>1073516348</v>
      </c>
      <c r="C95" s="47">
        <v>42367000</v>
      </c>
      <c r="D95" s="47">
        <v>2172667</v>
      </c>
      <c r="E95" s="47">
        <v>27158333</v>
      </c>
      <c r="F95" s="47">
        <v>13036000</v>
      </c>
    </row>
    <row r="96" spans="1:6" x14ac:dyDescent="0.35">
      <c r="A96">
        <v>97</v>
      </c>
      <c r="B96">
        <v>1018419161</v>
      </c>
      <c r="C96" s="47">
        <v>44200000</v>
      </c>
      <c r="D96" s="47">
        <v>2266667</v>
      </c>
      <c r="E96" s="47">
        <v>28333333</v>
      </c>
      <c r="F96" s="47">
        <v>13600000</v>
      </c>
    </row>
    <row r="97" spans="1:6" x14ac:dyDescent="0.35">
      <c r="A97">
        <v>98</v>
      </c>
      <c r="B97">
        <v>53152671</v>
      </c>
      <c r="C97" s="47">
        <v>25746111</v>
      </c>
      <c r="D97" s="47">
        <v>0</v>
      </c>
      <c r="E97" s="47">
        <v>25746111</v>
      </c>
      <c r="F97" s="47">
        <v>0</v>
      </c>
    </row>
    <row r="98" spans="1:6" x14ac:dyDescent="0.35">
      <c r="A98">
        <v>99</v>
      </c>
      <c r="B98">
        <v>1033735189</v>
      </c>
      <c r="C98" s="47">
        <v>41400000</v>
      </c>
      <c r="D98" s="47">
        <v>0</v>
      </c>
      <c r="E98" s="47">
        <v>28980000</v>
      </c>
      <c r="F98" s="47">
        <v>12420000</v>
      </c>
    </row>
    <row r="99" spans="1:6" x14ac:dyDescent="0.35">
      <c r="A99">
        <v>100</v>
      </c>
      <c r="B99">
        <v>1050952104</v>
      </c>
      <c r="C99" s="47">
        <v>41400000</v>
      </c>
      <c r="D99" s="47">
        <v>0</v>
      </c>
      <c r="E99" s="47">
        <v>28750000</v>
      </c>
      <c r="F99" s="47">
        <v>12650000</v>
      </c>
    </row>
    <row r="100" spans="1:6" x14ac:dyDescent="0.35">
      <c r="A100">
        <v>101</v>
      </c>
      <c r="B100">
        <v>52903938</v>
      </c>
      <c r="C100" s="47">
        <v>44200000</v>
      </c>
      <c r="D100" s="47">
        <v>2946667</v>
      </c>
      <c r="E100" s="47">
        <v>27653333</v>
      </c>
      <c r="F100" s="47">
        <v>13600000</v>
      </c>
    </row>
    <row r="101" spans="1:6" x14ac:dyDescent="0.35">
      <c r="A101">
        <v>102</v>
      </c>
      <c r="B101">
        <v>39573189</v>
      </c>
      <c r="C101" s="47">
        <v>44200000</v>
      </c>
      <c r="D101" s="47">
        <v>2946667</v>
      </c>
      <c r="E101" s="47">
        <v>27653333</v>
      </c>
      <c r="F101" s="47">
        <v>13600000</v>
      </c>
    </row>
    <row r="102" spans="1:6" x14ac:dyDescent="0.35">
      <c r="A102">
        <v>103</v>
      </c>
      <c r="B102">
        <v>1014246705</v>
      </c>
      <c r="C102" s="47">
        <v>42367000</v>
      </c>
      <c r="D102" s="47">
        <v>2824467</v>
      </c>
      <c r="E102" s="47">
        <v>26506533</v>
      </c>
      <c r="F102" s="47">
        <v>13036000</v>
      </c>
    </row>
    <row r="103" spans="1:6" x14ac:dyDescent="0.35">
      <c r="A103">
        <v>104</v>
      </c>
      <c r="B103">
        <v>63553019</v>
      </c>
      <c r="C103" s="47">
        <v>42367000</v>
      </c>
      <c r="D103" s="47">
        <v>2824467</v>
      </c>
      <c r="E103" s="47">
        <v>26506533</v>
      </c>
      <c r="F103" s="47">
        <v>13036000</v>
      </c>
    </row>
    <row r="104" spans="1:6" x14ac:dyDescent="0.35">
      <c r="A104">
        <v>105</v>
      </c>
      <c r="B104">
        <v>1144103482</v>
      </c>
      <c r="C104" s="47">
        <v>27974800</v>
      </c>
      <c r="D104" s="47">
        <v>1730400</v>
      </c>
      <c r="E104" s="47">
        <v>17592400</v>
      </c>
      <c r="F104" s="47">
        <v>8652000</v>
      </c>
    </row>
    <row r="105" spans="1:6" x14ac:dyDescent="0.35">
      <c r="A105">
        <v>106</v>
      </c>
      <c r="B105">
        <v>1010205417</v>
      </c>
      <c r="C105" s="47">
        <v>36633667</v>
      </c>
      <c r="D105" s="47">
        <v>2266000</v>
      </c>
      <c r="E105" s="47">
        <v>23037667</v>
      </c>
      <c r="F105" s="47">
        <v>11330000</v>
      </c>
    </row>
    <row r="106" spans="1:6" x14ac:dyDescent="0.35">
      <c r="A106">
        <v>108</v>
      </c>
      <c r="B106">
        <v>52026484</v>
      </c>
      <c r="C106" s="47">
        <v>20384000</v>
      </c>
      <c r="D106" s="47">
        <v>1358933</v>
      </c>
      <c r="E106" s="47">
        <v>12753067</v>
      </c>
      <c r="F106" s="47">
        <v>6272000</v>
      </c>
    </row>
    <row r="107" spans="1:6" x14ac:dyDescent="0.35">
      <c r="A107">
        <v>109</v>
      </c>
      <c r="B107">
        <v>11449517</v>
      </c>
      <c r="C107" s="47">
        <v>36400000</v>
      </c>
      <c r="D107" s="47">
        <v>2613333</v>
      </c>
      <c r="E107" s="47">
        <v>22586667</v>
      </c>
      <c r="F107" s="47">
        <v>11200000</v>
      </c>
    </row>
    <row r="108" spans="1:6" x14ac:dyDescent="0.35">
      <c r="A108">
        <v>110</v>
      </c>
      <c r="B108">
        <v>1010225976</v>
      </c>
      <c r="C108" s="47">
        <v>42900000</v>
      </c>
      <c r="D108" s="47">
        <v>2860000</v>
      </c>
      <c r="E108" s="47">
        <v>26840000</v>
      </c>
      <c r="F108" s="47">
        <v>13200000</v>
      </c>
    </row>
    <row r="109" spans="1:6" x14ac:dyDescent="0.35">
      <c r="A109">
        <v>111</v>
      </c>
      <c r="B109">
        <v>1020742036</v>
      </c>
      <c r="C109" s="47">
        <v>41400000</v>
      </c>
      <c r="D109" s="47">
        <v>0</v>
      </c>
      <c r="E109" s="47">
        <v>28750000</v>
      </c>
      <c r="F109" s="47">
        <v>12650000</v>
      </c>
    </row>
    <row r="110" spans="1:6" x14ac:dyDescent="0.35">
      <c r="A110">
        <v>112</v>
      </c>
      <c r="B110">
        <v>1125618115</v>
      </c>
      <c r="C110" s="47">
        <v>50676000</v>
      </c>
      <c r="D110" s="47">
        <v>0</v>
      </c>
      <c r="E110" s="47">
        <v>34347067</v>
      </c>
      <c r="F110" s="47">
        <v>16328933</v>
      </c>
    </row>
    <row r="111" spans="1:6" x14ac:dyDescent="0.35">
      <c r="A111">
        <v>113</v>
      </c>
      <c r="B111">
        <v>1077871555</v>
      </c>
      <c r="C111" s="47">
        <v>44200000</v>
      </c>
      <c r="D111" s="47">
        <v>2946667</v>
      </c>
      <c r="E111" s="47">
        <v>27653333</v>
      </c>
      <c r="F111" s="47">
        <v>13600000</v>
      </c>
    </row>
    <row r="112" spans="1:6" x14ac:dyDescent="0.35">
      <c r="A112">
        <v>114</v>
      </c>
      <c r="B112">
        <v>1121041168</v>
      </c>
      <c r="C112" s="47">
        <v>44200000</v>
      </c>
      <c r="D112" s="47">
        <v>2946667</v>
      </c>
      <c r="E112" s="47">
        <v>27653333</v>
      </c>
      <c r="F112" s="47">
        <v>13600000</v>
      </c>
    </row>
    <row r="113" spans="1:6" x14ac:dyDescent="0.35">
      <c r="A113">
        <v>115</v>
      </c>
      <c r="B113">
        <v>52295798</v>
      </c>
      <c r="C113" s="47">
        <v>27840000</v>
      </c>
      <c r="D113" s="47">
        <v>1015000</v>
      </c>
      <c r="E113" s="47">
        <v>18125000</v>
      </c>
      <c r="F113" s="47">
        <v>8700000</v>
      </c>
    </row>
    <row r="114" spans="1:6" x14ac:dyDescent="0.35">
      <c r="A114">
        <v>116</v>
      </c>
      <c r="B114">
        <v>53117328</v>
      </c>
      <c r="C114" s="47">
        <v>42900000</v>
      </c>
      <c r="D114" s="47">
        <v>2860000</v>
      </c>
      <c r="E114" s="47">
        <v>26840000</v>
      </c>
      <c r="F114" s="47">
        <v>13200000</v>
      </c>
    </row>
    <row r="115" spans="1:6" x14ac:dyDescent="0.35">
      <c r="A115">
        <v>117</v>
      </c>
      <c r="B115">
        <v>21075333</v>
      </c>
      <c r="C115" s="47">
        <v>24037000</v>
      </c>
      <c r="D115" s="47">
        <v>1232667</v>
      </c>
      <c r="E115" s="47">
        <v>15408333</v>
      </c>
      <c r="F115" s="47">
        <v>7396000</v>
      </c>
    </row>
    <row r="116" spans="1:6" x14ac:dyDescent="0.35">
      <c r="A116">
        <v>118</v>
      </c>
      <c r="B116">
        <v>1010174817</v>
      </c>
      <c r="C116" s="47">
        <v>45600000</v>
      </c>
      <c r="D116" s="47">
        <v>0</v>
      </c>
      <c r="E116" s="47">
        <v>31666667</v>
      </c>
      <c r="F116" s="47">
        <v>13933333</v>
      </c>
    </row>
    <row r="117" spans="1:6" x14ac:dyDescent="0.35">
      <c r="A117">
        <v>119</v>
      </c>
      <c r="B117">
        <v>52992121</v>
      </c>
      <c r="C117" s="47">
        <v>49440000</v>
      </c>
      <c r="D117" s="47">
        <v>1802500</v>
      </c>
      <c r="E117" s="47">
        <v>32187500</v>
      </c>
      <c r="F117" s="47">
        <v>15450000</v>
      </c>
    </row>
    <row r="118" spans="1:6" x14ac:dyDescent="0.35">
      <c r="A118">
        <v>120</v>
      </c>
      <c r="B118">
        <v>1061753809</v>
      </c>
      <c r="C118" s="47">
        <v>38668800</v>
      </c>
      <c r="D118" s="47">
        <v>1409800</v>
      </c>
      <c r="E118" s="47">
        <v>25175000</v>
      </c>
      <c r="F118" s="47">
        <v>12084000</v>
      </c>
    </row>
    <row r="119" spans="1:6" x14ac:dyDescent="0.35">
      <c r="A119">
        <v>121</v>
      </c>
      <c r="B119">
        <v>51717338</v>
      </c>
      <c r="C119" s="47">
        <v>20689500</v>
      </c>
      <c r="D119" s="47">
        <v>1379300</v>
      </c>
      <c r="E119" s="47">
        <v>12944200</v>
      </c>
      <c r="F119" s="47">
        <v>6366000</v>
      </c>
    </row>
    <row r="120" spans="1:6" x14ac:dyDescent="0.35">
      <c r="A120">
        <v>122</v>
      </c>
      <c r="B120">
        <v>1019098916</v>
      </c>
      <c r="C120" s="47">
        <v>37259000</v>
      </c>
      <c r="D120" s="47">
        <v>604200</v>
      </c>
      <c r="E120" s="47">
        <v>24570800</v>
      </c>
      <c r="F120" s="47">
        <v>12084000</v>
      </c>
    </row>
    <row r="121" spans="1:6" x14ac:dyDescent="0.35">
      <c r="A121">
        <v>123</v>
      </c>
      <c r="B121">
        <v>1014187003</v>
      </c>
      <c r="C121" s="47">
        <v>17553333</v>
      </c>
      <c r="D121" s="47">
        <v>0</v>
      </c>
      <c r="E121" s="47">
        <v>17553333</v>
      </c>
      <c r="F121" s="47">
        <v>0</v>
      </c>
    </row>
    <row r="122" spans="1:6" x14ac:dyDescent="0.35">
      <c r="A122">
        <v>124</v>
      </c>
      <c r="B122">
        <v>1069714654</v>
      </c>
      <c r="C122" s="47">
        <v>85367087</v>
      </c>
      <c r="D122" s="47">
        <v>3607060</v>
      </c>
      <c r="E122" s="47">
        <v>36671777</v>
      </c>
      <c r="F122" s="47">
        <v>45088250</v>
      </c>
    </row>
    <row r="123" spans="1:6" x14ac:dyDescent="0.35">
      <c r="A123">
        <v>125</v>
      </c>
      <c r="B123">
        <v>1026285442</v>
      </c>
      <c r="C123" s="47">
        <v>39243333</v>
      </c>
      <c r="D123" s="47">
        <v>2236666</v>
      </c>
      <c r="E123" s="47">
        <v>24806667</v>
      </c>
      <c r="F123" s="47">
        <v>12200000</v>
      </c>
    </row>
    <row r="124" spans="1:6" x14ac:dyDescent="0.35">
      <c r="A124">
        <v>126</v>
      </c>
      <c r="B124">
        <v>1010186035</v>
      </c>
      <c r="C124" s="47">
        <v>46624667</v>
      </c>
      <c r="D124" s="47">
        <v>2884000</v>
      </c>
      <c r="E124" s="47">
        <v>29320667</v>
      </c>
      <c r="F124" s="47">
        <v>14420000</v>
      </c>
    </row>
    <row r="125" spans="1:6" x14ac:dyDescent="0.35">
      <c r="A125">
        <v>127</v>
      </c>
      <c r="B125">
        <v>39546102</v>
      </c>
      <c r="C125" s="47">
        <v>23312333</v>
      </c>
      <c r="D125" s="47">
        <v>1442000</v>
      </c>
      <c r="E125" s="47">
        <v>14660333</v>
      </c>
      <c r="F125" s="47">
        <v>7210000</v>
      </c>
    </row>
    <row r="126" spans="1:6" x14ac:dyDescent="0.35">
      <c r="A126">
        <v>128</v>
      </c>
      <c r="B126">
        <v>1010189764</v>
      </c>
      <c r="C126" s="47">
        <v>41400000</v>
      </c>
      <c r="D126" s="47">
        <v>0</v>
      </c>
      <c r="E126" s="47">
        <v>28060000</v>
      </c>
      <c r="F126" s="47">
        <v>13340000</v>
      </c>
    </row>
    <row r="127" spans="1:6" x14ac:dyDescent="0.35">
      <c r="A127">
        <v>129</v>
      </c>
      <c r="B127">
        <v>1026260539</v>
      </c>
      <c r="C127" s="47">
        <v>19773000</v>
      </c>
      <c r="D127" s="47">
        <v>1318200</v>
      </c>
      <c r="E127" s="47">
        <v>12370800</v>
      </c>
      <c r="F127" s="47">
        <v>6084000</v>
      </c>
    </row>
    <row r="128" spans="1:6" x14ac:dyDescent="0.35">
      <c r="A128">
        <v>130</v>
      </c>
      <c r="B128">
        <v>1019061637</v>
      </c>
      <c r="C128" s="47">
        <v>41400000</v>
      </c>
      <c r="D128" s="47">
        <v>0</v>
      </c>
      <c r="E128" s="47">
        <v>28060000</v>
      </c>
      <c r="F128" s="47">
        <v>13340000</v>
      </c>
    </row>
    <row r="129" spans="1:6" x14ac:dyDescent="0.35">
      <c r="A129">
        <v>131</v>
      </c>
      <c r="B129">
        <v>52902035</v>
      </c>
      <c r="C129" s="47">
        <v>63700000</v>
      </c>
      <c r="D129" s="47">
        <v>4246667</v>
      </c>
      <c r="E129" s="47">
        <v>39853333</v>
      </c>
      <c r="F129" s="47">
        <v>19600000</v>
      </c>
    </row>
    <row r="130" spans="1:6" x14ac:dyDescent="0.35">
      <c r="A130">
        <v>132</v>
      </c>
      <c r="B130">
        <v>1110539894</v>
      </c>
      <c r="C130" s="47">
        <v>41816667</v>
      </c>
      <c r="D130" s="47">
        <v>2816667</v>
      </c>
      <c r="E130" s="47">
        <v>26000000</v>
      </c>
      <c r="F130" s="47">
        <v>13000000</v>
      </c>
    </row>
    <row r="131" spans="1:6" x14ac:dyDescent="0.35">
      <c r="A131">
        <v>133</v>
      </c>
      <c r="B131">
        <v>52978105</v>
      </c>
      <c r="C131" s="47">
        <v>35733333</v>
      </c>
      <c r="D131" s="47">
        <v>0</v>
      </c>
      <c r="E131" s="47">
        <v>32000000</v>
      </c>
      <c r="F131" s="47">
        <v>3733333</v>
      </c>
    </row>
    <row r="132" spans="1:6" x14ac:dyDescent="0.35">
      <c r="A132">
        <v>134</v>
      </c>
      <c r="B132">
        <v>80216505</v>
      </c>
      <c r="C132" s="47">
        <v>59864933</v>
      </c>
      <c r="D132" s="47">
        <v>0</v>
      </c>
      <c r="E132" s="47">
        <v>47425467</v>
      </c>
      <c r="F132" s="47">
        <v>12439466</v>
      </c>
    </row>
    <row r="133" spans="1:6" x14ac:dyDescent="0.35">
      <c r="A133">
        <v>136</v>
      </c>
      <c r="B133">
        <v>79720987</v>
      </c>
      <c r="C133" s="47">
        <v>43641000</v>
      </c>
      <c r="D133" s="47">
        <v>3804600</v>
      </c>
      <c r="E133" s="47">
        <v>26408400</v>
      </c>
      <c r="F133" s="47">
        <v>13428000</v>
      </c>
    </row>
    <row r="134" spans="1:6" x14ac:dyDescent="0.35">
      <c r="A134">
        <v>137</v>
      </c>
      <c r="B134">
        <v>52832564</v>
      </c>
      <c r="C134" s="47">
        <v>55611000</v>
      </c>
      <c r="D134" s="47">
        <v>1202400</v>
      </c>
      <c r="E134" s="47">
        <v>36372600</v>
      </c>
      <c r="F134" s="47">
        <v>18036000</v>
      </c>
    </row>
    <row r="135" spans="1:6" x14ac:dyDescent="0.35">
      <c r="A135">
        <v>138</v>
      </c>
      <c r="B135">
        <v>52857779</v>
      </c>
      <c r="C135" s="47">
        <v>50688000</v>
      </c>
      <c r="D135" s="47">
        <v>0</v>
      </c>
      <c r="E135" s="47">
        <v>34073600</v>
      </c>
      <c r="F135" s="47">
        <v>16614400</v>
      </c>
    </row>
    <row r="136" spans="1:6" x14ac:dyDescent="0.35">
      <c r="A136">
        <v>139</v>
      </c>
      <c r="B136">
        <v>1018402467</v>
      </c>
      <c r="C136" s="47">
        <v>50688000</v>
      </c>
      <c r="D136" s="47">
        <v>0</v>
      </c>
      <c r="E136" s="47">
        <v>34073600</v>
      </c>
      <c r="F136" s="47">
        <v>16614400</v>
      </c>
    </row>
    <row r="137" spans="1:6" x14ac:dyDescent="0.35">
      <c r="A137">
        <v>140</v>
      </c>
      <c r="B137">
        <v>37943545</v>
      </c>
      <c r="C137" s="47">
        <v>31827000</v>
      </c>
      <c r="D137" s="47">
        <v>353633</v>
      </c>
      <c r="E137" s="47">
        <v>20864367</v>
      </c>
      <c r="F137" s="47">
        <v>10609000</v>
      </c>
    </row>
    <row r="138" spans="1:6" x14ac:dyDescent="0.35">
      <c r="A138">
        <v>141</v>
      </c>
      <c r="B138">
        <v>51633080</v>
      </c>
      <c r="C138" s="47">
        <v>11095044</v>
      </c>
      <c r="D138" s="47">
        <v>0</v>
      </c>
      <c r="E138" s="47">
        <v>11095044</v>
      </c>
      <c r="F138" s="47">
        <v>0</v>
      </c>
    </row>
    <row r="139" spans="1:6" x14ac:dyDescent="0.35">
      <c r="A139">
        <v>142</v>
      </c>
      <c r="B139">
        <v>1013586308</v>
      </c>
      <c r="C139" s="47">
        <v>21954639</v>
      </c>
      <c r="D139" s="47">
        <v>0</v>
      </c>
      <c r="E139" s="47">
        <v>21954639</v>
      </c>
      <c r="F139" s="47">
        <v>0</v>
      </c>
    </row>
    <row r="140" spans="1:6" x14ac:dyDescent="0.35">
      <c r="A140">
        <v>143</v>
      </c>
      <c r="B140">
        <v>52719035</v>
      </c>
      <c r="C140" s="47">
        <v>31023600</v>
      </c>
      <c r="D140" s="47">
        <v>0</v>
      </c>
      <c r="E140" s="47">
        <v>31023600</v>
      </c>
      <c r="F140" s="47">
        <v>0</v>
      </c>
    </row>
    <row r="141" spans="1:6" x14ac:dyDescent="0.35">
      <c r="A141">
        <v>144</v>
      </c>
      <c r="B141">
        <v>1016004240</v>
      </c>
      <c r="C141" s="47">
        <v>56498000</v>
      </c>
      <c r="D141" s="47">
        <v>4346000</v>
      </c>
      <c r="E141" s="47">
        <v>34768000</v>
      </c>
      <c r="F141" s="47">
        <v>17384000</v>
      </c>
    </row>
    <row r="142" spans="1:6" x14ac:dyDescent="0.35">
      <c r="A142">
        <v>145</v>
      </c>
      <c r="B142">
        <v>40388807</v>
      </c>
      <c r="C142" s="47">
        <v>44200000</v>
      </c>
      <c r="D142" s="47">
        <v>3400000</v>
      </c>
      <c r="E142" s="47">
        <v>27200000</v>
      </c>
      <c r="F142" s="47">
        <v>13600000</v>
      </c>
    </row>
    <row r="143" spans="1:6" x14ac:dyDescent="0.35">
      <c r="A143">
        <v>146</v>
      </c>
      <c r="B143">
        <v>39525320</v>
      </c>
      <c r="C143" s="47">
        <v>44200000</v>
      </c>
      <c r="D143" s="47">
        <v>3400000</v>
      </c>
      <c r="E143" s="47">
        <v>27200000</v>
      </c>
      <c r="F143" s="47">
        <v>13600000</v>
      </c>
    </row>
    <row r="144" spans="1:6" x14ac:dyDescent="0.35">
      <c r="A144">
        <v>147</v>
      </c>
      <c r="B144">
        <v>53031062</v>
      </c>
      <c r="C144" s="47">
        <v>42367000</v>
      </c>
      <c r="D144" s="47">
        <v>3259000</v>
      </c>
      <c r="E144" s="47">
        <v>26072000</v>
      </c>
      <c r="F144" s="47">
        <v>13036000</v>
      </c>
    </row>
    <row r="145" spans="1:6" x14ac:dyDescent="0.35">
      <c r="A145">
        <v>148</v>
      </c>
      <c r="B145">
        <v>37086468</v>
      </c>
      <c r="C145" s="47">
        <v>43549000</v>
      </c>
      <c r="D145" s="47">
        <v>1177000</v>
      </c>
      <c r="E145" s="47">
        <v>28248000</v>
      </c>
      <c r="F145" s="47">
        <v>14124000</v>
      </c>
    </row>
    <row r="146" spans="1:6" x14ac:dyDescent="0.35">
      <c r="A146">
        <v>149</v>
      </c>
      <c r="B146">
        <v>53029163</v>
      </c>
      <c r="C146" s="47">
        <v>44012000</v>
      </c>
      <c r="D146" s="47">
        <v>952100</v>
      </c>
      <c r="E146" s="47">
        <v>28785900</v>
      </c>
      <c r="F146" s="47">
        <v>14274000</v>
      </c>
    </row>
    <row r="147" spans="1:6" x14ac:dyDescent="0.35">
      <c r="A147">
        <v>150</v>
      </c>
      <c r="B147">
        <v>79953215</v>
      </c>
      <c r="C147" s="47">
        <v>62418000</v>
      </c>
      <c r="D147" s="47">
        <v>6798000</v>
      </c>
      <c r="E147" s="47">
        <v>37080000</v>
      </c>
      <c r="F147" s="47">
        <v>18540000</v>
      </c>
    </row>
    <row r="148" spans="1:6" x14ac:dyDescent="0.35">
      <c r="A148">
        <v>151</v>
      </c>
      <c r="B148">
        <v>1073504935</v>
      </c>
      <c r="C148" s="47">
        <v>45096833</v>
      </c>
      <c r="D148" s="47">
        <v>1218833</v>
      </c>
      <c r="E148" s="47">
        <v>29252000</v>
      </c>
      <c r="F148" s="47">
        <v>14626000</v>
      </c>
    </row>
    <row r="149" spans="1:6" x14ac:dyDescent="0.35">
      <c r="A149">
        <v>152</v>
      </c>
      <c r="B149">
        <v>1016065928</v>
      </c>
      <c r="C149" s="47">
        <v>31827000</v>
      </c>
      <c r="D149" s="47">
        <v>353633</v>
      </c>
      <c r="E149" s="47">
        <v>20864367</v>
      </c>
      <c r="F149" s="47">
        <v>10609000</v>
      </c>
    </row>
    <row r="150" spans="1:6" x14ac:dyDescent="0.35">
      <c r="A150">
        <v>153</v>
      </c>
      <c r="B150">
        <v>52970001</v>
      </c>
      <c r="C150" s="47">
        <v>47850000</v>
      </c>
      <c r="D150" s="47">
        <v>290000</v>
      </c>
      <c r="E150" s="47">
        <v>34220000</v>
      </c>
      <c r="F150" s="47">
        <v>13340000</v>
      </c>
    </row>
    <row r="151" spans="1:6" x14ac:dyDescent="0.35">
      <c r="A151">
        <v>154</v>
      </c>
      <c r="B151">
        <v>1022402107</v>
      </c>
      <c r="C151" s="47">
        <v>42367000</v>
      </c>
      <c r="D151" s="47">
        <v>3259000</v>
      </c>
      <c r="E151" s="47">
        <v>26072000</v>
      </c>
      <c r="F151" s="47">
        <v>13036000</v>
      </c>
    </row>
    <row r="152" spans="1:6" x14ac:dyDescent="0.35">
      <c r="A152">
        <v>155</v>
      </c>
      <c r="B152">
        <v>1032469412</v>
      </c>
      <c r="C152" s="47">
        <v>42367000</v>
      </c>
      <c r="D152" s="47">
        <v>3259000</v>
      </c>
      <c r="E152" s="47">
        <v>26072000</v>
      </c>
      <c r="F152" s="47">
        <v>13036000</v>
      </c>
    </row>
    <row r="153" spans="1:6" x14ac:dyDescent="0.35">
      <c r="A153">
        <v>156</v>
      </c>
      <c r="B153">
        <v>41779451</v>
      </c>
      <c r="C153" s="47">
        <v>44200000</v>
      </c>
      <c r="D153" s="47">
        <v>3400000</v>
      </c>
      <c r="E153" s="47">
        <v>27200000</v>
      </c>
      <c r="F153" s="47">
        <v>13600000</v>
      </c>
    </row>
    <row r="154" spans="1:6" x14ac:dyDescent="0.35">
      <c r="A154">
        <v>157</v>
      </c>
      <c r="B154">
        <v>1013597356</v>
      </c>
      <c r="C154" s="47">
        <v>41400000</v>
      </c>
      <c r="D154" s="47">
        <v>0</v>
      </c>
      <c r="E154" s="47">
        <v>27600000</v>
      </c>
      <c r="F154" s="47">
        <v>13800000</v>
      </c>
    </row>
    <row r="155" spans="1:6" x14ac:dyDescent="0.35">
      <c r="A155">
        <v>158</v>
      </c>
      <c r="B155">
        <v>1144077318</v>
      </c>
      <c r="C155" s="47">
        <v>44556000</v>
      </c>
      <c r="D155" s="47">
        <v>0</v>
      </c>
      <c r="E155" s="47">
        <v>29704000</v>
      </c>
      <c r="F155" s="47">
        <v>14852000</v>
      </c>
    </row>
    <row r="156" spans="1:6" x14ac:dyDescent="0.35">
      <c r="A156">
        <v>159</v>
      </c>
      <c r="B156">
        <v>1026295300</v>
      </c>
      <c r="C156" s="47">
        <v>33990000</v>
      </c>
      <c r="D156" s="47">
        <v>0</v>
      </c>
      <c r="E156" s="47">
        <v>22660000</v>
      </c>
      <c r="F156" s="47">
        <v>11330000</v>
      </c>
    </row>
    <row r="157" spans="1:6" x14ac:dyDescent="0.35">
      <c r="A157">
        <v>160</v>
      </c>
      <c r="B157">
        <v>1024519362</v>
      </c>
      <c r="C157" s="47">
        <v>66836700</v>
      </c>
      <c r="D157" s="47">
        <v>0</v>
      </c>
      <c r="E157" s="47">
        <v>44557800</v>
      </c>
      <c r="F157" s="47">
        <v>22278900</v>
      </c>
    </row>
    <row r="158" spans="1:6" x14ac:dyDescent="0.35">
      <c r="A158">
        <v>161</v>
      </c>
      <c r="B158">
        <v>52490688</v>
      </c>
      <c r="C158" s="47">
        <v>38668800</v>
      </c>
      <c r="D158" s="47">
        <v>5236400</v>
      </c>
      <c r="E158" s="47">
        <v>21348400</v>
      </c>
      <c r="F158" s="47">
        <v>12084000</v>
      </c>
    </row>
    <row r="159" spans="1:6" x14ac:dyDescent="0.35">
      <c r="A159">
        <v>163</v>
      </c>
      <c r="B159">
        <v>1012384777</v>
      </c>
      <c r="C159" s="47">
        <v>44200000</v>
      </c>
      <c r="D159" s="47">
        <v>3400000</v>
      </c>
      <c r="E159" s="47">
        <v>27200000</v>
      </c>
      <c r="F159" s="47">
        <v>13600000</v>
      </c>
    </row>
    <row r="160" spans="1:6" x14ac:dyDescent="0.35">
      <c r="A160">
        <v>164</v>
      </c>
      <c r="B160">
        <v>80108622</v>
      </c>
      <c r="C160" s="47">
        <v>39108000</v>
      </c>
      <c r="D160" s="47">
        <v>0</v>
      </c>
      <c r="E160" s="47">
        <v>26072000</v>
      </c>
      <c r="F160" s="47">
        <v>13036000</v>
      </c>
    </row>
    <row r="161" spans="1:6" x14ac:dyDescent="0.35">
      <c r="A161">
        <v>165</v>
      </c>
      <c r="B161">
        <v>80100229</v>
      </c>
      <c r="C161" s="47">
        <v>45663333</v>
      </c>
      <c r="D161" s="47">
        <v>2403333</v>
      </c>
      <c r="E161" s="47">
        <v>28840000</v>
      </c>
      <c r="F161" s="47">
        <v>14420000</v>
      </c>
    </row>
    <row r="162" spans="1:6" x14ac:dyDescent="0.35">
      <c r="A162">
        <v>166</v>
      </c>
      <c r="B162">
        <v>1033739124</v>
      </c>
      <c r="C162" s="47">
        <v>44333333</v>
      </c>
      <c r="D162" s="47">
        <v>2333333</v>
      </c>
      <c r="E162" s="47">
        <v>28000000</v>
      </c>
      <c r="F162" s="47">
        <v>14000000</v>
      </c>
    </row>
    <row r="163" spans="1:6" x14ac:dyDescent="0.35">
      <c r="A163">
        <v>167</v>
      </c>
      <c r="B163">
        <v>37626021</v>
      </c>
      <c r="C163" s="47">
        <v>31827000</v>
      </c>
      <c r="D163" s="47">
        <v>353633</v>
      </c>
      <c r="E163" s="47">
        <v>20864367</v>
      </c>
      <c r="F163" s="47">
        <v>10609000</v>
      </c>
    </row>
    <row r="164" spans="1:6" x14ac:dyDescent="0.35">
      <c r="A164">
        <v>168</v>
      </c>
      <c r="B164">
        <v>46450960</v>
      </c>
      <c r="C164" s="47">
        <v>52152000</v>
      </c>
      <c r="D164" s="47">
        <v>0</v>
      </c>
      <c r="E164" s="47">
        <v>34768000</v>
      </c>
      <c r="F164" s="47">
        <v>17384000</v>
      </c>
    </row>
    <row r="165" spans="1:6" x14ac:dyDescent="0.35">
      <c r="A165">
        <v>169</v>
      </c>
      <c r="B165">
        <v>1026568993</v>
      </c>
      <c r="C165" s="47">
        <v>25461666</v>
      </c>
      <c r="D165" s="47">
        <v>0</v>
      </c>
      <c r="E165" s="47">
        <v>25461666</v>
      </c>
      <c r="F165" s="47">
        <v>0</v>
      </c>
    </row>
    <row r="166" spans="1:6" x14ac:dyDescent="0.35">
      <c r="A166">
        <v>170</v>
      </c>
      <c r="B166">
        <v>1019044995</v>
      </c>
      <c r="C166" s="47">
        <v>30121326</v>
      </c>
      <c r="D166" s="47">
        <v>0</v>
      </c>
      <c r="E166" s="47">
        <v>30121326</v>
      </c>
      <c r="F166" s="47">
        <v>0</v>
      </c>
    </row>
    <row r="167" spans="1:6" x14ac:dyDescent="0.35">
      <c r="A167">
        <v>171</v>
      </c>
      <c r="B167">
        <v>1026563920</v>
      </c>
      <c r="C167" s="47">
        <v>22853892</v>
      </c>
      <c r="D167" s="47">
        <v>0</v>
      </c>
      <c r="E167" s="47">
        <v>22853892</v>
      </c>
      <c r="F167" s="47">
        <v>0</v>
      </c>
    </row>
    <row r="168" spans="1:6" x14ac:dyDescent="0.35">
      <c r="A168">
        <v>172</v>
      </c>
      <c r="B168">
        <v>1057436359</v>
      </c>
      <c r="C168" s="47">
        <v>42367000</v>
      </c>
      <c r="D168" s="47">
        <v>3259000</v>
      </c>
      <c r="E168" s="47">
        <v>26072000</v>
      </c>
      <c r="F168" s="47">
        <v>13036000</v>
      </c>
    </row>
    <row r="169" spans="1:6" x14ac:dyDescent="0.35">
      <c r="A169">
        <v>173</v>
      </c>
      <c r="B169">
        <v>1024482878</v>
      </c>
      <c r="C169" s="47">
        <v>41400000</v>
      </c>
      <c r="D169" s="47">
        <v>0</v>
      </c>
      <c r="E169" s="47">
        <v>27600000</v>
      </c>
      <c r="F169" s="47">
        <v>13800000</v>
      </c>
    </row>
    <row r="170" spans="1:6" x14ac:dyDescent="0.35">
      <c r="A170">
        <v>174</v>
      </c>
      <c r="B170">
        <v>1030559436</v>
      </c>
      <c r="C170" s="47">
        <v>45600000</v>
      </c>
      <c r="D170" s="47">
        <v>0</v>
      </c>
      <c r="E170" s="47">
        <v>30400000</v>
      </c>
      <c r="F170" s="47">
        <v>15200000</v>
      </c>
    </row>
    <row r="171" spans="1:6" x14ac:dyDescent="0.35">
      <c r="A171">
        <v>175</v>
      </c>
      <c r="B171">
        <v>1022399152</v>
      </c>
      <c r="C171" s="47">
        <v>30552000</v>
      </c>
      <c r="D171" s="47">
        <v>0</v>
      </c>
      <c r="E171" s="47">
        <v>20368000</v>
      </c>
      <c r="F171" s="47">
        <v>10184000</v>
      </c>
    </row>
    <row r="172" spans="1:6" x14ac:dyDescent="0.35">
      <c r="A172">
        <v>176</v>
      </c>
      <c r="B172">
        <v>1013637375</v>
      </c>
      <c r="C172" s="47">
        <v>32148000</v>
      </c>
      <c r="D172" s="47">
        <v>0</v>
      </c>
      <c r="E172" s="47">
        <v>21432000</v>
      </c>
      <c r="F172" s="47">
        <v>10716000</v>
      </c>
    </row>
    <row r="173" spans="1:6" x14ac:dyDescent="0.35">
      <c r="A173">
        <v>177</v>
      </c>
      <c r="B173">
        <v>1012345687</v>
      </c>
      <c r="C173" s="47">
        <v>30552000</v>
      </c>
      <c r="D173" s="47">
        <v>0</v>
      </c>
      <c r="E173" s="47">
        <v>20368000</v>
      </c>
      <c r="F173" s="47">
        <v>10184000</v>
      </c>
    </row>
    <row r="174" spans="1:6" x14ac:dyDescent="0.35">
      <c r="A174">
        <v>178</v>
      </c>
      <c r="B174">
        <v>1101202675</v>
      </c>
      <c r="C174" s="47">
        <v>26736000</v>
      </c>
      <c r="D174" s="47">
        <v>297067</v>
      </c>
      <c r="E174" s="47">
        <v>17526933</v>
      </c>
      <c r="F174" s="47">
        <v>8912000</v>
      </c>
    </row>
    <row r="175" spans="1:6" x14ac:dyDescent="0.35">
      <c r="A175">
        <v>179</v>
      </c>
      <c r="B175">
        <v>52302823</v>
      </c>
      <c r="C175" s="47">
        <v>26736000</v>
      </c>
      <c r="D175" s="47">
        <v>297067</v>
      </c>
      <c r="E175" s="47">
        <v>17526933</v>
      </c>
      <c r="F175" s="47">
        <v>8912000</v>
      </c>
    </row>
    <row r="176" spans="1:6" x14ac:dyDescent="0.35">
      <c r="A176">
        <v>180</v>
      </c>
      <c r="B176">
        <v>1073712186</v>
      </c>
      <c r="C176" s="47">
        <v>26736000</v>
      </c>
      <c r="D176" s="47">
        <v>742667</v>
      </c>
      <c r="E176" s="47">
        <v>17081333</v>
      </c>
      <c r="F176" s="47">
        <v>8912000</v>
      </c>
    </row>
    <row r="177" spans="1:6" x14ac:dyDescent="0.35">
      <c r="A177">
        <v>181</v>
      </c>
      <c r="B177">
        <v>39813433</v>
      </c>
      <c r="C177" s="47">
        <v>26736000</v>
      </c>
      <c r="D177" s="47">
        <v>0</v>
      </c>
      <c r="E177" s="47">
        <v>17824000</v>
      </c>
      <c r="F177" s="47">
        <v>8912000</v>
      </c>
    </row>
    <row r="178" spans="1:6" x14ac:dyDescent="0.35">
      <c r="A178">
        <v>182</v>
      </c>
      <c r="B178">
        <v>1032479746</v>
      </c>
      <c r="C178" s="47">
        <v>26736000</v>
      </c>
      <c r="D178" s="47">
        <v>297067</v>
      </c>
      <c r="E178" s="47">
        <v>17526933</v>
      </c>
      <c r="F178" s="47">
        <v>8912000</v>
      </c>
    </row>
    <row r="179" spans="1:6" x14ac:dyDescent="0.35">
      <c r="A179">
        <v>183</v>
      </c>
      <c r="B179">
        <v>1012390662</v>
      </c>
      <c r="C179" s="47">
        <v>26736000</v>
      </c>
      <c r="D179" s="47">
        <v>297067</v>
      </c>
      <c r="E179" s="47">
        <v>17526933</v>
      </c>
      <c r="F179" s="47">
        <v>8912000</v>
      </c>
    </row>
    <row r="180" spans="1:6" x14ac:dyDescent="0.35">
      <c r="A180">
        <v>184</v>
      </c>
      <c r="B180">
        <v>1016061866</v>
      </c>
      <c r="C180" s="47">
        <v>43644000</v>
      </c>
      <c r="D180" s="47">
        <v>0</v>
      </c>
      <c r="E180" s="47">
        <v>29096000</v>
      </c>
      <c r="F180" s="47">
        <v>14548000</v>
      </c>
    </row>
    <row r="181" spans="1:6" x14ac:dyDescent="0.35">
      <c r="A181">
        <v>185</v>
      </c>
      <c r="B181">
        <v>1014308576</v>
      </c>
      <c r="C181" s="47">
        <v>26736000</v>
      </c>
      <c r="D181" s="47">
        <v>0</v>
      </c>
      <c r="E181" s="47">
        <v>17824000</v>
      </c>
      <c r="F181" s="47">
        <v>8912000</v>
      </c>
    </row>
    <row r="182" spans="1:6" x14ac:dyDescent="0.35">
      <c r="A182">
        <v>186</v>
      </c>
      <c r="B182">
        <v>1014232629</v>
      </c>
      <c r="C182" s="47">
        <v>26736000</v>
      </c>
      <c r="D182" s="47">
        <v>0</v>
      </c>
      <c r="E182" s="47">
        <v>17824000</v>
      </c>
      <c r="F182" s="47">
        <v>8912000</v>
      </c>
    </row>
    <row r="183" spans="1:6" x14ac:dyDescent="0.35">
      <c r="A183">
        <v>187</v>
      </c>
      <c r="B183">
        <v>1018475649</v>
      </c>
      <c r="C183" s="47">
        <v>26736000</v>
      </c>
      <c r="D183" s="47">
        <v>0</v>
      </c>
      <c r="E183" s="47">
        <v>17824000</v>
      </c>
      <c r="F183" s="47">
        <v>8912000</v>
      </c>
    </row>
    <row r="184" spans="1:6" x14ac:dyDescent="0.35">
      <c r="A184">
        <v>188</v>
      </c>
      <c r="B184">
        <v>1077088980</v>
      </c>
      <c r="C184" s="47">
        <v>26736000</v>
      </c>
      <c r="D184" s="47">
        <v>0</v>
      </c>
      <c r="E184" s="47">
        <v>17824000</v>
      </c>
      <c r="F184" s="47">
        <v>8912000</v>
      </c>
    </row>
    <row r="185" spans="1:6" x14ac:dyDescent="0.35">
      <c r="A185">
        <v>189</v>
      </c>
      <c r="B185">
        <v>52877283</v>
      </c>
      <c r="C185" s="47">
        <v>32148000</v>
      </c>
      <c r="D185" s="47">
        <v>0</v>
      </c>
      <c r="E185" s="47">
        <v>21432000</v>
      </c>
      <c r="F185" s="47">
        <v>10716000</v>
      </c>
    </row>
    <row r="186" spans="1:6" x14ac:dyDescent="0.35">
      <c r="A186">
        <v>190</v>
      </c>
      <c r="B186">
        <v>1023011705</v>
      </c>
      <c r="C186" s="47">
        <v>32148000</v>
      </c>
      <c r="D186" s="47">
        <v>0</v>
      </c>
      <c r="E186" s="47">
        <v>21432000</v>
      </c>
      <c r="F186" s="47">
        <v>10716000</v>
      </c>
    </row>
    <row r="187" spans="1:6" x14ac:dyDescent="0.35">
      <c r="A187">
        <v>191</v>
      </c>
      <c r="B187">
        <v>1022385601</v>
      </c>
      <c r="C187" s="47">
        <v>30552000</v>
      </c>
      <c r="D187" s="47">
        <v>339467</v>
      </c>
      <c r="E187" s="47">
        <v>20028533</v>
      </c>
      <c r="F187" s="47">
        <v>10184000</v>
      </c>
    </row>
    <row r="188" spans="1:6" x14ac:dyDescent="0.35">
      <c r="A188">
        <v>192</v>
      </c>
      <c r="B188">
        <v>1070968293</v>
      </c>
      <c r="C188" s="47">
        <v>30552000</v>
      </c>
      <c r="D188" s="47">
        <v>1357867</v>
      </c>
      <c r="E188" s="47">
        <v>19010133</v>
      </c>
      <c r="F188" s="47">
        <v>10184000</v>
      </c>
    </row>
    <row r="189" spans="1:6" x14ac:dyDescent="0.35">
      <c r="A189">
        <v>193</v>
      </c>
      <c r="B189">
        <v>1022361607</v>
      </c>
      <c r="C189" s="47">
        <v>30552000</v>
      </c>
      <c r="D189" s="47">
        <v>339467</v>
      </c>
      <c r="E189" s="47">
        <v>20028533</v>
      </c>
      <c r="F189" s="47">
        <v>10184000</v>
      </c>
    </row>
    <row r="190" spans="1:6" x14ac:dyDescent="0.35">
      <c r="A190">
        <v>194</v>
      </c>
      <c r="B190">
        <v>1023933449</v>
      </c>
      <c r="C190" s="47">
        <v>30552000</v>
      </c>
      <c r="D190" s="47">
        <v>0</v>
      </c>
      <c r="E190" s="47">
        <v>20368000</v>
      </c>
      <c r="F190" s="47">
        <v>10184000</v>
      </c>
    </row>
    <row r="191" spans="1:6" x14ac:dyDescent="0.35">
      <c r="A191">
        <v>195</v>
      </c>
      <c r="B191">
        <v>1018433100</v>
      </c>
      <c r="C191" s="47">
        <v>30552000</v>
      </c>
      <c r="D191" s="47">
        <v>0</v>
      </c>
      <c r="E191" s="47">
        <v>20368000</v>
      </c>
      <c r="F191" s="47">
        <v>10184000</v>
      </c>
    </row>
    <row r="192" spans="1:6" x14ac:dyDescent="0.35">
      <c r="A192">
        <v>196</v>
      </c>
      <c r="B192">
        <v>1015423524</v>
      </c>
      <c r="C192" s="47">
        <v>32148000</v>
      </c>
      <c r="D192" s="47">
        <v>0</v>
      </c>
      <c r="E192" s="47">
        <v>21432000</v>
      </c>
      <c r="F192" s="47">
        <v>10716000</v>
      </c>
    </row>
    <row r="193" spans="1:6" x14ac:dyDescent="0.35">
      <c r="A193">
        <v>197</v>
      </c>
      <c r="B193">
        <v>1098713784</v>
      </c>
      <c r="C193" s="47">
        <v>36400000</v>
      </c>
      <c r="D193" s="47">
        <v>2800000</v>
      </c>
      <c r="E193" s="47">
        <v>22400000</v>
      </c>
      <c r="F193" s="47">
        <v>11200000</v>
      </c>
    </row>
    <row r="194" spans="1:6" x14ac:dyDescent="0.35">
      <c r="A194">
        <v>199</v>
      </c>
      <c r="B194">
        <v>52517180</v>
      </c>
      <c r="C194" s="47">
        <v>31827000</v>
      </c>
      <c r="D194" s="47">
        <v>353633</v>
      </c>
      <c r="E194" s="47">
        <v>20864367</v>
      </c>
      <c r="F194" s="47">
        <v>10609000</v>
      </c>
    </row>
    <row r="195" spans="1:6" x14ac:dyDescent="0.35">
      <c r="A195">
        <v>200</v>
      </c>
      <c r="B195">
        <v>1018474834</v>
      </c>
      <c r="C195" s="47">
        <v>28644000</v>
      </c>
      <c r="D195" s="47">
        <v>0</v>
      </c>
      <c r="E195" s="47">
        <v>19096000</v>
      </c>
      <c r="F195" s="47">
        <v>9548000</v>
      </c>
    </row>
    <row r="196" spans="1:6" x14ac:dyDescent="0.35">
      <c r="A196">
        <v>205</v>
      </c>
      <c r="B196">
        <v>1085260195</v>
      </c>
      <c r="C196" s="47">
        <v>32148000</v>
      </c>
      <c r="D196" s="47">
        <v>0</v>
      </c>
      <c r="E196" s="47">
        <v>21432000</v>
      </c>
      <c r="F196" s="47">
        <v>10716000</v>
      </c>
    </row>
    <row r="197" spans="1:6" x14ac:dyDescent="0.35">
      <c r="A197">
        <v>206</v>
      </c>
      <c r="B197">
        <v>1016031370</v>
      </c>
      <c r="C197" s="47">
        <v>34482500</v>
      </c>
      <c r="D197" s="47">
        <v>2652500</v>
      </c>
      <c r="E197" s="47">
        <v>21220000</v>
      </c>
      <c r="F197" s="47">
        <v>10610000</v>
      </c>
    </row>
    <row r="198" spans="1:6" x14ac:dyDescent="0.35">
      <c r="A198">
        <v>207</v>
      </c>
      <c r="B198">
        <v>1031152962</v>
      </c>
      <c r="C198" s="47">
        <v>34482500</v>
      </c>
      <c r="D198" s="47">
        <v>2652500</v>
      </c>
      <c r="E198" s="47">
        <v>21220000</v>
      </c>
      <c r="F198" s="47">
        <v>10610000</v>
      </c>
    </row>
    <row r="199" spans="1:6" x14ac:dyDescent="0.35">
      <c r="A199">
        <v>208</v>
      </c>
      <c r="B199">
        <v>79796051</v>
      </c>
      <c r="C199" s="47">
        <v>43260000</v>
      </c>
      <c r="D199" s="47">
        <v>1442000</v>
      </c>
      <c r="E199" s="47">
        <v>27398000</v>
      </c>
      <c r="F199" s="47">
        <v>14420000</v>
      </c>
    </row>
    <row r="200" spans="1:6" x14ac:dyDescent="0.35">
      <c r="A200">
        <v>209</v>
      </c>
      <c r="B200">
        <v>52200367</v>
      </c>
      <c r="C200" s="47">
        <v>48384000</v>
      </c>
      <c r="D200" s="47">
        <v>1612800</v>
      </c>
      <c r="E200" s="47">
        <v>30643200</v>
      </c>
      <c r="F200" s="47">
        <v>16128000</v>
      </c>
    </row>
    <row r="201" spans="1:6" x14ac:dyDescent="0.35">
      <c r="A201">
        <v>210</v>
      </c>
      <c r="B201">
        <v>52986787</v>
      </c>
      <c r="C201" s="47">
        <v>25680000</v>
      </c>
      <c r="D201" s="47">
        <v>713333</v>
      </c>
      <c r="E201" s="47">
        <v>16406667</v>
      </c>
      <c r="F201" s="47">
        <v>8560000</v>
      </c>
    </row>
    <row r="202" spans="1:6" x14ac:dyDescent="0.35">
      <c r="A202">
        <v>211</v>
      </c>
      <c r="B202">
        <v>1015412464</v>
      </c>
      <c r="C202" s="47">
        <v>44880000</v>
      </c>
      <c r="D202" s="47">
        <v>1246667</v>
      </c>
      <c r="E202" s="47">
        <v>28673333</v>
      </c>
      <c r="F202" s="47">
        <v>14960000</v>
      </c>
    </row>
    <row r="203" spans="1:6" x14ac:dyDescent="0.35">
      <c r="A203">
        <v>212</v>
      </c>
      <c r="B203">
        <v>1026282315</v>
      </c>
      <c r="C203" s="47">
        <v>52152000</v>
      </c>
      <c r="D203" s="47">
        <v>2607600</v>
      </c>
      <c r="E203" s="47">
        <v>32160400</v>
      </c>
      <c r="F203" s="47">
        <v>17384000</v>
      </c>
    </row>
    <row r="204" spans="1:6" x14ac:dyDescent="0.35">
      <c r="A204">
        <v>214</v>
      </c>
      <c r="B204">
        <v>52888975</v>
      </c>
      <c r="C204" s="47">
        <v>34482500</v>
      </c>
      <c r="D204" s="47">
        <v>3536667</v>
      </c>
      <c r="E204" s="47">
        <v>20335833</v>
      </c>
      <c r="F204" s="47">
        <v>10610000</v>
      </c>
    </row>
    <row r="205" spans="1:6" x14ac:dyDescent="0.35">
      <c r="A205">
        <v>215</v>
      </c>
      <c r="B205">
        <v>1012374364</v>
      </c>
      <c r="C205" s="47">
        <v>34482500</v>
      </c>
      <c r="D205" s="47">
        <v>3006167</v>
      </c>
      <c r="E205" s="47">
        <v>20866333</v>
      </c>
      <c r="F205" s="47">
        <v>10610000</v>
      </c>
    </row>
    <row r="206" spans="1:6" x14ac:dyDescent="0.35">
      <c r="A206">
        <v>217</v>
      </c>
      <c r="B206">
        <v>1070968907</v>
      </c>
      <c r="C206" s="47">
        <v>36400000</v>
      </c>
      <c r="D206" s="47">
        <v>2800000</v>
      </c>
      <c r="E206" s="47">
        <v>22400000</v>
      </c>
      <c r="F206" s="47">
        <v>11200000</v>
      </c>
    </row>
    <row r="207" spans="1:6" x14ac:dyDescent="0.35">
      <c r="A207">
        <v>218</v>
      </c>
      <c r="B207">
        <v>1010175393</v>
      </c>
      <c r="C207" s="47">
        <v>30552000</v>
      </c>
      <c r="D207" s="47">
        <v>0</v>
      </c>
      <c r="E207" s="47">
        <v>20368000</v>
      </c>
      <c r="F207" s="47">
        <v>10184000</v>
      </c>
    </row>
    <row r="208" spans="1:6" x14ac:dyDescent="0.35">
      <c r="A208">
        <v>219</v>
      </c>
      <c r="B208">
        <v>1032449799</v>
      </c>
      <c r="C208" s="47">
        <v>30552000</v>
      </c>
      <c r="D208" s="47">
        <v>0</v>
      </c>
      <c r="E208" s="47">
        <v>20368000</v>
      </c>
      <c r="F208" s="47">
        <v>10184000</v>
      </c>
    </row>
    <row r="209" spans="1:6" x14ac:dyDescent="0.35">
      <c r="A209">
        <v>220</v>
      </c>
      <c r="B209">
        <v>1049633184</v>
      </c>
      <c r="C209" s="47">
        <v>30552000</v>
      </c>
      <c r="D209" s="47">
        <v>0</v>
      </c>
      <c r="E209" s="47">
        <v>20368000</v>
      </c>
      <c r="F209" s="47">
        <v>10184000</v>
      </c>
    </row>
    <row r="210" spans="1:6" x14ac:dyDescent="0.35">
      <c r="A210">
        <v>222</v>
      </c>
      <c r="B210">
        <v>1014212508</v>
      </c>
      <c r="C210" s="47">
        <v>31827000</v>
      </c>
      <c r="D210" s="47">
        <v>884083</v>
      </c>
      <c r="E210" s="47">
        <v>8840834</v>
      </c>
      <c r="F210" s="47">
        <v>22102083</v>
      </c>
    </row>
    <row r="211" spans="1:6" x14ac:dyDescent="0.35">
      <c r="A211">
        <v>223</v>
      </c>
      <c r="B211">
        <v>1013645642</v>
      </c>
      <c r="C211" s="47">
        <v>48000000</v>
      </c>
      <c r="D211" s="47">
        <v>0</v>
      </c>
      <c r="E211" s="47">
        <v>32000000</v>
      </c>
      <c r="F211" s="47">
        <v>16000000</v>
      </c>
    </row>
    <row r="212" spans="1:6" x14ac:dyDescent="0.35">
      <c r="A212">
        <v>224</v>
      </c>
      <c r="B212">
        <v>52218685</v>
      </c>
      <c r="C212" s="47">
        <v>44556000</v>
      </c>
      <c r="D212" s="47">
        <v>0</v>
      </c>
      <c r="E212" s="47">
        <v>29704000</v>
      </c>
      <c r="F212" s="47">
        <v>14852000</v>
      </c>
    </row>
    <row r="213" spans="1:6" x14ac:dyDescent="0.35">
      <c r="A213">
        <v>225</v>
      </c>
      <c r="B213">
        <v>1010192366</v>
      </c>
      <c r="C213" s="47">
        <v>133436413</v>
      </c>
      <c r="D213" s="47">
        <v>0</v>
      </c>
      <c r="E213" s="47">
        <v>48522332</v>
      </c>
      <c r="F213" s="47">
        <v>84914081</v>
      </c>
    </row>
    <row r="214" spans="1:6" x14ac:dyDescent="0.35">
      <c r="A214">
        <v>226</v>
      </c>
      <c r="B214">
        <v>1018490752</v>
      </c>
      <c r="C214" s="47">
        <v>102518229</v>
      </c>
      <c r="D214" s="47">
        <v>0</v>
      </c>
      <c r="E214" s="47">
        <v>37279356</v>
      </c>
      <c r="F214" s="47">
        <v>65238873</v>
      </c>
    </row>
    <row r="215" spans="1:6" x14ac:dyDescent="0.35">
      <c r="A215">
        <v>227</v>
      </c>
      <c r="B215">
        <v>52828360</v>
      </c>
      <c r="C215" s="47">
        <v>32148000</v>
      </c>
      <c r="D215" s="47">
        <v>893000</v>
      </c>
      <c r="E215" s="47">
        <v>20539000</v>
      </c>
      <c r="F215" s="47">
        <v>10716000</v>
      </c>
    </row>
    <row r="216" spans="1:6" x14ac:dyDescent="0.35">
      <c r="A216">
        <v>228</v>
      </c>
      <c r="B216">
        <v>1018455404</v>
      </c>
      <c r="C216" s="47">
        <v>32148000</v>
      </c>
      <c r="D216" s="47">
        <v>0</v>
      </c>
      <c r="E216" s="47">
        <v>21432000</v>
      </c>
      <c r="F216" s="47">
        <v>10716000</v>
      </c>
    </row>
    <row r="217" spans="1:6" x14ac:dyDescent="0.35">
      <c r="A217">
        <v>229</v>
      </c>
      <c r="B217">
        <v>1030572953</v>
      </c>
      <c r="C217" s="47">
        <v>66836700</v>
      </c>
      <c r="D217" s="47">
        <v>1856575</v>
      </c>
      <c r="E217" s="47">
        <v>42701225</v>
      </c>
      <c r="F217" s="47">
        <v>22278900</v>
      </c>
    </row>
    <row r="218" spans="1:6" x14ac:dyDescent="0.35">
      <c r="A218">
        <v>230</v>
      </c>
      <c r="B218">
        <v>52546928</v>
      </c>
      <c r="C218" s="47">
        <v>31827000</v>
      </c>
      <c r="D218" s="47">
        <v>1060900</v>
      </c>
      <c r="E218" s="47">
        <v>20157100</v>
      </c>
      <c r="F218" s="47">
        <v>10609000</v>
      </c>
    </row>
    <row r="219" spans="1:6" x14ac:dyDescent="0.35">
      <c r="A219">
        <v>231</v>
      </c>
      <c r="B219">
        <v>1128467776</v>
      </c>
      <c r="C219" s="47">
        <v>32148000</v>
      </c>
      <c r="D219" s="47">
        <v>893000</v>
      </c>
      <c r="E219" s="47">
        <v>20539000</v>
      </c>
      <c r="F219" s="47">
        <v>10716000</v>
      </c>
    </row>
    <row r="220" spans="1:6" x14ac:dyDescent="0.35">
      <c r="A220">
        <v>232</v>
      </c>
      <c r="B220">
        <v>52930764</v>
      </c>
      <c r="C220" s="47">
        <v>32148000</v>
      </c>
      <c r="D220" s="47">
        <v>893000</v>
      </c>
      <c r="E220" s="47">
        <v>20539000</v>
      </c>
      <c r="F220" s="47">
        <v>10716000</v>
      </c>
    </row>
    <row r="221" spans="1:6" x14ac:dyDescent="0.35">
      <c r="A221">
        <v>233</v>
      </c>
      <c r="B221">
        <v>1016105188</v>
      </c>
      <c r="C221" s="47">
        <v>32148000</v>
      </c>
      <c r="D221" s="47">
        <v>893000</v>
      </c>
      <c r="E221" s="47">
        <v>20539000</v>
      </c>
      <c r="F221" s="47">
        <v>10716000</v>
      </c>
    </row>
    <row r="222" spans="1:6" x14ac:dyDescent="0.35">
      <c r="A222">
        <v>234</v>
      </c>
      <c r="B222">
        <v>52705468</v>
      </c>
      <c r="C222" s="47">
        <v>21450000</v>
      </c>
      <c r="D222" s="47">
        <v>1870000</v>
      </c>
      <c r="E222" s="47">
        <v>12980000</v>
      </c>
      <c r="F222" s="47">
        <v>6600000</v>
      </c>
    </row>
    <row r="223" spans="1:6" x14ac:dyDescent="0.35">
      <c r="A223">
        <v>235</v>
      </c>
      <c r="B223">
        <v>52726936</v>
      </c>
      <c r="C223" s="47">
        <v>34482500</v>
      </c>
      <c r="D223" s="47">
        <v>3536667</v>
      </c>
      <c r="E223" s="47">
        <v>20335833</v>
      </c>
      <c r="F223" s="47">
        <v>10610000</v>
      </c>
    </row>
    <row r="224" spans="1:6" x14ac:dyDescent="0.35">
      <c r="A224">
        <v>236</v>
      </c>
      <c r="B224">
        <v>1016049473</v>
      </c>
      <c r="C224" s="47">
        <v>34482500</v>
      </c>
      <c r="D224" s="47">
        <v>3536667</v>
      </c>
      <c r="E224" s="47">
        <v>20335833</v>
      </c>
      <c r="F224" s="47">
        <v>10610000</v>
      </c>
    </row>
    <row r="225" spans="1:6" x14ac:dyDescent="0.35">
      <c r="A225">
        <v>237</v>
      </c>
      <c r="B225">
        <v>1031148482</v>
      </c>
      <c r="C225" s="47">
        <v>34482500</v>
      </c>
      <c r="D225" s="47">
        <v>3536667</v>
      </c>
      <c r="E225" s="47">
        <v>20335833</v>
      </c>
      <c r="F225" s="47">
        <v>10610000</v>
      </c>
    </row>
    <row r="226" spans="1:6" x14ac:dyDescent="0.35">
      <c r="A226">
        <v>238</v>
      </c>
      <c r="B226">
        <v>1032455948</v>
      </c>
      <c r="C226" s="47">
        <v>34482500</v>
      </c>
      <c r="D226" s="47">
        <v>3536667</v>
      </c>
      <c r="E226" s="47">
        <v>20335833</v>
      </c>
      <c r="F226" s="47">
        <v>10610000</v>
      </c>
    </row>
    <row r="227" spans="1:6" x14ac:dyDescent="0.35">
      <c r="A227">
        <v>239</v>
      </c>
      <c r="B227">
        <v>1026258496</v>
      </c>
      <c r="C227" s="47">
        <v>34482500</v>
      </c>
      <c r="D227" s="47">
        <v>3536667</v>
      </c>
      <c r="E227" s="47">
        <v>20335833</v>
      </c>
      <c r="F227" s="47">
        <v>10610000</v>
      </c>
    </row>
    <row r="228" spans="1:6" x14ac:dyDescent="0.35">
      <c r="A228">
        <v>240</v>
      </c>
      <c r="B228">
        <v>51865843</v>
      </c>
      <c r="C228" s="47">
        <v>36400000</v>
      </c>
      <c r="D228" s="47">
        <v>3173333</v>
      </c>
      <c r="E228" s="47">
        <v>22026667</v>
      </c>
      <c r="F228" s="47">
        <v>11200000</v>
      </c>
    </row>
    <row r="229" spans="1:6" x14ac:dyDescent="0.35">
      <c r="A229">
        <v>241</v>
      </c>
      <c r="B229">
        <v>1018451831</v>
      </c>
      <c r="C229" s="47">
        <v>55620000</v>
      </c>
      <c r="D229" s="47">
        <v>1854000</v>
      </c>
      <c r="E229" s="47">
        <v>35226000</v>
      </c>
      <c r="F229" s="47">
        <v>18540000</v>
      </c>
    </row>
    <row r="230" spans="1:6" x14ac:dyDescent="0.35">
      <c r="A230">
        <v>242</v>
      </c>
      <c r="B230">
        <v>1121858969</v>
      </c>
      <c r="C230" s="47">
        <v>44328000</v>
      </c>
      <c r="D230" s="47">
        <v>1231333</v>
      </c>
      <c r="E230" s="47">
        <v>28320667</v>
      </c>
      <c r="F230" s="47">
        <v>14776000</v>
      </c>
    </row>
    <row r="231" spans="1:6" x14ac:dyDescent="0.35">
      <c r="A231">
        <v>243</v>
      </c>
      <c r="B231">
        <v>1018464495</v>
      </c>
      <c r="C231" s="47">
        <v>52152000</v>
      </c>
      <c r="D231" s="47">
        <v>1448667</v>
      </c>
      <c r="E231" s="47">
        <v>33319333</v>
      </c>
      <c r="F231" s="47">
        <v>17384000</v>
      </c>
    </row>
    <row r="232" spans="1:6" x14ac:dyDescent="0.35">
      <c r="A232">
        <v>244</v>
      </c>
      <c r="B232">
        <v>1024598906</v>
      </c>
      <c r="C232" s="47">
        <v>22278000</v>
      </c>
      <c r="D232" s="47">
        <v>742600</v>
      </c>
      <c r="E232" s="47">
        <v>14109400</v>
      </c>
      <c r="F232" s="47">
        <v>7426000</v>
      </c>
    </row>
    <row r="233" spans="1:6" x14ac:dyDescent="0.35">
      <c r="A233">
        <v>245</v>
      </c>
      <c r="B233">
        <v>1023913947</v>
      </c>
      <c r="C233" s="47">
        <v>22278000</v>
      </c>
      <c r="D233" s="47">
        <v>742600</v>
      </c>
      <c r="E233" s="47">
        <v>14109400</v>
      </c>
      <c r="F233" s="47">
        <v>7426000</v>
      </c>
    </row>
    <row r="234" spans="1:6" x14ac:dyDescent="0.35">
      <c r="A234">
        <v>246</v>
      </c>
      <c r="B234">
        <v>1022403905</v>
      </c>
      <c r="C234" s="47">
        <v>22278000</v>
      </c>
      <c r="D234" s="47">
        <v>1113900</v>
      </c>
      <c r="E234" s="47">
        <v>13738100</v>
      </c>
      <c r="F234" s="47">
        <v>7426000</v>
      </c>
    </row>
    <row r="235" spans="1:6" x14ac:dyDescent="0.35">
      <c r="A235">
        <v>247</v>
      </c>
      <c r="B235">
        <v>53041952</v>
      </c>
      <c r="C235" s="47">
        <v>48000000</v>
      </c>
      <c r="D235" s="47">
        <v>533333</v>
      </c>
      <c r="E235" s="47">
        <v>31466667</v>
      </c>
      <c r="F235" s="47">
        <v>16000000</v>
      </c>
    </row>
    <row r="236" spans="1:6" x14ac:dyDescent="0.35">
      <c r="A236">
        <v>249</v>
      </c>
      <c r="B236">
        <v>1110575837</v>
      </c>
      <c r="C236" s="47">
        <v>21450000</v>
      </c>
      <c r="D236" s="47">
        <v>2200000</v>
      </c>
      <c r="E236" s="47">
        <v>12650000</v>
      </c>
      <c r="F236" s="47">
        <v>6600000</v>
      </c>
    </row>
    <row r="237" spans="1:6" x14ac:dyDescent="0.35">
      <c r="A237">
        <v>250</v>
      </c>
      <c r="B237">
        <v>79649423</v>
      </c>
      <c r="C237" s="47">
        <v>11095044</v>
      </c>
      <c r="D237" s="47">
        <v>123279</v>
      </c>
      <c r="E237" s="47">
        <v>10848487</v>
      </c>
      <c r="F237" s="47">
        <v>123278</v>
      </c>
    </row>
    <row r="238" spans="1:6" x14ac:dyDescent="0.35">
      <c r="A238">
        <v>251</v>
      </c>
      <c r="B238">
        <v>80538621</v>
      </c>
      <c r="C238" s="47">
        <v>25461666</v>
      </c>
      <c r="D238" s="47">
        <v>282908</v>
      </c>
      <c r="E238" s="47">
        <v>25178758</v>
      </c>
      <c r="F238" s="47">
        <v>0</v>
      </c>
    </row>
    <row r="239" spans="1:6" x14ac:dyDescent="0.35">
      <c r="A239">
        <v>252</v>
      </c>
      <c r="B239">
        <v>1030607374</v>
      </c>
      <c r="C239" s="47">
        <v>25740000</v>
      </c>
      <c r="D239" s="47">
        <v>715000</v>
      </c>
      <c r="E239" s="47">
        <v>14443000</v>
      </c>
      <c r="F239" s="47">
        <v>10582000</v>
      </c>
    </row>
    <row r="240" spans="1:6" x14ac:dyDescent="0.35">
      <c r="A240">
        <v>253</v>
      </c>
      <c r="B240">
        <v>1030548052</v>
      </c>
      <c r="C240" s="47">
        <v>31827000</v>
      </c>
      <c r="D240" s="47">
        <v>1414533</v>
      </c>
      <c r="E240" s="47">
        <v>19803467</v>
      </c>
      <c r="F240" s="47">
        <v>10609000</v>
      </c>
    </row>
    <row r="241" spans="1:6" x14ac:dyDescent="0.35">
      <c r="A241">
        <v>256</v>
      </c>
      <c r="B241">
        <v>1024518426</v>
      </c>
      <c r="C241" s="47">
        <v>31827000</v>
      </c>
      <c r="D241" s="47">
        <v>884083</v>
      </c>
      <c r="E241" s="47">
        <v>20333917</v>
      </c>
      <c r="F241" s="47">
        <v>10609000</v>
      </c>
    </row>
    <row r="242" spans="1:6" x14ac:dyDescent="0.35">
      <c r="A242">
        <v>258</v>
      </c>
      <c r="B242">
        <v>1014193785</v>
      </c>
      <c r="C242" s="47">
        <v>25461666</v>
      </c>
      <c r="D242" s="47">
        <v>282908</v>
      </c>
      <c r="E242" s="47">
        <v>25178758</v>
      </c>
      <c r="F242" s="47">
        <v>0</v>
      </c>
    </row>
    <row r="243" spans="1:6" x14ac:dyDescent="0.35">
      <c r="A243">
        <v>261</v>
      </c>
      <c r="B243">
        <v>1014263145</v>
      </c>
      <c r="C243" s="47">
        <v>44556000</v>
      </c>
      <c r="D243" s="47">
        <v>1237667</v>
      </c>
      <c r="E243" s="47">
        <v>28466333</v>
      </c>
      <c r="F243" s="47">
        <v>14852000</v>
      </c>
    </row>
    <row r="244" spans="1:6" x14ac:dyDescent="0.35">
      <c r="A244">
        <v>262</v>
      </c>
      <c r="B244">
        <v>53062496</v>
      </c>
      <c r="C244" s="47">
        <v>31827000</v>
      </c>
      <c r="D244" s="47">
        <v>1414533</v>
      </c>
      <c r="E244" s="47">
        <v>19803467</v>
      </c>
      <c r="F244" s="47">
        <v>10609000</v>
      </c>
    </row>
    <row r="245" spans="1:6" x14ac:dyDescent="0.35">
      <c r="A245">
        <v>263</v>
      </c>
      <c r="B245">
        <v>80238651</v>
      </c>
      <c r="C245" s="47">
        <v>22278900</v>
      </c>
      <c r="D245" s="47">
        <v>1485260</v>
      </c>
      <c r="E245" s="47">
        <v>20793640</v>
      </c>
      <c r="F245" s="47">
        <v>0</v>
      </c>
    </row>
    <row r="246" spans="1:6" x14ac:dyDescent="0.35">
      <c r="A246">
        <v>264</v>
      </c>
      <c r="B246">
        <v>1016097015</v>
      </c>
      <c r="C246" s="47">
        <v>29046000</v>
      </c>
      <c r="D246" s="47">
        <v>2472000</v>
      </c>
      <c r="E246" s="47">
        <v>17304000</v>
      </c>
      <c r="F246" s="47">
        <v>9270000</v>
      </c>
    </row>
    <row r="247" spans="1:6" x14ac:dyDescent="0.35">
      <c r="A247">
        <v>265</v>
      </c>
      <c r="B247">
        <v>23995418</v>
      </c>
      <c r="C247" s="47">
        <v>50666667</v>
      </c>
      <c r="D247" s="47">
        <v>4266667</v>
      </c>
      <c r="E247" s="47">
        <v>30400000</v>
      </c>
      <c r="F247" s="47">
        <v>16000000</v>
      </c>
    </row>
    <row r="248" spans="1:6" x14ac:dyDescent="0.35">
      <c r="A248">
        <v>266</v>
      </c>
      <c r="B248">
        <v>1024531083</v>
      </c>
      <c r="C248" s="47">
        <v>21830000</v>
      </c>
      <c r="D248" s="47">
        <v>616667</v>
      </c>
      <c r="E248" s="47">
        <v>14183333</v>
      </c>
      <c r="F248" s="47">
        <v>7030000</v>
      </c>
    </row>
    <row r="249" spans="1:6" x14ac:dyDescent="0.35">
      <c r="A249">
        <v>267</v>
      </c>
      <c r="B249">
        <v>80472294</v>
      </c>
      <c r="C249" s="47">
        <v>21450000</v>
      </c>
      <c r="D249" s="47">
        <v>2310000</v>
      </c>
      <c r="E249" s="47">
        <v>12540000</v>
      </c>
      <c r="F249" s="47">
        <v>6600000</v>
      </c>
    </row>
    <row r="250" spans="1:6" x14ac:dyDescent="0.35">
      <c r="A250">
        <v>268</v>
      </c>
      <c r="B250">
        <v>25273125</v>
      </c>
      <c r="C250" s="47">
        <v>40500000</v>
      </c>
      <c r="D250" s="47">
        <v>1350000</v>
      </c>
      <c r="E250" s="47">
        <v>25650000</v>
      </c>
      <c r="F250" s="47">
        <v>13500000</v>
      </c>
    </row>
    <row r="251" spans="1:6" x14ac:dyDescent="0.35">
      <c r="A251">
        <v>270</v>
      </c>
      <c r="B251">
        <v>1026279374</v>
      </c>
      <c r="C251" s="47">
        <v>34482500</v>
      </c>
      <c r="D251" s="47">
        <v>3713500</v>
      </c>
      <c r="E251" s="47">
        <v>20159000</v>
      </c>
      <c r="F251" s="47">
        <v>10610000</v>
      </c>
    </row>
    <row r="252" spans="1:6" x14ac:dyDescent="0.35">
      <c r="A252">
        <v>271</v>
      </c>
      <c r="B252">
        <v>1032458592</v>
      </c>
      <c r="C252" s="47">
        <v>32500000</v>
      </c>
      <c r="D252" s="47">
        <v>3500000</v>
      </c>
      <c r="E252" s="47">
        <v>19000000</v>
      </c>
      <c r="F252" s="47">
        <v>10000000</v>
      </c>
    </row>
    <row r="253" spans="1:6" x14ac:dyDescent="0.35">
      <c r="A253">
        <v>272</v>
      </c>
      <c r="B253">
        <v>1012342404</v>
      </c>
      <c r="C253" s="47">
        <v>34482500</v>
      </c>
      <c r="D253" s="47">
        <v>3713500</v>
      </c>
      <c r="E253" s="47">
        <v>20159000</v>
      </c>
      <c r="F253" s="47">
        <v>10610000</v>
      </c>
    </row>
    <row r="254" spans="1:6" x14ac:dyDescent="0.35">
      <c r="A254">
        <v>273</v>
      </c>
      <c r="B254">
        <v>43978910</v>
      </c>
      <c r="C254" s="47">
        <v>51558000</v>
      </c>
      <c r="D254" s="47">
        <v>1718600</v>
      </c>
      <c r="E254" s="47">
        <v>32653400</v>
      </c>
      <c r="F254" s="47">
        <v>17186000</v>
      </c>
    </row>
    <row r="255" spans="1:6" x14ac:dyDescent="0.35">
      <c r="A255">
        <v>274</v>
      </c>
      <c r="B255">
        <v>1026569222</v>
      </c>
      <c r="C255" s="47">
        <v>34482500</v>
      </c>
      <c r="D255" s="47">
        <v>3713500</v>
      </c>
      <c r="E255" s="47">
        <v>20159000</v>
      </c>
      <c r="F255" s="47">
        <v>10610000</v>
      </c>
    </row>
    <row r="256" spans="1:6" x14ac:dyDescent="0.35">
      <c r="A256">
        <v>276</v>
      </c>
      <c r="B256">
        <v>1020796941</v>
      </c>
      <c r="C256" s="47">
        <v>41400000</v>
      </c>
      <c r="D256" s="47">
        <v>1150000</v>
      </c>
      <c r="E256" s="47">
        <v>26450000</v>
      </c>
      <c r="F256" s="47">
        <v>13800000</v>
      </c>
    </row>
    <row r="257" spans="1:6" x14ac:dyDescent="0.35">
      <c r="A257">
        <v>277</v>
      </c>
      <c r="B257">
        <v>63535494</v>
      </c>
      <c r="C257" s="47">
        <v>41400000</v>
      </c>
      <c r="D257" s="47">
        <v>1150000</v>
      </c>
      <c r="E257" s="47">
        <v>26450000</v>
      </c>
      <c r="F257" s="47">
        <v>13800000</v>
      </c>
    </row>
    <row r="258" spans="1:6" x14ac:dyDescent="0.35">
      <c r="A258">
        <v>278</v>
      </c>
      <c r="B258">
        <v>1032412730</v>
      </c>
      <c r="C258" s="47">
        <v>44328000</v>
      </c>
      <c r="D258" s="47">
        <v>1477600</v>
      </c>
      <c r="E258" s="47">
        <v>28074400</v>
      </c>
      <c r="F258" s="47">
        <v>14776000</v>
      </c>
    </row>
    <row r="259" spans="1:6" x14ac:dyDescent="0.35">
      <c r="A259">
        <v>279</v>
      </c>
      <c r="B259">
        <v>1013652985</v>
      </c>
      <c r="C259" s="47">
        <v>22278000</v>
      </c>
      <c r="D259" s="47">
        <v>1113900</v>
      </c>
      <c r="E259" s="47">
        <v>13738100</v>
      </c>
      <c r="F259" s="47">
        <v>7426000</v>
      </c>
    </row>
    <row r="260" spans="1:6" x14ac:dyDescent="0.35">
      <c r="A260">
        <v>280</v>
      </c>
      <c r="B260">
        <v>51697445</v>
      </c>
      <c r="C260" s="47">
        <v>31827000</v>
      </c>
      <c r="D260" s="47">
        <v>1060900</v>
      </c>
      <c r="E260" s="47">
        <v>20157100</v>
      </c>
      <c r="F260" s="47">
        <v>10609000</v>
      </c>
    </row>
    <row r="261" spans="1:6" x14ac:dyDescent="0.35">
      <c r="A261">
        <v>281</v>
      </c>
      <c r="B261">
        <v>52817188</v>
      </c>
      <c r="C261" s="47">
        <v>48384000</v>
      </c>
      <c r="D261" s="47">
        <v>1344000</v>
      </c>
      <c r="E261" s="47">
        <v>30912000</v>
      </c>
      <c r="F261" s="47">
        <v>16128000</v>
      </c>
    </row>
    <row r="262" spans="1:6" x14ac:dyDescent="0.35">
      <c r="A262">
        <v>282</v>
      </c>
      <c r="B262">
        <v>1015395389</v>
      </c>
      <c r="C262" s="47">
        <v>22278000</v>
      </c>
      <c r="D262" s="47">
        <v>742600</v>
      </c>
      <c r="E262" s="47">
        <v>14109400</v>
      </c>
      <c r="F262" s="47">
        <v>7426000</v>
      </c>
    </row>
    <row r="263" spans="1:6" x14ac:dyDescent="0.35">
      <c r="A263">
        <v>283</v>
      </c>
      <c r="B263">
        <v>80102165</v>
      </c>
      <c r="C263" s="47">
        <v>57924000</v>
      </c>
      <c r="D263" s="47">
        <v>1609000</v>
      </c>
      <c r="E263" s="47">
        <v>37007000</v>
      </c>
      <c r="F263" s="47">
        <v>19308000</v>
      </c>
    </row>
    <row r="264" spans="1:6" x14ac:dyDescent="0.35">
      <c r="A264">
        <v>285</v>
      </c>
      <c r="B264">
        <v>394512</v>
      </c>
      <c r="C264" s="47">
        <v>41400000</v>
      </c>
      <c r="D264" s="47">
        <v>1150000</v>
      </c>
      <c r="E264" s="47">
        <v>26450000</v>
      </c>
      <c r="F264" s="47">
        <v>13800000</v>
      </c>
    </row>
    <row r="265" spans="1:6" x14ac:dyDescent="0.35">
      <c r="A265">
        <v>286</v>
      </c>
      <c r="B265">
        <v>52616058</v>
      </c>
      <c r="C265" s="47">
        <v>27053070</v>
      </c>
      <c r="D265" s="47">
        <v>300589</v>
      </c>
      <c r="E265" s="47">
        <v>26752481</v>
      </c>
      <c r="F265" s="47">
        <v>0</v>
      </c>
    </row>
    <row r="266" spans="1:6" x14ac:dyDescent="0.35">
      <c r="A266">
        <v>287</v>
      </c>
      <c r="B266">
        <v>79876828</v>
      </c>
      <c r="C266" s="47">
        <v>22819581</v>
      </c>
      <c r="D266" s="47">
        <v>253550</v>
      </c>
      <c r="E266" s="47">
        <v>22566031</v>
      </c>
      <c r="F266" s="47">
        <v>0</v>
      </c>
    </row>
    <row r="267" spans="1:6" x14ac:dyDescent="0.35">
      <c r="A267">
        <v>288</v>
      </c>
      <c r="B267">
        <v>1020752054</v>
      </c>
      <c r="C267" s="47">
        <v>32500000</v>
      </c>
      <c r="D267" s="47">
        <v>3500000</v>
      </c>
      <c r="E267" s="47">
        <v>19000000</v>
      </c>
      <c r="F267" s="47">
        <v>10000000</v>
      </c>
    </row>
    <row r="268" spans="1:6" x14ac:dyDescent="0.35">
      <c r="A268">
        <v>289</v>
      </c>
      <c r="B268">
        <v>20985927</v>
      </c>
      <c r="C268" s="47">
        <v>68250000</v>
      </c>
      <c r="D268" s="47">
        <v>7700000</v>
      </c>
      <c r="E268" s="47">
        <v>39550000</v>
      </c>
      <c r="F268" s="47">
        <v>21000000</v>
      </c>
    </row>
    <row r="269" spans="1:6" x14ac:dyDescent="0.35">
      <c r="A269">
        <v>291</v>
      </c>
      <c r="B269">
        <v>80068330</v>
      </c>
      <c r="C269" s="47">
        <v>25646943</v>
      </c>
      <c r="D269" s="47">
        <v>284966</v>
      </c>
      <c r="E269" s="47">
        <v>25361977</v>
      </c>
      <c r="F269" s="47">
        <v>0</v>
      </c>
    </row>
    <row r="270" spans="1:6" x14ac:dyDescent="0.35">
      <c r="A270">
        <v>292</v>
      </c>
      <c r="B270">
        <v>1018486213</v>
      </c>
      <c r="C270" s="47">
        <v>43260000</v>
      </c>
      <c r="D270" s="47">
        <v>1682333</v>
      </c>
      <c r="E270" s="47">
        <v>27157667</v>
      </c>
      <c r="F270" s="47">
        <v>14420000</v>
      </c>
    </row>
    <row r="271" spans="1:6" x14ac:dyDescent="0.35">
      <c r="A271">
        <v>293</v>
      </c>
      <c r="B271">
        <v>1016019607</v>
      </c>
      <c r="C271" s="47">
        <v>31827000</v>
      </c>
      <c r="D271" s="47">
        <v>884083</v>
      </c>
      <c r="E271" s="47">
        <v>20333917</v>
      </c>
      <c r="F271" s="47">
        <v>10609000</v>
      </c>
    </row>
    <row r="272" spans="1:6" x14ac:dyDescent="0.35">
      <c r="A272">
        <v>294</v>
      </c>
      <c r="B272">
        <v>1024485427</v>
      </c>
      <c r="C272" s="47">
        <v>31827000</v>
      </c>
      <c r="D272" s="47">
        <v>0</v>
      </c>
      <c r="E272" s="47">
        <v>9371283</v>
      </c>
      <c r="F272" s="47">
        <v>22455717</v>
      </c>
    </row>
    <row r="273" spans="1:6" x14ac:dyDescent="0.35">
      <c r="A273">
        <v>295</v>
      </c>
      <c r="B273">
        <v>1030584942</v>
      </c>
      <c r="C273" s="47">
        <v>31827000</v>
      </c>
      <c r="D273" s="47">
        <v>884083</v>
      </c>
      <c r="E273" s="47">
        <v>20333917</v>
      </c>
      <c r="F273" s="47">
        <v>10609000</v>
      </c>
    </row>
    <row r="274" spans="1:6" x14ac:dyDescent="0.35">
      <c r="A274">
        <v>296</v>
      </c>
      <c r="B274">
        <v>1018409440</v>
      </c>
      <c r="C274" s="47">
        <v>55620000</v>
      </c>
      <c r="D274" s="47">
        <v>1854000</v>
      </c>
      <c r="E274" s="47">
        <v>35226000</v>
      </c>
      <c r="F274" s="47">
        <v>18540000</v>
      </c>
    </row>
    <row r="275" spans="1:6" x14ac:dyDescent="0.35">
      <c r="A275">
        <v>299</v>
      </c>
      <c r="B275">
        <v>40043143</v>
      </c>
      <c r="C275" s="47">
        <v>51888000</v>
      </c>
      <c r="D275" s="47">
        <v>1441333</v>
      </c>
      <c r="E275" s="47">
        <v>33150667</v>
      </c>
      <c r="F275" s="47">
        <v>17296000</v>
      </c>
    </row>
    <row r="276" spans="1:6" x14ac:dyDescent="0.35">
      <c r="A276">
        <v>300</v>
      </c>
      <c r="B276">
        <v>1019031988</v>
      </c>
      <c r="C276" s="47">
        <v>51888000</v>
      </c>
      <c r="D276" s="47">
        <v>1441333</v>
      </c>
      <c r="E276" s="47">
        <v>33150667</v>
      </c>
      <c r="F276" s="47">
        <v>17296000</v>
      </c>
    </row>
    <row r="277" spans="1:6" x14ac:dyDescent="0.35">
      <c r="A277">
        <v>301</v>
      </c>
      <c r="B277">
        <v>34325312</v>
      </c>
      <c r="C277" s="47">
        <v>51558000</v>
      </c>
      <c r="D277" s="47">
        <v>2005033</v>
      </c>
      <c r="E277" s="47">
        <v>32366967</v>
      </c>
      <c r="F277" s="47">
        <v>17186000</v>
      </c>
    </row>
    <row r="278" spans="1:6" x14ac:dyDescent="0.35">
      <c r="A278">
        <v>302</v>
      </c>
      <c r="B278">
        <v>1019051488</v>
      </c>
      <c r="C278" s="47">
        <v>40284000</v>
      </c>
      <c r="D278" s="47">
        <v>1566600</v>
      </c>
      <c r="E278" s="47">
        <v>25289400</v>
      </c>
      <c r="F278" s="47">
        <v>13428000</v>
      </c>
    </row>
    <row r="279" spans="1:6" x14ac:dyDescent="0.35">
      <c r="A279">
        <v>303</v>
      </c>
      <c r="B279">
        <v>80058658</v>
      </c>
      <c r="C279" s="47">
        <v>32592000</v>
      </c>
      <c r="D279" s="47">
        <v>1086400</v>
      </c>
      <c r="E279" s="47">
        <v>20641600</v>
      </c>
      <c r="F279" s="47">
        <v>10864000</v>
      </c>
    </row>
    <row r="280" spans="1:6" x14ac:dyDescent="0.35">
      <c r="A280">
        <v>304</v>
      </c>
      <c r="B280">
        <v>52260654</v>
      </c>
      <c r="C280" s="47">
        <v>15600000</v>
      </c>
      <c r="D280" s="47">
        <v>1680000</v>
      </c>
      <c r="E280" s="47">
        <v>9120000</v>
      </c>
      <c r="F280" s="47">
        <v>4800000</v>
      </c>
    </row>
    <row r="281" spans="1:6" x14ac:dyDescent="0.35">
      <c r="A281">
        <v>305</v>
      </c>
      <c r="B281">
        <v>30718747</v>
      </c>
      <c r="C281" s="47">
        <v>41400000</v>
      </c>
      <c r="D281" s="47">
        <v>1380000</v>
      </c>
      <c r="E281" s="47">
        <v>26220000</v>
      </c>
      <c r="F281" s="47">
        <v>13800000</v>
      </c>
    </row>
    <row r="282" spans="1:6" x14ac:dyDescent="0.35">
      <c r="A282">
        <v>306</v>
      </c>
      <c r="B282">
        <v>1032467630</v>
      </c>
      <c r="C282" s="47">
        <v>41400000</v>
      </c>
      <c r="D282" s="47">
        <v>1380000</v>
      </c>
      <c r="E282" s="47">
        <v>26220000</v>
      </c>
      <c r="F282" s="47">
        <v>13800000</v>
      </c>
    </row>
    <row r="283" spans="1:6" x14ac:dyDescent="0.35">
      <c r="A283">
        <v>307</v>
      </c>
      <c r="B283">
        <v>1010193782</v>
      </c>
      <c r="C283" s="47">
        <v>34482500</v>
      </c>
      <c r="D283" s="47">
        <v>3890333</v>
      </c>
      <c r="E283" s="47">
        <v>19982167</v>
      </c>
      <c r="F283" s="47">
        <v>10610000</v>
      </c>
    </row>
    <row r="284" spans="1:6" x14ac:dyDescent="0.35">
      <c r="A284">
        <v>308</v>
      </c>
      <c r="B284">
        <v>1032433060</v>
      </c>
      <c r="C284" s="47">
        <v>39108000</v>
      </c>
      <c r="D284" s="47">
        <v>1303600</v>
      </c>
      <c r="E284" s="47">
        <v>24768400</v>
      </c>
      <c r="F284" s="47">
        <v>13036000</v>
      </c>
    </row>
    <row r="285" spans="1:6" x14ac:dyDescent="0.35">
      <c r="A285">
        <v>309</v>
      </c>
      <c r="B285">
        <v>1018463736</v>
      </c>
      <c r="C285" s="47">
        <v>26100000</v>
      </c>
      <c r="D285" s="47">
        <v>870000</v>
      </c>
      <c r="E285" s="47">
        <v>16530000</v>
      </c>
      <c r="F285" s="47">
        <v>8700000</v>
      </c>
    </row>
    <row r="286" spans="1:6" x14ac:dyDescent="0.35">
      <c r="A286">
        <v>310</v>
      </c>
      <c r="B286">
        <v>1010207715</v>
      </c>
      <c r="C286" s="47">
        <v>26000000</v>
      </c>
      <c r="D286" s="47">
        <v>2800000</v>
      </c>
      <c r="E286" s="47">
        <v>15200000</v>
      </c>
      <c r="F286" s="47">
        <v>8000000</v>
      </c>
    </row>
    <row r="287" spans="1:6" x14ac:dyDescent="0.35">
      <c r="A287">
        <v>311</v>
      </c>
      <c r="B287">
        <v>79545331</v>
      </c>
      <c r="C287" s="47">
        <v>61750000</v>
      </c>
      <c r="D287" s="47">
        <v>6966667</v>
      </c>
      <c r="E287" s="47">
        <v>35783333</v>
      </c>
      <c r="F287" s="47">
        <v>19000000</v>
      </c>
    </row>
    <row r="288" spans="1:6" x14ac:dyDescent="0.35">
      <c r="A288">
        <v>312</v>
      </c>
      <c r="B288">
        <v>1014208258</v>
      </c>
      <c r="C288" s="47">
        <v>22278900</v>
      </c>
      <c r="D288" s="47">
        <v>1732803</v>
      </c>
      <c r="E288" s="47">
        <v>20546097</v>
      </c>
      <c r="F288" s="47">
        <v>0</v>
      </c>
    </row>
    <row r="289" spans="1:6" x14ac:dyDescent="0.35">
      <c r="A289">
        <v>313</v>
      </c>
      <c r="B289">
        <v>52916511</v>
      </c>
      <c r="C289" s="47">
        <v>31827000</v>
      </c>
      <c r="D289" s="47">
        <v>1414533</v>
      </c>
      <c r="E289" s="47">
        <v>19803467</v>
      </c>
      <c r="F289" s="47">
        <v>10609000</v>
      </c>
    </row>
    <row r="290" spans="1:6" x14ac:dyDescent="0.35">
      <c r="A290">
        <v>315</v>
      </c>
      <c r="B290">
        <v>1030531481</v>
      </c>
      <c r="C290" s="47">
        <v>44556000</v>
      </c>
      <c r="D290" s="47">
        <v>2227800</v>
      </c>
      <c r="E290" s="47">
        <v>27476200</v>
      </c>
      <c r="F290" s="47">
        <v>14852000</v>
      </c>
    </row>
    <row r="291" spans="1:6" x14ac:dyDescent="0.35">
      <c r="A291">
        <v>317</v>
      </c>
      <c r="B291">
        <v>1012329031</v>
      </c>
      <c r="C291" s="47">
        <v>31827000</v>
      </c>
      <c r="D291" s="47">
        <v>1237717</v>
      </c>
      <c r="E291" s="47">
        <v>19980283</v>
      </c>
      <c r="F291" s="47">
        <v>10609000</v>
      </c>
    </row>
    <row r="292" spans="1:6" x14ac:dyDescent="0.35">
      <c r="A292">
        <v>319</v>
      </c>
      <c r="B292">
        <v>1144065948</v>
      </c>
      <c r="C292" s="47">
        <v>39108000</v>
      </c>
      <c r="D292" s="47">
        <v>1303600</v>
      </c>
      <c r="E292" s="47">
        <v>24768400</v>
      </c>
      <c r="F292" s="47">
        <v>13036000</v>
      </c>
    </row>
    <row r="293" spans="1:6" x14ac:dyDescent="0.35">
      <c r="A293">
        <v>320</v>
      </c>
      <c r="B293">
        <v>52833019</v>
      </c>
      <c r="C293" s="47">
        <v>39108000</v>
      </c>
      <c r="D293" s="47">
        <v>1303600</v>
      </c>
      <c r="E293" s="47">
        <v>24768400</v>
      </c>
      <c r="F293" s="47">
        <v>13036000</v>
      </c>
    </row>
    <row r="294" spans="1:6" x14ac:dyDescent="0.35">
      <c r="A294">
        <v>321</v>
      </c>
      <c r="B294">
        <v>1023906784</v>
      </c>
      <c r="C294" s="47">
        <v>45600000</v>
      </c>
      <c r="D294" s="47">
        <v>1520000</v>
      </c>
      <c r="E294" s="47">
        <v>28880000</v>
      </c>
      <c r="F294" s="47">
        <v>15200000</v>
      </c>
    </row>
    <row r="295" spans="1:6" x14ac:dyDescent="0.35">
      <c r="A295">
        <v>322</v>
      </c>
      <c r="B295">
        <v>1023910625</v>
      </c>
      <c r="C295" s="47">
        <v>12870258</v>
      </c>
      <c r="D295" s="47">
        <v>143003</v>
      </c>
      <c r="E295" s="47">
        <v>12727255</v>
      </c>
      <c r="F295" s="47">
        <v>0</v>
      </c>
    </row>
    <row r="296" spans="1:6" x14ac:dyDescent="0.35">
      <c r="A296">
        <v>324</v>
      </c>
      <c r="B296">
        <v>1030549613</v>
      </c>
      <c r="C296" s="47">
        <v>34482500</v>
      </c>
      <c r="D296" s="47">
        <v>3890333</v>
      </c>
      <c r="E296" s="47">
        <v>19982167</v>
      </c>
      <c r="F296" s="47">
        <v>10610000</v>
      </c>
    </row>
    <row r="297" spans="1:6" x14ac:dyDescent="0.35">
      <c r="A297">
        <v>325</v>
      </c>
      <c r="B297">
        <v>1032433447</v>
      </c>
      <c r="C297" s="47">
        <v>51000000</v>
      </c>
      <c r="D297" s="47">
        <v>2266667</v>
      </c>
      <c r="E297" s="47">
        <v>31733333</v>
      </c>
      <c r="F297" s="47">
        <v>17000000</v>
      </c>
    </row>
    <row r="298" spans="1:6" x14ac:dyDescent="0.35">
      <c r="A298">
        <v>326</v>
      </c>
      <c r="B298">
        <v>51980077</v>
      </c>
      <c r="C298" s="47">
        <v>39108000</v>
      </c>
      <c r="D298" s="47">
        <v>1955400</v>
      </c>
      <c r="E298" s="47">
        <v>24116600</v>
      </c>
      <c r="F298" s="47">
        <v>13036000</v>
      </c>
    </row>
    <row r="299" spans="1:6" x14ac:dyDescent="0.35">
      <c r="A299">
        <v>327</v>
      </c>
      <c r="B299">
        <v>1075251482</v>
      </c>
      <c r="C299" s="47">
        <v>39108000</v>
      </c>
      <c r="D299" s="47">
        <v>1955400</v>
      </c>
      <c r="E299" s="47">
        <v>24116600</v>
      </c>
      <c r="F299" s="47">
        <v>13036000</v>
      </c>
    </row>
    <row r="300" spans="1:6" x14ac:dyDescent="0.35">
      <c r="A300">
        <v>329</v>
      </c>
      <c r="B300">
        <v>53039141</v>
      </c>
      <c r="C300" s="47">
        <v>40194333</v>
      </c>
      <c r="D300" s="47">
        <v>2389933</v>
      </c>
      <c r="E300" s="47">
        <v>24768400</v>
      </c>
      <c r="F300" s="47">
        <v>13036000</v>
      </c>
    </row>
    <row r="301" spans="1:6" x14ac:dyDescent="0.35">
      <c r="A301">
        <v>330</v>
      </c>
      <c r="B301">
        <v>1010203548</v>
      </c>
      <c r="C301" s="47">
        <v>26100000</v>
      </c>
      <c r="D301" s="47">
        <v>870000</v>
      </c>
      <c r="E301" s="47">
        <v>16530000</v>
      </c>
      <c r="F301" s="47">
        <v>8700000</v>
      </c>
    </row>
    <row r="302" spans="1:6" x14ac:dyDescent="0.35">
      <c r="A302">
        <v>331</v>
      </c>
      <c r="B302">
        <v>53074795</v>
      </c>
      <c r="C302" s="47">
        <v>32500000</v>
      </c>
      <c r="D302" s="47">
        <v>3833333</v>
      </c>
      <c r="E302" s="47">
        <v>18666667</v>
      </c>
      <c r="F302" s="47">
        <v>10000000</v>
      </c>
    </row>
    <row r="303" spans="1:6" x14ac:dyDescent="0.35">
      <c r="A303">
        <v>333</v>
      </c>
      <c r="B303">
        <v>52327639</v>
      </c>
      <c r="C303" s="47">
        <v>57000000</v>
      </c>
      <c r="D303" s="47">
        <v>1900000</v>
      </c>
      <c r="E303" s="47">
        <v>36100000</v>
      </c>
      <c r="F303" s="47">
        <v>19000000</v>
      </c>
    </row>
    <row r="304" spans="1:6" x14ac:dyDescent="0.35">
      <c r="A304">
        <v>334</v>
      </c>
      <c r="B304">
        <v>51914293</v>
      </c>
      <c r="C304" s="47">
        <v>33000000</v>
      </c>
      <c r="D304" s="47">
        <v>1100000</v>
      </c>
      <c r="E304" s="47">
        <v>20900000</v>
      </c>
      <c r="F304" s="47">
        <v>11000000</v>
      </c>
    </row>
    <row r="305" spans="1:6" x14ac:dyDescent="0.35">
      <c r="A305">
        <v>335</v>
      </c>
      <c r="B305">
        <v>1023938563</v>
      </c>
      <c r="C305" s="47">
        <v>40410000</v>
      </c>
      <c r="D305" s="47">
        <v>1347000</v>
      </c>
      <c r="E305" s="47">
        <v>25593000</v>
      </c>
      <c r="F305" s="47">
        <v>13470000</v>
      </c>
    </row>
    <row r="306" spans="1:6" x14ac:dyDescent="0.35">
      <c r="A306">
        <v>336</v>
      </c>
      <c r="B306">
        <v>1019068108</v>
      </c>
      <c r="C306" s="47">
        <v>48000000</v>
      </c>
      <c r="D306" s="47">
        <v>2133333</v>
      </c>
      <c r="E306" s="47">
        <v>29866667</v>
      </c>
      <c r="F306" s="47">
        <v>16000000</v>
      </c>
    </row>
    <row r="307" spans="1:6" x14ac:dyDescent="0.35">
      <c r="A307">
        <v>337</v>
      </c>
      <c r="B307">
        <v>63477423</v>
      </c>
      <c r="C307" s="47">
        <v>50388000</v>
      </c>
      <c r="D307" s="47">
        <v>1959533</v>
      </c>
      <c r="E307" s="47">
        <v>31632467</v>
      </c>
      <c r="F307" s="47">
        <v>16796000</v>
      </c>
    </row>
    <row r="308" spans="1:6" x14ac:dyDescent="0.35">
      <c r="A308">
        <v>338</v>
      </c>
      <c r="B308">
        <v>1010217694</v>
      </c>
      <c r="C308" s="47">
        <v>35308000</v>
      </c>
      <c r="D308" s="47">
        <v>4345600</v>
      </c>
      <c r="E308" s="47">
        <v>20098400</v>
      </c>
      <c r="F308" s="47">
        <v>10864000</v>
      </c>
    </row>
    <row r="309" spans="1:6" x14ac:dyDescent="0.35">
      <c r="A309">
        <v>339</v>
      </c>
      <c r="B309">
        <v>1030601495</v>
      </c>
      <c r="C309" s="47">
        <v>34482500</v>
      </c>
      <c r="D309" s="47">
        <v>4244000</v>
      </c>
      <c r="E309" s="47">
        <v>19628500</v>
      </c>
      <c r="F309" s="47">
        <v>10610000</v>
      </c>
    </row>
    <row r="310" spans="1:6" x14ac:dyDescent="0.35">
      <c r="A310">
        <v>340</v>
      </c>
      <c r="B310">
        <v>1113308508</v>
      </c>
      <c r="C310" s="47">
        <v>34482500</v>
      </c>
      <c r="D310" s="47">
        <v>4244000</v>
      </c>
      <c r="E310" s="47">
        <v>19628500</v>
      </c>
      <c r="F310" s="47">
        <v>10610000</v>
      </c>
    </row>
    <row r="311" spans="1:6" x14ac:dyDescent="0.35">
      <c r="A311">
        <v>341</v>
      </c>
      <c r="B311">
        <v>367422</v>
      </c>
      <c r="C311" s="47">
        <v>35220000</v>
      </c>
      <c r="D311" s="47">
        <v>1369667</v>
      </c>
      <c r="E311" s="47">
        <v>22110333</v>
      </c>
      <c r="F311" s="47">
        <v>11740000</v>
      </c>
    </row>
    <row r="312" spans="1:6" x14ac:dyDescent="0.35">
      <c r="A312">
        <v>342</v>
      </c>
      <c r="B312">
        <v>52192639</v>
      </c>
      <c r="C312" s="47">
        <v>47998000</v>
      </c>
      <c r="D312" s="47">
        <v>290898</v>
      </c>
      <c r="E312" s="47">
        <v>32580460</v>
      </c>
      <c r="F312" s="47">
        <v>15126642</v>
      </c>
    </row>
    <row r="313" spans="1:6" x14ac:dyDescent="0.35">
      <c r="A313">
        <v>343</v>
      </c>
      <c r="B313">
        <v>1020806705</v>
      </c>
      <c r="C313" s="47">
        <v>38500000</v>
      </c>
      <c r="D313" s="47">
        <v>233334</v>
      </c>
      <c r="E313" s="47">
        <v>26133333</v>
      </c>
      <c r="F313" s="47">
        <v>12133333</v>
      </c>
    </row>
    <row r="314" spans="1:6" x14ac:dyDescent="0.35">
      <c r="A314">
        <v>345</v>
      </c>
      <c r="B314">
        <v>1024548568</v>
      </c>
      <c r="C314" s="47">
        <v>8400000</v>
      </c>
      <c r="D314" s="47">
        <v>420000</v>
      </c>
      <c r="E314" s="47">
        <v>5180000</v>
      </c>
      <c r="F314" s="47">
        <v>2800000</v>
      </c>
    </row>
    <row r="315" spans="1:6" x14ac:dyDescent="0.35">
      <c r="A315">
        <v>346</v>
      </c>
      <c r="B315">
        <v>1032457464</v>
      </c>
      <c r="C315" s="47">
        <v>39108000</v>
      </c>
      <c r="D315" s="47">
        <v>2824467</v>
      </c>
      <c r="E315" s="47">
        <v>23247533</v>
      </c>
      <c r="F315" s="47">
        <v>13036000</v>
      </c>
    </row>
    <row r="316" spans="1:6" x14ac:dyDescent="0.35">
      <c r="A316">
        <v>347</v>
      </c>
      <c r="B316">
        <v>1013610476</v>
      </c>
      <c r="C316" s="47">
        <v>39108000</v>
      </c>
      <c r="D316" s="47">
        <v>1955400</v>
      </c>
      <c r="E316" s="47">
        <v>24116600</v>
      </c>
      <c r="F316" s="47">
        <v>13036000</v>
      </c>
    </row>
    <row r="317" spans="1:6" x14ac:dyDescent="0.35">
      <c r="A317">
        <v>348</v>
      </c>
      <c r="B317">
        <v>52083575</v>
      </c>
      <c r="C317" s="47">
        <v>39108000</v>
      </c>
      <c r="D317" s="47">
        <v>1955400</v>
      </c>
      <c r="E317" s="47">
        <v>24116600</v>
      </c>
      <c r="F317" s="47">
        <v>13036000</v>
      </c>
    </row>
    <row r="318" spans="1:6" x14ac:dyDescent="0.35">
      <c r="A318">
        <v>349</v>
      </c>
      <c r="B318">
        <v>1032358765</v>
      </c>
      <c r="C318" s="47">
        <v>32500000</v>
      </c>
      <c r="D318" s="47">
        <v>3833333</v>
      </c>
      <c r="E318" s="47">
        <v>18666667</v>
      </c>
      <c r="F318" s="47">
        <v>10000000</v>
      </c>
    </row>
    <row r="319" spans="1:6" x14ac:dyDescent="0.35">
      <c r="A319">
        <v>350</v>
      </c>
      <c r="B319">
        <v>79965555</v>
      </c>
      <c r="C319" s="47">
        <v>11095044</v>
      </c>
      <c r="D319" s="47">
        <v>123278</v>
      </c>
      <c r="E319" s="47">
        <v>10971766</v>
      </c>
      <c r="F319" s="47">
        <v>0</v>
      </c>
    </row>
    <row r="320" spans="1:6" x14ac:dyDescent="0.35">
      <c r="A320">
        <v>351</v>
      </c>
      <c r="B320">
        <v>1030633303</v>
      </c>
      <c r="C320" s="47">
        <v>31827000</v>
      </c>
      <c r="D320" s="47">
        <v>1591350</v>
      </c>
      <c r="E320" s="47">
        <v>19626650</v>
      </c>
      <c r="F320" s="47">
        <v>10609000</v>
      </c>
    </row>
    <row r="321" spans="1:6" x14ac:dyDescent="0.35">
      <c r="A321">
        <v>352</v>
      </c>
      <c r="B321">
        <v>1014274837</v>
      </c>
      <c r="C321" s="47">
        <v>49440000</v>
      </c>
      <c r="D321" s="47">
        <v>2197333</v>
      </c>
      <c r="E321" s="47">
        <v>30762667</v>
      </c>
      <c r="F321" s="47">
        <v>16480000</v>
      </c>
    </row>
    <row r="322" spans="1:6" x14ac:dyDescent="0.35">
      <c r="A322">
        <v>353</v>
      </c>
      <c r="B322">
        <v>30399541</v>
      </c>
      <c r="C322" s="47">
        <v>31827000</v>
      </c>
      <c r="D322" s="47">
        <v>1591350</v>
      </c>
      <c r="E322" s="47">
        <v>19626650</v>
      </c>
      <c r="F322" s="47">
        <v>10609000</v>
      </c>
    </row>
    <row r="323" spans="1:6" x14ac:dyDescent="0.35">
      <c r="A323">
        <v>354</v>
      </c>
      <c r="B323">
        <v>1016045970</v>
      </c>
      <c r="C323" s="47">
        <v>39108000</v>
      </c>
      <c r="D323" s="47">
        <v>1520867</v>
      </c>
      <c r="E323" s="47">
        <v>24551133</v>
      </c>
      <c r="F323" s="47">
        <v>13036000</v>
      </c>
    </row>
    <row r="324" spans="1:6" x14ac:dyDescent="0.35">
      <c r="A324">
        <v>355</v>
      </c>
      <c r="B324">
        <v>1016097081</v>
      </c>
      <c r="C324" s="47">
        <v>39108000</v>
      </c>
      <c r="D324" s="47">
        <v>1955400</v>
      </c>
      <c r="E324" s="47">
        <v>24116600</v>
      </c>
      <c r="F324" s="47">
        <v>13036000</v>
      </c>
    </row>
    <row r="325" spans="1:6" x14ac:dyDescent="0.35">
      <c r="A325">
        <v>356</v>
      </c>
      <c r="B325">
        <v>52910729</v>
      </c>
      <c r="C325" s="47">
        <v>39108000</v>
      </c>
      <c r="D325" s="47">
        <v>1955400</v>
      </c>
      <c r="E325" s="47">
        <v>21074867</v>
      </c>
      <c r="F325" s="47">
        <v>16077733</v>
      </c>
    </row>
    <row r="326" spans="1:6" x14ac:dyDescent="0.35">
      <c r="A326">
        <v>357</v>
      </c>
      <c r="B326">
        <v>24606392</v>
      </c>
      <c r="C326" s="47">
        <v>48384000</v>
      </c>
      <c r="D326" s="47">
        <v>3225600</v>
      </c>
      <c r="E326" s="47">
        <v>29030400</v>
      </c>
      <c r="F326" s="47">
        <v>16128000</v>
      </c>
    </row>
    <row r="327" spans="1:6" x14ac:dyDescent="0.35">
      <c r="A327">
        <v>359</v>
      </c>
      <c r="B327">
        <v>1032474240</v>
      </c>
      <c r="C327" s="47">
        <v>31827000</v>
      </c>
      <c r="D327" s="47">
        <v>2298617</v>
      </c>
      <c r="E327" s="47">
        <v>18919383</v>
      </c>
      <c r="F327" s="47">
        <v>10609000</v>
      </c>
    </row>
    <row r="328" spans="1:6" x14ac:dyDescent="0.35">
      <c r="A328">
        <v>360</v>
      </c>
      <c r="B328">
        <v>53077411</v>
      </c>
      <c r="C328" s="47">
        <v>55855253</v>
      </c>
      <c r="D328" s="47">
        <v>6588720</v>
      </c>
      <c r="E328" s="47">
        <v>32080533</v>
      </c>
      <c r="F328" s="47">
        <v>17186000</v>
      </c>
    </row>
    <row r="329" spans="1:6" x14ac:dyDescent="0.35">
      <c r="A329">
        <v>362</v>
      </c>
      <c r="B329">
        <v>1013600620</v>
      </c>
      <c r="C329" s="47">
        <v>31827000</v>
      </c>
      <c r="D329" s="47">
        <v>1237717</v>
      </c>
      <c r="E329" s="47">
        <v>19980283</v>
      </c>
      <c r="F329" s="47">
        <v>10609000</v>
      </c>
    </row>
    <row r="330" spans="1:6" x14ac:dyDescent="0.35">
      <c r="A330">
        <v>363</v>
      </c>
      <c r="B330">
        <v>1091676518</v>
      </c>
      <c r="C330" s="47">
        <v>34422500</v>
      </c>
      <c r="D330" s="47">
        <v>393400</v>
      </c>
      <c r="E330" s="47">
        <v>22227100</v>
      </c>
      <c r="F330" s="47">
        <v>11802000</v>
      </c>
    </row>
    <row r="331" spans="1:6" x14ac:dyDescent="0.35">
      <c r="A331">
        <v>365</v>
      </c>
      <c r="B331">
        <v>1087408305</v>
      </c>
      <c r="C331" s="47">
        <v>31827000</v>
      </c>
      <c r="D331" s="47">
        <v>1591350</v>
      </c>
      <c r="E331" s="47">
        <v>14322150</v>
      </c>
      <c r="F331" s="47">
        <v>15913500</v>
      </c>
    </row>
    <row r="332" spans="1:6" x14ac:dyDescent="0.35">
      <c r="A332">
        <v>366</v>
      </c>
      <c r="B332">
        <v>1014284290</v>
      </c>
      <c r="C332" s="47">
        <v>35000000</v>
      </c>
      <c r="D332" s="47">
        <v>233333</v>
      </c>
      <c r="E332" s="47">
        <v>25900000</v>
      </c>
      <c r="F332" s="47">
        <v>8866667</v>
      </c>
    </row>
    <row r="333" spans="1:6" x14ac:dyDescent="0.35">
      <c r="A333">
        <v>367</v>
      </c>
      <c r="B333">
        <v>52778841</v>
      </c>
      <c r="C333" s="47">
        <v>57000000</v>
      </c>
      <c r="D333" s="47">
        <v>2533333</v>
      </c>
      <c r="E333" s="47">
        <v>35466667</v>
      </c>
      <c r="F333" s="47">
        <v>19000000</v>
      </c>
    </row>
    <row r="334" spans="1:6" x14ac:dyDescent="0.35">
      <c r="A334">
        <v>368</v>
      </c>
      <c r="B334">
        <v>1005734739</v>
      </c>
      <c r="C334" s="47">
        <v>34482500</v>
      </c>
      <c r="D334" s="47">
        <v>4774500</v>
      </c>
      <c r="E334" s="47">
        <v>19098000</v>
      </c>
      <c r="F334" s="47">
        <v>10610000</v>
      </c>
    </row>
    <row r="335" spans="1:6" x14ac:dyDescent="0.35">
      <c r="A335">
        <v>371</v>
      </c>
      <c r="B335">
        <v>19370586</v>
      </c>
      <c r="C335" s="47">
        <v>116925006</v>
      </c>
      <c r="D335" s="47">
        <v>0</v>
      </c>
      <c r="E335" s="47">
        <v>49684850</v>
      </c>
      <c r="F335" s="47">
        <v>67240156</v>
      </c>
    </row>
    <row r="336" spans="1:6" x14ac:dyDescent="0.35">
      <c r="A336">
        <v>372</v>
      </c>
      <c r="B336">
        <v>80732015</v>
      </c>
      <c r="C336" s="47">
        <v>11095044</v>
      </c>
      <c r="D336" s="47">
        <v>123278</v>
      </c>
      <c r="E336" s="47">
        <v>10971766</v>
      </c>
      <c r="F336" s="47">
        <v>0</v>
      </c>
    </row>
    <row r="337" spans="1:6" x14ac:dyDescent="0.35">
      <c r="A337">
        <v>374</v>
      </c>
      <c r="B337">
        <v>52103500</v>
      </c>
      <c r="C337" s="47">
        <v>31827000</v>
      </c>
      <c r="D337" s="47">
        <v>1591350</v>
      </c>
      <c r="E337" s="47">
        <v>19626650</v>
      </c>
      <c r="F337" s="47">
        <v>10609000</v>
      </c>
    </row>
    <row r="338" spans="1:6" x14ac:dyDescent="0.35">
      <c r="A338">
        <v>375</v>
      </c>
      <c r="B338">
        <v>53051848</v>
      </c>
      <c r="C338" s="47">
        <v>31827000</v>
      </c>
      <c r="D338" s="47">
        <v>2121800</v>
      </c>
      <c r="E338" s="47">
        <v>19096200</v>
      </c>
      <c r="F338" s="47">
        <v>10609000</v>
      </c>
    </row>
    <row r="339" spans="1:6" x14ac:dyDescent="0.35">
      <c r="A339">
        <v>376</v>
      </c>
      <c r="B339">
        <v>1057590689</v>
      </c>
      <c r="C339" s="47">
        <v>63000000</v>
      </c>
      <c r="D339" s="47">
        <v>3150000</v>
      </c>
      <c r="E339" s="47">
        <v>28350000</v>
      </c>
      <c r="F339" s="47">
        <v>31500000</v>
      </c>
    </row>
    <row r="340" spans="1:6" x14ac:dyDescent="0.35">
      <c r="A340">
        <v>378</v>
      </c>
      <c r="B340">
        <v>830110297</v>
      </c>
      <c r="C340" s="47">
        <v>60000000</v>
      </c>
      <c r="D340" s="47">
        <v>0</v>
      </c>
      <c r="E340" s="47">
        <v>25000000</v>
      </c>
      <c r="F340" s="47">
        <v>35000000</v>
      </c>
    </row>
    <row r="341" spans="1:6" x14ac:dyDescent="0.35">
      <c r="A341">
        <v>379</v>
      </c>
      <c r="B341">
        <v>79658635</v>
      </c>
      <c r="C341" s="47">
        <v>22750000</v>
      </c>
      <c r="D341" s="47">
        <v>2800000</v>
      </c>
      <c r="E341" s="47">
        <v>12950000</v>
      </c>
      <c r="F341" s="47">
        <v>7000000</v>
      </c>
    </row>
    <row r="342" spans="1:6" x14ac:dyDescent="0.35">
      <c r="A342">
        <v>380</v>
      </c>
      <c r="B342">
        <v>57461844</v>
      </c>
      <c r="C342" s="47">
        <v>63000000</v>
      </c>
      <c r="D342" s="47">
        <v>3150000</v>
      </c>
      <c r="E342" s="47">
        <v>38850000</v>
      </c>
      <c r="F342" s="47">
        <v>21000000</v>
      </c>
    </row>
    <row r="343" spans="1:6" x14ac:dyDescent="0.35">
      <c r="A343">
        <v>381</v>
      </c>
      <c r="B343">
        <v>53905017</v>
      </c>
      <c r="C343" s="47">
        <v>31827000</v>
      </c>
      <c r="D343" s="47">
        <v>2475433</v>
      </c>
      <c r="E343" s="47">
        <v>18742567</v>
      </c>
      <c r="F343" s="47">
        <v>10609000</v>
      </c>
    </row>
    <row r="344" spans="1:6" x14ac:dyDescent="0.35">
      <c r="A344">
        <v>382</v>
      </c>
      <c r="B344">
        <v>1123732305</v>
      </c>
      <c r="C344" s="47">
        <v>39108000</v>
      </c>
      <c r="D344" s="47">
        <v>2824467</v>
      </c>
      <c r="E344" s="47">
        <v>23247533</v>
      </c>
      <c r="F344" s="47">
        <v>13036000</v>
      </c>
    </row>
    <row r="345" spans="1:6" x14ac:dyDescent="0.35">
      <c r="A345">
        <v>383</v>
      </c>
      <c r="B345">
        <v>28697041</v>
      </c>
      <c r="C345" s="47">
        <v>39108000</v>
      </c>
      <c r="D345" s="47">
        <v>2824467</v>
      </c>
      <c r="E345" s="47">
        <v>23247533</v>
      </c>
      <c r="F345" s="47">
        <v>13036000</v>
      </c>
    </row>
    <row r="346" spans="1:6" x14ac:dyDescent="0.35">
      <c r="A346">
        <v>384</v>
      </c>
      <c r="B346">
        <v>41777111</v>
      </c>
      <c r="C346" s="47">
        <v>39108000</v>
      </c>
      <c r="D346" s="47">
        <v>1955400</v>
      </c>
      <c r="E346" s="47">
        <v>24116600</v>
      </c>
      <c r="F346" s="47">
        <v>13036000</v>
      </c>
    </row>
    <row r="347" spans="1:6" x14ac:dyDescent="0.35">
      <c r="A347">
        <v>385</v>
      </c>
      <c r="B347">
        <v>1010195006</v>
      </c>
      <c r="C347" s="47">
        <v>22278000</v>
      </c>
      <c r="D347" s="47">
        <v>1113900</v>
      </c>
      <c r="E347" s="47">
        <v>13738100</v>
      </c>
      <c r="F347" s="47">
        <v>7426000</v>
      </c>
    </row>
    <row r="348" spans="1:6" x14ac:dyDescent="0.35">
      <c r="A348">
        <v>387</v>
      </c>
      <c r="B348">
        <v>53069762</v>
      </c>
      <c r="C348" s="47">
        <v>42431667</v>
      </c>
      <c r="D348" s="47">
        <v>969867</v>
      </c>
      <c r="E348" s="47">
        <v>26913800</v>
      </c>
      <c r="F348" s="47">
        <v>14548000</v>
      </c>
    </row>
    <row r="349" spans="1:6" x14ac:dyDescent="0.35">
      <c r="A349">
        <v>388</v>
      </c>
      <c r="B349">
        <v>1020778139</v>
      </c>
      <c r="C349" s="47">
        <v>34422500</v>
      </c>
      <c r="D349" s="47">
        <v>590100</v>
      </c>
      <c r="E349" s="47">
        <v>22030400</v>
      </c>
      <c r="F349" s="47">
        <v>11802000</v>
      </c>
    </row>
    <row r="350" spans="1:6" x14ac:dyDescent="0.35">
      <c r="A350">
        <v>390</v>
      </c>
      <c r="B350">
        <v>46359585</v>
      </c>
      <c r="C350" s="47">
        <v>31827000</v>
      </c>
      <c r="D350" s="47">
        <v>1414533</v>
      </c>
      <c r="E350" s="47">
        <v>19803467</v>
      </c>
      <c r="F350" s="47">
        <v>10609000</v>
      </c>
    </row>
    <row r="351" spans="1:6" x14ac:dyDescent="0.35">
      <c r="A351">
        <v>391</v>
      </c>
      <c r="B351">
        <v>1019092681</v>
      </c>
      <c r="C351" s="47">
        <v>39108000</v>
      </c>
      <c r="D351" s="47">
        <v>2824467</v>
      </c>
      <c r="E351" s="47">
        <v>23247533</v>
      </c>
      <c r="F351" s="47">
        <v>13036000</v>
      </c>
    </row>
    <row r="352" spans="1:6" x14ac:dyDescent="0.35">
      <c r="A352">
        <v>392</v>
      </c>
      <c r="B352">
        <v>1094248993</v>
      </c>
      <c r="C352" s="47">
        <v>39108000</v>
      </c>
      <c r="D352" s="47">
        <v>2824467</v>
      </c>
      <c r="E352" s="47">
        <v>23247533</v>
      </c>
      <c r="F352" s="47">
        <v>13036000</v>
      </c>
    </row>
    <row r="353" spans="1:6" x14ac:dyDescent="0.35">
      <c r="A353">
        <v>393</v>
      </c>
      <c r="B353">
        <v>1014214394</v>
      </c>
      <c r="C353" s="47">
        <v>39108000</v>
      </c>
      <c r="D353" s="47">
        <v>2824467</v>
      </c>
      <c r="E353" s="47">
        <v>23247533</v>
      </c>
      <c r="F353" s="47">
        <v>13036000</v>
      </c>
    </row>
    <row r="354" spans="1:6" x14ac:dyDescent="0.35">
      <c r="A354">
        <v>394</v>
      </c>
      <c r="B354">
        <v>52953267</v>
      </c>
      <c r="C354" s="47">
        <v>39108000</v>
      </c>
      <c r="D354" s="47">
        <v>2607200</v>
      </c>
      <c r="E354" s="47">
        <v>23464800</v>
      </c>
      <c r="F354" s="47">
        <v>13036000</v>
      </c>
    </row>
    <row r="355" spans="1:6" x14ac:dyDescent="0.35">
      <c r="A355">
        <v>395</v>
      </c>
      <c r="B355">
        <v>53082377</v>
      </c>
      <c r="C355" s="47">
        <v>22278000</v>
      </c>
      <c r="D355" s="47">
        <v>1856500</v>
      </c>
      <c r="E355" s="47">
        <v>12995500</v>
      </c>
      <c r="F355" s="47">
        <v>7426000</v>
      </c>
    </row>
    <row r="356" spans="1:6" x14ac:dyDescent="0.35">
      <c r="A356">
        <v>396</v>
      </c>
      <c r="B356">
        <v>80249948</v>
      </c>
      <c r="C356" s="47">
        <v>44328000</v>
      </c>
      <c r="D356" s="47">
        <v>2955200</v>
      </c>
      <c r="E356" s="47">
        <v>26596800</v>
      </c>
      <c r="F356" s="47">
        <v>14776000</v>
      </c>
    </row>
    <row r="357" spans="1:6" x14ac:dyDescent="0.35">
      <c r="A357">
        <v>397</v>
      </c>
      <c r="B357">
        <v>1020822286</v>
      </c>
      <c r="C357" s="47">
        <v>40284000</v>
      </c>
      <c r="D357" s="47">
        <v>2685600</v>
      </c>
      <c r="E357" s="47">
        <v>24170400</v>
      </c>
      <c r="F357" s="47">
        <v>13428000</v>
      </c>
    </row>
    <row r="358" spans="1:6" x14ac:dyDescent="0.35">
      <c r="A358">
        <v>398</v>
      </c>
      <c r="B358">
        <v>1073173677</v>
      </c>
      <c r="C358" s="47">
        <v>34422500</v>
      </c>
      <c r="D358" s="47">
        <v>786800</v>
      </c>
      <c r="E358" s="47">
        <v>21833700</v>
      </c>
      <c r="F358" s="47">
        <v>11802000</v>
      </c>
    </row>
    <row r="359" spans="1:6" x14ac:dyDescent="0.35">
      <c r="A359">
        <v>399</v>
      </c>
      <c r="B359">
        <v>1019059223</v>
      </c>
      <c r="C359" s="47">
        <v>35308000</v>
      </c>
      <c r="D359" s="47">
        <v>4345600</v>
      </c>
      <c r="E359" s="47">
        <v>20098400</v>
      </c>
      <c r="F359" s="47">
        <v>10864000</v>
      </c>
    </row>
    <row r="360" spans="1:6" x14ac:dyDescent="0.35">
      <c r="A360">
        <v>400</v>
      </c>
      <c r="B360">
        <v>52424392</v>
      </c>
      <c r="C360" s="47">
        <v>35308000</v>
      </c>
      <c r="D360" s="47">
        <v>4345600</v>
      </c>
      <c r="E360" s="47">
        <v>20098400</v>
      </c>
      <c r="F360" s="47">
        <v>10864000</v>
      </c>
    </row>
    <row r="361" spans="1:6" x14ac:dyDescent="0.35">
      <c r="A361">
        <v>401</v>
      </c>
      <c r="B361">
        <v>1030565075</v>
      </c>
      <c r="C361" s="47">
        <v>57924000</v>
      </c>
      <c r="D361" s="47">
        <v>2574400</v>
      </c>
      <c r="E361" s="47">
        <v>26387600</v>
      </c>
      <c r="F361" s="47">
        <v>28962000</v>
      </c>
    </row>
    <row r="362" spans="1:6" x14ac:dyDescent="0.35">
      <c r="A362">
        <v>402</v>
      </c>
      <c r="B362">
        <v>1117492089</v>
      </c>
      <c r="C362" s="47">
        <v>35009700</v>
      </c>
      <c r="D362" s="47">
        <v>1750485</v>
      </c>
      <c r="E362" s="47">
        <v>21589315</v>
      </c>
      <c r="F362" s="47">
        <v>11669900</v>
      </c>
    </row>
    <row r="363" spans="1:6" x14ac:dyDescent="0.35">
      <c r="A363">
        <v>403</v>
      </c>
      <c r="B363">
        <v>51991290</v>
      </c>
      <c r="C363" s="47">
        <v>50346000</v>
      </c>
      <c r="D363" s="47">
        <v>2517300</v>
      </c>
      <c r="E363" s="47">
        <v>31046700</v>
      </c>
      <c r="F363" s="47">
        <v>16782000</v>
      </c>
    </row>
    <row r="364" spans="1:6" x14ac:dyDescent="0.35">
      <c r="A364">
        <v>404</v>
      </c>
      <c r="B364">
        <v>59311442</v>
      </c>
      <c r="C364" s="47">
        <v>40110000</v>
      </c>
      <c r="D364" s="47">
        <v>2674000</v>
      </c>
      <c r="E364" s="47">
        <v>24066000</v>
      </c>
      <c r="F364" s="47">
        <v>13370000</v>
      </c>
    </row>
    <row r="365" spans="1:6" x14ac:dyDescent="0.35">
      <c r="A365">
        <v>405</v>
      </c>
      <c r="B365">
        <v>52867036</v>
      </c>
      <c r="C365" s="47">
        <v>40110000</v>
      </c>
      <c r="D365" s="47">
        <v>2674000</v>
      </c>
      <c r="E365" s="47">
        <v>24066000</v>
      </c>
      <c r="F365" s="47">
        <v>13370000</v>
      </c>
    </row>
    <row r="366" spans="1:6" x14ac:dyDescent="0.35">
      <c r="A366">
        <v>407</v>
      </c>
      <c r="B366">
        <v>1026286906</v>
      </c>
      <c r="C366" s="47">
        <v>31827000</v>
      </c>
      <c r="D366" s="47">
        <v>2121800</v>
      </c>
      <c r="E366" s="47">
        <v>19096200</v>
      </c>
      <c r="F366" s="47">
        <v>10609000</v>
      </c>
    </row>
    <row r="367" spans="1:6" x14ac:dyDescent="0.35">
      <c r="A367">
        <v>408</v>
      </c>
      <c r="B367">
        <v>1098777417</v>
      </c>
      <c r="C367" s="47">
        <v>32592000</v>
      </c>
      <c r="D367" s="47">
        <v>2353867</v>
      </c>
      <c r="E367" s="47">
        <v>19374133</v>
      </c>
      <c r="F367" s="47">
        <v>10864000</v>
      </c>
    </row>
    <row r="368" spans="1:6" x14ac:dyDescent="0.35">
      <c r="A368">
        <v>409</v>
      </c>
      <c r="B368">
        <v>1023921975</v>
      </c>
      <c r="C368" s="47">
        <v>40284000</v>
      </c>
      <c r="D368" s="47">
        <v>2014200</v>
      </c>
      <c r="E368" s="47">
        <v>24841800</v>
      </c>
      <c r="F368" s="47">
        <v>13428000</v>
      </c>
    </row>
    <row r="369" spans="1:6" x14ac:dyDescent="0.35">
      <c r="A369">
        <v>410</v>
      </c>
      <c r="B369">
        <v>1018439974</v>
      </c>
      <c r="C369" s="47">
        <v>61750000</v>
      </c>
      <c r="D369" s="47">
        <v>8550000</v>
      </c>
      <c r="E369" s="47">
        <v>34200000</v>
      </c>
      <c r="F369" s="47">
        <v>19000000</v>
      </c>
    </row>
    <row r="370" spans="1:6" x14ac:dyDescent="0.35">
      <c r="A370">
        <v>411</v>
      </c>
      <c r="B370">
        <v>41957780</v>
      </c>
      <c r="C370" s="47">
        <v>44200000</v>
      </c>
      <c r="D370" s="47">
        <v>6120000</v>
      </c>
      <c r="E370" s="47">
        <v>24480000</v>
      </c>
      <c r="F370" s="47">
        <v>13600000</v>
      </c>
    </row>
    <row r="371" spans="1:6" x14ac:dyDescent="0.35">
      <c r="A371">
        <v>412</v>
      </c>
      <c r="B371">
        <v>1010179608</v>
      </c>
      <c r="C371" s="47">
        <v>39108000</v>
      </c>
      <c r="D371" s="47">
        <v>2607200</v>
      </c>
      <c r="E371" s="47">
        <v>23464800</v>
      </c>
      <c r="F371" s="47">
        <v>13036000</v>
      </c>
    </row>
    <row r="372" spans="1:6" x14ac:dyDescent="0.35">
      <c r="A372">
        <v>413</v>
      </c>
      <c r="B372">
        <v>1033707435</v>
      </c>
      <c r="C372" s="47">
        <v>39108000</v>
      </c>
      <c r="D372" s="47">
        <v>2607200</v>
      </c>
      <c r="E372" s="47">
        <v>23464800</v>
      </c>
      <c r="F372" s="47">
        <v>13036000</v>
      </c>
    </row>
    <row r="373" spans="1:6" x14ac:dyDescent="0.35">
      <c r="A373">
        <v>414</v>
      </c>
      <c r="B373">
        <v>1022363074</v>
      </c>
      <c r="C373" s="47">
        <v>36252000</v>
      </c>
      <c r="D373" s="47">
        <v>2416800</v>
      </c>
      <c r="E373" s="47">
        <v>21751200</v>
      </c>
      <c r="F373" s="47">
        <v>12084000</v>
      </c>
    </row>
    <row r="374" spans="1:6" x14ac:dyDescent="0.35">
      <c r="A374">
        <v>415</v>
      </c>
      <c r="B374">
        <v>1024478859</v>
      </c>
      <c r="C374" s="47">
        <v>31827000</v>
      </c>
      <c r="D374" s="47">
        <v>2298617</v>
      </c>
      <c r="E374" s="47">
        <v>13614883</v>
      </c>
      <c r="F374" s="47">
        <v>15913500</v>
      </c>
    </row>
    <row r="375" spans="1:6" x14ac:dyDescent="0.35">
      <c r="A375">
        <v>416</v>
      </c>
      <c r="B375">
        <v>1026273272</v>
      </c>
      <c r="C375" s="47">
        <v>39108000</v>
      </c>
      <c r="D375" s="47">
        <v>2607200</v>
      </c>
      <c r="E375" s="47">
        <v>23464800</v>
      </c>
      <c r="F375" s="47">
        <v>13036000</v>
      </c>
    </row>
    <row r="376" spans="1:6" x14ac:dyDescent="0.35">
      <c r="A376">
        <v>417</v>
      </c>
      <c r="B376">
        <v>1020715966</v>
      </c>
      <c r="C376" s="47">
        <v>35220000</v>
      </c>
      <c r="D376" s="47">
        <v>1761000</v>
      </c>
      <c r="E376" s="47">
        <v>21719000</v>
      </c>
      <c r="F376" s="47">
        <v>11740000</v>
      </c>
    </row>
    <row r="377" spans="1:6" x14ac:dyDescent="0.35">
      <c r="A377">
        <v>418</v>
      </c>
      <c r="B377">
        <v>1020738110</v>
      </c>
      <c r="C377" s="47">
        <v>35220000</v>
      </c>
      <c r="D377" s="47">
        <v>1761000</v>
      </c>
      <c r="E377" s="47">
        <v>21719000</v>
      </c>
      <c r="F377" s="47">
        <v>11740000</v>
      </c>
    </row>
    <row r="378" spans="1:6" x14ac:dyDescent="0.35">
      <c r="A378">
        <v>419</v>
      </c>
      <c r="B378">
        <v>52455371</v>
      </c>
      <c r="C378" s="47">
        <v>41400000</v>
      </c>
      <c r="D378" s="47">
        <v>2070000</v>
      </c>
      <c r="E378" s="47">
        <v>25530000</v>
      </c>
      <c r="F378" s="47">
        <v>13800000</v>
      </c>
    </row>
    <row r="379" spans="1:6" x14ac:dyDescent="0.35">
      <c r="A379">
        <v>420</v>
      </c>
      <c r="B379">
        <v>1012337203</v>
      </c>
      <c r="C379" s="47">
        <v>31827000</v>
      </c>
      <c r="D379" s="47">
        <v>2652250</v>
      </c>
      <c r="E379" s="47">
        <v>19626650</v>
      </c>
      <c r="F379" s="47">
        <v>9548100</v>
      </c>
    </row>
    <row r="380" spans="1:6" x14ac:dyDescent="0.35">
      <c r="A380">
        <v>422</v>
      </c>
      <c r="B380">
        <v>53123323</v>
      </c>
      <c r="C380" s="47">
        <v>44742000</v>
      </c>
      <c r="D380" s="47">
        <v>3231367</v>
      </c>
      <c r="E380" s="47">
        <v>26596633</v>
      </c>
      <c r="F380" s="47">
        <v>14914000</v>
      </c>
    </row>
    <row r="381" spans="1:6" x14ac:dyDescent="0.35">
      <c r="A381">
        <v>423</v>
      </c>
      <c r="B381">
        <v>52255339</v>
      </c>
      <c r="C381" s="47">
        <v>49590000</v>
      </c>
      <c r="D381" s="47">
        <v>2479500</v>
      </c>
      <c r="E381" s="47">
        <v>30580500</v>
      </c>
      <c r="F381" s="47">
        <v>16530000</v>
      </c>
    </row>
    <row r="382" spans="1:6" x14ac:dyDescent="0.35">
      <c r="A382">
        <v>424</v>
      </c>
      <c r="B382">
        <v>51657607</v>
      </c>
      <c r="C382" s="47">
        <v>39108000</v>
      </c>
      <c r="D382" s="47">
        <v>2607200</v>
      </c>
      <c r="E382" s="47">
        <v>23464800</v>
      </c>
      <c r="F382" s="47">
        <v>13036000</v>
      </c>
    </row>
    <row r="383" spans="1:6" x14ac:dyDescent="0.35">
      <c r="A383">
        <v>425</v>
      </c>
      <c r="B383">
        <v>52431075</v>
      </c>
      <c r="C383" s="47">
        <v>39108000</v>
      </c>
      <c r="D383" s="47">
        <v>2607200</v>
      </c>
      <c r="E383" s="47">
        <v>23464800</v>
      </c>
      <c r="F383" s="47">
        <v>13036000</v>
      </c>
    </row>
    <row r="384" spans="1:6" x14ac:dyDescent="0.35">
      <c r="A384">
        <v>426</v>
      </c>
      <c r="B384">
        <v>53003480</v>
      </c>
      <c r="C384" s="47">
        <v>43800000</v>
      </c>
      <c r="D384" s="47">
        <v>3650000</v>
      </c>
      <c r="E384" s="47">
        <v>25550000</v>
      </c>
      <c r="F384" s="47">
        <v>14600000</v>
      </c>
    </row>
    <row r="385" spans="1:6" x14ac:dyDescent="0.35">
      <c r="A385">
        <v>427</v>
      </c>
      <c r="B385">
        <v>1030538526</v>
      </c>
      <c r="C385" s="47">
        <v>50388000</v>
      </c>
      <c r="D385" s="47">
        <v>3639133</v>
      </c>
      <c r="E385" s="47">
        <v>29952867</v>
      </c>
      <c r="F385" s="47">
        <v>16796000</v>
      </c>
    </row>
    <row r="386" spans="1:6" x14ac:dyDescent="0.35">
      <c r="A386">
        <v>428</v>
      </c>
      <c r="B386">
        <v>52748620</v>
      </c>
      <c r="C386" s="47">
        <v>39108000</v>
      </c>
      <c r="D386" s="47">
        <v>2824467</v>
      </c>
      <c r="E386" s="47">
        <v>23247533</v>
      </c>
      <c r="F386" s="47">
        <v>13036000</v>
      </c>
    </row>
    <row r="387" spans="1:6" x14ac:dyDescent="0.35">
      <c r="A387">
        <v>429</v>
      </c>
      <c r="B387">
        <v>53125389</v>
      </c>
      <c r="C387" s="47">
        <v>50388000</v>
      </c>
      <c r="D387" s="47">
        <v>3639133</v>
      </c>
      <c r="E387" s="47">
        <v>29952867</v>
      </c>
      <c r="F387" s="47">
        <v>16796000</v>
      </c>
    </row>
    <row r="388" spans="1:6" x14ac:dyDescent="0.35">
      <c r="A388">
        <v>430</v>
      </c>
      <c r="B388">
        <v>1010162537</v>
      </c>
      <c r="C388" s="47">
        <v>31827000</v>
      </c>
      <c r="D388" s="47">
        <v>2298617</v>
      </c>
      <c r="E388" s="47">
        <v>18919383</v>
      </c>
      <c r="F388" s="47">
        <v>10609000</v>
      </c>
    </row>
    <row r="389" spans="1:6" x14ac:dyDescent="0.35">
      <c r="A389">
        <v>431</v>
      </c>
      <c r="B389">
        <v>79870964</v>
      </c>
      <c r="C389" s="47">
        <v>11095044</v>
      </c>
      <c r="D389" s="47">
        <v>123278</v>
      </c>
      <c r="E389" s="47">
        <v>10971766</v>
      </c>
      <c r="F389" s="47">
        <v>0</v>
      </c>
    </row>
    <row r="390" spans="1:6" x14ac:dyDescent="0.35">
      <c r="A390">
        <v>432</v>
      </c>
      <c r="B390">
        <v>52992974</v>
      </c>
      <c r="C390" s="47">
        <v>31827000</v>
      </c>
      <c r="D390" s="47">
        <v>2652250</v>
      </c>
      <c r="E390" s="47">
        <v>19626650</v>
      </c>
      <c r="F390" s="47">
        <v>9548100</v>
      </c>
    </row>
    <row r="391" spans="1:6" x14ac:dyDescent="0.35">
      <c r="A391">
        <v>433</v>
      </c>
      <c r="B391">
        <v>52964013</v>
      </c>
      <c r="C391" s="47">
        <v>36252000</v>
      </c>
      <c r="D391" s="47">
        <v>1812600</v>
      </c>
      <c r="E391" s="47">
        <v>22355400</v>
      </c>
      <c r="F391" s="47">
        <v>12084000</v>
      </c>
    </row>
    <row r="392" spans="1:6" x14ac:dyDescent="0.35">
      <c r="A392">
        <v>434</v>
      </c>
      <c r="B392">
        <v>52971034</v>
      </c>
      <c r="C392" s="47">
        <v>56856000</v>
      </c>
      <c r="D392" s="47">
        <v>2842800</v>
      </c>
      <c r="E392" s="47">
        <v>35061200</v>
      </c>
      <c r="F392" s="47">
        <v>18952000</v>
      </c>
    </row>
    <row r="393" spans="1:6" x14ac:dyDescent="0.35">
      <c r="A393">
        <v>435</v>
      </c>
      <c r="B393">
        <v>1016080002</v>
      </c>
      <c r="C393" s="47">
        <v>31827000</v>
      </c>
      <c r="D393" s="47">
        <v>2829067</v>
      </c>
      <c r="E393" s="47">
        <v>18388933</v>
      </c>
      <c r="F393" s="47">
        <v>10609000</v>
      </c>
    </row>
    <row r="394" spans="1:6" x14ac:dyDescent="0.35">
      <c r="A394">
        <v>436</v>
      </c>
      <c r="B394">
        <v>1018424395</v>
      </c>
      <c r="C394" s="47">
        <v>36252000</v>
      </c>
      <c r="D394" s="47">
        <v>1812600</v>
      </c>
      <c r="E394" s="47">
        <v>22355400</v>
      </c>
      <c r="F394" s="47">
        <v>12084000</v>
      </c>
    </row>
    <row r="395" spans="1:6" x14ac:dyDescent="0.35">
      <c r="A395">
        <v>437</v>
      </c>
      <c r="B395">
        <v>80178714</v>
      </c>
      <c r="C395" s="47">
        <v>19098000</v>
      </c>
      <c r="D395" s="47">
        <v>1379300</v>
      </c>
      <c r="E395" s="47">
        <v>11352700</v>
      </c>
      <c r="F395" s="47">
        <v>6366000</v>
      </c>
    </row>
    <row r="396" spans="1:6" x14ac:dyDescent="0.35">
      <c r="A396">
        <v>438</v>
      </c>
      <c r="B396">
        <v>1018445826</v>
      </c>
      <c r="C396" s="47">
        <v>36252000</v>
      </c>
      <c r="D396" s="47">
        <v>1812600</v>
      </c>
      <c r="E396" s="47">
        <v>22355400</v>
      </c>
      <c r="F396" s="47">
        <v>12084000</v>
      </c>
    </row>
    <row r="397" spans="1:6" x14ac:dyDescent="0.35">
      <c r="A397">
        <v>439</v>
      </c>
      <c r="B397">
        <v>1022394060</v>
      </c>
      <c r="C397" s="47">
        <v>26811000</v>
      </c>
      <c r="D397" s="47">
        <v>2</v>
      </c>
      <c r="E397" s="47">
        <v>17386526</v>
      </c>
      <c r="F397" s="47">
        <v>9424472</v>
      </c>
    </row>
    <row r="398" spans="1:6" x14ac:dyDescent="0.35">
      <c r="A398">
        <v>440</v>
      </c>
      <c r="B398">
        <v>1032434658</v>
      </c>
      <c r="C398" s="47">
        <v>34482500</v>
      </c>
      <c r="D398" s="47">
        <v>4951333</v>
      </c>
      <c r="E398" s="47">
        <v>18921167</v>
      </c>
      <c r="F398" s="47">
        <v>10610000</v>
      </c>
    </row>
    <row r="399" spans="1:6" x14ac:dyDescent="0.35">
      <c r="A399">
        <v>441</v>
      </c>
      <c r="B399">
        <v>1033752285</v>
      </c>
      <c r="C399" s="47">
        <v>35245000</v>
      </c>
      <c r="D399" s="47">
        <v>1611200</v>
      </c>
      <c r="E399" s="47">
        <v>21549800</v>
      </c>
      <c r="F399" s="47">
        <v>12084000</v>
      </c>
    </row>
    <row r="400" spans="1:6" x14ac:dyDescent="0.35">
      <c r="A400">
        <v>442</v>
      </c>
      <c r="B400">
        <v>1090380491</v>
      </c>
      <c r="C400" s="47">
        <v>31827000</v>
      </c>
      <c r="D400" s="47">
        <v>2829067</v>
      </c>
      <c r="E400" s="47">
        <v>18388933</v>
      </c>
      <c r="F400" s="47">
        <v>10609000</v>
      </c>
    </row>
    <row r="401" spans="1:6" x14ac:dyDescent="0.35">
      <c r="A401">
        <v>443</v>
      </c>
      <c r="B401">
        <v>1019055961</v>
      </c>
      <c r="C401" s="47">
        <v>31827000</v>
      </c>
      <c r="D401" s="47">
        <v>2829067</v>
      </c>
      <c r="E401" s="47">
        <v>18388933</v>
      </c>
      <c r="F401" s="47">
        <v>10609000</v>
      </c>
    </row>
    <row r="402" spans="1:6" x14ac:dyDescent="0.35">
      <c r="A402">
        <v>444</v>
      </c>
      <c r="B402">
        <v>53051124</v>
      </c>
      <c r="C402" s="47">
        <v>35245000</v>
      </c>
      <c r="D402" s="47">
        <v>1611200</v>
      </c>
      <c r="E402" s="47">
        <v>21549800</v>
      </c>
      <c r="F402" s="47">
        <v>12084000</v>
      </c>
    </row>
    <row r="403" spans="1:6" x14ac:dyDescent="0.35">
      <c r="A403">
        <v>445</v>
      </c>
      <c r="B403">
        <v>37745134</v>
      </c>
      <c r="C403" s="47">
        <v>39107000</v>
      </c>
      <c r="D403" s="47">
        <v>3258918</v>
      </c>
      <c r="E403" s="47">
        <v>23246938</v>
      </c>
      <c r="F403" s="47">
        <v>12601144</v>
      </c>
    </row>
    <row r="404" spans="1:6" x14ac:dyDescent="0.35">
      <c r="A404">
        <v>446</v>
      </c>
      <c r="B404">
        <v>1032442354</v>
      </c>
      <c r="C404" s="47">
        <v>43549000</v>
      </c>
      <c r="D404" s="47">
        <v>4472600</v>
      </c>
      <c r="E404" s="47">
        <v>24952400</v>
      </c>
      <c r="F404" s="47">
        <v>14124000</v>
      </c>
    </row>
    <row r="405" spans="1:6" x14ac:dyDescent="0.35">
      <c r="A405">
        <v>447</v>
      </c>
      <c r="B405">
        <v>52287875</v>
      </c>
      <c r="C405" s="47">
        <v>15708000</v>
      </c>
      <c r="D405" s="47">
        <v>1309000</v>
      </c>
      <c r="E405" s="47">
        <v>9337533</v>
      </c>
      <c r="F405" s="47">
        <v>5061467</v>
      </c>
    </row>
    <row r="406" spans="1:6" x14ac:dyDescent="0.35">
      <c r="A406">
        <v>448</v>
      </c>
      <c r="B406">
        <v>53153823</v>
      </c>
      <c r="C406" s="47">
        <v>40284000</v>
      </c>
      <c r="D406" s="47">
        <v>2909400</v>
      </c>
      <c r="E406" s="47">
        <v>23946600</v>
      </c>
      <c r="F406" s="47">
        <v>13428000</v>
      </c>
    </row>
    <row r="407" spans="1:6" x14ac:dyDescent="0.35">
      <c r="A407">
        <v>449</v>
      </c>
      <c r="B407">
        <v>52253908</v>
      </c>
      <c r="C407" s="47">
        <v>35009700</v>
      </c>
      <c r="D407" s="47">
        <v>2528478</v>
      </c>
      <c r="E407" s="47">
        <v>20811322</v>
      </c>
      <c r="F407" s="47">
        <v>11669900</v>
      </c>
    </row>
    <row r="408" spans="1:6" x14ac:dyDescent="0.35">
      <c r="A408">
        <v>450</v>
      </c>
      <c r="B408">
        <v>35469663</v>
      </c>
      <c r="C408" s="47">
        <v>39108000</v>
      </c>
      <c r="D408" s="47">
        <v>4128067</v>
      </c>
      <c r="E408" s="47">
        <v>21943933</v>
      </c>
      <c r="F408" s="47">
        <v>13036000</v>
      </c>
    </row>
    <row r="409" spans="1:6" x14ac:dyDescent="0.35">
      <c r="A409">
        <v>451</v>
      </c>
      <c r="B409">
        <v>1026569822</v>
      </c>
      <c r="C409" s="47">
        <v>39108000</v>
      </c>
      <c r="D409" s="47">
        <v>3259000</v>
      </c>
      <c r="E409" s="47">
        <v>22813000</v>
      </c>
      <c r="F409" s="47">
        <v>13036000</v>
      </c>
    </row>
    <row r="410" spans="1:6" x14ac:dyDescent="0.35">
      <c r="A410">
        <v>452</v>
      </c>
      <c r="B410">
        <v>1014203787</v>
      </c>
      <c r="C410" s="47">
        <v>39108000</v>
      </c>
      <c r="D410" s="47">
        <v>3041733</v>
      </c>
      <c r="E410" s="47">
        <v>23030267</v>
      </c>
      <c r="F410" s="47">
        <v>13036000</v>
      </c>
    </row>
    <row r="411" spans="1:6" x14ac:dyDescent="0.35">
      <c r="A411">
        <v>453</v>
      </c>
      <c r="B411">
        <v>1020758832</v>
      </c>
      <c r="C411" s="47">
        <v>41400000</v>
      </c>
      <c r="D411" s="47">
        <v>2990000</v>
      </c>
      <c r="E411" s="47">
        <v>24610000</v>
      </c>
      <c r="F411" s="47">
        <v>13800000</v>
      </c>
    </row>
    <row r="412" spans="1:6" x14ac:dyDescent="0.35">
      <c r="A412">
        <v>454</v>
      </c>
      <c r="B412">
        <v>1020740687</v>
      </c>
      <c r="C412" s="47">
        <v>49440000</v>
      </c>
      <c r="D412" s="47">
        <v>3570667</v>
      </c>
      <c r="E412" s="47">
        <v>29389333</v>
      </c>
      <c r="F412" s="47">
        <v>16480000</v>
      </c>
    </row>
    <row r="413" spans="1:6" x14ac:dyDescent="0.35">
      <c r="A413">
        <v>455</v>
      </c>
      <c r="B413">
        <v>52833210</v>
      </c>
      <c r="C413" s="47">
        <v>39108000</v>
      </c>
      <c r="D413" s="47">
        <v>3259000</v>
      </c>
      <c r="E413" s="47">
        <v>22813000</v>
      </c>
      <c r="F413" s="47">
        <v>13036000</v>
      </c>
    </row>
    <row r="414" spans="1:6" x14ac:dyDescent="0.35">
      <c r="A414">
        <v>456</v>
      </c>
      <c r="B414">
        <v>52216249</v>
      </c>
      <c r="C414" s="47">
        <v>39108000</v>
      </c>
      <c r="D414" s="47">
        <v>2824467</v>
      </c>
      <c r="E414" s="47">
        <v>23247533</v>
      </c>
      <c r="F414" s="47">
        <v>13036000</v>
      </c>
    </row>
    <row r="415" spans="1:6" x14ac:dyDescent="0.35">
      <c r="A415">
        <v>457</v>
      </c>
      <c r="B415">
        <v>1110467098</v>
      </c>
      <c r="C415" s="47">
        <v>39108000</v>
      </c>
      <c r="D415" s="47">
        <v>2607200</v>
      </c>
      <c r="E415" s="47">
        <v>23464800</v>
      </c>
      <c r="F415" s="47">
        <v>13036000</v>
      </c>
    </row>
    <row r="416" spans="1:6" x14ac:dyDescent="0.35">
      <c r="A416">
        <v>458</v>
      </c>
      <c r="B416">
        <v>1026567919</v>
      </c>
      <c r="C416" s="47">
        <v>41400000</v>
      </c>
      <c r="D416" s="47">
        <v>2760000</v>
      </c>
      <c r="E416" s="47">
        <v>24840000</v>
      </c>
      <c r="F416" s="47">
        <v>13800000</v>
      </c>
    </row>
    <row r="417" spans="1:6" x14ac:dyDescent="0.35">
      <c r="A417">
        <v>460</v>
      </c>
      <c r="B417">
        <v>52737116</v>
      </c>
      <c r="C417" s="47">
        <v>58710000</v>
      </c>
      <c r="D417" s="47">
        <v>4240167</v>
      </c>
      <c r="E417" s="47">
        <v>34899833</v>
      </c>
      <c r="F417" s="47">
        <v>19570000</v>
      </c>
    </row>
    <row r="418" spans="1:6" x14ac:dyDescent="0.35">
      <c r="A418">
        <v>461</v>
      </c>
      <c r="B418">
        <v>1143388960</v>
      </c>
      <c r="C418" s="47">
        <v>39798000</v>
      </c>
      <c r="D418" s="47">
        <v>3095400</v>
      </c>
      <c r="E418" s="47">
        <v>23436600</v>
      </c>
      <c r="F418" s="47">
        <v>13266000</v>
      </c>
    </row>
    <row r="419" spans="1:6" x14ac:dyDescent="0.35">
      <c r="A419">
        <v>462</v>
      </c>
      <c r="B419">
        <v>52855084</v>
      </c>
      <c r="C419" s="47">
        <v>35406000</v>
      </c>
      <c r="D419" s="47">
        <v>2360400</v>
      </c>
      <c r="E419" s="47">
        <v>21243600</v>
      </c>
      <c r="F419" s="47">
        <v>11802000</v>
      </c>
    </row>
    <row r="420" spans="1:6" x14ac:dyDescent="0.35">
      <c r="A420">
        <v>463</v>
      </c>
      <c r="B420">
        <v>53080693</v>
      </c>
      <c r="C420" s="47">
        <v>35406000</v>
      </c>
      <c r="D420" s="47">
        <v>2360400</v>
      </c>
      <c r="E420" s="47">
        <v>21243600</v>
      </c>
      <c r="F420" s="47">
        <v>11802000</v>
      </c>
    </row>
    <row r="421" spans="1:6" x14ac:dyDescent="0.35">
      <c r="A421">
        <v>464</v>
      </c>
      <c r="B421">
        <v>52159768</v>
      </c>
      <c r="C421" s="47">
        <v>39107000</v>
      </c>
      <c r="D421" s="47">
        <v>3041657</v>
      </c>
      <c r="E421" s="47">
        <v>23029677</v>
      </c>
      <c r="F421" s="47">
        <v>13035666</v>
      </c>
    </row>
    <row r="422" spans="1:6" x14ac:dyDescent="0.35">
      <c r="A422">
        <v>465</v>
      </c>
      <c r="B422">
        <v>52479051</v>
      </c>
      <c r="C422" s="47">
        <v>39107000</v>
      </c>
      <c r="D422" s="47">
        <v>3041657</v>
      </c>
      <c r="E422" s="47">
        <v>23029677</v>
      </c>
      <c r="F422" s="47">
        <v>13035666</v>
      </c>
    </row>
    <row r="423" spans="1:6" x14ac:dyDescent="0.35">
      <c r="A423">
        <v>466</v>
      </c>
      <c r="B423">
        <v>80502946</v>
      </c>
      <c r="C423" s="47">
        <v>39107000</v>
      </c>
      <c r="D423" s="47">
        <v>3041657</v>
      </c>
      <c r="E423" s="47">
        <v>23029677</v>
      </c>
      <c r="F423" s="47">
        <v>13035666</v>
      </c>
    </row>
    <row r="424" spans="1:6" x14ac:dyDescent="0.35">
      <c r="A424">
        <v>467</v>
      </c>
      <c r="B424">
        <v>1013633241</v>
      </c>
      <c r="C424" s="47">
        <v>31827000</v>
      </c>
      <c r="D424" s="47">
        <v>2475433</v>
      </c>
      <c r="E424" s="47">
        <v>18742567</v>
      </c>
      <c r="F424" s="47">
        <v>10609000</v>
      </c>
    </row>
    <row r="425" spans="1:6" x14ac:dyDescent="0.35">
      <c r="A425">
        <v>468</v>
      </c>
      <c r="B425">
        <v>1015436980</v>
      </c>
      <c r="C425" s="47">
        <v>49440000</v>
      </c>
      <c r="D425" s="47">
        <v>3845333</v>
      </c>
      <c r="E425" s="47">
        <v>29114667</v>
      </c>
      <c r="F425" s="47">
        <v>16480000</v>
      </c>
    </row>
    <row r="426" spans="1:6" x14ac:dyDescent="0.35">
      <c r="A426">
        <v>469</v>
      </c>
      <c r="B426">
        <v>36314972</v>
      </c>
      <c r="C426" s="47">
        <v>39798000</v>
      </c>
      <c r="D426" s="47">
        <v>3316500</v>
      </c>
      <c r="E426" s="47">
        <v>23215500</v>
      </c>
      <c r="F426" s="47">
        <v>13266000</v>
      </c>
    </row>
    <row r="427" spans="1:6" x14ac:dyDescent="0.35">
      <c r="A427">
        <v>470</v>
      </c>
      <c r="B427">
        <v>53129961</v>
      </c>
      <c r="C427" s="47">
        <v>32592000</v>
      </c>
      <c r="D427" s="47">
        <v>2716000</v>
      </c>
      <c r="E427" s="47">
        <v>19012000</v>
      </c>
      <c r="F427" s="47">
        <v>10864000</v>
      </c>
    </row>
    <row r="428" spans="1:6" x14ac:dyDescent="0.35">
      <c r="A428">
        <v>471</v>
      </c>
      <c r="B428">
        <v>1010162050</v>
      </c>
      <c r="C428" s="47">
        <v>32592000</v>
      </c>
      <c r="D428" s="47">
        <v>2716000</v>
      </c>
      <c r="E428" s="47">
        <v>18649867</v>
      </c>
      <c r="F428" s="47">
        <v>11226133</v>
      </c>
    </row>
    <row r="429" spans="1:6" x14ac:dyDescent="0.35">
      <c r="A429">
        <v>472</v>
      </c>
      <c r="B429">
        <v>1023881004</v>
      </c>
      <c r="C429" s="47">
        <v>31827000</v>
      </c>
      <c r="D429" s="47">
        <v>2829067</v>
      </c>
      <c r="E429" s="47">
        <v>18388933</v>
      </c>
      <c r="F429" s="47">
        <v>10609000</v>
      </c>
    </row>
    <row r="430" spans="1:6" x14ac:dyDescent="0.35">
      <c r="A430">
        <v>473</v>
      </c>
      <c r="B430">
        <v>1020786216</v>
      </c>
      <c r="C430" s="47">
        <v>73542000</v>
      </c>
      <c r="D430" s="47">
        <v>6128500</v>
      </c>
      <c r="E430" s="47">
        <v>30642500</v>
      </c>
      <c r="F430" s="47">
        <v>36771000</v>
      </c>
    </row>
    <row r="431" spans="1:6" x14ac:dyDescent="0.35">
      <c r="A431">
        <v>474</v>
      </c>
      <c r="B431">
        <v>1018430470</v>
      </c>
      <c r="C431" s="47">
        <v>66836700</v>
      </c>
      <c r="D431" s="47">
        <v>5569725</v>
      </c>
      <c r="E431" s="47">
        <v>38988075</v>
      </c>
      <c r="F431" s="47">
        <v>22278900</v>
      </c>
    </row>
    <row r="432" spans="1:6" x14ac:dyDescent="0.35">
      <c r="A432">
        <v>475</v>
      </c>
      <c r="B432">
        <v>1086922482</v>
      </c>
      <c r="C432" s="47">
        <v>35308000</v>
      </c>
      <c r="D432" s="47">
        <v>6518400</v>
      </c>
      <c r="E432" s="47">
        <v>17925600</v>
      </c>
      <c r="F432" s="47">
        <v>10864000</v>
      </c>
    </row>
    <row r="433" spans="1:6" x14ac:dyDescent="0.35">
      <c r="A433">
        <v>476</v>
      </c>
      <c r="B433">
        <v>1026271628</v>
      </c>
      <c r="C433" s="47">
        <v>40194333</v>
      </c>
      <c r="D433" s="47">
        <v>4345333</v>
      </c>
      <c r="E433" s="47">
        <v>22813000</v>
      </c>
      <c r="F433" s="47">
        <v>13036000</v>
      </c>
    </row>
    <row r="434" spans="1:6" x14ac:dyDescent="0.35">
      <c r="A434">
        <v>477</v>
      </c>
      <c r="B434">
        <v>52430621</v>
      </c>
      <c r="C434" s="47">
        <v>32592000</v>
      </c>
      <c r="D434" s="47">
        <v>2716000</v>
      </c>
      <c r="E434" s="47">
        <v>19012000</v>
      </c>
      <c r="F434" s="47">
        <v>10864000</v>
      </c>
    </row>
    <row r="435" spans="1:6" x14ac:dyDescent="0.35">
      <c r="A435">
        <v>478</v>
      </c>
      <c r="B435">
        <v>1014220634</v>
      </c>
      <c r="C435" s="47">
        <v>39108000</v>
      </c>
      <c r="D435" s="47">
        <v>3259000</v>
      </c>
      <c r="E435" s="47">
        <v>22813000</v>
      </c>
      <c r="F435" s="47">
        <v>13036000</v>
      </c>
    </row>
    <row r="436" spans="1:6" x14ac:dyDescent="0.35">
      <c r="A436">
        <v>479</v>
      </c>
      <c r="B436">
        <v>1049618101</v>
      </c>
      <c r="C436" s="47">
        <v>39108000</v>
      </c>
      <c r="D436" s="47">
        <v>4128067</v>
      </c>
      <c r="E436" s="47">
        <v>21943933</v>
      </c>
      <c r="F436" s="47">
        <v>13036000</v>
      </c>
    </row>
    <row r="437" spans="1:6" x14ac:dyDescent="0.35">
      <c r="A437">
        <v>480</v>
      </c>
      <c r="B437">
        <v>1022429596</v>
      </c>
      <c r="C437" s="47">
        <v>18906000</v>
      </c>
      <c r="D437" s="47">
        <v>1575500</v>
      </c>
      <c r="E437" s="47">
        <v>11028500</v>
      </c>
      <c r="F437" s="47">
        <v>6302000</v>
      </c>
    </row>
    <row r="438" spans="1:6" x14ac:dyDescent="0.35">
      <c r="A438">
        <v>481</v>
      </c>
      <c r="B438">
        <v>1098729713</v>
      </c>
      <c r="C438" s="47">
        <v>54000000</v>
      </c>
      <c r="D438" s="47">
        <v>4200000</v>
      </c>
      <c r="E438" s="47">
        <v>31800000</v>
      </c>
      <c r="F438" s="47">
        <v>18000000</v>
      </c>
    </row>
    <row r="439" spans="1:6" x14ac:dyDescent="0.35">
      <c r="A439">
        <v>482</v>
      </c>
      <c r="B439">
        <v>1013669194</v>
      </c>
      <c r="C439" s="47">
        <v>55347200</v>
      </c>
      <c r="D439" s="47">
        <v>7783200</v>
      </c>
      <c r="E439" s="47">
        <v>30268000</v>
      </c>
      <c r="F439" s="47">
        <v>17296000</v>
      </c>
    </row>
    <row r="440" spans="1:6" x14ac:dyDescent="0.35">
      <c r="A440">
        <v>483</v>
      </c>
      <c r="B440">
        <v>1096955788</v>
      </c>
      <c r="C440" s="47">
        <v>35406000</v>
      </c>
      <c r="D440" s="47">
        <v>2753800</v>
      </c>
      <c r="E440" s="47">
        <v>20850200</v>
      </c>
      <c r="F440" s="47">
        <v>11802000</v>
      </c>
    </row>
    <row r="441" spans="1:6" x14ac:dyDescent="0.35">
      <c r="A441">
        <v>484</v>
      </c>
      <c r="B441">
        <v>1030637392</v>
      </c>
      <c r="C441" s="47">
        <v>35406000</v>
      </c>
      <c r="D441" s="47">
        <v>2557100</v>
      </c>
      <c r="E441" s="47">
        <v>21046900</v>
      </c>
      <c r="F441" s="47">
        <v>11802000</v>
      </c>
    </row>
    <row r="442" spans="1:6" x14ac:dyDescent="0.35">
      <c r="A442">
        <v>485</v>
      </c>
      <c r="B442">
        <v>1033711448</v>
      </c>
      <c r="C442" s="47">
        <v>18000000</v>
      </c>
      <c r="D442" s="47">
        <v>1400000</v>
      </c>
      <c r="E442" s="47">
        <v>10600000</v>
      </c>
      <c r="F442" s="47">
        <v>6000000</v>
      </c>
    </row>
    <row r="443" spans="1:6" x14ac:dyDescent="0.35">
      <c r="A443">
        <v>486</v>
      </c>
      <c r="B443">
        <v>1070981072</v>
      </c>
      <c r="C443" s="47">
        <v>35000000</v>
      </c>
      <c r="D443" s="47">
        <v>233333</v>
      </c>
      <c r="E443" s="47">
        <v>24266667</v>
      </c>
      <c r="F443" s="47">
        <v>10500000</v>
      </c>
    </row>
    <row r="444" spans="1:6" x14ac:dyDescent="0.35">
      <c r="A444">
        <v>487</v>
      </c>
      <c r="B444">
        <v>1032436974</v>
      </c>
      <c r="C444" s="47">
        <v>40194333</v>
      </c>
      <c r="D444" s="47">
        <v>4128066</v>
      </c>
      <c r="E444" s="47">
        <v>23030267</v>
      </c>
      <c r="F444" s="47">
        <v>13036000</v>
      </c>
    </row>
    <row r="445" spans="1:6" x14ac:dyDescent="0.35">
      <c r="A445">
        <v>488</v>
      </c>
      <c r="B445">
        <v>1018433338</v>
      </c>
      <c r="C445" s="47">
        <v>31512000</v>
      </c>
      <c r="D445" s="47">
        <v>2450933</v>
      </c>
      <c r="E445" s="47">
        <v>13305067</v>
      </c>
      <c r="F445" s="47">
        <v>15756000</v>
      </c>
    </row>
    <row r="446" spans="1:6" x14ac:dyDescent="0.35">
      <c r="A446">
        <v>489</v>
      </c>
      <c r="B446">
        <v>1026588848</v>
      </c>
      <c r="C446" s="47">
        <v>31512000</v>
      </c>
      <c r="D446" s="47">
        <v>2450933</v>
      </c>
      <c r="E446" s="47">
        <v>18557067</v>
      </c>
      <c r="F446" s="47">
        <v>10504000</v>
      </c>
    </row>
    <row r="447" spans="1:6" x14ac:dyDescent="0.35">
      <c r="A447">
        <v>490</v>
      </c>
      <c r="B447">
        <v>51729728</v>
      </c>
      <c r="C447" s="47">
        <v>31512000</v>
      </c>
      <c r="D447" s="47">
        <v>2450933</v>
      </c>
      <c r="E447" s="47">
        <v>18557067</v>
      </c>
      <c r="F447" s="47">
        <v>10504000</v>
      </c>
    </row>
    <row r="448" spans="1:6" x14ac:dyDescent="0.35">
      <c r="A448">
        <v>491</v>
      </c>
      <c r="B448">
        <v>1000577432</v>
      </c>
      <c r="C448" s="47">
        <v>31512000</v>
      </c>
      <c r="D448" s="47">
        <v>2450933</v>
      </c>
      <c r="E448" s="47">
        <v>18557067</v>
      </c>
      <c r="F448" s="47">
        <v>10504000</v>
      </c>
    </row>
    <row r="449" spans="1:6" x14ac:dyDescent="0.35">
      <c r="A449">
        <v>492</v>
      </c>
      <c r="B449">
        <v>1106774369</v>
      </c>
      <c r="C449" s="47">
        <v>32592000</v>
      </c>
      <c r="D449" s="47">
        <v>2716000</v>
      </c>
      <c r="E449" s="47">
        <v>19012000</v>
      </c>
      <c r="F449" s="47">
        <v>10864000</v>
      </c>
    </row>
    <row r="450" spans="1:6" x14ac:dyDescent="0.35">
      <c r="A450">
        <v>494</v>
      </c>
      <c r="B450">
        <v>1023967625</v>
      </c>
      <c r="C450" s="47">
        <v>18906000</v>
      </c>
      <c r="D450" s="47">
        <v>1575500</v>
      </c>
      <c r="E450" s="47">
        <v>11028500</v>
      </c>
      <c r="F450" s="47">
        <v>6302000</v>
      </c>
    </row>
    <row r="451" spans="1:6" x14ac:dyDescent="0.35">
      <c r="A451">
        <v>498</v>
      </c>
      <c r="B451">
        <v>52964970</v>
      </c>
      <c r="C451" s="47">
        <v>31827000</v>
      </c>
      <c r="D451" s="47">
        <v>2475433</v>
      </c>
      <c r="E451" s="47">
        <v>18742567</v>
      </c>
      <c r="F451" s="47">
        <v>10609000</v>
      </c>
    </row>
    <row r="452" spans="1:6" x14ac:dyDescent="0.35">
      <c r="A452">
        <v>499</v>
      </c>
      <c r="B452">
        <v>1020782808</v>
      </c>
      <c r="C452" s="47">
        <v>31827000</v>
      </c>
      <c r="D452" s="47">
        <v>2475433</v>
      </c>
      <c r="E452" s="47">
        <v>18742567</v>
      </c>
      <c r="F452" s="47">
        <v>10609000</v>
      </c>
    </row>
    <row r="453" spans="1:6" x14ac:dyDescent="0.35">
      <c r="A453">
        <v>500</v>
      </c>
      <c r="B453">
        <v>1032463427</v>
      </c>
      <c r="C453" s="47">
        <v>40284000</v>
      </c>
      <c r="D453" s="47">
        <v>3357000</v>
      </c>
      <c r="E453" s="47">
        <v>23499000</v>
      </c>
      <c r="F453" s="47">
        <v>13428000</v>
      </c>
    </row>
    <row r="454" spans="1:6" x14ac:dyDescent="0.35">
      <c r="A454">
        <v>501</v>
      </c>
      <c r="B454">
        <v>1130604658</v>
      </c>
      <c r="C454" s="47">
        <v>39108000</v>
      </c>
      <c r="D454" s="47">
        <v>4128067</v>
      </c>
      <c r="E454" s="47">
        <v>21943933</v>
      </c>
      <c r="F454" s="47">
        <v>13036000</v>
      </c>
    </row>
    <row r="455" spans="1:6" x14ac:dyDescent="0.35">
      <c r="A455">
        <v>502</v>
      </c>
      <c r="B455">
        <v>1067948121</v>
      </c>
      <c r="C455" s="47">
        <v>35308000</v>
      </c>
      <c r="D455" s="47">
        <v>6337333</v>
      </c>
      <c r="E455" s="47">
        <v>18106667</v>
      </c>
      <c r="F455" s="47">
        <v>10864000</v>
      </c>
    </row>
    <row r="456" spans="1:6" x14ac:dyDescent="0.35">
      <c r="A456">
        <v>503</v>
      </c>
      <c r="B456">
        <v>1020734515</v>
      </c>
      <c r="C456" s="47">
        <v>32592000</v>
      </c>
      <c r="D456" s="47">
        <v>2716000</v>
      </c>
      <c r="E456" s="47">
        <v>19012000</v>
      </c>
      <c r="F456" s="47">
        <v>10864000</v>
      </c>
    </row>
    <row r="457" spans="1:6" x14ac:dyDescent="0.35">
      <c r="A457">
        <v>504</v>
      </c>
      <c r="B457">
        <v>1018496209</v>
      </c>
      <c r="C457" s="47">
        <v>31827000</v>
      </c>
      <c r="D457" s="47">
        <v>3536333</v>
      </c>
      <c r="E457" s="47">
        <v>17681667</v>
      </c>
      <c r="F457" s="47">
        <v>10609000</v>
      </c>
    </row>
    <row r="458" spans="1:6" x14ac:dyDescent="0.35">
      <c r="A458">
        <v>506</v>
      </c>
      <c r="B458">
        <v>53073191</v>
      </c>
      <c r="C458" s="47">
        <v>22278000</v>
      </c>
      <c r="D458" s="47">
        <v>2351567</v>
      </c>
      <c r="E458" s="47">
        <v>12500433</v>
      </c>
      <c r="F458" s="47">
        <v>7426000</v>
      </c>
    </row>
    <row r="459" spans="1:6" x14ac:dyDescent="0.35">
      <c r="A459">
        <v>507</v>
      </c>
      <c r="B459">
        <v>1030616055</v>
      </c>
      <c r="C459" s="47">
        <v>18906000</v>
      </c>
      <c r="D459" s="47">
        <v>2100667</v>
      </c>
      <c r="E459" s="47">
        <v>10503333</v>
      </c>
      <c r="F459" s="47">
        <v>6302000</v>
      </c>
    </row>
    <row r="460" spans="1:6" x14ac:dyDescent="0.35">
      <c r="A460">
        <v>509</v>
      </c>
      <c r="B460">
        <v>80215114</v>
      </c>
      <c r="C460" s="47">
        <v>52146000</v>
      </c>
      <c r="D460" s="47">
        <v>4345500</v>
      </c>
      <c r="E460" s="47">
        <v>30418500</v>
      </c>
      <c r="F460" s="47">
        <v>17382000</v>
      </c>
    </row>
    <row r="461" spans="1:6" x14ac:dyDescent="0.35">
      <c r="A461">
        <v>510</v>
      </c>
      <c r="B461">
        <v>1016068941</v>
      </c>
      <c r="C461" s="47">
        <v>34482500</v>
      </c>
      <c r="D461" s="47">
        <v>5128167</v>
      </c>
      <c r="E461" s="47">
        <v>18744333</v>
      </c>
      <c r="F461" s="47">
        <v>10610000</v>
      </c>
    </row>
    <row r="462" spans="1:6" x14ac:dyDescent="0.35">
      <c r="A462">
        <v>511</v>
      </c>
      <c r="B462">
        <v>53103863</v>
      </c>
      <c r="C462" s="47">
        <v>32592000</v>
      </c>
      <c r="D462" s="47">
        <v>2716000</v>
      </c>
      <c r="E462" s="47">
        <v>19012000</v>
      </c>
      <c r="F462" s="47">
        <v>10864000</v>
      </c>
    </row>
    <row r="463" spans="1:6" x14ac:dyDescent="0.35">
      <c r="A463">
        <v>512</v>
      </c>
      <c r="B463">
        <v>45757630</v>
      </c>
      <c r="C463" s="47">
        <v>35308000</v>
      </c>
      <c r="D463" s="47">
        <v>6337333</v>
      </c>
      <c r="E463" s="47">
        <v>18106667</v>
      </c>
      <c r="F463" s="47">
        <v>10864000</v>
      </c>
    </row>
    <row r="464" spans="1:6" x14ac:dyDescent="0.35">
      <c r="A464">
        <v>513</v>
      </c>
      <c r="B464">
        <v>1016047664</v>
      </c>
      <c r="C464" s="47">
        <v>32592000</v>
      </c>
      <c r="D464" s="47">
        <v>2716000</v>
      </c>
      <c r="E464" s="47">
        <v>19012000</v>
      </c>
      <c r="F464" s="47">
        <v>10864000</v>
      </c>
    </row>
    <row r="465" spans="1:6" x14ac:dyDescent="0.35">
      <c r="A465">
        <v>514</v>
      </c>
      <c r="B465">
        <v>52989573</v>
      </c>
      <c r="C465" s="47">
        <v>32592000</v>
      </c>
      <c r="D465" s="47">
        <v>2716000</v>
      </c>
      <c r="E465" s="47">
        <v>19012000</v>
      </c>
      <c r="F465" s="47">
        <v>10864000</v>
      </c>
    </row>
    <row r="466" spans="1:6" x14ac:dyDescent="0.35">
      <c r="A466">
        <v>515</v>
      </c>
      <c r="B466">
        <v>1026269732</v>
      </c>
      <c r="C466" s="47">
        <v>46350000</v>
      </c>
      <c r="D466" s="47">
        <v>3605000</v>
      </c>
      <c r="E466" s="47">
        <v>27295000</v>
      </c>
      <c r="F466" s="47">
        <v>15450000</v>
      </c>
    </row>
    <row r="467" spans="1:6" x14ac:dyDescent="0.35">
      <c r="A467">
        <v>516</v>
      </c>
      <c r="B467">
        <v>1053853581</v>
      </c>
      <c r="C467" s="47">
        <v>35220000</v>
      </c>
      <c r="D467" s="47">
        <v>2739333</v>
      </c>
      <c r="E467" s="47">
        <v>20740667</v>
      </c>
      <c r="F467" s="47">
        <v>11740000</v>
      </c>
    </row>
    <row r="468" spans="1:6" x14ac:dyDescent="0.35">
      <c r="A468">
        <v>517</v>
      </c>
      <c r="B468">
        <v>860049599</v>
      </c>
      <c r="C468" s="47">
        <v>39163608</v>
      </c>
      <c r="D468" s="47">
        <v>0</v>
      </c>
      <c r="E468" s="47">
        <v>26109072</v>
      </c>
      <c r="F468" s="47">
        <v>13054536</v>
      </c>
    </row>
    <row r="469" spans="1:6" x14ac:dyDescent="0.35">
      <c r="A469">
        <v>518</v>
      </c>
      <c r="B469">
        <v>53911723</v>
      </c>
      <c r="C469" s="47">
        <v>35220000</v>
      </c>
      <c r="D469" s="47">
        <v>2935000</v>
      </c>
      <c r="E469" s="47">
        <v>20545000</v>
      </c>
      <c r="F469" s="47">
        <v>11740000</v>
      </c>
    </row>
    <row r="470" spans="1:6" x14ac:dyDescent="0.35">
      <c r="A470">
        <v>519</v>
      </c>
      <c r="B470">
        <v>1075302991</v>
      </c>
      <c r="C470" s="47">
        <v>35220000</v>
      </c>
      <c r="D470" s="47">
        <v>2935000</v>
      </c>
      <c r="E470" s="47">
        <v>20545000</v>
      </c>
      <c r="F470" s="47">
        <v>11740000</v>
      </c>
    </row>
    <row r="471" spans="1:6" x14ac:dyDescent="0.35">
      <c r="A471">
        <v>520</v>
      </c>
      <c r="B471">
        <v>1020810754</v>
      </c>
      <c r="C471" s="47">
        <v>35220000</v>
      </c>
      <c r="D471" s="47">
        <v>2935000</v>
      </c>
      <c r="E471" s="47">
        <v>20545000</v>
      </c>
      <c r="F471" s="47">
        <v>11740000</v>
      </c>
    </row>
    <row r="472" spans="1:6" x14ac:dyDescent="0.35">
      <c r="A472">
        <v>521</v>
      </c>
      <c r="B472">
        <v>1022941460</v>
      </c>
      <c r="C472" s="47">
        <v>35220000</v>
      </c>
      <c r="D472" s="47">
        <v>2935000</v>
      </c>
      <c r="E472" s="47">
        <v>20545000</v>
      </c>
      <c r="F472" s="47">
        <v>11740000</v>
      </c>
    </row>
    <row r="473" spans="1:6" x14ac:dyDescent="0.35">
      <c r="A473">
        <v>522</v>
      </c>
      <c r="B473">
        <v>1020786940</v>
      </c>
      <c r="C473" s="47">
        <v>41400000</v>
      </c>
      <c r="D473" s="47">
        <v>3450000</v>
      </c>
      <c r="E473" s="47">
        <v>24150000</v>
      </c>
      <c r="F473" s="47">
        <v>13800000</v>
      </c>
    </row>
    <row r="474" spans="1:6" x14ac:dyDescent="0.35">
      <c r="A474">
        <v>525</v>
      </c>
      <c r="B474">
        <v>1030594520</v>
      </c>
      <c r="C474" s="47">
        <v>31512000</v>
      </c>
      <c r="D474" s="47">
        <v>2801067</v>
      </c>
      <c r="E474" s="47">
        <v>18206933</v>
      </c>
      <c r="F474" s="47">
        <v>10504000</v>
      </c>
    </row>
    <row r="475" spans="1:6" x14ac:dyDescent="0.35">
      <c r="A475">
        <v>526</v>
      </c>
      <c r="B475">
        <v>53084190</v>
      </c>
      <c r="C475" s="47">
        <v>31512000</v>
      </c>
      <c r="D475" s="47">
        <v>2801067</v>
      </c>
      <c r="E475" s="47">
        <v>18206933</v>
      </c>
      <c r="F475" s="47">
        <v>10504000</v>
      </c>
    </row>
    <row r="476" spans="1:6" x14ac:dyDescent="0.35">
      <c r="A476">
        <v>527</v>
      </c>
      <c r="B476">
        <v>1070923157</v>
      </c>
      <c r="C476" s="47">
        <v>21630000</v>
      </c>
      <c r="D476" s="47">
        <v>2042833</v>
      </c>
      <c r="E476" s="47">
        <v>12377167</v>
      </c>
      <c r="F476" s="47">
        <v>7210000</v>
      </c>
    </row>
    <row r="477" spans="1:6" x14ac:dyDescent="0.35">
      <c r="A477">
        <v>528</v>
      </c>
      <c r="B477">
        <v>1019082575</v>
      </c>
      <c r="C477" s="47">
        <v>22290000</v>
      </c>
      <c r="D477" s="47">
        <v>1981333</v>
      </c>
      <c r="E477" s="47">
        <v>12878667</v>
      </c>
      <c r="F477" s="47">
        <v>7430000</v>
      </c>
    </row>
    <row r="478" spans="1:6" x14ac:dyDescent="0.35">
      <c r="A478">
        <v>529</v>
      </c>
      <c r="B478">
        <v>52160193</v>
      </c>
      <c r="C478" s="47">
        <v>21630000</v>
      </c>
      <c r="D478" s="47">
        <v>1922667</v>
      </c>
      <c r="E478" s="47">
        <v>9012500</v>
      </c>
      <c r="F478" s="47">
        <v>10694833</v>
      </c>
    </row>
    <row r="479" spans="1:6" x14ac:dyDescent="0.35">
      <c r="A479">
        <v>530</v>
      </c>
      <c r="B479">
        <v>53049970</v>
      </c>
      <c r="C479" s="47">
        <v>63000000</v>
      </c>
      <c r="D479" s="47">
        <v>5250000</v>
      </c>
      <c r="E479" s="47">
        <v>36750000</v>
      </c>
      <c r="F479" s="47">
        <v>21000000</v>
      </c>
    </row>
    <row r="480" spans="1:6" x14ac:dyDescent="0.35">
      <c r="A480">
        <v>532</v>
      </c>
      <c r="B480">
        <v>1094895758</v>
      </c>
      <c r="C480" s="47">
        <v>36400000</v>
      </c>
      <c r="D480" s="47">
        <v>6346667</v>
      </c>
      <c r="E480" s="47">
        <v>18853333</v>
      </c>
      <c r="F480" s="47">
        <v>11200000</v>
      </c>
    </row>
    <row r="481" spans="1:6" x14ac:dyDescent="0.35">
      <c r="A481">
        <v>533</v>
      </c>
      <c r="B481">
        <v>1085274653</v>
      </c>
      <c r="C481" s="47">
        <v>38196000</v>
      </c>
      <c r="D481" s="47">
        <v>3395200</v>
      </c>
      <c r="E481" s="47">
        <v>22068800</v>
      </c>
      <c r="F481" s="47">
        <v>12732000</v>
      </c>
    </row>
    <row r="482" spans="1:6" x14ac:dyDescent="0.35">
      <c r="A482">
        <v>535</v>
      </c>
      <c r="B482">
        <v>1032429532</v>
      </c>
      <c r="C482" s="47">
        <v>32592000</v>
      </c>
      <c r="D482" s="47">
        <v>3440267</v>
      </c>
      <c r="E482" s="47">
        <v>18287733</v>
      </c>
      <c r="F482" s="47">
        <v>10864000</v>
      </c>
    </row>
    <row r="483" spans="1:6" x14ac:dyDescent="0.35">
      <c r="A483">
        <v>536</v>
      </c>
      <c r="B483">
        <v>1067856673</v>
      </c>
      <c r="C483" s="47">
        <v>52152000</v>
      </c>
      <c r="D483" s="47">
        <v>5504933</v>
      </c>
      <c r="E483" s="47">
        <v>29263067</v>
      </c>
      <c r="F483" s="47">
        <v>17384000</v>
      </c>
    </row>
    <row r="484" spans="1:6" x14ac:dyDescent="0.35">
      <c r="A484">
        <v>537</v>
      </c>
      <c r="B484">
        <v>1018461548</v>
      </c>
      <c r="C484" s="47">
        <v>39108000</v>
      </c>
      <c r="D484" s="47">
        <v>4345333</v>
      </c>
      <c r="E484" s="47">
        <v>21726667</v>
      </c>
      <c r="F484" s="47">
        <v>13036000</v>
      </c>
    </row>
    <row r="485" spans="1:6" x14ac:dyDescent="0.35">
      <c r="A485">
        <v>538</v>
      </c>
      <c r="B485">
        <v>80795522</v>
      </c>
      <c r="C485" s="47">
        <v>44328000</v>
      </c>
      <c r="D485" s="47">
        <v>4925333</v>
      </c>
      <c r="E485" s="47">
        <v>24626667</v>
      </c>
      <c r="F485" s="47">
        <v>14776000</v>
      </c>
    </row>
    <row r="486" spans="1:6" x14ac:dyDescent="0.35">
      <c r="A486">
        <v>539</v>
      </c>
      <c r="B486">
        <v>1026256218</v>
      </c>
      <c r="C486" s="47">
        <v>34482500</v>
      </c>
      <c r="D486" s="47">
        <v>5481833</v>
      </c>
      <c r="E486" s="47">
        <v>18390667</v>
      </c>
      <c r="F486" s="47">
        <v>10610000</v>
      </c>
    </row>
    <row r="487" spans="1:6" x14ac:dyDescent="0.35">
      <c r="A487">
        <v>540</v>
      </c>
      <c r="B487">
        <v>1010182081</v>
      </c>
      <c r="C487" s="47">
        <v>38046000</v>
      </c>
      <c r="D487" s="47">
        <v>1342800</v>
      </c>
      <c r="E487" s="47">
        <v>23275200</v>
      </c>
      <c r="F487" s="47">
        <v>13428000</v>
      </c>
    </row>
    <row r="488" spans="1:6" x14ac:dyDescent="0.35">
      <c r="A488">
        <v>541</v>
      </c>
      <c r="B488">
        <v>1010204008</v>
      </c>
      <c r="C488" s="47">
        <v>31827000</v>
      </c>
      <c r="D488" s="47">
        <v>2829067</v>
      </c>
      <c r="E488" s="47">
        <v>18388933</v>
      </c>
      <c r="F488" s="47">
        <v>10609000</v>
      </c>
    </row>
    <row r="489" spans="1:6" x14ac:dyDescent="0.35">
      <c r="A489">
        <v>542</v>
      </c>
      <c r="B489">
        <v>52341816</v>
      </c>
      <c r="C489" s="47">
        <v>40284000</v>
      </c>
      <c r="D489" s="47">
        <v>4476000</v>
      </c>
      <c r="E489" s="47">
        <v>22380000</v>
      </c>
      <c r="F489" s="47">
        <v>13428000</v>
      </c>
    </row>
    <row r="490" spans="1:6" x14ac:dyDescent="0.35">
      <c r="A490">
        <v>543</v>
      </c>
      <c r="B490">
        <v>52750932</v>
      </c>
      <c r="C490" s="47">
        <v>40284000</v>
      </c>
      <c r="D490" s="47">
        <v>4476000</v>
      </c>
      <c r="E490" s="47">
        <v>22380000</v>
      </c>
      <c r="F490" s="47">
        <v>13428000</v>
      </c>
    </row>
    <row r="491" spans="1:6" x14ac:dyDescent="0.35">
      <c r="A491">
        <v>544</v>
      </c>
      <c r="B491">
        <v>80052627</v>
      </c>
      <c r="C491" s="47">
        <v>21000000</v>
      </c>
      <c r="D491" s="47">
        <v>1866667</v>
      </c>
      <c r="E491" s="47">
        <v>12133333</v>
      </c>
      <c r="F491" s="47">
        <v>7000000</v>
      </c>
    </row>
    <row r="492" spans="1:6" x14ac:dyDescent="0.35">
      <c r="A492">
        <v>545</v>
      </c>
      <c r="B492">
        <v>53070829</v>
      </c>
      <c r="C492" s="47">
        <v>32862500</v>
      </c>
      <c r="D492" s="47">
        <v>0</v>
      </c>
      <c r="E492" s="47">
        <v>20912500</v>
      </c>
      <c r="F492" s="47">
        <v>11950000</v>
      </c>
    </row>
    <row r="493" spans="1:6" x14ac:dyDescent="0.35">
      <c r="A493">
        <v>546</v>
      </c>
      <c r="B493">
        <v>1014274579</v>
      </c>
      <c r="C493" s="47">
        <v>32862500</v>
      </c>
      <c r="D493" s="47">
        <v>0</v>
      </c>
      <c r="E493" s="47">
        <v>20912500</v>
      </c>
      <c r="F493" s="47">
        <v>11950000</v>
      </c>
    </row>
    <row r="494" spans="1:6" x14ac:dyDescent="0.35">
      <c r="A494">
        <v>547</v>
      </c>
      <c r="B494">
        <v>1013606056</v>
      </c>
      <c r="C494" s="47">
        <v>35308000</v>
      </c>
      <c r="D494" s="47">
        <v>5613067</v>
      </c>
      <c r="E494" s="47">
        <v>18830933</v>
      </c>
      <c r="F494" s="47">
        <v>10864000</v>
      </c>
    </row>
    <row r="495" spans="1:6" x14ac:dyDescent="0.35">
      <c r="A495">
        <v>548</v>
      </c>
      <c r="B495">
        <v>1032368119</v>
      </c>
      <c r="C495" s="47">
        <v>32862500</v>
      </c>
      <c r="D495" s="47">
        <v>995833</v>
      </c>
      <c r="E495" s="47">
        <v>19916667</v>
      </c>
      <c r="F495" s="47">
        <v>11950000</v>
      </c>
    </row>
    <row r="496" spans="1:6" x14ac:dyDescent="0.35">
      <c r="A496">
        <v>550</v>
      </c>
      <c r="B496">
        <v>1015453405</v>
      </c>
      <c r="C496" s="47">
        <v>39108000</v>
      </c>
      <c r="D496" s="47">
        <v>3476267</v>
      </c>
      <c r="E496" s="47">
        <v>22595733</v>
      </c>
      <c r="F496" s="47">
        <v>13036000</v>
      </c>
    </row>
    <row r="497" spans="1:6" x14ac:dyDescent="0.35">
      <c r="A497">
        <v>552</v>
      </c>
      <c r="B497">
        <v>52815152</v>
      </c>
      <c r="C497" s="47">
        <v>31827000</v>
      </c>
      <c r="D497" s="47">
        <v>2829067</v>
      </c>
      <c r="E497" s="47">
        <v>18388933</v>
      </c>
      <c r="F497" s="47">
        <v>10609000</v>
      </c>
    </row>
    <row r="498" spans="1:6" x14ac:dyDescent="0.35">
      <c r="A498">
        <v>553</v>
      </c>
      <c r="B498">
        <v>1045675679</v>
      </c>
      <c r="C498" s="47">
        <v>31512000</v>
      </c>
      <c r="D498" s="47">
        <v>3501333</v>
      </c>
      <c r="E498" s="47">
        <v>17506667</v>
      </c>
      <c r="F498" s="47">
        <v>10504000</v>
      </c>
    </row>
    <row r="499" spans="1:6" x14ac:dyDescent="0.35">
      <c r="A499">
        <v>554</v>
      </c>
      <c r="B499">
        <v>64892400</v>
      </c>
      <c r="C499" s="47">
        <v>22853000</v>
      </c>
      <c r="D499" s="47">
        <v>2412263</v>
      </c>
      <c r="E499" s="47">
        <v>12823071</v>
      </c>
      <c r="F499" s="47">
        <v>7617666</v>
      </c>
    </row>
    <row r="500" spans="1:6" x14ac:dyDescent="0.35">
      <c r="A500">
        <v>555</v>
      </c>
      <c r="B500">
        <v>1112767702</v>
      </c>
      <c r="C500" s="47">
        <v>22188000</v>
      </c>
      <c r="D500" s="47">
        <v>2342067</v>
      </c>
      <c r="E500" s="47">
        <v>12449933</v>
      </c>
      <c r="F500" s="47">
        <v>7396000</v>
      </c>
    </row>
    <row r="501" spans="1:6" x14ac:dyDescent="0.35">
      <c r="A501">
        <v>556</v>
      </c>
      <c r="B501">
        <v>39761992</v>
      </c>
      <c r="C501" s="47">
        <v>33600000</v>
      </c>
      <c r="D501" s="47">
        <v>3546667</v>
      </c>
      <c r="E501" s="47">
        <v>18853333</v>
      </c>
      <c r="F501" s="47">
        <v>11200000</v>
      </c>
    </row>
    <row r="502" spans="1:6" x14ac:dyDescent="0.35">
      <c r="A502">
        <v>557</v>
      </c>
      <c r="B502">
        <v>11322492</v>
      </c>
      <c r="C502" s="47">
        <v>19800000</v>
      </c>
      <c r="D502" s="47">
        <v>2090000</v>
      </c>
      <c r="E502" s="47">
        <v>7810000</v>
      </c>
      <c r="F502" s="47">
        <v>9900000</v>
      </c>
    </row>
    <row r="503" spans="1:6" x14ac:dyDescent="0.35">
      <c r="A503">
        <v>559</v>
      </c>
      <c r="B503">
        <v>1033800543</v>
      </c>
      <c r="C503" s="47">
        <v>27810000</v>
      </c>
      <c r="D503" s="47">
        <v>3090000</v>
      </c>
      <c r="E503" s="47">
        <v>15450000</v>
      </c>
      <c r="F503" s="47">
        <v>9270000</v>
      </c>
    </row>
    <row r="504" spans="1:6" x14ac:dyDescent="0.35">
      <c r="A504">
        <v>560</v>
      </c>
      <c r="B504">
        <v>1022949801</v>
      </c>
      <c r="C504" s="47">
        <v>32592000</v>
      </c>
      <c r="D504" s="47">
        <v>3621333</v>
      </c>
      <c r="E504" s="47">
        <v>18106667</v>
      </c>
      <c r="F504" s="47">
        <v>10864000</v>
      </c>
    </row>
    <row r="505" spans="1:6" x14ac:dyDescent="0.35">
      <c r="A505">
        <v>561</v>
      </c>
      <c r="B505">
        <v>52984171</v>
      </c>
      <c r="C505" s="47">
        <v>32592000</v>
      </c>
      <c r="D505" s="47">
        <v>3621333</v>
      </c>
      <c r="E505" s="47">
        <v>18106667</v>
      </c>
      <c r="F505" s="47">
        <v>10864000</v>
      </c>
    </row>
    <row r="506" spans="1:6" x14ac:dyDescent="0.35">
      <c r="A506">
        <v>562</v>
      </c>
      <c r="B506">
        <v>1030626046</v>
      </c>
      <c r="C506" s="47">
        <v>32592000</v>
      </c>
      <c r="D506" s="47">
        <v>3440267</v>
      </c>
      <c r="E506" s="47">
        <v>18287733</v>
      </c>
      <c r="F506" s="47">
        <v>10864000</v>
      </c>
    </row>
    <row r="507" spans="1:6" x14ac:dyDescent="0.35">
      <c r="A507">
        <v>563</v>
      </c>
      <c r="B507">
        <v>1015430439</v>
      </c>
      <c r="C507" s="47">
        <v>31827000</v>
      </c>
      <c r="D507" s="47">
        <v>3359517</v>
      </c>
      <c r="E507" s="47">
        <v>17858483</v>
      </c>
      <c r="F507" s="47">
        <v>10609000</v>
      </c>
    </row>
    <row r="508" spans="1:6" x14ac:dyDescent="0.35">
      <c r="A508">
        <v>564</v>
      </c>
      <c r="B508">
        <v>1014244390</v>
      </c>
      <c r="C508" s="47">
        <v>31827000</v>
      </c>
      <c r="D508" s="47">
        <v>3359517</v>
      </c>
      <c r="E508" s="47">
        <v>17858483</v>
      </c>
      <c r="F508" s="47">
        <v>10609000</v>
      </c>
    </row>
    <row r="509" spans="1:6" x14ac:dyDescent="0.35">
      <c r="A509">
        <v>565</v>
      </c>
      <c r="B509">
        <v>80041255</v>
      </c>
      <c r="C509" s="47">
        <v>48000000</v>
      </c>
      <c r="D509" s="47">
        <v>5066667</v>
      </c>
      <c r="E509" s="47">
        <v>26933333</v>
      </c>
      <c r="F509" s="47">
        <v>16000000</v>
      </c>
    </row>
    <row r="510" spans="1:6" x14ac:dyDescent="0.35">
      <c r="A510">
        <v>566</v>
      </c>
      <c r="B510">
        <v>1047423614</v>
      </c>
      <c r="C510" s="47">
        <v>36400000</v>
      </c>
      <c r="D510" s="47">
        <v>6346667</v>
      </c>
      <c r="E510" s="47">
        <v>18853333</v>
      </c>
      <c r="F510" s="47">
        <v>11200000</v>
      </c>
    </row>
    <row r="511" spans="1:6" x14ac:dyDescent="0.35">
      <c r="A511">
        <v>567</v>
      </c>
      <c r="B511">
        <v>52978669</v>
      </c>
      <c r="C511" s="47">
        <v>32862500</v>
      </c>
      <c r="D511" s="47">
        <v>199167</v>
      </c>
      <c r="E511" s="47">
        <v>20713333</v>
      </c>
      <c r="F511" s="47">
        <v>11950000</v>
      </c>
    </row>
    <row r="512" spans="1:6" x14ac:dyDescent="0.35">
      <c r="A512">
        <v>568</v>
      </c>
      <c r="B512">
        <v>1065242351</v>
      </c>
      <c r="C512" s="47">
        <v>32862500</v>
      </c>
      <c r="D512" s="47">
        <v>199167</v>
      </c>
      <c r="E512" s="47">
        <v>20713333</v>
      </c>
      <c r="F512" s="47">
        <v>11950000</v>
      </c>
    </row>
    <row r="513" spans="1:6" x14ac:dyDescent="0.35">
      <c r="A513">
        <v>569</v>
      </c>
      <c r="B513">
        <v>1026561760</v>
      </c>
      <c r="C513" s="47">
        <v>42372000</v>
      </c>
      <c r="D513" s="47">
        <v>3766400</v>
      </c>
      <c r="E513" s="47">
        <v>24481600</v>
      </c>
      <c r="F513" s="47">
        <v>14124000</v>
      </c>
    </row>
    <row r="514" spans="1:6" x14ac:dyDescent="0.35">
      <c r="A514">
        <v>570</v>
      </c>
      <c r="B514">
        <v>1033726945</v>
      </c>
      <c r="C514" s="47">
        <v>38046000</v>
      </c>
      <c r="D514" s="47">
        <v>2014200</v>
      </c>
      <c r="E514" s="47">
        <v>22603800</v>
      </c>
      <c r="F514" s="47">
        <v>13428000</v>
      </c>
    </row>
    <row r="515" spans="1:6" x14ac:dyDescent="0.35">
      <c r="A515">
        <v>572</v>
      </c>
      <c r="B515">
        <v>1020735588</v>
      </c>
      <c r="C515" s="47">
        <v>31827000</v>
      </c>
      <c r="D515" s="47">
        <v>3536333</v>
      </c>
      <c r="E515" s="47">
        <v>17681667</v>
      </c>
      <c r="F515" s="47">
        <v>10609000</v>
      </c>
    </row>
    <row r="516" spans="1:6" x14ac:dyDescent="0.35">
      <c r="A516">
        <v>573</v>
      </c>
      <c r="B516">
        <v>1014237872</v>
      </c>
      <c r="C516" s="47">
        <v>32862500</v>
      </c>
      <c r="D516" s="47">
        <v>995833</v>
      </c>
      <c r="E516" s="47">
        <v>19916667</v>
      </c>
      <c r="F516" s="47">
        <v>11950000</v>
      </c>
    </row>
    <row r="517" spans="1:6" x14ac:dyDescent="0.35">
      <c r="A517">
        <v>574</v>
      </c>
      <c r="B517">
        <v>52908942</v>
      </c>
      <c r="C517" s="47">
        <v>32592000</v>
      </c>
      <c r="D517" s="47">
        <v>3621333</v>
      </c>
      <c r="E517" s="47">
        <v>18106667</v>
      </c>
      <c r="F517" s="47">
        <v>10864000</v>
      </c>
    </row>
    <row r="518" spans="1:6" x14ac:dyDescent="0.35">
      <c r="A518">
        <v>575</v>
      </c>
      <c r="B518">
        <v>43667606</v>
      </c>
      <c r="C518" s="47">
        <v>44688000</v>
      </c>
      <c r="D518" s="47">
        <v>4965333</v>
      </c>
      <c r="E518" s="47">
        <v>24826667</v>
      </c>
      <c r="F518" s="47">
        <v>14896000</v>
      </c>
    </row>
    <row r="519" spans="1:6" x14ac:dyDescent="0.35">
      <c r="A519">
        <v>576</v>
      </c>
      <c r="B519">
        <v>41956199</v>
      </c>
      <c r="C519" s="47">
        <v>44742000</v>
      </c>
      <c r="D519" s="47">
        <v>5717033</v>
      </c>
      <c r="E519" s="47">
        <v>24110967</v>
      </c>
      <c r="F519" s="47">
        <v>14914000</v>
      </c>
    </row>
    <row r="520" spans="1:6" x14ac:dyDescent="0.35">
      <c r="A520">
        <v>577</v>
      </c>
      <c r="B520">
        <v>1013606107</v>
      </c>
      <c r="C520" s="47">
        <v>32862500</v>
      </c>
      <c r="D520" s="47">
        <v>199167</v>
      </c>
      <c r="E520" s="47">
        <v>20713333</v>
      </c>
      <c r="F520" s="47">
        <v>11950000</v>
      </c>
    </row>
    <row r="521" spans="1:6" x14ac:dyDescent="0.35">
      <c r="A521">
        <v>578</v>
      </c>
      <c r="B521">
        <v>1010188278</v>
      </c>
      <c r="C521" s="47">
        <v>32862500</v>
      </c>
      <c r="D521" s="47">
        <v>199167</v>
      </c>
      <c r="E521" s="47">
        <v>20713333</v>
      </c>
      <c r="F521" s="47">
        <v>11950000</v>
      </c>
    </row>
    <row r="522" spans="1:6" x14ac:dyDescent="0.35">
      <c r="A522">
        <v>579</v>
      </c>
      <c r="B522">
        <v>1016100911</v>
      </c>
      <c r="C522" s="47">
        <v>22278000</v>
      </c>
      <c r="D522" s="47">
        <v>2475333</v>
      </c>
      <c r="E522" s="47">
        <v>12376667</v>
      </c>
      <c r="F522" s="47">
        <v>7426000</v>
      </c>
    </row>
    <row r="523" spans="1:6" x14ac:dyDescent="0.35">
      <c r="A523">
        <v>580</v>
      </c>
      <c r="B523">
        <v>1012393327</v>
      </c>
      <c r="C523" s="47">
        <v>39108000</v>
      </c>
      <c r="D523" s="47">
        <v>4128067</v>
      </c>
      <c r="E523" s="47">
        <v>21943933</v>
      </c>
      <c r="F523" s="47">
        <v>13036000</v>
      </c>
    </row>
    <row r="524" spans="1:6" x14ac:dyDescent="0.35">
      <c r="A524">
        <v>581</v>
      </c>
      <c r="B524">
        <v>1015394684</v>
      </c>
      <c r="C524" s="47">
        <v>25461600</v>
      </c>
      <c r="D524" s="47">
        <v>2687613</v>
      </c>
      <c r="E524" s="47">
        <v>14286787</v>
      </c>
      <c r="F524" s="47">
        <v>8487200</v>
      </c>
    </row>
    <row r="525" spans="1:6" x14ac:dyDescent="0.35">
      <c r="A525">
        <v>582</v>
      </c>
      <c r="B525">
        <v>52312234</v>
      </c>
      <c r="C525" s="47">
        <v>38046000</v>
      </c>
      <c r="D525" s="47">
        <v>2014200</v>
      </c>
      <c r="E525" s="47">
        <v>22603800</v>
      </c>
      <c r="F525" s="47">
        <v>13428000</v>
      </c>
    </row>
    <row r="526" spans="1:6" x14ac:dyDescent="0.35">
      <c r="A526">
        <v>583</v>
      </c>
      <c r="B526">
        <v>1018497672</v>
      </c>
      <c r="C526" s="47">
        <v>31827000</v>
      </c>
      <c r="D526" s="47">
        <v>3889967</v>
      </c>
      <c r="E526" s="47">
        <v>17328033</v>
      </c>
      <c r="F526" s="47">
        <v>10609000</v>
      </c>
    </row>
    <row r="527" spans="1:6" x14ac:dyDescent="0.35">
      <c r="A527">
        <v>584</v>
      </c>
      <c r="B527">
        <v>1010240738</v>
      </c>
      <c r="C527" s="47">
        <v>31827000</v>
      </c>
      <c r="D527" s="47">
        <v>3889967</v>
      </c>
      <c r="E527" s="47">
        <v>17328033</v>
      </c>
      <c r="F527" s="47">
        <v>10609000</v>
      </c>
    </row>
    <row r="528" spans="1:6" x14ac:dyDescent="0.35">
      <c r="A528">
        <v>585</v>
      </c>
      <c r="B528">
        <v>52223178</v>
      </c>
      <c r="C528" s="47">
        <v>30000000</v>
      </c>
      <c r="D528" s="47">
        <v>3500000</v>
      </c>
      <c r="E528" s="47">
        <v>16500000</v>
      </c>
      <c r="F528" s="47">
        <v>10000000</v>
      </c>
    </row>
    <row r="529" spans="1:6" x14ac:dyDescent="0.35">
      <c r="A529">
        <v>586</v>
      </c>
      <c r="B529">
        <v>79436528</v>
      </c>
      <c r="C529" s="47">
        <v>14400000</v>
      </c>
      <c r="D529" s="47">
        <v>1520000</v>
      </c>
      <c r="E529" s="47">
        <v>8080000</v>
      </c>
      <c r="F529" s="47">
        <v>4800000</v>
      </c>
    </row>
    <row r="530" spans="1:6" x14ac:dyDescent="0.35">
      <c r="A530">
        <v>587</v>
      </c>
      <c r="B530">
        <v>52500441</v>
      </c>
      <c r="C530" s="47">
        <v>38046000</v>
      </c>
      <c r="D530" s="47">
        <v>2238000</v>
      </c>
      <c r="E530" s="47">
        <v>15666000</v>
      </c>
      <c r="F530" s="47">
        <v>20142000</v>
      </c>
    </row>
    <row r="531" spans="1:6" x14ac:dyDescent="0.35">
      <c r="A531">
        <v>588</v>
      </c>
      <c r="B531">
        <v>52204744</v>
      </c>
      <c r="C531" s="47">
        <v>32592000</v>
      </c>
      <c r="D531" s="47">
        <v>3621333</v>
      </c>
      <c r="E531" s="47">
        <v>18106667</v>
      </c>
      <c r="F531" s="47">
        <v>10864000</v>
      </c>
    </row>
    <row r="532" spans="1:6" x14ac:dyDescent="0.35">
      <c r="A532">
        <v>589</v>
      </c>
      <c r="B532">
        <v>1015413127</v>
      </c>
      <c r="C532" s="47">
        <v>31827000</v>
      </c>
      <c r="D532" s="47">
        <v>3713150</v>
      </c>
      <c r="E532" s="47">
        <v>17504850</v>
      </c>
      <c r="F532" s="47">
        <v>10609000</v>
      </c>
    </row>
    <row r="533" spans="1:6" x14ac:dyDescent="0.35">
      <c r="A533">
        <v>590</v>
      </c>
      <c r="B533">
        <v>1032357681</v>
      </c>
      <c r="C533" s="47">
        <v>35406000</v>
      </c>
      <c r="D533" s="47">
        <v>3934000</v>
      </c>
      <c r="E533" s="47">
        <v>19670000</v>
      </c>
      <c r="F533" s="47">
        <v>11802000</v>
      </c>
    </row>
    <row r="534" spans="1:6" x14ac:dyDescent="0.35">
      <c r="A534">
        <v>591</v>
      </c>
      <c r="B534">
        <v>1022956531</v>
      </c>
      <c r="C534" s="47">
        <v>32862500</v>
      </c>
      <c r="D534" s="47">
        <v>995833</v>
      </c>
      <c r="E534" s="47">
        <v>19916667</v>
      </c>
      <c r="F534" s="47">
        <v>11950000</v>
      </c>
    </row>
    <row r="535" spans="1:6" x14ac:dyDescent="0.35">
      <c r="A535">
        <v>593</v>
      </c>
      <c r="B535">
        <v>1023901555</v>
      </c>
      <c r="C535" s="47">
        <v>35308000</v>
      </c>
      <c r="D535" s="47">
        <v>6337333</v>
      </c>
      <c r="E535" s="47">
        <v>18106667</v>
      </c>
      <c r="F535" s="47">
        <v>10864000</v>
      </c>
    </row>
    <row r="536" spans="1:6" x14ac:dyDescent="0.35">
      <c r="A536">
        <v>594</v>
      </c>
      <c r="B536">
        <v>1053332784</v>
      </c>
      <c r="C536" s="47">
        <v>32862500</v>
      </c>
      <c r="D536" s="47">
        <v>796667</v>
      </c>
      <c r="E536" s="47">
        <v>20115833</v>
      </c>
      <c r="F536" s="47">
        <v>11950000</v>
      </c>
    </row>
    <row r="537" spans="1:6" x14ac:dyDescent="0.35">
      <c r="A537">
        <v>595</v>
      </c>
      <c r="B537">
        <v>1022342491</v>
      </c>
      <c r="C537" s="47">
        <v>31512000</v>
      </c>
      <c r="D537" s="47">
        <v>3501333</v>
      </c>
      <c r="E537" s="47">
        <v>17506667</v>
      </c>
      <c r="F537" s="47">
        <v>10504000</v>
      </c>
    </row>
    <row r="538" spans="1:6" x14ac:dyDescent="0.35">
      <c r="A538">
        <v>596</v>
      </c>
      <c r="B538">
        <v>1012350248</v>
      </c>
      <c r="C538" s="47">
        <v>39107000</v>
      </c>
      <c r="D538" s="47">
        <v>4345224</v>
      </c>
      <c r="E538" s="47">
        <v>21726110</v>
      </c>
      <c r="F538" s="47">
        <v>13035666</v>
      </c>
    </row>
    <row r="539" spans="1:6" x14ac:dyDescent="0.35">
      <c r="A539">
        <v>597</v>
      </c>
      <c r="B539">
        <v>1033741170</v>
      </c>
      <c r="C539" s="47">
        <v>13131250</v>
      </c>
      <c r="D539" s="47">
        <v>397917</v>
      </c>
      <c r="E539" s="47">
        <v>7958333</v>
      </c>
      <c r="F539" s="47">
        <v>4775000</v>
      </c>
    </row>
    <row r="540" spans="1:6" x14ac:dyDescent="0.35">
      <c r="A540">
        <v>598</v>
      </c>
      <c r="B540">
        <v>60288166</v>
      </c>
      <c r="C540" s="47">
        <v>13131250</v>
      </c>
      <c r="D540" s="47">
        <v>397917</v>
      </c>
      <c r="E540" s="47">
        <v>7958333</v>
      </c>
      <c r="F540" s="47">
        <v>4775000</v>
      </c>
    </row>
    <row r="541" spans="1:6" x14ac:dyDescent="0.35">
      <c r="A541">
        <v>599</v>
      </c>
      <c r="B541">
        <v>39637235</v>
      </c>
      <c r="C541" s="47">
        <v>29174750</v>
      </c>
      <c r="D541" s="47">
        <v>884083</v>
      </c>
      <c r="E541" s="47">
        <v>17681667</v>
      </c>
      <c r="F541" s="47">
        <v>10609000</v>
      </c>
    </row>
    <row r="542" spans="1:6" x14ac:dyDescent="0.35">
      <c r="A542">
        <v>600</v>
      </c>
      <c r="B542">
        <v>52507586</v>
      </c>
      <c r="C542" s="47">
        <v>29174750</v>
      </c>
      <c r="D542" s="47">
        <v>884083</v>
      </c>
      <c r="E542" s="47">
        <v>17681667</v>
      </c>
      <c r="F542" s="47">
        <v>10609000</v>
      </c>
    </row>
    <row r="543" spans="1:6" x14ac:dyDescent="0.35">
      <c r="A543">
        <v>601</v>
      </c>
      <c r="B543">
        <v>52976048</v>
      </c>
      <c r="C543" s="47">
        <v>32862500</v>
      </c>
      <c r="D543" s="47">
        <v>796667</v>
      </c>
      <c r="E543" s="47">
        <v>20115833</v>
      </c>
      <c r="F543" s="47">
        <v>11950000</v>
      </c>
    </row>
    <row r="544" spans="1:6" x14ac:dyDescent="0.35">
      <c r="A544">
        <v>602</v>
      </c>
      <c r="B544">
        <v>52750847</v>
      </c>
      <c r="C544" s="47">
        <v>39108000</v>
      </c>
      <c r="D544" s="47">
        <v>5866200</v>
      </c>
      <c r="E544" s="47">
        <v>20205800</v>
      </c>
      <c r="F544" s="47">
        <v>13036000</v>
      </c>
    </row>
    <row r="545" spans="1:6" x14ac:dyDescent="0.35">
      <c r="A545">
        <v>603</v>
      </c>
      <c r="B545">
        <v>75088692</v>
      </c>
      <c r="C545" s="47">
        <v>52152000</v>
      </c>
      <c r="D545" s="47">
        <v>5794667</v>
      </c>
      <c r="E545" s="47">
        <v>28973333</v>
      </c>
      <c r="F545" s="47">
        <v>17384000</v>
      </c>
    </row>
    <row r="546" spans="1:6" x14ac:dyDescent="0.35">
      <c r="A546">
        <v>604</v>
      </c>
      <c r="B546">
        <v>1018412053</v>
      </c>
      <c r="C546" s="47">
        <v>39108000</v>
      </c>
      <c r="D546" s="47">
        <v>5866200</v>
      </c>
      <c r="E546" s="47">
        <v>20205800</v>
      </c>
      <c r="F546" s="47">
        <v>13036000</v>
      </c>
    </row>
    <row r="547" spans="1:6" x14ac:dyDescent="0.35">
      <c r="A547">
        <v>605</v>
      </c>
      <c r="B547">
        <v>1026294950</v>
      </c>
      <c r="C547" s="47">
        <v>39108000</v>
      </c>
      <c r="D547" s="47">
        <v>5648933</v>
      </c>
      <c r="E547" s="47">
        <v>20423067</v>
      </c>
      <c r="F547" s="47">
        <v>13036000</v>
      </c>
    </row>
    <row r="548" spans="1:6" x14ac:dyDescent="0.35">
      <c r="A548">
        <v>606</v>
      </c>
      <c r="B548">
        <v>1010210091</v>
      </c>
      <c r="C548" s="47">
        <v>32862500</v>
      </c>
      <c r="D548" s="47">
        <v>796667</v>
      </c>
      <c r="E548" s="47">
        <v>20115833</v>
      </c>
      <c r="F548" s="47">
        <v>11950000</v>
      </c>
    </row>
    <row r="549" spans="1:6" x14ac:dyDescent="0.35">
      <c r="A549">
        <v>607</v>
      </c>
      <c r="B549">
        <v>1032393159</v>
      </c>
      <c r="C549" s="47">
        <v>32862500</v>
      </c>
      <c r="D549" s="47">
        <v>796667</v>
      </c>
      <c r="E549" s="47">
        <v>20115833</v>
      </c>
      <c r="F549" s="47">
        <v>11950000</v>
      </c>
    </row>
    <row r="550" spans="1:6" x14ac:dyDescent="0.35">
      <c r="A550">
        <v>608</v>
      </c>
      <c r="B550">
        <v>1122123341</v>
      </c>
      <c r="C550" s="47">
        <v>32455500</v>
      </c>
      <c r="D550" s="47">
        <v>786800</v>
      </c>
      <c r="E550" s="47">
        <v>19866700</v>
      </c>
      <c r="F550" s="47">
        <v>11802000</v>
      </c>
    </row>
    <row r="551" spans="1:6" x14ac:dyDescent="0.35">
      <c r="A551">
        <v>609</v>
      </c>
      <c r="B551">
        <v>1110504810</v>
      </c>
      <c r="C551" s="47">
        <v>32862500</v>
      </c>
      <c r="D551" s="47">
        <v>1195000</v>
      </c>
      <c r="E551" s="47">
        <v>19717500</v>
      </c>
      <c r="F551" s="47">
        <v>11950000</v>
      </c>
    </row>
    <row r="552" spans="1:6" x14ac:dyDescent="0.35">
      <c r="A552">
        <v>610</v>
      </c>
      <c r="B552">
        <v>1030655379</v>
      </c>
      <c r="C552" s="47">
        <v>31827000</v>
      </c>
      <c r="D552" s="47">
        <v>3713150</v>
      </c>
      <c r="E552" s="47">
        <v>17504850</v>
      </c>
      <c r="F552" s="47">
        <v>10609000</v>
      </c>
    </row>
    <row r="553" spans="1:6" x14ac:dyDescent="0.35">
      <c r="A553">
        <v>611</v>
      </c>
      <c r="B553">
        <v>52363861</v>
      </c>
      <c r="C553" s="47">
        <v>38046000</v>
      </c>
      <c r="D553" s="47">
        <v>2685600</v>
      </c>
      <c r="E553" s="47">
        <v>21932400</v>
      </c>
      <c r="F553" s="47">
        <v>13428000</v>
      </c>
    </row>
    <row r="554" spans="1:6" x14ac:dyDescent="0.35">
      <c r="A554">
        <v>612</v>
      </c>
      <c r="B554">
        <v>1026293199</v>
      </c>
      <c r="C554" s="47">
        <v>39108000</v>
      </c>
      <c r="D554" s="47">
        <v>4779867</v>
      </c>
      <c r="E554" s="47">
        <v>21292133</v>
      </c>
      <c r="F554" s="47">
        <v>13036000</v>
      </c>
    </row>
    <row r="555" spans="1:6" x14ac:dyDescent="0.35">
      <c r="A555">
        <v>613</v>
      </c>
      <c r="B555">
        <v>1030649360</v>
      </c>
      <c r="C555" s="47">
        <v>39108000</v>
      </c>
      <c r="D555" s="47">
        <v>5866200</v>
      </c>
      <c r="E555" s="47">
        <v>20205800</v>
      </c>
      <c r="F555" s="47">
        <v>13036000</v>
      </c>
    </row>
    <row r="556" spans="1:6" x14ac:dyDescent="0.35">
      <c r="A556">
        <v>614</v>
      </c>
      <c r="B556">
        <v>1016004202</v>
      </c>
      <c r="C556" s="47">
        <v>32500000</v>
      </c>
      <c r="D556" s="47">
        <v>6000000</v>
      </c>
      <c r="E556" s="47">
        <v>11500000</v>
      </c>
      <c r="F556" s="47">
        <v>15000000</v>
      </c>
    </row>
    <row r="557" spans="1:6" x14ac:dyDescent="0.35">
      <c r="A557">
        <v>615</v>
      </c>
      <c r="B557">
        <v>1085942790</v>
      </c>
      <c r="C557" s="47">
        <v>31827000</v>
      </c>
      <c r="D557" s="47">
        <v>3713150</v>
      </c>
      <c r="E557" s="47">
        <v>17504850</v>
      </c>
      <c r="F557" s="47">
        <v>10609000</v>
      </c>
    </row>
    <row r="558" spans="1:6" x14ac:dyDescent="0.35">
      <c r="A558">
        <v>617</v>
      </c>
      <c r="B558">
        <v>52819901</v>
      </c>
      <c r="C558" s="47">
        <v>38046000</v>
      </c>
      <c r="D558" s="47">
        <v>2685600</v>
      </c>
      <c r="E558" s="47">
        <v>21932400</v>
      </c>
      <c r="F558" s="47">
        <v>13428000</v>
      </c>
    </row>
    <row r="559" spans="1:6" x14ac:dyDescent="0.35">
      <c r="A559">
        <v>618</v>
      </c>
      <c r="B559">
        <v>1026274362</v>
      </c>
      <c r="C559" s="47">
        <v>31827000</v>
      </c>
      <c r="D559" s="47">
        <v>4597233</v>
      </c>
      <c r="E559" s="47">
        <v>16620767</v>
      </c>
      <c r="F559" s="47">
        <v>10609000</v>
      </c>
    </row>
    <row r="560" spans="1:6" x14ac:dyDescent="0.35">
      <c r="A560">
        <v>619</v>
      </c>
      <c r="B560">
        <v>1010221584</v>
      </c>
      <c r="C560" s="47">
        <v>31827000</v>
      </c>
      <c r="D560" s="47">
        <v>3713150</v>
      </c>
      <c r="E560" s="47">
        <v>17504850</v>
      </c>
      <c r="F560" s="47">
        <v>10609000</v>
      </c>
    </row>
    <row r="561" spans="1:6" x14ac:dyDescent="0.35">
      <c r="A561">
        <v>620</v>
      </c>
      <c r="B561">
        <v>24729493</v>
      </c>
      <c r="C561" s="47">
        <v>27192000</v>
      </c>
      <c r="D561" s="47">
        <v>3172400</v>
      </c>
      <c r="E561" s="47">
        <v>14955600</v>
      </c>
      <c r="F561" s="47">
        <v>9064000</v>
      </c>
    </row>
    <row r="562" spans="1:6" x14ac:dyDescent="0.35">
      <c r="A562">
        <v>621</v>
      </c>
      <c r="B562">
        <v>1098715072</v>
      </c>
      <c r="C562" s="47">
        <v>27192000</v>
      </c>
      <c r="D562" s="47">
        <v>3172400</v>
      </c>
      <c r="E562" s="47">
        <v>14955600</v>
      </c>
      <c r="F562" s="47">
        <v>9064000</v>
      </c>
    </row>
    <row r="563" spans="1:6" x14ac:dyDescent="0.35">
      <c r="A563">
        <v>622</v>
      </c>
      <c r="B563">
        <v>30231256</v>
      </c>
      <c r="C563" s="47">
        <v>32500000</v>
      </c>
      <c r="D563" s="47">
        <v>6000000</v>
      </c>
      <c r="E563" s="47">
        <v>16500000</v>
      </c>
      <c r="F563" s="47">
        <v>10000000</v>
      </c>
    </row>
    <row r="564" spans="1:6" x14ac:dyDescent="0.35">
      <c r="A564">
        <v>623</v>
      </c>
      <c r="B564">
        <v>1110508111</v>
      </c>
      <c r="C564" s="47">
        <v>36822500</v>
      </c>
      <c r="D564" s="47">
        <v>1115833</v>
      </c>
      <c r="E564" s="47">
        <v>22316667</v>
      </c>
      <c r="F564" s="47">
        <v>13390000</v>
      </c>
    </row>
    <row r="565" spans="1:6" x14ac:dyDescent="0.35">
      <c r="A565">
        <v>624</v>
      </c>
      <c r="B565">
        <v>1032412161</v>
      </c>
      <c r="C565" s="47">
        <v>20339000</v>
      </c>
      <c r="D565" s="47">
        <v>1355933</v>
      </c>
      <c r="E565" s="47">
        <v>11587067</v>
      </c>
      <c r="F565" s="47">
        <v>7396000</v>
      </c>
    </row>
    <row r="566" spans="1:6" x14ac:dyDescent="0.35">
      <c r="A566">
        <v>626</v>
      </c>
      <c r="B566">
        <v>52964617</v>
      </c>
      <c r="C566" s="47">
        <v>32455500</v>
      </c>
      <c r="D566" s="47">
        <v>983500</v>
      </c>
      <c r="E566" s="47">
        <v>19670000</v>
      </c>
      <c r="F566" s="47">
        <v>11802000</v>
      </c>
    </row>
    <row r="567" spans="1:6" x14ac:dyDescent="0.35">
      <c r="A567">
        <v>627</v>
      </c>
      <c r="B567">
        <v>1014229104</v>
      </c>
      <c r="C567" s="47">
        <v>32455500</v>
      </c>
      <c r="D567" s="47">
        <v>983500</v>
      </c>
      <c r="E567" s="47">
        <v>19670000</v>
      </c>
      <c r="F567" s="47">
        <v>11802000</v>
      </c>
    </row>
    <row r="568" spans="1:6" x14ac:dyDescent="0.35">
      <c r="A568">
        <v>628</v>
      </c>
      <c r="B568">
        <v>1033815957</v>
      </c>
      <c r="C568" s="47">
        <v>39108000</v>
      </c>
      <c r="D568" s="47">
        <v>5866200</v>
      </c>
      <c r="E568" s="47">
        <v>20205800</v>
      </c>
      <c r="F568" s="47">
        <v>13036000</v>
      </c>
    </row>
    <row r="569" spans="1:6" x14ac:dyDescent="0.35">
      <c r="A569">
        <v>629</v>
      </c>
      <c r="B569">
        <v>52810740</v>
      </c>
      <c r="C569" s="47">
        <v>31827000</v>
      </c>
      <c r="D569" s="47">
        <v>3713150</v>
      </c>
      <c r="E569" s="47">
        <v>17504850</v>
      </c>
      <c r="F569" s="47">
        <v>10609000</v>
      </c>
    </row>
    <row r="570" spans="1:6" x14ac:dyDescent="0.35">
      <c r="A570">
        <v>630</v>
      </c>
      <c r="B570">
        <v>1015404486</v>
      </c>
      <c r="C570" s="47">
        <v>31827000</v>
      </c>
      <c r="D570" s="47">
        <v>3713150</v>
      </c>
      <c r="E570" s="47">
        <v>17504850</v>
      </c>
      <c r="F570" s="47">
        <v>10609000</v>
      </c>
    </row>
    <row r="571" spans="1:6" x14ac:dyDescent="0.35">
      <c r="A571">
        <v>631</v>
      </c>
      <c r="B571">
        <v>1032417500</v>
      </c>
      <c r="C571" s="47">
        <v>32862500</v>
      </c>
      <c r="D571" s="47">
        <v>2190833</v>
      </c>
      <c r="E571" s="47">
        <v>18721667</v>
      </c>
      <c r="F571" s="47">
        <v>11950000</v>
      </c>
    </row>
    <row r="572" spans="1:6" x14ac:dyDescent="0.35">
      <c r="A572">
        <v>632</v>
      </c>
      <c r="B572">
        <v>1031127072</v>
      </c>
      <c r="C572" s="47">
        <v>32862500</v>
      </c>
      <c r="D572" s="47">
        <v>1195000</v>
      </c>
      <c r="E572" s="47">
        <v>19717500</v>
      </c>
      <c r="F572" s="47">
        <v>11950000</v>
      </c>
    </row>
    <row r="573" spans="1:6" x14ac:dyDescent="0.35">
      <c r="A573">
        <v>633</v>
      </c>
      <c r="B573">
        <v>53094778</v>
      </c>
      <c r="C573" s="47">
        <v>38046000</v>
      </c>
      <c r="D573" s="47">
        <v>3804600</v>
      </c>
      <c r="E573" s="47">
        <v>20813400</v>
      </c>
      <c r="F573" s="47">
        <v>13428000</v>
      </c>
    </row>
    <row r="574" spans="1:6" x14ac:dyDescent="0.35">
      <c r="A574">
        <v>634</v>
      </c>
      <c r="B574">
        <v>1024523176</v>
      </c>
      <c r="C574" s="47">
        <v>35308000</v>
      </c>
      <c r="D574" s="47">
        <v>6699467</v>
      </c>
      <c r="E574" s="47">
        <v>17744533</v>
      </c>
      <c r="F574" s="47">
        <v>10864000</v>
      </c>
    </row>
    <row r="575" spans="1:6" x14ac:dyDescent="0.35">
      <c r="A575">
        <v>635</v>
      </c>
      <c r="B575">
        <v>52987393</v>
      </c>
      <c r="C575" s="47">
        <v>40110000</v>
      </c>
      <c r="D575" s="47">
        <v>4902333</v>
      </c>
      <c r="E575" s="47">
        <v>21837667</v>
      </c>
      <c r="F575" s="47">
        <v>13370000</v>
      </c>
    </row>
    <row r="576" spans="1:6" x14ac:dyDescent="0.35">
      <c r="A576">
        <v>636</v>
      </c>
      <c r="B576">
        <v>1014269721</v>
      </c>
      <c r="C576" s="47">
        <v>31827000</v>
      </c>
      <c r="D576" s="47">
        <v>3713150</v>
      </c>
      <c r="E576" s="47">
        <v>17504850</v>
      </c>
      <c r="F576" s="47">
        <v>10609000</v>
      </c>
    </row>
    <row r="577" spans="1:6" x14ac:dyDescent="0.35">
      <c r="A577">
        <v>638</v>
      </c>
      <c r="B577">
        <v>52739383</v>
      </c>
      <c r="C577" s="47">
        <v>31827000</v>
      </c>
      <c r="D577" s="47">
        <v>3889967</v>
      </c>
      <c r="E577" s="47">
        <v>17328033</v>
      </c>
      <c r="F577" s="47">
        <v>10609000</v>
      </c>
    </row>
    <row r="578" spans="1:6" x14ac:dyDescent="0.35">
      <c r="A578">
        <v>639</v>
      </c>
      <c r="B578">
        <v>1016081223</v>
      </c>
      <c r="C578" s="47">
        <v>32455500</v>
      </c>
      <c r="D578" s="47">
        <v>2950500</v>
      </c>
      <c r="E578" s="47">
        <v>17703000</v>
      </c>
      <c r="F578" s="47">
        <v>11802000</v>
      </c>
    </row>
    <row r="579" spans="1:6" x14ac:dyDescent="0.35">
      <c r="A579">
        <v>640</v>
      </c>
      <c r="B579">
        <v>52907949</v>
      </c>
      <c r="C579" s="47">
        <v>31827000</v>
      </c>
      <c r="D579" s="47">
        <v>3713150</v>
      </c>
      <c r="E579" s="47">
        <v>17504850</v>
      </c>
      <c r="F579" s="47">
        <v>10609000</v>
      </c>
    </row>
    <row r="580" spans="1:6" x14ac:dyDescent="0.35">
      <c r="A580">
        <v>641</v>
      </c>
      <c r="B580">
        <v>1018402938</v>
      </c>
      <c r="C580" s="47">
        <v>44688000</v>
      </c>
      <c r="D580" s="47">
        <v>6454933</v>
      </c>
      <c r="E580" s="47">
        <v>23337067</v>
      </c>
      <c r="F580" s="47">
        <v>14896000</v>
      </c>
    </row>
    <row r="581" spans="1:6" x14ac:dyDescent="0.35">
      <c r="A581">
        <v>642</v>
      </c>
      <c r="B581">
        <v>52823115</v>
      </c>
      <c r="C581" s="47">
        <v>39798000</v>
      </c>
      <c r="D581" s="47">
        <v>221100</v>
      </c>
      <c r="E581" s="47">
        <v>21446700</v>
      </c>
      <c r="F581" s="47">
        <v>18130200</v>
      </c>
    </row>
    <row r="582" spans="1:6" x14ac:dyDescent="0.35">
      <c r="A582">
        <v>643</v>
      </c>
      <c r="B582">
        <v>52753589</v>
      </c>
      <c r="C582" s="47">
        <v>20339000</v>
      </c>
      <c r="D582" s="47">
        <v>1355933</v>
      </c>
      <c r="E582" s="47">
        <v>11587067</v>
      </c>
      <c r="F582" s="47">
        <v>7396000</v>
      </c>
    </row>
    <row r="583" spans="1:6" x14ac:dyDescent="0.35">
      <c r="A583">
        <v>644</v>
      </c>
      <c r="B583">
        <v>1026295417</v>
      </c>
      <c r="C583" s="47">
        <v>39108000</v>
      </c>
      <c r="D583" s="47">
        <v>5866200</v>
      </c>
      <c r="E583" s="47">
        <v>20205800</v>
      </c>
      <c r="F583" s="47">
        <v>13036000</v>
      </c>
    </row>
    <row r="584" spans="1:6" x14ac:dyDescent="0.35">
      <c r="A584">
        <v>645</v>
      </c>
      <c r="B584">
        <v>52186895</v>
      </c>
      <c r="C584" s="47">
        <v>39108000</v>
      </c>
      <c r="D584" s="47">
        <v>5866200</v>
      </c>
      <c r="E584" s="47">
        <v>20205800</v>
      </c>
      <c r="F584" s="47">
        <v>13036000</v>
      </c>
    </row>
    <row r="585" spans="1:6" x14ac:dyDescent="0.35">
      <c r="A585">
        <v>646</v>
      </c>
      <c r="B585">
        <v>1026594936</v>
      </c>
      <c r="C585" s="47">
        <v>18906000</v>
      </c>
      <c r="D585" s="47">
        <v>2730867</v>
      </c>
      <c r="E585" s="47">
        <v>9873133</v>
      </c>
      <c r="F585" s="47">
        <v>6302000</v>
      </c>
    </row>
    <row r="586" spans="1:6" x14ac:dyDescent="0.35">
      <c r="A586">
        <v>647</v>
      </c>
      <c r="B586">
        <v>1094940032</v>
      </c>
      <c r="C586" s="47">
        <v>39798000</v>
      </c>
      <c r="D586" s="47">
        <v>5748600</v>
      </c>
      <c r="E586" s="47">
        <v>20783400</v>
      </c>
      <c r="F586" s="47">
        <v>13266000</v>
      </c>
    </row>
    <row r="587" spans="1:6" x14ac:dyDescent="0.35">
      <c r="A587">
        <v>648</v>
      </c>
      <c r="B587">
        <v>1012440977</v>
      </c>
      <c r="C587" s="47">
        <v>31827000</v>
      </c>
      <c r="D587" s="47">
        <v>4597233</v>
      </c>
      <c r="E587" s="47">
        <v>16620767</v>
      </c>
      <c r="F587" s="47">
        <v>10609000</v>
      </c>
    </row>
    <row r="588" spans="1:6" x14ac:dyDescent="0.35">
      <c r="A588">
        <v>649</v>
      </c>
      <c r="B588">
        <v>800217686</v>
      </c>
      <c r="C588" s="47">
        <v>120772608</v>
      </c>
      <c r="D588" s="47">
        <v>0</v>
      </c>
      <c r="E588" s="47">
        <v>32937984</v>
      </c>
      <c r="F588" s="47">
        <v>87834624</v>
      </c>
    </row>
    <row r="589" spans="1:6" x14ac:dyDescent="0.35">
      <c r="A589">
        <v>650</v>
      </c>
      <c r="B589">
        <v>1144074564</v>
      </c>
      <c r="C589" s="47">
        <v>23339800</v>
      </c>
      <c r="D589" s="47">
        <v>1131627</v>
      </c>
      <c r="E589" s="47">
        <v>13720973</v>
      </c>
      <c r="F589" s="47">
        <v>8487200</v>
      </c>
    </row>
    <row r="590" spans="1:6" x14ac:dyDescent="0.35">
      <c r="A590">
        <v>651</v>
      </c>
      <c r="B590">
        <v>79516486</v>
      </c>
      <c r="C590" s="47">
        <v>14400000</v>
      </c>
      <c r="D590" s="47">
        <v>1840000</v>
      </c>
      <c r="E590" s="47">
        <v>7760000</v>
      </c>
      <c r="F590" s="47">
        <v>4800000</v>
      </c>
    </row>
    <row r="591" spans="1:6" x14ac:dyDescent="0.35">
      <c r="A591">
        <v>652</v>
      </c>
      <c r="B591">
        <v>1032362672</v>
      </c>
      <c r="C591" s="47">
        <v>31512000</v>
      </c>
      <c r="D591" s="47">
        <v>4551733</v>
      </c>
      <c r="E591" s="47">
        <v>16456267</v>
      </c>
      <c r="F591" s="47">
        <v>10504000</v>
      </c>
    </row>
    <row r="592" spans="1:6" x14ac:dyDescent="0.35">
      <c r="A592">
        <v>653</v>
      </c>
      <c r="B592">
        <v>1032490243</v>
      </c>
      <c r="C592" s="47">
        <v>34171500</v>
      </c>
      <c r="D592" s="47">
        <v>1656800</v>
      </c>
      <c r="E592" s="47">
        <v>20088700</v>
      </c>
      <c r="F592" s="47">
        <v>12426000</v>
      </c>
    </row>
    <row r="593" spans="1:6" x14ac:dyDescent="0.35">
      <c r="A593">
        <v>654</v>
      </c>
      <c r="B593">
        <v>1018487742</v>
      </c>
      <c r="C593" s="47">
        <v>31512000</v>
      </c>
      <c r="D593" s="47">
        <v>6302400</v>
      </c>
      <c r="E593" s="47">
        <v>14705600</v>
      </c>
      <c r="F593" s="47">
        <v>10504000</v>
      </c>
    </row>
    <row r="594" spans="1:6" x14ac:dyDescent="0.35">
      <c r="A594">
        <v>655</v>
      </c>
      <c r="B594">
        <v>1030553805</v>
      </c>
      <c r="C594" s="47">
        <v>41400000</v>
      </c>
      <c r="D594" s="47">
        <v>5060000</v>
      </c>
      <c r="E594" s="47">
        <v>22540000</v>
      </c>
      <c r="F594" s="47">
        <v>13800000</v>
      </c>
    </row>
    <row r="595" spans="1:6" x14ac:dyDescent="0.35">
      <c r="A595">
        <v>656</v>
      </c>
      <c r="B595">
        <v>1032439727</v>
      </c>
      <c r="C595" s="47">
        <v>41400000</v>
      </c>
      <c r="D595" s="47">
        <v>5060000</v>
      </c>
      <c r="E595" s="47">
        <v>22540000</v>
      </c>
      <c r="F595" s="47">
        <v>13800000</v>
      </c>
    </row>
    <row r="596" spans="1:6" x14ac:dyDescent="0.35">
      <c r="A596">
        <v>657</v>
      </c>
      <c r="B596">
        <v>1012373845</v>
      </c>
      <c r="C596" s="47">
        <v>20432500</v>
      </c>
      <c r="D596" s="47">
        <v>990667</v>
      </c>
      <c r="E596" s="47">
        <v>12011833</v>
      </c>
      <c r="F596" s="47">
        <v>7430000</v>
      </c>
    </row>
    <row r="597" spans="1:6" x14ac:dyDescent="0.35">
      <c r="A597">
        <v>658</v>
      </c>
      <c r="B597">
        <v>1071167372</v>
      </c>
      <c r="C597" s="47">
        <v>31866667</v>
      </c>
      <c r="D597" s="47">
        <v>398334</v>
      </c>
      <c r="E597" s="47">
        <v>19518333</v>
      </c>
      <c r="F597" s="47">
        <v>11950000</v>
      </c>
    </row>
    <row r="598" spans="1:6" x14ac:dyDescent="0.35">
      <c r="A598">
        <v>659</v>
      </c>
      <c r="B598">
        <v>60371694</v>
      </c>
      <c r="C598" s="47">
        <v>31472000</v>
      </c>
      <c r="D598" s="47">
        <v>393400</v>
      </c>
      <c r="E598" s="47">
        <v>19276600</v>
      </c>
      <c r="F598" s="47">
        <v>11802000</v>
      </c>
    </row>
    <row r="599" spans="1:6" x14ac:dyDescent="0.35">
      <c r="A599">
        <v>660</v>
      </c>
      <c r="B599">
        <v>1032374674</v>
      </c>
      <c r="C599" s="47">
        <v>32455500</v>
      </c>
      <c r="D599" s="47">
        <v>2950500</v>
      </c>
      <c r="E599" s="47">
        <v>17703000</v>
      </c>
      <c r="F599" s="47">
        <v>11802000</v>
      </c>
    </row>
    <row r="600" spans="1:6" x14ac:dyDescent="0.35">
      <c r="A600">
        <v>661</v>
      </c>
      <c r="B600">
        <v>1032493452</v>
      </c>
      <c r="C600" s="47">
        <v>55000000</v>
      </c>
      <c r="D600" s="47">
        <v>2333333</v>
      </c>
      <c r="E600" s="47">
        <v>32666667</v>
      </c>
      <c r="F600" s="47">
        <v>20000000</v>
      </c>
    </row>
    <row r="601" spans="1:6" x14ac:dyDescent="0.35">
      <c r="A601">
        <v>662</v>
      </c>
      <c r="B601">
        <v>32735680</v>
      </c>
      <c r="C601" s="47">
        <v>31827000</v>
      </c>
      <c r="D601" s="47">
        <v>5127683</v>
      </c>
      <c r="E601" s="47">
        <v>16090317</v>
      </c>
      <c r="F601" s="47">
        <v>10609000</v>
      </c>
    </row>
    <row r="602" spans="1:6" x14ac:dyDescent="0.35">
      <c r="A602">
        <v>663</v>
      </c>
      <c r="B602">
        <v>1032393353</v>
      </c>
      <c r="C602" s="47">
        <v>31827000</v>
      </c>
      <c r="D602" s="47">
        <v>5127683</v>
      </c>
      <c r="E602" s="47">
        <v>16090317</v>
      </c>
      <c r="F602" s="47">
        <v>10609000</v>
      </c>
    </row>
    <row r="603" spans="1:6" x14ac:dyDescent="0.35">
      <c r="A603">
        <v>664</v>
      </c>
      <c r="B603">
        <v>1010184242</v>
      </c>
      <c r="C603" s="47">
        <v>15708000</v>
      </c>
      <c r="D603" s="47">
        <v>2268933</v>
      </c>
      <c r="E603" s="47">
        <v>8203067</v>
      </c>
      <c r="F603" s="47">
        <v>5236000</v>
      </c>
    </row>
    <row r="604" spans="1:6" x14ac:dyDescent="0.35">
      <c r="A604">
        <v>665</v>
      </c>
      <c r="B604">
        <v>52541006</v>
      </c>
      <c r="C604" s="47">
        <v>39107000</v>
      </c>
      <c r="D604" s="47">
        <v>5648791</v>
      </c>
      <c r="E604" s="47">
        <v>20422543</v>
      </c>
      <c r="F604" s="47">
        <v>13035666</v>
      </c>
    </row>
    <row r="605" spans="1:6" x14ac:dyDescent="0.35">
      <c r="A605">
        <v>666</v>
      </c>
      <c r="B605">
        <v>1136881164</v>
      </c>
      <c r="C605" s="47">
        <v>38500000</v>
      </c>
      <c r="D605" s="47">
        <v>2566667</v>
      </c>
      <c r="E605" s="47">
        <v>21933333</v>
      </c>
      <c r="F605" s="47">
        <v>14000000</v>
      </c>
    </row>
    <row r="606" spans="1:6" x14ac:dyDescent="0.35">
      <c r="A606">
        <v>667</v>
      </c>
      <c r="B606">
        <v>52274601</v>
      </c>
      <c r="C606" s="47">
        <v>36927000</v>
      </c>
      <c r="D606" s="47">
        <v>3357000</v>
      </c>
      <c r="E606" s="47">
        <v>20142000</v>
      </c>
      <c r="F606" s="47">
        <v>13428000</v>
      </c>
    </row>
    <row r="607" spans="1:6" x14ac:dyDescent="0.35">
      <c r="A607">
        <v>668</v>
      </c>
      <c r="B607">
        <v>1026272157</v>
      </c>
      <c r="C607" s="47">
        <v>34482500</v>
      </c>
      <c r="D607" s="47">
        <v>7780667</v>
      </c>
      <c r="E607" s="47">
        <v>6719666</v>
      </c>
      <c r="F607" s="47">
        <v>19982167</v>
      </c>
    </row>
    <row r="608" spans="1:6" x14ac:dyDescent="0.35">
      <c r="A608">
        <v>670</v>
      </c>
      <c r="B608">
        <v>52736932</v>
      </c>
      <c r="C608" s="47">
        <v>31866667</v>
      </c>
      <c r="D608" s="47">
        <v>1195000</v>
      </c>
      <c r="E608" s="47">
        <v>18721667</v>
      </c>
      <c r="F608" s="47">
        <v>11950000</v>
      </c>
    </row>
    <row r="609" spans="1:6" x14ac:dyDescent="0.35">
      <c r="A609">
        <v>671</v>
      </c>
      <c r="B609">
        <v>1013611178</v>
      </c>
      <c r="C609" s="47">
        <v>31866667</v>
      </c>
      <c r="D609" s="47">
        <v>1195000</v>
      </c>
      <c r="E609" s="47">
        <v>18721667</v>
      </c>
      <c r="F609" s="47">
        <v>11950000</v>
      </c>
    </row>
    <row r="610" spans="1:6" x14ac:dyDescent="0.35">
      <c r="A610">
        <v>672</v>
      </c>
      <c r="B610">
        <v>1018488404</v>
      </c>
      <c r="C610" s="47">
        <v>22278000</v>
      </c>
      <c r="D610" s="47">
        <v>3341700</v>
      </c>
      <c r="E610" s="47">
        <v>11510300</v>
      </c>
      <c r="F610" s="47">
        <v>7426000</v>
      </c>
    </row>
    <row r="611" spans="1:6" x14ac:dyDescent="0.35">
      <c r="A611">
        <v>673</v>
      </c>
      <c r="B611">
        <v>1022385067</v>
      </c>
      <c r="C611" s="47">
        <v>22278000</v>
      </c>
      <c r="D611" s="47">
        <v>3465467</v>
      </c>
      <c r="E611" s="47">
        <v>11386533</v>
      </c>
      <c r="F611" s="47">
        <v>7426000</v>
      </c>
    </row>
    <row r="612" spans="1:6" x14ac:dyDescent="0.35">
      <c r="A612">
        <v>674</v>
      </c>
      <c r="B612">
        <v>53093961</v>
      </c>
      <c r="C612" s="47">
        <v>22278000</v>
      </c>
      <c r="D612" s="47">
        <v>3465467</v>
      </c>
      <c r="E612" s="47">
        <v>11386533</v>
      </c>
      <c r="F612" s="47">
        <v>7426000</v>
      </c>
    </row>
    <row r="613" spans="1:6" x14ac:dyDescent="0.35">
      <c r="A613">
        <v>675</v>
      </c>
      <c r="B613">
        <v>39767738</v>
      </c>
      <c r="C613" s="47">
        <v>16731000</v>
      </c>
      <c r="D613" s="47">
        <v>1115400</v>
      </c>
      <c r="E613" s="47">
        <v>9531600</v>
      </c>
      <c r="F613" s="47">
        <v>6084000</v>
      </c>
    </row>
    <row r="614" spans="1:6" x14ac:dyDescent="0.35">
      <c r="A614">
        <v>676</v>
      </c>
      <c r="B614">
        <v>1033769449</v>
      </c>
      <c r="C614" s="47">
        <v>29174750</v>
      </c>
      <c r="D614" s="47">
        <v>1944983</v>
      </c>
      <c r="E614" s="47">
        <v>16620767</v>
      </c>
      <c r="F614" s="47">
        <v>10609000</v>
      </c>
    </row>
    <row r="615" spans="1:6" x14ac:dyDescent="0.35">
      <c r="A615">
        <v>677</v>
      </c>
      <c r="B615">
        <v>65763442</v>
      </c>
      <c r="C615" s="47">
        <v>29174750</v>
      </c>
      <c r="D615" s="47">
        <v>1944983</v>
      </c>
      <c r="E615" s="47">
        <v>16620767</v>
      </c>
      <c r="F615" s="47">
        <v>10609000</v>
      </c>
    </row>
    <row r="616" spans="1:6" x14ac:dyDescent="0.35">
      <c r="A616">
        <v>682</v>
      </c>
      <c r="B616">
        <v>1022398563</v>
      </c>
      <c r="C616" s="47">
        <v>31472000</v>
      </c>
      <c r="D616" s="47">
        <v>590100</v>
      </c>
      <c r="E616" s="47">
        <v>19079900</v>
      </c>
      <c r="F616" s="47">
        <v>11802000</v>
      </c>
    </row>
    <row r="617" spans="1:6" x14ac:dyDescent="0.35">
      <c r="A617">
        <v>683</v>
      </c>
      <c r="B617">
        <v>1033783668</v>
      </c>
      <c r="C617" s="47">
        <v>20432500</v>
      </c>
      <c r="D617" s="47">
        <v>1857500</v>
      </c>
      <c r="E617" s="47">
        <v>11145000</v>
      </c>
      <c r="F617" s="47">
        <v>7430000</v>
      </c>
    </row>
    <row r="618" spans="1:6" x14ac:dyDescent="0.35">
      <c r="A618">
        <v>684</v>
      </c>
      <c r="B618">
        <v>1014239350</v>
      </c>
      <c r="C618" s="47">
        <v>23339800</v>
      </c>
      <c r="D618" s="47">
        <v>1980347</v>
      </c>
      <c r="E618" s="47">
        <v>12872253</v>
      </c>
      <c r="F618" s="47">
        <v>8487200</v>
      </c>
    </row>
    <row r="619" spans="1:6" x14ac:dyDescent="0.35">
      <c r="A619">
        <v>685</v>
      </c>
      <c r="B619">
        <v>1032379438</v>
      </c>
      <c r="C619" s="47">
        <v>23339800</v>
      </c>
      <c r="D619" s="47">
        <v>1980347</v>
      </c>
      <c r="E619" s="47">
        <v>12872253</v>
      </c>
      <c r="F619" s="47">
        <v>8487200</v>
      </c>
    </row>
    <row r="620" spans="1:6" x14ac:dyDescent="0.35">
      <c r="A620">
        <v>686</v>
      </c>
      <c r="B620">
        <v>53102581</v>
      </c>
      <c r="C620" s="47">
        <v>20432500</v>
      </c>
      <c r="D620" s="47">
        <v>1609833</v>
      </c>
      <c r="E620" s="47">
        <v>11392667</v>
      </c>
      <c r="F620" s="47">
        <v>7430000</v>
      </c>
    </row>
    <row r="621" spans="1:6" x14ac:dyDescent="0.35">
      <c r="A621">
        <v>687</v>
      </c>
      <c r="B621">
        <v>1019045777</v>
      </c>
      <c r="C621" s="47">
        <v>20432500</v>
      </c>
      <c r="D621" s="47">
        <v>1857500</v>
      </c>
      <c r="E621" s="47">
        <v>11145000</v>
      </c>
      <c r="F621" s="47">
        <v>7430000</v>
      </c>
    </row>
    <row r="622" spans="1:6" x14ac:dyDescent="0.35">
      <c r="A622">
        <v>688</v>
      </c>
      <c r="B622">
        <v>1032356505</v>
      </c>
      <c r="C622" s="47">
        <v>29174750</v>
      </c>
      <c r="D622" s="47">
        <v>2121800</v>
      </c>
      <c r="E622" s="47">
        <v>16443950</v>
      </c>
      <c r="F622" s="47">
        <v>10609000</v>
      </c>
    </row>
    <row r="623" spans="1:6" x14ac:dyDescent="0.35">
      <c r="A623">
        <v>689</v>
      </c>
      <c r="B623">
        <v>1024466865</v>
      </c>
      <c r="C623" s="47">
        <v>31866667</v>
      </c>
      <c r="D623" s="47">
        <v>1394167</v>
      </c>
      <c r="E623" s="47">
        <v>18522500</v>
      </c>
      <c r="F623" s="47">
        <v>11950000</v>
      </c>
    </row>
    <row r="624" spans="1:6" x14ac:dyDescent="0.35">
      <c r="A624">
        <v>690</v>
      </c>
      <c r="B624">
        <v>1019077800</v>
      </c>
      <c r="C624" s="47">
        <v>31472000</v>
      </c>
      <c r="D624" s="47">
        <v>1376900</v>
      </c>
      <c r="E624" s="47">
        <v>18293100</v>
      </c>
      <c r="F624" s="47">
        <v>11802000</v>
      </c>
    </row>
    <row r="625" spans="1:6" x14ac:dyDescent="0.35">
      <c r="A625">
        <v>691</v>
      </c>
      <c r="B625">
        <v>1070969716</v>
      </c>
      <c r="C625" s="47">
        <v>32455500</v>
      </c>
      <c r="D625" s="47">
        <v>2950500</v>
      </c>
      <c r="E625" s="47">
        <v>17703000</v>
      </c>
      <c r="F625" s="47">
        <v>11802000</v>
      </c>
    </row>
    <row r="626" spans="1:6" x14ac:dyDescent="0.35">
      <c r="A626">
        <v>692</v>
      </c>
      <c r="B626">
        <v>1022364648</v>
      </c>
      <c r="C626" s="47">
        <v>20432500</v>
      </c>
      <c r="D626" s="47">
        <v>1486000</v>
      </c>
      <c r="E626" s="47">
        <v>11516500</v>
      </c>
      <c r="F626" s="47">
        <v>7430000</v>
      </c>
    </row>
    <row r="627" spans="1:6" x14ac:dyDescent="0.35">
      <c r="A627">
        <v>693</v>
      </c>
      <c r="B627">
        <v>1023973190</v>
      </c>
      <c r="C627" s="47">
        <v>20432500</v>
      </c>
      <c r="D627" s="47">
        <v>1609833</v>
      </c>
      <c r="E627" s="47">
        <v>11392667</v>
      </c>
      <c r="F627" s="47">
        <v>7430000</v>
      </c>
    </row>
    <row r="628" spans="1:6" x14ac:dyDescent="0.35">
      <c r="A628">
        <v>696</v>
      </c>
      <c r="B628">
        <v>35472341</v>
      </c>
      <c r="C628" s="47">
        <v>14162500</v>
      </c>
      <c r="D628" s="47">
        <v>944167</v>
      </c>
      <c r="E628" s="47">
        <v>8068333</v>
      </c>
      <c r="F628" s="47">
        <v>5150000</v>
      </c>
    </row>
    <row r="629" spans="1:6" x14ac:dyDescent="0.35">
      <c r="A629">
        <v>697</v>
      </c>
      <c r="B629">
        <v>1014214679</v>
      </c>
      <c r="C629" s="47">
        <v>39107000</v>
      </c>
      <c r="D629" s="47">
        <v>5866052</v>
      </c>
      <c r="E629" s="47">
        <v>20205282</v>
      </c>
      <c r="F629" s="47">
        <v>13035666</v>
      </c>
    </row>
    <row r="630" spans="1:6" x14ac:dyDescent="0.35">
      <c r="A630">
        <v>698</v>
      </c>
      <c r="B630">
        <v>1030591394</v>
      </c>
      <c r="C630" s="47">
        <v>31472000</v>
      </c>
      <c r="D630" s="47">
        <v>1967000</v>
      </c>
      <c r="E630" s="47">
        <v>17703000</v>
      </c>
      <c r="F630" s="47">
        <v>11802000</v>
      </c>
    </row>
    <row r="631" spans="1:6" x14ac:dyDescent="0.35">
      <c r="A631">
        <v>699</v>
      </c>
      <c r="B631">
        <v>1022402935</v>
      </c>
      <c r="C631" s="47">
        <v>31472000</v>
      </c>
      <c r="D631" s="47">
        <v>1180200</v>
      </c>
      <c r="E631" s="47">
        <v>18489800</v>
      </c>
      <c r="F631" s="47">
        <v>11802000</v>
      </c>
    </row>
    <row r="632" spans="1:6" x14ac:dyDescent="0.35">
      <c r="A632">
        <v>700</v>
      </c>
      <c r="B632">
        <v>1016055342</v>
      </c>
      <c r="C632" s="47">
        <v>31472000</v>
      </c>
      <c r="D632" s="47">
        <v>1180200</v>
      </c>
      <c r="E632" s="47">
        <v>18489800</v>
      </c>
      <c r="F632" s="47">
        <v>11802000</v>
      </c>
    </row>
    <row r="633" spans="1:6" x14ac:dyDescent="0.35">
      <c r="A633">
        <v>701</v>
      </c>
      <c r="B633">
        <v>1121865195</v>
      </c>
      <c r="C633" s="47">
        <v>31472000</v>
      </c>
      <c r="D633" s="47">
        <v>1180200</v>
      </c>
      <c r="E633" s="47">
        <v>18489800</v>
      </c>
      <c r="F633" s="47">
        <v>11802000</v>
      </c>
    </row>
    <row r="634" spans="1:6" x14ac:dyDescent="0.35">
      <c r="A634">
        <v>702</v>
      </c>
      <c r="B634">
        <v>52959467</v>
      </c>
      <c r="C634" s="47">
        <v>36927000</v>
      </c>
      <c r="D634" s="47">
        <v>2685600</v>
      </c>
      <c r="E634" s="47">
        <v>20813400</v>
      </c>
      <c r="F634" s="47">
        <v>13428000</v>
      </c>
    </row>
    <row r="635" spans="1:6" x14ac:dyDescent="0.35">
      <c r="A635">
        <v>703</v>
      </c>
      <c r="B635">
        <v>52373257</v>
      </c>
      <c r="C635" s="47">
        <v>16731000</v>
      </c>
      <c r="D635" s="47">
        <v>1521000</v>
      </c>
      <c r="E635" s="47">
        <v>9126000</v>
      </c>
      <c r="F635" s="47">
        <v>6084000</v>
      </c>
    </row>
    <row r="636" spans="1:6" x14ac:dyDescent="0.35">
      <c r="A636">
        <v>704</v>
      </c>
      <c r="B636">
        <v>1013652261</v>
      </c>
      <c r="C636" s="47">
        <v>29174750</v>
      </c>
      <c r="D636" s="47">
        <v>2121800</v>
      </c>
      <c r="E636" s="47">
        <v>16443950</v>
      </c>
      <c r="F636" s="47">
        <v>10609000</v>
      </c>
    </row>
    <row r="637" spans="1:6" x14ac:dyDescent="0.35">
      <c r="A637">
        <v>705</v>
      </c>
      <c r="B637">
        <v>1037609962</v>
      </c>
      <c r="C637" s="47">
        <v>32455500</v>
      </c>
      <c r="D637" s="47">
        <v>2950500</v>
      </c>
      <c r="E637" s="47">
        <v>17703000</v>
      </c>
      <c r="F637" s="47">
        <v>11802000</v>
      </c>
    </row>
    <row r="638" spans="1:6" x14ac:dyDescent="0.35">
      <c r="A638">
        <v>706</v>
      </c>
      <c r="B638">
        <v>65761424</v>
      </c>
      <c r="C638" s="47">
        <v>36927000</v>
      </c>
      <c r="D638" s="47">
        <v>2685600</v>
      </c>
      <c r="E638" s="47">
        <v>20813400</v>
      </c>
      <c r="F638" s="47">
        <v>13428000</v>
      </c>
    </row>
    <row r="639" spans="1:6" x14ac:dyDescent="0.35">
      <c r="A639">
        <v>707</v>
      </c>
      <c r="B639">
        <v>53095842</v>
      </c>
      <c r="C639" s="47">
        <v>39108000</v>
      </c>
      <c r="D639" s="47">
        <v>5866200</v>
      </c>
      <c r="E639" s="47">
        <v>20205800</v>
      </c>
      <c r="F639" s="47">
        <v>13036000</v>
      </c>
    </row>
    <row r="640" spans="1:6" x14ac:dyDescent="0.35">
      <c r="A640">
        <v>708</v>
      </c>
      <c r="B640">
        <v>1019133448</v>
      </c>
      <c r="C640" s="47">
        <v>39108000</v>
      </c>
      <c r="D640" s="47">
        <v>0</v>
      </c>
      <c r="E640" s="47">
        <v>18684933</v>
      </c>
      <c r="F640" s="47">
        <v>20423067</v>
      </c>
    </row>
    <row r="641" spans="1:6" x14ac:dyDescent="0.35">
      <c r="A641">
        <v>709</v>
      </c>
      <c r="B641">
        <v>1013635530</v>
      </c>
      <c r="C641" s="47">
        <v>44688000</v>
      </c>
      <c r="D641" s="47">
        <v>7448000</v>
      </c>
      <c r="E641" s="47">
        <v>22344000</v>
      </c>
      <c r="F641" s="47">
        <v>14896000</v>
      </c>
    </row>
    <row r="642" spans="1:6" x14ac:dyDescent="0.35">
      <c r="A642">
        <v>710</v>
      </c>
      <c r="B642">
        <v>1026289755</v>
      </c>
      <c r="C642" s="47">
        <v>29174750</v>
      </c>
      <c r="D642" s="47">
        <v>2298617</v>
      </c>
      <c r="E642" s="47">
        <v>16267133</v>
      </c>
      <c r="F642" s="47">
        <v>10609000</v>
      </c>
    </row>
    <row r="643" spans="1:6" x14ac:dyDescent="0.35">
      <c r="A643">
        <v>711</v>
      </c>
      <c r="B643">
        <v>1030578775</v>
      </c>
      <c r="C643" s="47">
        <v>23339800</v>
      </c>
      <c r="D643" s="47">
        <v>1980347</v>
      </c>
      <c r="E643" s="47">
        <v>12872253</v>
      </c>
      <c r="F643" s="47">
        <v>8487200</v>
      </c>
    </row>
    <row r="644" spans="1:6" x14ac:dyDescent="0.35">
      <c r="A644">
        <v>712</v>
      </c>
      <c r="B644">
        <v>1052385886</v>
      </c>
      <c r="C644" s="47">
        <v>29174750</v>
      </c>
      <c r="D644" s="47">
        <v>2298617</v>
      </c>
      <c r="E644" s="47">
        <v>16267133</v>
      </c>
      <c r="F644" s="47">
        <v>10609000</v>
      </c>
    </row>
    <row r="645" spans="1:6" x14ac:dyDescent="0.35">
      <c r="A645">
        <v>713</v>
      </c>
      <c r="B645">
        <v>1010233596</v>
      </c>
      <c r="C645" s="47">
        <v>42000000</v>
      </c>
      <c r="D645" s="47">
        <v>6766667</v>
      </c>
      <c r="E645" s="47">
        <v>21233333</v>
      </c>
      <c r="F645" s="47">
        <v>14000000</v>
      </c>
    </row>
    <row r="646" spans="1:6" x14ac:dyDescent="0.35">
      <c r="A646">
        <v>714</v>
      </c>
      <c r="B646">
        <v>1026564288</v>
      </c>
      <c r="C646" s="47">
        <v>36000000</v>
      </c>
      <c r="D646" s="47">
        <v>5600000</v>
      </c>
      <c r="E646" s="47">
        <v>12400000</v>
      </c>
      <c r="F646" s="47">
        <v>18000000</v>
      </c>
    </row>
    <row r="647" spans="1:6" x14ac:dyDescent="0.35">
      <c r="A647">
        <v>715</v>
      </c>
      <c r="B647">
        <v>1018416687</v>
      </c>
      <c r="C647" s="47">
        <v>32455500</v>
      </c>
      <c r="D647" s="47">
        <v>2950500</v>
      </c>
      <c r="E647" s="47">
        <v>17703000</v>
      </c>
      <c r="F647" s="47">
        <v>11802000</v>
      </c>
    </row>
    <row r="648" spans="1:6" x14ac:dyDescent="0.35">
      <c r="A648">
        <v>716</v>
      </c>
      <c r="B648">
        <v>1032415054</v>
      </c>
      <c r="C648" s="47">
        <v>38500000</v>
      </c>
      <c r="D648" s="47">
        <v>4200000</v>
      </c>
      <c r="E648" s="47">
        <v>20300000</v>
      </c>
      <c r="F648" s="47">
        <v>14000000</v>
      </c>
    </row>
    <row r="649" spans="1:6" x14ac:dyDescent="0.35">
      <c r="A649">
        <v>717</v>
      </c>
      <c r="B649">
        <v>52857278</v>
      </c>
      <c r="C649" s="47">
        <v>20432500</v>
      </c>
      <c r="D649" s="47">
        <v>2352833</v>
      </c>
      <c r="E649" s="47">
        <v>10649667</v>
      </c>
      <c r="F649" s="47">
        <v>7430000</v>
      </c>
    </row>
    <row r="650" spans="1:6" x14ac:dyDescent="0.35">
      <c r="A650">
        <v>718</v>
      </c>
      <c r="B650">
        <v>1116242164</v>
      </c>
      <c r="C650" s="47">
        <v>44688000</v>
      </c>
      <c r="D650" s="47">
        <v>7448000</v>
      </c>
      <c r="E650" s="47">
        <v>22344000</v>
      </c>
      <c r="F650" s="47">
        <v>14896000</v>
      </c>
    </row>
    <row r="651" spans="1:6" x14ac:dyDescent="0.35">
      <c r="A651">
        <v>719</v>
      </c>
      <c r="B651">
        <v>1030547255</v>
      </c>
      <c r="C651" s="47">
        <v>12254000</v>
      </c>
      <c r="D651" s="47">
        <v>1114000</v>
      </c>
      <c r="E651" s="47">
        <v>6684000</v>
      </c>
      <c r="F651" s="47">
        <v>4456000</v>
      </c>
    </row>
    <row r="652" spans="1:6" x14ac:dyDescent="0.35">
      <c r="A652">
        <v>720</v>
      </c>
      <c r="B652">
        <v>51808615</v>
      </c>
      <c r="C652" s="47">
        <v>12254000</v>
      </c>
      <c r="D652" s="47">
        <v>1856667</v>
      </c>
      <c r="E652" s="47">
        <v>5941333</v>
      </c>
      <c r="F652" s="47">
        <v>4456000</v>
      </c>
    </row>
    <row r="653" spans="1:6" x14ac:dyDescent="0.35">
      <c r="A653">
        <v>721</v>
      </c>
      <c r="B653">
        <v>52807944</v>
      </c>
      <c r="C653" s="47">
        <v>12254000</v>
      </c>
      <c r="D653" s="47">
        <v>1114000</v>
      </c>
      <c r="E653" s="47">
        <v>6684000</v>
      </c>
      <c r="F653" s="47">
        <v>4456000</v>
      </c>
    </row>
    <row r="654" spans="1:6" x14ac:dyDescent="0.35">
      <c r="A654">
        <v>722</v>
      </c>
      <c r="B654">
        <v>51982279</v>
      </c>
      <c r="C654" s="47">
        <v>15708000</v>
      </c>
      <c r="D654" s="47">
        <v>2443467</v>
      </c>
      <c r="E654" s="47">
        <v>8028533</v>
      </c>
      <c r="F654" s="47">
        <v>5236000</v>
      </c>
    </row>
    <row r="655" spans="1:6" x14ac:dyDescent="0.35">
      <c r="A655">
        <v>723</v>
      </c>
      <c r="B655">
        <v>53925156</v>
      </c>
      <c r="C655" s="47">
        <v>29174750</v>
      </c>
      <c r="D655" s="47">
        <v>2298617</v>
      </c>
      <c r="E655" s="47">
        <v>16267133</v>
      </c>
      <c r="F655" s="47">
        <v>10609000</v>
      </c>
    </row>
    <row r="656" spans="1:6" x14ac:dyDescent="0.35">
      <c r="A656">
        <v>724</v>
      </c>
      <c r="B656">
        <v>53080974</v>
      </c>
      <c r="C656" s="47">
        <v>30488500</v>
      </c>
      <c r="D656" s="47">
        <v>983500</v>
      </c>
      <c r="E656" s="47">
        <v>17703000</v>
      </c>
      <c r="F656" s="47">
        <v>11802000</v>
      </c>
    </row>
    <row r="657" spans="1:6" x14ac:dyDescent="0.35">
      <c r="A657">
        <v>726</v>
      </c>
      <c r="B657">
        <v>1032476661</v>
      </c>
      <c r="C657" s="47">
        <v>39108000</v>
      </c>
      <c r="D657" s="47">
        <v>0</v>
      </c>
      <c r="E657" s="47">
        <v>18684933</v>
      </c>
      <c r="F657" s="47">
        <v>20423067</v>
      </c>
    </row>
    <row r="658" spans="1:6" x14ac:dyDescent="0.35">
      <c r="A658">
        <v>727</v>
      </c>
      <c r="B658">
        <v>1023002959</v>
      </c>
      <c r="C658" s="47">
        <v>39108000</v>
      </c>
      <c r="D658" s="47">
        <v>0</v>
      </c>
      <c r="E658" s="47">
        <v>17381333</v>
      </c>
      <c r="F658" s="47">
        <v>21726667</v>
      </c>
    </row>
    <row r="659" spans="1:6" x14ac:dyDescent="0.35">
      <c r="A659">
        <v>730</v>
      </c>
      <c r="B659">
        <v>1018455742</v>
      </c>
      <c r="C659" s="47">
        <v>45333333</v>
      </c>
      <c r="D659" s="47">
        <v>0</v>
      </c>
      <c r="E659" s="47">
        <v>25500000</v>
      </c>
      <c r="F659" s="47">
        <v>19833333</v>
      </c>
    </row>
    <row r="660" spans="1:6" x14ac:dyDescent="0.35">
      <c r="A660">
        <v>731</v>
      </c>
      <c r="B660">
        <v>1024554955</v>
      </c>
      <c r="C660" s="47">
        <v>29174750</v>
      </c>
      <c r="D660" s="47">
        <v>2475433</v>
      </c>
      <c r="E660" s="47">
        <v>16090317</v>
      </c>
      <c r="F660" s="47">
        <v>10609000</v>
      </c>
    </row>
    <row r="661" spans="1:6" x14ac:dyDescent="0.35">
      <c r="A661">
        <v>732</v>
      </c>
      <c r="B661">
        <v>1022421975</v>
      </c>
      <c r="C661" s="47">
        <v>20432500</v>
      </c>
      <c r="D661" s="47">
        <v>1857500</v>
      </c>
      <c r="E661" s="47">
        <v>11145000</v>
      </c>
      <c r="F661" s="47">
        <v>7430000</v>
      </c>
    </row>
    <row r="662" spans="1:6" x14ac:dyDescent="0.35">
      <c r="A662">
        <v>733</v>
      </c>
      <c r="B662">
        <v>1019010320</v>
      </c>
      <c r="C662" s="47">
        <v>29174750</v>
      </c>
      <c r="D662" s="47">
        <v>3182700</v>
      </c>
      <c r="E662" s="47">
        <v>15383050</v>
      </c>
      <c r="F662" s="47">
        <v>10609000</v>
      </c>
    </row>
    <row r="663" spans="1:6" x14ac:dyDescent="0.35">
      <c r="A663">
        <v>734</v>
      </c>
      <c r="B663">
        <v>1032444163</v>
      </c>
      <c r="C663" s="47">
        <v>20432500</v>
      </c>
      <c r="D663" s="47">
        <v>1733667</v>
      </c>
      <c r="E663" s="47">
        <v>11268833</v>
      </c>
      <c r="F663" s="47">
        <v>7430000</v>
      </c>
    </row>
    <row r="664" spans="1:6" x14ac:dyDescent="0.35">
      <c r="A664">
        <v>736</v>
      </c>
      <c r="B664">
        <v>1015428820</v>
      </c>
      <c r="C664" s="47">
        <v>29174750</v>
      </c>
      <c r="D664" s="47">
        <v>2652250</v>
      </c>
      <c r="E664" s="47">
        <v>15913500</v>
      </c>
      <c r="F664" s="47">
        <v>10609000</v>
      </c>
    </row>
    <row r="665" spans="1:6" x14ac:dyDescent="0.35">
      <c r="A665">
        <v>737</v>
      </c>
      <c r="B665">
        <v>52153225</v>
      </c>
      <c r="C665" s="47">
        <v>34400000</v>
      </c>
      <c r="D665" s="47">
        <v>0</v>
      </c>
      <c r="E665" s="47">
        <v>25800000</v>
      </c>
      <c r="F665" s="47">
        <v>8600000</v>
      </c>
    </row>
    <row r="666" spans="1:6" x14ac:dyDescent="0.35">
      <c r="A666">
        <v>738</v>
      </c>
      <c r="B666">
        <v>1032439640</v>
      </c>
      <c r="C666" s="47">
        <v>44971915</v>
      </c>
      <c r="D666" s="47">
        <v>0</v>
      </c>
      <c r="E666" s="47">
        <v>23329181</v>
      </c>
      <c r="F666" s="47">
        <v>21642734</v>
      </c>
    </row>
    <row r="667" spans="1:6" x14ac:dyDescent="0.35">
      <c r="A667">
        <v>739</v>
      </c>
      <c r="B667">
        <v>1070959911</v>
      </c>
      <c r="C667" s="47">
        <v>36206615</v>
      </c>
      <c r="D667" s="47">
        <v>0</v>
      </c>
      <c r="E667" s="47">
        <v>21256787</v>
      </c>
      <c r="F667" s="47">
        <v>14949828</v>
      </c>
    </row>
    <row r="668" spans="1:6" x14ac:dyDescent="0.35">
      <c r="A668">
        <v>740</v>
      </c>
      <c r="B668">
        <v>41785879</v>
      </c>
      <c r="C668" s="47">
        <v>12254000</v>
      </c>
      <c r="D668" s="47">
        <v>1114000</v>
      </c>
      <c r="E668" s="47">
        <v>6684000</v>
      </c>
      <c r="F668" s="47">
        <v>4456000</v>
      </c>
    </row>
    <row r="669" spans="1:6" x14ac:dyDescent="0.35">
      <c r="A669">
        <v>741</v>
      </c>
      <c r="B669">
        <v>1022411484</v>
      </c>
      <c r="C669" s="47">
        <v>13131250</v>
      </c>
      <c r="D669" s="47">
        <v>1034583</v>
      </c>
      <c r="E669" s="47">
        <v>7321667</v>
      </c>
      <c r="F669" s="47">
        <v>4775000</v>
      </c>
    </row>
    <row r="670" spans="1:6" x14ac:dyDescent="0.35">
      <c r="A670">
        <v>742</v>
      </c>
      <c r="B670">
        <v>51687980</v>
      </c>
      <c r="C670" s="47">
        <v>12254000</v>
      </c>
      <c r="D670" s="47">
        <v>1114000</v>
      </c>
      <c r="E670" s="47">
        <v>6684000</v>
      </c>
      <c r="F670" s="47">
        <v>4456000</v>
      </c>
    </row>
    <row r="671" spans="1:6" x14ac:dyDescent="0.35">
      <c r="A671">
        <v>743</v>
      </c>
      <c r="B671">
        <v>1073245893</v>
      </c>
      <c r="C671" s="47">
        <v>29174750</v>
      </c>
      <c r="D671" s="47">
        <v>2475433</v>
      </c>
      <c r="E671" s="47">
        <v>16090317</v>
      </c>
      <c r="F671" s="47">
        <v>10609000</v>
      </c>
    </row>
    <row r="672" spans="1:6" x14ac:dyDescent="0.35">
      <c r="A672">
        <v>744</v>
      </c>
      <c r="B672">
        <v>1014253349</v>
      </c>
      <c r="C672" s="47">
        <v>29174750</v>
      </c>
      <c r="D672" s="47">
        <v>2475433</v>
      </c>
      <c r="E672" s="47">
        <v>16090317</v>
      </c>
      <c r="F672" s="47">
        <v>10609000</v>
      </c>
    </row>
    <row r="673" spans="1:6" x14ac:dyDescent="0.35">
      <c r="A673">
        <v>745</v>
      </c>
      <c r="B673">
        <v>1026559384</v>
      </c>
      <c r="C673" s="47">
        <v>29174750</v>
      </c>
      <c r="D673" s="47">
        <v>2475433</v>
      </c>
      <c r="E673" s="47">
        <v>16090317</v>
      </c>
      <c r="F673" s="47">
        <v>10609000</v>
      </c>
    </row>
    <row r="674" spans="1:6" x14ac:dyDescent="0.35">
      <c r="A674">
        <v>746</v>
      </c>
      <c r="B674">
        <v>52460032</v>
      </c>
      <c r="C674" s="47">
        <v>12254000</v>
      </c>
      <c r="D674" s="47">
        <v>1336800</v>
      </c>
      <c r="E674" s="47">
        <v>6461200</v>
      </c>
      <c r="F674" s="47">
        <v>4456000</v>
      </c>
    </row>
    <row r="675" spans="1:6" x14ac:dyDescent="0.35">
      <c r="A675">
        <v>747</v>
      </c>
      <c r="B675">
        <v>1010164383</v>
      </c>
      <c r="C675" s="47">
        <v>50376000</v>
      </c>
      <c r="D675" s="47">
        <v>0</v>
      </c>
      <c r="E675" s="47">
        <v>24348400</v>
      </c>
      <c r="F675" s="47">
        <v>26027600</v>
      </c>
    </row>
    <row r="676" spans="1:6" x14ac:dyDescent="0.35">
      <c r="A676">
        <v>748</v>
      </c>
      <c r="B676">
        <v>1018486377</v>
      </c>
      <c r="C676" s="47">
        <v>39108000</v>
      </c>
      <c r="D676" s="47">
        <v>7169800</v>
      </c>
      <c r="E676" s="47">
        <v>18902200</v>
      </c>
      <c r="F676" s="47">
        <v>13036000</v>
      </c>
    </row>
    <row r="677" spans="1:6" x14ac:dyDescent="0.35">
      <c r="A677">
        <v>749</v>
      </c>
      <c r="B677">
        <v>35502609</v>
      </c>
      <c r="C677" s="47">
        <v>12254000</v>
      </c>
      <c r="D677" s="47">
        <v>1411067</v>
      </c>
      <c r="E677" s="47">
        <v>6386933</v>
      </c>
      <c r="F677" s="47">
        <v>4456000</v>
      </c>
    </row>
    <row r="678" spans="1:6" x14ac:dyDescent="0.35">
      <c r="A678">
        <v>751</v>
      </c>
      <c r="B678">
        <v>1085313128</v>
      </c>
      <c r="C678" s="47">
        <v>29174750</v>
      </c>
      <c r="D678" s="47">
        <v>2652250</v>
      </c>
      <c r="E678" s="47">
        <v>15913500</v>
      </c>
      <c r="F678" s="47">
        <v>10609000</v>
      </c>
    </row>
    <row r="679" spans="1:6" x14ac:dyDescent="0.35">
      <c r="A679">
        <v>752</v>
      </c>
      <c r="B679">
        <v>1022970464</v>
      </c>
      <c r="C679" s="47">
        <v>22188000</v>
      </c>
      <c r="D679" s="47">
        <v>3698000</v>
      </c>
      <c r="E679" s="47">
        <v>11094000</v>
      </c>
      <c r="F679" s="47">
        <v>7396000</v>
      </c>
    </row>
    <row r="680" spans="1:6" x14ac:dyDescent="0.35">
      <c r="A680">
        <v>753</v>
      </c>
      <c r="B680">
        <v>1072661251</v>
      </c>
      <c r="C680" s="47">
        <v>31157500</v>
      </c>
      <c r="D680" s="47">
        <v>2832500</v>
      </c>
      <c r="E680" s="47">
        <v>16995000</v>
      </c>
      <c r="F680" s="47">
        <v>11330000</v>
      </c>
    </row>
    <row r="681" spans="1:6" x14ac:dyDescent="0.35">
      <c r="A681">
        <v>754</v>
      </c>
      <c r="B681">
        <v>1022972414</v>
      </c>
      <c r="C681" s="47">
        <v>16731000</v>
      </c>
      <c r="D681" s="47">
        <v>1521000</v>
      </c>
      <c r="E681" s="47">
        <v>9126000</v>
      </c>
      <c r="F681" s="47">
        <v>6084000</v>
      </c>
    </row>
    <row r="682" spans="1:6" x14ac:dyDescent="0.35">
      <c r="A682">
        <v>755</v>
      </c>
      <c r="B682">
        <v>1033697548</v>
      </c>
      <c r="C682" s="47">
        <v>22278000</v>
      </c>
      <c r="D682" s="47">
        <v>4331833</v>
      </c>
      <c r="E682" s="47">
        <v>10520167</v>
      </c>
      <c r="F682" s="47">
        <v>7426000</v>
      </c>
    </row>
    <row r="683" spans="1:6" x14ac:dyDescent="0.35">
      <c r="A683">
        <v>756</v>
      </c>
      <c r="B683">
        <v>1010193338</v>
      </c>
      <c r="C683" s="47">
        <v>36927000</v>
      </c>
      <c r="D683" s="47">
        <v>4028400</v>
      </c>
      <c r="E683" s="47">
        <v>19470600</v>
      </c>
      <c r="F683" s="47">
        <v>13428000</v>
      </c>
    </row>
    <row r="684" spans="1:6" x14ac:dyDescent="0.35">
      <c r="A684">
        <v>757</v>
      </c>
      <c r="B684">
        <v>91080090</v>
      </c>
      <c r="C684" s="47">
        <v>37374571</v>
      </c>
      <c r="D684" s="47">
        <v>0</v>
      </c>
      <c r="E684" s="47">
        <v>21023196</v>
      </c>
      <c r="F684" s="47">
        <v>16351375</v>
      </c>
    </row>
    <row r="685" spans="1:6" x14ac:dyDescent="0.35">
      <c r="A685">
        <v>758</v>
      </c>
      <c r="B685">
        <v>35604943</v>
      </c>
      <c r="C685" s="47">
        <v>29174750</v>
      </c>
      <c r="D685" s="47">
        <v>0</v>
      </c>
      <c r="E685" s="47">
        <v>15913500</v>
      </c>
      <c r="F685" s="47">
        <v>13261250</v>
      </c>
    </row>
    <row r="686" spans="1:6" x14ac:dyDescent="0.35">
      <c r="A686">
        <v>759</v>
      </c>
      <c r="B686">
        <v>35326358</v>
      </c>
      <c r="C686" s="47">
        <v>50388000</v>
      </c>
      <c r="D686" s="47">
        <v>0</v>
      </c>
      <c r="E686" s="47">
        <v>23514400</v>
      </c>
      <c r="F686" s="47">
        <v>26873600</v>
      </c>
    </row>
    <row r="687" spans="1:6" x14ac:dyDescent="0.35">
      <c r="A687">
        <v>760</v>
      </c>
      <c r="B687">
        <v>1018469145</v>
      </c>
      <c r="C687" s="47">
        <v>40410000</v>
      </c>
      <c r="D687" s="47">
        <v>0</v>
      </c>
      <c r="E687" s="47">
        <v>19307000</v>
      </c>
      <c r="F687" s="47">
        <v>21103000</v>
      </c>
    </row>
    <row r="688" spans="1:6" x14ac:dyDescent="0.35">
      <c r="A688">
        <v>761</v>
      </c>
      <c r="B688">
        <v>1012395718</v>
      </c>
      <c r="C688" s="47">
        <v>20432500</v>
      </c>
      <c r="D688" s="47">
        <v>2476667</v>
      </c>
      <c r="E688" s="47">
        <v>10525833</v>
      </c>
      <c r="F688" s="47">
        <v>7430000</v>
      </c>
    </row>
    <row r="689" spans="1:6" x14ac:dyDescent="0.35">
      <c r="A689">
        <v>762</v>
      </c>
      <c r="B689">
        <v>80818311</v>
      </c>
      <c r="C689" s="47">
        <v>19724523</v>
      </c>
      <c r="D689" s="47">
        <v>0</v>
      </c>
      <c r="E689" s="47">
        <v>11095044</v>
      </c>
      <c r="F689" s="47">
        <v>8629479</v>
      </c>
    </row>
    <row r="690" spans="1:6" x14ac:dyDescent="0.35">
      <c r="A690">
        <v>763</v>
      </c>
      <c r="B690">
        <v>1018478219</v>
      </c>
      <c r="C690" s="47">
        <v>39108000</v>
      </c>
      <c r="D690" s="47">
        <v>0</v>
      </c>
      <c r="E690" s="47">
        <v>18467667</v>
      </c>
      <c r="F690" s="47">
        <v>20640333</v>
      </c>
    </row>
    <row r="691" spans="1:6" x14ac:dyDescent="0.35">
      <c r="A691">
        <v>764</v>
      </c>
      <c r="B691">
        <v>1018502994</v>
      </c>
      <c r="C691" s="47">
        <v>39096000</v>
      </c>
      <c r="D691" s="47">
        <v>0</v>
      </c>
      <c r="E691" s="47">
        <v>18462000</v>
      </c>
      <c r="F691" s="47">
        <v>20634000</v>
      </c>
    </row>
    <row r="692" spans="1:6" x14ac:dyDescent="0.35">
      <c r="A692">
        <v>765</v>
      </c>
      <c r="B692">
        <v>35507616</v>
      </c>
      <c r="C692" s="47">
        <v>39108000</v>
      </c>
      <c r="D692" s="47">
        <v>7604333</v>
      </c>
      <c r="E692" s="47">
        <v>18467667</v>
      </c>
      <c r="F692" s="47">
        <v>13036000</v>
      </c>
    </row>
    <row r="693" spans="1:6" x14ac:dyDescent="0.35">
      <c r="A693">
        <v>766</v>
      </c>
      <c r="B693">
        <v>59310788</v>
      </c>
      <c r="C693" s="47">
        <v>39108000</v>
      </c>
      <c r="D693" s="47">
        <v>7604333</v>
      </c>
      <c r="E693" s="47">
        <v>18467667</v>
      </c>
      <c r="F693" s="47">
        <v>13036000</v>
      </c>
    </row>
    <row r="694" spans="1:6" x14ac:dyDescent="0.35">
      <c r="A694">
        <v>767</v>
      </c>
      <c r="B694">
        <v>1015470972</v>
      </c>
      <c r="C694" s="47">
        <v>52250000</v>
      </c>
      <c r="D694" s="47">
        <v>0</v>
      </c>
      <c r="E694" s="47">
        <v>15400000</v>
      </c>
      <c r="F694" s="47">
        <v>36850000</v>
      </c>
    </row>
    <row r="695" spans="1:6" x14ac:dyDescent="0.35">
      <c r="A695">
        <v>768</v>
      </c>
      <c r="B695">
        <v>1012334587</v>
      </c>
      <c r="C695" s="47">
        <v>20432500</v>
      </c>
      <c r="D695" s="47">
        <v>2352833</v>
      </c>
      <c r="E695" s="47">
        <v>10649667</v>
      </c>
      <c r="F695" s="47">
        <v>7430000</v>
      </c>
    </row>
    <row r="696" spans="1:6" x14ac:dyDescent="0.35">
      <c r="A696">
        <v>769</v>
      </c>
      <c r="B696">
        <v>1018405717</v>
      </c>
      <c r="C696" s="47">
        <v>37374571</v>
      </c>
      <c r="D696" s="47">
        <v>0</v>
      </c>
      <c r="E696" s="47">
        <v>19388059</v>
      </c>
      <c r="F696" s="47">
        <v>17986512</v>
      </c>
    </row>
    <row r="697" spans="1:6" x14ac:dyDescent="0.35">
      <c r="A697">
        <v>770</v>
      </c>
      <c r="B697">
        <v>1020719847</v>
      </c>
      <c r="C697" s="47">
        <v>37374571</v>
      </c>
      <c r="D697" s="47">
        <v>0</v>
      </c>
      <c r="E697" s="47">
        <v>20088832</v>
      </c>
      <c r="F697" s="47">
        <v>17285739</v>
      </c>
    </row>
    <row r="698" spans="1:6" x14ac:dyDescent="0.35">
      <c r="A698">
        <v>771</v>
      </c>
      <c r="B698">
        <v>52093380</v>
      </c>
      <c r="C698" s="47">
        <v>38046000</v>
      </c>
      <c r="D698" s="47">
        <v>5371200</v>
      </c>
      <c r="E698" s="47">
        <v>19246800</v>
      </c>
      <c r="F698" s="47">
        <v>13428000</v>
      </c>
    </row>
    <row r="699" spans="1:6" x14ac:dyDescent="0.35">
      <c r="A699">
        <v>772</v>
      </c>
      <c r="B699">
        <v>52718702</v>
      </c>
      <c r="C699" s="47">
        <v>35308000</v>
      </c>
      <c r="D699" s="47">
        <v>0</v>
      </c>
      <c r="E699" s="47">
        <v>9958666</v>
      </c>
      <c r="F699" s="47">
        <v>25349334</v>
      </c>
    </row>
    <row r="700" spans="1:6" x14ac:dyDescent="0.35">
      <c r="A700">
        <v>773</v>
      </c>
      <c r="B700">
        <v>1026266387</v>
      </c>
      <c r="C700" s="47">
        <v>43500000</v>
      </c>
      <c r="D700" s="47">
        <v>1160000</v>
      </c>
      <c r="E700" s="47">
        <v>24940000</v>
      </c>
      <c r="F700" s="47">
        <v>17400000</v>
      </c>
    </row>
    <row r="701" spans="1:6" x14ac:dyDescent="0.35">
      <c r="A701">
        <v>774</v>
      </c>
      <c r="B701">
        <v>1098736381</v>
      </c>
      <c r="C701" s="47">
        <v>27200000</v>
      </c>
      <c r="D701" s="47">
        <v>0</v>
      </c>
      <c r="E701" s="47">
        <v>19266667</v>
      </c>
      <c r="F701" s="47">
        <v>7933333</v>
      </c>
    </row>
    <row r="702" spans="1:6" x14ac:dyDescent="0.35">
      <c r="A702">
        <v>775</v>
      </c>
      <c r="B702">
        <v>1013598415</v>
      </c>
      <c r="C702" s="47">
        <v>61750000</v>
      </c>
      <c r="D702" s="47">
        <v>0</v>
      </c>
      <c r="E702" s="47">
        <v>4983333</v>
      </c>
      <c r="F702" s="47">
        <v>56766667</v>
      </c>
    </row>
    <row r="703" spans="1:6" x14ac:dyDescent="0.35">
      <c r="A703">
        <v>777</v>
      </c>
      <c r="B703">
        <v>53015473</v>
      </c>
      <c r="C703" s="47">
        <v>61750000</v>
      </c>
      <c r="D703" s="47">
        <v>0</v>
      </c>
      <c r="E703" s="47">
        <v>17983333</v>
      </c>
      <c r="F703" s="47">
        <v>43766667</v>
      </c>
    </row>
    <row r="704" spans="1:6" x14ac:dyDescent="0.35">
      <c r="A704">
        <v>778</v>
      </c>
      <c r="B704">
        <v>1014294595</v>
      </c>
      <c r="C704" s="47">
        <v>61750000</v>
      </c>
      <c r="D704" s="47">
        <v>0</v>
      </c>
      <c r="E704" s="47">
        <v>17983333</v>
      </c>
      <c r="F704" s="47">
        <v>43766667</v>
      </c>
    </row>
    <row r="705" spans="1:6" x14ac:dyDescent="0.35">
      <c r="A705">
        <v>779</v>
      </c>
      <c r="B705">
        <v>52902315</v>
      </c>
      <c r="C705" s="47">
        <v>31983333</v>
      </c>
      <c r="D705" s="47">
        <v>0</v>
      </c>
      <c r="E705" s="47">
        <v>31983333</v>
      </c>
      <c r="F705" s="47">
        <v>0</v>
      </c>
    </row>
    <row r="706" spans="1:6" x14ac:dyDescent="0.35">
      <c r="A706">
        <v>781</v>
      </c>
      <c r="B706">
        <v>52240365</v>
      </c>
      <c r="C706" s="47">
        <v>20432500</v>
      </c>
      <c r="D706" s="47">
        <v>2724333</v>
      </c>
      <c r="E706" s="47">
        <v>10278167</v>
      </c>
      <c r="F706" s="47">
        <v>7430000</v>
      </c>
    </row>
    <row r="707" spans="1:6" x14ac:dyDescent="0.35">
      <c r="A707">
        <v>782</v>
      </c>
      <c r="B707">
        <v>52339678</v>
      </c>
      <c r="C707" s="47">
        <v>19250000</v>
      </c>
      <c r="D707" s="47">
        <v>0</v>
      </c>
      <c r="E707" s="47">
        <v>9333333</v>
      </c>
      <c r="F707" s="47">
        <v>9916667</v>
      </c>
    </row>
    <row r="708" spans="1:6" x14ac:dyDescent="0.35">
      <c r="A708">
        <v>783</v>
      </c>
      <c r="B708">
        <v>1020753180</v>
      </c>
      <c r="C708" s="47">
        <v>29174750</v>
      </c>
      <c r="D708" s="47">
        <v>3889967</v>
      </c>
      <c r="E708" s="47">
        <v>14675783</v>
      </c>
      <c r="F708" s="47">
        <v>10609000</v>
      </c>
    </row>
    <row r="709" spans="1:6" x14ac:dyDescent="0.35">
      <c r="A709">
        <v>784</v>
      </c>
      <c r="B709">
        <v>1010231425</v>
      </c>
      <c r="C709" s="47">
        <v>29174750</v>
      </c>
      <c r="D709" s="47">
        <v>4420417</v>
      </c>
      <c r="E709" s="47">
        <v>14145333</v>
      </c>
      <c r="F709" s="47">
        <v>10609000</v>
      </c>
    </row>
    <row r="710" spans="1:6" x14ac:dyDescent="0.35">
      <c r="A710">
        <v>786</v>
      </c>
      <c r="B710">
        <v>52708833</v>
      </c>
      <c r="C710" s="47">
        <v>56000000</v>
      </c>
      <c r="D710" s="47">
        <v>0</v>
      </c>
      <c r="E710" s="47">
        <v>29050000</v>
      </c>
      <c r="F710" s="47">
        <v>26950000</v>
      </c>
    </row>
    <row r="711" spans="1:6" x14ac:dyDescent="0.35">
      <c r="A711">
        <v>787</v>
      </c>
      <c r="B711">
        <v>1032362351</v>
      </c>
      <c r="C711" s="47">
        <v>30250000</v>
      </c>
      <c r="D711" s="47">
        <v>3483333</v>
      </c>
      <c r="E711" s="47">
        <v>10266667</v>
      </c>
      <c r="F711" s="47">
        <v>16500000</v>
      </c>
    </row>
    <row r="712" spans="1:6" x14ac:dyDescent="0.35">
      <c r="A712">
        <v>789</v>
      </c>
      <c r="B712">
        <v>52184426</v>
      </c>
      <c r="C712" s="47">
        <v>35134306</v>
      </c>
      <c r="D712" s="47">
        <v>0</v>
      </c>
      <c r="E712" s="47">
        <v>9862261</v>
      </c>
      <c r="F712" s="47">
        <v>25272045</v>
      </c>
    </row>
    <row r="713" spans="1:6" x14ac:dyDescent="0.35">
      <c r="A713">
        <v>790</v>
      </c>
      <c r="B713">
        <v>1018420718</v>
      </c>
      <c r="C713" s="47">
        <v>39096000</v>
      </c>
      <c r="D713" s="47">
        <v>0</v>
      </c>
      <c r="E713" s="47">
        <v>17158800</v>
      </c>
      <c r="F713" s="47">
        <v>21937200</v>
      </c>
    </row>
    <row r="714" spans="1:6" x14ac:dyDescent="0.35">
      <c r="A714">
        <v>791</v>
      </c>
      <c r="B714">
        <v>52866026</v>
      </c>
      <c r="C714" s="47">
        <v>39096000</v>
      </c>
      <c r="D714" s="47">
        <v>0</v>
      </c>
      <c r="E714" s="47">
        <v>17158800</v>
      </c>
      <c r="F714" s="47">
        <v>21937200</v>
      </c>
    </row>
    <row r="715" spans="1:6" x14ac:dyDescent="0.35">
      <c r="A715">
        <v>792</v>
      </c>
      <c r="B715">
        <v>52028342</v>
      </c>
      <c r="C715" s="47">
        <v>39096000</v>
      </c>
      <c r="D715" s="47">
        <v>0</v>
      </c>
      <c r="E715" s="47">
        <v>17158800</v>
      </c>
      <c r="F715" s="47">
        <v>21937200</v>
      </c>
    </row>
    <row r="716" spans="1:6" x14ac:dyDescent="0.35">
      <c r="A716">
        <v>793</v>
      </c>
      <c r="B716">
        <v>1033705920</v>
      </c>
      <c r="C716" s="47">
        <v>34100000</v>
      </c>
      <c r="D716" s="47">
        <v>2200000</v>
      </c>
      <c r="E716" s="47">
        <v>18700000</v>
      </c>
      <c r="F716" s="47">
        <v>13200000</v>
      </c>
    </row>
    <row r="717" spans="1:6" x14ac:dyDescent="0.35">
      <c r="A717">
        <v>794</v>
      </c>
      <c r="B717">
        <v>1000831210</v>
      </c>
      <c r="C717" s="47">
        <v>11937500</v>
      </c>
      <c r="D717" s="47">
        <v>318333</v>
      </c>
      <c r="E717" s="47">
        <v>6844167</v>
      </c>
      <c r="F717" s="47">
        <v>4775000</v>
      </c>
    </row>
    <row r="718" spans="1:6" x14ac:dyDescent="0.35">
      <c r="A718">
        <v>795</v>
      </c>
      <c r="B718">
        <v>1070305254</v>
      </c>
      <c r="C718" s="47">
        <v>39108000</v>
      </c>
      <c r="D718" s="47">
        <v>9125200</v>
      </c>
      <c r="E718" s="47">
        <v>16946800</v>
      </c>
      <c r="F718" s="47">
        <v>13036000</v>
      </c>
    </row>
    <row r="719" spans="1:6" x14ac:dyDescent="0.35">
      <c r="A719">
        <v>796</v>
      </c>
      <c r="B719">
        <v>52428918</v>
      </c>
      <c r="C719" s="47">
        <v>39108000</v>
      </c>
      <c r="D719" s="47">
        <v>0</v>
      </c>
      <c r="E719" s="47">
        <v>0</v>
      </c>
      <c r="F719" s="47">
        <v>39108000</v>
      </c>
    </row>
    <row r="720" spans="1:6" x14ac:dyDescent="0.35">
      <c r="A720">
        <v>797</v>
      </c>
      <c r="B720">
        <v>1053819587</v>
      </c>
      <c r="C720" s="47">
        <v>32592000</v>
      </c>
      <c r="D720" s="47">
        <v>7785867</v>
      </c>
      <c r="E720" s="47">
        <v>13942133</v>
      </c>
      <c r="F720" s="47">
        <v>10864000</v>
      </c>
    </row>
    <row r="721" spans="1:6" x14ac:dyDescent="0.35">
      <c r="A721">
        <v>798</v>
      </c>
      <c r="B721">
        <v>1013615768</v>
      </c>
      <c r="C721" s="47">
        <v>44250000</v>
      </c>
      <c r="D721" s="47">
        <v>0</v>
      </c>
      <c r="E721" s="47">
        <v>12750000</v>
      </c>
      <c r="F721" s="47">
        <v>31500000</v>
      </c>
    </row>
    <row r="722" spans="1:6" x14ac:dyDescent="0.35">
      <c r="A722">
        <v>799</v>
      </c>
      <c r="B722">
        <v>1049640390</v>
      </c>
      <c r="C722" s="47">
        <v>40844650</v>
      </c>
      <c r="D722" s="47">
        <v>6188583</v>
      </c>
      <c r="E722" s="47">
        <v>19803467</v>
      </c>
      <c r="F722" s="47">
        <v>14852600</v>
      </c>
    </row>
    <row r="723" spans="1:6" x14ac:dyDescent="0.35">
      <c r="A723">
        <v>800</v>
      </c>
      <c r="B723">
        <v>1073176212</v>
      </c>
      <c r="C723" s="47">
        <v>20432500</v>
      </c>
      <c r="D723" s="47">
        <v>3095833</v>
      </c>
      <c r="E723" s="47">
        <v>9906667</v>
      </c>
      <c r="F723" s="47">
        <v>7430000</v>
      </c>
    </row>
    <row r="724" spans="1:6" x14ac:dyDescent="0.35">
      <c r="A724">
        <v>801</v>
      </c>
      <c r="B724">
        <v>1075299886</v>
      </c>
      <c r="C724" s="47">
        <v>38046000</v>
      </c>
      <c r="D724" s="47">
        <v>6714000</v>
      </c>
      <c r="E724" s="47">
        <v>17904000</v>
      </c>
      <c r="F724" s="47">
        <v>13428000</v>
      </c>
    </row>
    <row r="725" spans="1:6" x14ac:dyDescent="0.35">
      <c r="A725">
        <v>802</v>
      </c>
      <c r="B725">
        <v>1015403452</v>
      </c>
      <c r="C725" s="47">
        <v>35000000</v>
      </c>
      <c r="D725" s="47">
        <v>1400000</v>
      </c>
      <c r="E725" s="47">
        <v>19600000</v>
      </c>
      <c r="F725" s="47">
        <v>14000000</v>
      </c>
    </row>
    <row r="726" spans="1:6" x14ac:dyDescent="0.35">
      <c r="A726">
        <v>803</v>
      </c>
      <c r="B726">
        <v>52085598</v>
      </c>
      <c r="C726" s="47">
        <v>39108000</v>
      </c>
      <c r="D726" s="47">
        <v>8907933</v>
      </c>
      <c r="E726" s="47">
        <v>17164067</v>
      </c>
      <c r="F726" s="47">
        <v>13036000</v>
      </c>
    </row>
    <row r="727" spans="1:6" x14ac:dyDescent="0.35">
      <c r="A727">
        <v>805</v>
      </c>
      <c r="B727">
        <v>1032457160</v>
      </c>
      <c r="C727" s="47">
        <v>52250000</v>
      </c>
      <c r="D727" s="47">
        <v>0</v>
      </c>
      <c r="E727" s="47">
        <v>15400000</v>
      </c>
      <c r="F727" s="47">
        <v>36850000</v>
      </c>
    </row>
    <row r="728" spans="1:6" x14ac:dyDescent="0.35">
      <c r="A728">
        <v>806</v>
      </c>
      <c r="B728">
        <v>39649779</v>
      </c>
      <c r="C728" s="47">
        <v>29174750</v>
      </c>
      <c r="D728" s="47">
        <v>3889967</v>
      </c>
      <c r="E728" s="47">
        <v>14675783</v>
      </c>
      <c r="F728" s="47">
        <v>10609000</v>
      </c>
    </row>
    <row r="729" spans="1:6" x14ac:dyDescent="0.35">
      <c r="A729">
        <v>807</v>
      </c>
      <c r="B729">
        <v>1030635918</v>
      </c>
      <c r="C729" s="47">
        <v>19937167</v>
      </c>
      <c r="D729" s="47">
        <v>2229000</v>
      </c>
      <c r="E729" s="47">
        <v>10278167</v>
      </c>
      <c r="F729" s="47">
        <v>7430000</v>
      </c>
    </row>
    <row r="730" spans="1:6" x14ac:dyDescent="0.35">
      <c r="A730">
        <v>808</v>
      </c>
      <c r="B730">
        <v>1032467525</v>
      </c>
      <c r="C730" s="47">
        <v>17873667</v>
      </c>
      <c r="D730" s="47">
        <v>739600</v>
      </c>
      <c r="E730" s="47">
        <v>9738067</v>
      </c>
      <c r="F730" s="47">
        <v>7396000</v>
      </c>
    </row>
    <row r="731" spans="1:6" x14ac:dyDescent="0.35">
      <c r="A731">
        <v>809</v>
      </c>
      <c r="B731">
        <v>1032441136</v>
      </c>
      <c r="C731" s="47">
        <v>61750000</v>
      </c>
      <c r="D731" s="47">
        <v>0</v>
      </c>
      <c r="E731" s="47">
        <v>17983333</v>
      </c>
      <c r="F731" s="47">
        <v>43766667</v>
      </c>
    </row>
    <row r="732" spans="1:6" x14ac:dyDescent="0.35">
      <c r="A732">
        <v>810</v>
      </c>
      <c r="B732">
        <v>52834726</v>
      </c>
      <c r="C732" s="47">
        <v>40843000</v>
      </c>
      <c r="D732" s="47">
        <v>5198200</v>
      </c>
      <c r="E732" s="47">
        <v>20792800</v>
      </c>
      <c r="F732" s="47">
        <v>14852000</v>
      </c>
    </row>
    <row r="733" spans="1:6" x14ac:dyDescent="0.35">
      <c r="A733">
        <v>811</v>
      </c>
      <c r="B733">
        <v>1032492067</v>
      </c>
      <c r="C733" s="47">
        <v>38046000</v>
      </c>
      <c r="D733" s="47">
        <v>6714000</v>
      </c>
      <c r="E733" s="47">
        <v>17904000</v>
      </c>
      <c r="F733" s="47">
        <v>13428000</v>
      </c>
    </row>
    <row r="734" spans="1:6" x14ac:dyDescent="0.35">
      <c r="A734">
        <v>812</v>
      </c>
      <c r="B734">
        <v>52396704</v>
      </c>
      <c r="C734" s="47">
        <v>26500000</v>
      </c>
      <c r="D734" s="47">
        <v>1766667</v>
      </c>
      <c r="E734" s="47">
        <v>14133333</v>
      </c>
      <c r="F734" s="47">
        <v>10600000</v>
      </c>
    </row>
    <row r="735" spans="1:6" x14ac:dyDescent="0.35">
      <c r="A735">
        <v>814</v>
      </c>
      <c r="B735">
        <v>1018497248</v>
      </c>
      <c r="C735" s="47">
        <v>22278000</v>
      </c>
      <c r="D735" s="47">
        <v>5074433</v>
      </c>
      <c r="E735" s="47">
        <v>9777567</v>
      </c>
      <c r="F735" s="47">
        <v>7426000</v>
      </c>
    </row>
    <row r="736" spans="1:6" x14ac:dyDescent="0.35">
      <c r="A736">
        <v>815</v>
      </c>
      <c r="B736">
        <v>1030556803</v>
      </c>
      <c r="C736" s="47">
        <v>22278000</v>
      </c>
      <c r="D736" s="47">
        <v>5074433</v>
      </c>
      <c r="E736" s="47">
        <v>9777567</v>
      </c>
      <c r="F736" s="47">
        <v>7426000</v>
      </c>
    </row>
    <row r="737" spans="1:6" x14ac:dyDescent="0.35">
      <c r="A737">
        <v>816</v>
      </c>
      <c r="B737">
        <v>1019069829</v>
      </c>
      <c r="C737" s="47">
        <v>29174750</v>
      </c>
      <c r="D737" s="47">
        <v>6011767</v>
      </c>
      <c r="E737" s="47">
        <v>12553983</v>
      </c>
      <c r="F737" s="47">
        <v>10609000</v>
      </c>
    </row>
    <row r="738" spans="1:6" x14ac:dyDescent="0.35">
      <c r="A738">
        <v>817</v>
      </c>
      <c r="B738">
        <v>1018487050</v>
      </c>
      <c r="C738" s="47">
        <v>24596833</v>
      </c>
      <c r="D738" s="47">
        <v>848166</v>
      </c>
      <c r="E738" s="47">
        <v>13570667</v>
      </c>
      <c r="F738" s="47">
        <v>10178000</v>
      </c>
    </row>
    <row r="739" spans="1:6" x14ac:dyDescent="0.35">
      <c r="A739">
        <v>818</v>
      </c>
      <c r="B739">
        <v>1066182352</v>
      </c>
      <c r="C739" s="47">
        <v>24596833</v>
      </c>
      <c r="D739" s="47">
        <v>339266</v>
      </c>
      <c r="E739" s="47">
        <v>14079567</v>
      </c>
      <c r="F739" s="47">
        <v>10178000</v>
      </c>
    </row>
    <row r="740" spans="1:6" x14ac:dyDescent="0.35">
      <c r="A740">
        <v>819</v>
      </c>
      <c r="B740">
        <v>1094915865</v>
      </c>
      <c r="C740" s="47">
        <v>20432500</v>
      </c>
      <c r="D740" s="47">
        <v>3962667</v>
      </c>
      <c r="E740" s="47">
        <v>5324833</v>
      </c>
      <c r="F740" s="47">
        <v>11145000</v>
      </c>
    </row>
    <row r="741" spans="1:6" x14ac:dyDescent="0.35">
      <c r="A741">
        <v>821</v>
      </c>
      <c r="B741">
        <v>52195275</v>
      </c>
      <c r="C741" s="47">
        <v>22278000</v>
      </c>
      <c r="D741" s="47">
        <v>5074433</v>
      </c>
      <c r="E741" s="47">
        <v>9777567</v>
      </c>
      <c r="F741" s="47">
        <v>7426000</v>
      </c>
    </row>
    <row r="742" spans="1:6" x14ac:dyDescent="0.35">
      <c r="A742">
        <v>822</v>
      </c>
      <c r="B742">
        <v>1023967522</v>
      </c>
      <c r="C742" s="47">
        <v>24596833</v>
      </c>
      <c r="D742" s="47">
        <v>1187433</v>
      </c>
      <c r="E742" s="47">
        <v>13231400</v>
      </c>
      <c r="F742" s="47">
        <v>10178000</v>
      </c>
    </row>
    <row r="743" spans="1:6" x14ac:dyDescent="0.35">
      <c r="A743">
        <v>826</v>
      </c>
      <c r="B743">
        <v>52364679</v>
      </c>
      <c r="C743" s="47">
        <v>36927000</v>
      </c>
      <c r="D743" s="47">
        <v>5595000</v>
      </c>
      <c r="E743" s="47">
        <v>17904000</v>
      </c>
      <c r="F743" s="47">
        <v>13428000</v>
      </c>
    </row>
    <row r="744" spans="1:6" x14ac:dyDescent="0.35">
      <c r="A744">
        <v>827</v>
      </c>
      <c r="B744">
        <v>52777957</v>
      </c>
      <c r="C744" s="47">
        <v>30333500</v>
      </c>
      <c r="D744" s="47">
        <v>0</v>
      </c>
      <c r="E744" s="47">
        <v>8514667</v>
      </c>
      <c r="F744" s="47">
        <v>21818833</v>
      </c>
    </row>
    <row r="745" spans="1:6" x14ac:dyDescent="0.35">
      <c r="A745">
        <v>828</v>
      </c>
      <c r="B745">
        <v>52468187</v>
      </c>
      <c r="C745" s="47">
        <v>29174750</v>
      </c>
      <c r="D745" s="47">
        <v>4420417</v>
      </c>
      <c r="E745" s="47">
        <v>14145333</v>
      </c>
      <c r="F745" s="47">
        <v>10609000</v>
      </c>
    </row>
    <row r="746" spans="1:6" x14ac:dyDescent="0.35">
      <c r="A746">
        <v>829</v>
      </c>
      <c r="B746">
        <v>1032426133</v>
      </c>
      <c r="C746" s="47">
        <v>40590333</v>
      </c>
      <c r="D746" s="47">
        <v>1399666</v>
      </c>
      <c r="E746" s="47">
        <v>22394667</v>
      </c>
      <c r="F746" s="47">
        <v>16796000</v>
      </c>
    </row>
    <row r="747" spans="1:6" x14ac:dyDescent="0.35">
      <c r="A747">
        <v>830</v>
      </c>
      <c r="B747">
        <v>1014210688</v>
      </c>
      <c r="C747" s="47">
        <v>20432500</v>
      </c>
      <c r="D747" s="47">
        <v>3219667</v>
      </c>
      <c r="E747" s="47">
        <v>9782833</v>
      </c>
      <c r="F747" s="47">
        <v>7430000</v>
      </c>
    </row>
    <row r="748" spans="1:6" x14ac:dyDescent="0.35">
      <c r="A748">
        <v>831</v>
      </c>
      <c r="B748">
        <v>53070708</v>
      </c>
      <c r="C748" s="47">
        <v>68495000</v>
      </c>
      <c r="D748" s="47">
        <v>0</v>
      </c>
      <c r="E748" s="47">
        <v>19226667</v>
      </c>
      <c r="F748" s="47">
        <v>49268333</v>
      </c>
    </row>
    <row r="749" spans="1:6" x14ac:dyDescent="0.35">
      <c r="A749">
        <v>832</v>
      </c>
      <c r="B749">
        <v>79979086</v>
      </c>
      <c r="C749" s="47">
        <v>68495000</v>
      </c>
      <c r="D749" s="47">
        <v>0</v>
      </c>
      <c r="E749" s="47">
        <v>19226667</v>
      </c>
      <c r="F749" s="47">
        <v>49268333</v>
      </c>
    </row>
    <row r="750" spans="1:6" x14ac:dyDescent="0.35">
      <c r="A750">
        <v>833</v>
      </c>
      <c r="B750">
        <v>80171370</v>
      </c>
      <c r="C750" s="47">
        <v>27200000</v>
      </c>
      <c r="D750" s="47">
        <v>0</v>
      </c>
      <c r="E750" s="47">
        <v>18813333</v>
      </c>
      <c r="F750" s="47">
        <v>8386667</v>
      </c>
    </row>
    <row r="751" spans="1:6" x14ac:dyDescent="0.35">
      <c r="A751">
        <v>834</v>
      </c>
      <c r="B751">
        <v>1015439874</v>
      </c>
      <c r="C751" s="47">
        <v>27200000</v>
      </c>
      <c r="D751" s="47">
        <v>0</v>
      </c>
      <c r="E751" s="47">
        <v>18133333</v>
      </c>
      <c r="F751" s="47">
        <v>9066667</v>
      </c>
    </row>
    <row r="752" spans="1:6" x14ac:dyDescent="0.35">
      <c r="A752">
        <v>835</v>
      </c>
      <c r="B752">
        <v>1032366228</v>
      </c>
      <c r="C752" s="47">
        <v>17504165</v>
      </c>
      <c r="D752" s="47">
        <v>1166944</v>
      </c>
      <c r="E752" s="47">
        <v>9335555</v>
      </c>
      <c r="F752" s="47">
        <v>7001666</v>
      </c>
    </row>
    <row r="753" spans="1:6" x14ac:dyDescent="0.35">
      <c r="A753">
        <v>836</v>
      </c>
      <c r="B753">
        <v>1022422990</v>
      </c>
      <c r="C753" s="47">
        <v>24596833</v>
      </c>
      <c r="D753" s="47">
        <v>1187433</v>
      </c>
      <c r="E753" s="47">
        <v>13231400</v>
      </c>
      <c r="F753" s="47">
        <v>10178000</v>
      </c>
    </row>
    <row r="754" spans="1:6" x14ac:dyDescent="0.35">
      <c r="A754">
        <v>838</v>
      </c>
      <c r="B754">
        <v>65703169</v>
      </c>
      <c r="C754" s="47">
        <v>29203000</v>
      </c>
      <c r="D754" s="47">
        <v>1208400</v>
      </c>
      <c r="E754" s="47">
        <v>15910600</v>
      </c>
      <c r="F754" s="47">
        <v>12084000</v>
      </c>
    </row>
    <row r="755" spans="1:6" x14ac:dyDescent="0.35">
      <c r="A755">
        <v>840</v>
      </c>
      <c r="B755">
        <v>1020773125</v>
      </c>
      <c r="C755" s="47">
        <v>27200000</v>
      </c>
      <c r="D755" s="47">
        <v>0</v>
      </c>
      <c r="E755" s="47">
        <v>17453333</v>
      </c>
      <c r="F755" s="47">
        <v>9746667</v>
      </c>
    </row>
    <row r="756" spans="1:6" x14ac:dyDescent="0.35">
      <c r="A756">
        <v>841</v>
      </c>
      <c r="B756">
        <v>1098767615</v>
      </c>
      <c r="C756" s="47">
        <v>29174750</v>
      </c>
      <c r="D756" s="47">
        <v>4597233</v>
      </c>
      <c r="E756" s="47">
        <v>13968517</v>
      </c>
      <c r="F756" s="47">
        <v>10609000</v>
      </c>
    </row>
    <row r="757" spans="1:6" x14ac:dyDescent="0.35">
      <c r="A757">
        <v>842</v>
      </c>
      <c r="B757">
        <v>1018471121</v>
      </c>
      <c r="C757" s="47">
        <v>29174750</v>
      </c>
      <c r="D757" s="47">
        <v>4597233</v>
      </c>
      <c r="E757" s="47">
        <v>13968517</v>
      </c>
      <c r="F757" s="47">
        <v>10609000</v>
      </c>
    </row>
    <row r="758" spans="1:6" x14ac:dyDescent="0.35">
      <c r="A758">
        <v>843</v>
      </c>
      <c r="B758">
        <v>1022986971</v>
      </c>
      <c r="C758" s="47">
        <v>29174750</v>
      </c>
      <c r="D758" s="47">
        <v>0</v>
      </c>
      <c r="E758" s="47">
        <v>14145333</v>
      </c>
      <c r="F758" s="47">
        <v>15029417</v>
      </c>
    </row>
    <row r="759" spans="1:6" x14ac:dyDescent="0.35">
      <c r="A759">
        <v>844</v>
      </c>
      <c r="B759">
        <v>1233897607</v>
      </c>
      <c r="C759" s="47">
        <v>23339800</v>
      </c>
      <c r="D759" s="47">
        <v>4667960</v>
      </c>
      <c r="E759" s="47">
        <v>10184640</v>
      </c>
      <c r="F759" s="47">
        <v>8487200</v>
      </c>
    </row>
    <row r="760" spans="1:6" x14ac:dyDescent="0.35">
      <c r="A760">
        <v>845</v>
      </c>
      <c r="B760">
        <v>1152218940</v>
      </c>
      <c r="C760" s="47">
        <v>31827000</v>
      </c>
      <c r="D760" s="47">
        <v>8310383</v>
      </c>
      <c r="E760" s="47">
        <v>12907617</v>
      </c>
      <c r="F760" s="47">
        <v>10609000</v>
      </c>
    </row>
    <row r="761" spans="1:6" x14ac:dyDescent="0.35">
      <c r="A761">
        <v>846</v>
      </c>
      <c r="B761">
        <v>1033707435</v>
      </c>
      <c r="C761" s="47">
        <v>40800000</v>
      </c>
      <c r="D761" s="47">
        <v>0</v>
      </c>
      <c r="E761" s="47">
        <v>17453333</v>
      </c>
      <c r="F761" s="47">
        <v>23346667</v>
      </c>
    </row>
    <row r="762" spans="1:6" x14ac:dyDescent="0.35">
      <c r="A762">
        <v>847</v>
      </c>
      <c r="B762">
        <v>1013623295</v>
      </c>
      <c r="C762" s="47">
        <v>22278000</v>
      </c>
      <c r="D762" s="47">
        <v>5817033</v>
      </c>
      <c r="E762" s="47">
        <v>9034967</v>
      </c>
      <c r="F762" s="47">
        <v>7426000</v>
      </c>
    </row>
    <row r="763" spans="1:6" x14ac:dyDescent="0.35">
      <c r="A763">
        <v>848</v>
      </c>
      <c r="B763">
        <v>1020808294</v>
      </c>
      <c r="C763" s="47">
        <v>29203000</v>
      </c>
      <c r="D763" s="47">
        <v>1611200</v>
      </c>
      <c r="E763" s="47">
        <v>15507800</v>
      </c>
      <c r="F763" s="47">
        <v>12084000</v>
      </c>
    </row>
    <row r="764" spans="1:6" x14ac:dyDescent="0.35">
      <c r="A764">
        <v>849</v>
      </c>
      <c r="B764">
        <v>1013659629</v>
      </c>
      <c r="C764" s="47">
        <v>12254000</v>
      </c>
      <c r="D764" s="47">
        <v>2079467</v>
      </c>
      <c r="E764" s="47">
        <v>5718533</v>
      </c>
      <c r="F764" s="47">
        <v>4456000</v>
      </c>
    </row>
    <row r="765" spans="1:6" x14ac:dyDescent="0.35">
      <c r="A765">
        <v>850</v>
      </c>
      <c r="B765">
        <v>63527768</v>
      </c>
      <c r="C765" s="47">
        <v>29174750</v>
      </c>
      <c r="D765" s="47">
        <v>5127683</v>
      </c>
      <c r="E765" s="47">
        <v>13438067</v>
      </c>
      <c r="F765" s="47">
        <v>10609000</v>
      </c>
    </row>
    <row r="766" spans="1:6" x14ac:dyDescent="0.35">
      <c r="A766">
        <v>851</v>
      </c>
      <c r="B766">
        <v>1098772151</v>
      </c>
      <c r="C766" s="47">
        <v>23409400</v>
      </c>
      <c r="D766" s="47">
        <v>169633</v>
      </c>
      <c r="E766" s="47">
        <v>13061767</v>
      </c>
      <c r="F766" s="47">
        <v>10178000</v>
      </c>
    </row>
    <row r="767" spans="1:6" x14ac:dyDescent="0.35">
      <c r="A767">
        <v>853</v>
      </c>
      <c r="B767">
        <v>1019084615</v>
      </c>
      <c r="C767" s="47">
        <v>71250000</v>
      </c>
      <c r="D767" s="47">
        <v>0</v>
      </c>
      <c r="E767" s="47">
        <v>19250000</v>
      </c>
      <c r="F767" s="47">
        <v>52000000</v>
      </c>
    </row>
    <row r="768" spans="1:6" x14ac:dyDescent="0.35">
      <c r="A768">
        <v>854</v>
      </c>
      <c r="B768">
        <v>1019043678</v>
      </c>
      <c r="C768" s="47">
        <v>23750000</v>
      </c>
      <c r="D768" s="47">
        <v>0</v>
      </c>
      <c r="E768" s="47">
        <v>6416667</v>
      </c>
      <c r="F768" s="47">
        <v>17333333</v>
      </c>
    </row>
    <row r="769" spans="1:6" x14ac:dyDescent="0.35">
      <c r="A769">
        <v>856</v>
      </c>
      <c r="B769">
        <v>52879555</v>
      </c>
      <c r="C769" s="47">
        <v>39108000</v>
      </c>
      <c r="D769" s="47">
        <v>10646067</v>
      </c>
      <c r="E769" s="47">
        <v>15425933</v>
      </c>
      <c r="F769" s="47">
        <v>13036000</v>
      </c>
    </row>
    <row r="770" spans="1:6" x14ac:dyDescent="0.35">
      <c r="A770">
        <v>857</v>
      </c>
      <c r="B770">
        <v>1049633655</v>
      </c>
      <c r="C770" s="47">
        <v>23409400</v>
      </c>
      <c r="D770" s="47">
        <v>169633</v>
      </c>
      <c r="E770" s="47">
        <v>13061767</v>
      </c>
      <c r="F770" s="47">
        <v>10178000</v>
      </c>
    </row>
    <row r="771" spans="1:6" x14ac:dyDescent="0.35">
      <c r="A771">
        <v>858</v>
      </c>
      <c r="B771">
        <v>1110466671</v>
      </c>
      <c r="C771" s="47">
        <v>23409400</v>
      </c>
      <c r="D771" s="47">
        <v>169633</v>
      </c>
      <c r="E771" s="47">
        <v>13061767</v>
      </c>
      <c r="F771" s="47">
        <v>10178000</v>
      </c>
    </row>
    <row r="772" spans="1:6" x14ac:dyDescent="0.35">
      <c r="A772">
        <v>859</v>
      </c>
      <c r="B772">
        <v>1070921280</v>
      </c>
      <c r="C772" s="47">
        <v>36300000</v>
      </c>
      <c r="D772" s="47">
        <v>6380000</v>
      </c>
      <c r="E772" s="47">
        <v>16720000</v>
      </c>
      <c r="F772" s="47">
        <v>13200000</v>
      </c>
    </row>
    <row r="773" spans="1:6" x14ac:dyDescent="0.35">
      <c r="A773">
        <v>860</v>
      </c>
      <c r="B773">
        <v>79688534</v>
      </c>
      <c r="C773" s="47">
        <v>23339800</v>
      </c>
      <c r="D773" s="47">
        <v>4667960</v>
      </c>
      <c r="E773" s="47">
        <v>5941040</v>
      </c>
      <c r="F773" s="47">
        <v>12730800</v>
      </c>
    </row>
    <row r="774" spans="1:6" x14ac:dyDescent="0.35">
      <c r="A774">
        <v>861</v>
      </c>
      <c r="B774">
        <v>1022990583</v>
      </c>
      <c r="C774" s="47">
        <v>7700000</v>
      </c>
      <c r="D774" s="47">
        <v>0</v>
      </c>
      <c r="E774" s="47">
        <v>3266667</v>
      </c>
      <c r="F774" s="47">
        <v>4433333</v>
      </c>
    </row>
    <row r="775" spans="1:6" x14ac:dyDescent="0.35">
      <c r="A775">
        <v>862</v>
      </c>
      <c r="B775">
        <v>1022404979</v>
      </c>
      <c r="C775" s="47">
        <v>41400000</v>
      </c>
      <c r="D775" s="47">
        <v>10120000</v>
      </c>
      <c r="E775" s="47">
        <v>17480000</v>
      </c>
      <c r="F775" s="47">
        <v>13800000</v>
      </c>
    </row>
    <row r="776" spans="1:6" x14ac:dyDescent="0.35">
      <c r="A776">
        <v>863</v>
      </c>
      <c r="B776">
        <v>1032495697</v>
      </c>
      <c r="C776" s="47">
        <v>23339800</v>
      </c>
      <c r="D776" s="47">
        <v>4667960</v>
      </c>
      <c r="E776" s="47">
        <v>10184640</v>
      </c>
      <c r="F776" s="47">
        <v>8487200</v>
      </c>
    </row>
    <row r="777" spans="1:6" x14ac:dyDescent="0.35">
      <c r="A777">
        <v>864</v>
      </c>
      <c r="B777">
        <v>1024464205</v>
      </c>
      <c r="C777" s="47">
        <v>20432500</v>
      </c>
      <c r="D777" s="47">
        <v>3962667</v>
      </c>
      <c r="E777" s="47">
        <v>9039833</v>
      </c>
      <c r="F777" s="47">
        <v>7430000</v>
      </c>
    </row>
    <row r="778" spans="1:6" x14ac:dyDescent="0.35">
      <c r="A778">
        <v>865</v>
      </c>
      <c r="B778">
        <v>80795719</v>
      </c>
      <c r="C778" s="47">
        <v>50593419</v>
      </c>
      <c r="D778" s="47">
        <v>1</v>
      </c>
      <c r="E778" s="47">
        <v>13491578</v>
      </c>
      <c r="F778" s="47">
        <v>37101840</v>
      </c>
    </row>
    <row r="779" spans="1:6" x14ac:dyDescent="0.35">
      <c r="A779">
        <v>867</v>
      </c>
      <c r="B779">
        <v>1020816925</v>
      </c>
      <c r="C779" s="47">
        <v>23634000</v>
      </c>
      <c r="D779" s="47">
        <v>525200</v>
      </c>
      <c r="E779" s="47">
        <v>12604800</v>
      </c>
      <c r="F779" s="47">
        <v>10504000</v>
      </c>
    </row>
    <row r="780" spans="1:6" x14ac:dyDescent="0.35">
      <c r="A780">
        <v>868</v>
      </c>
      <c r="B780">
        <v>1059606556</v>
      </c>
      <c r="C780" s="47">
        <v>25890750</v>
      </c>
      <c r="D780" s="47">
        <v>383567</v>
      </c>
      <c r="E780" s="47">
        <v>14000183</v>
      </c>
      <c r="F780" s="47">
        <v>11507000</v>
      </c>
    </row>
    <row r="781" spans="1:6" x14ac:dyDescent="0.35">
      <c r="A781">
        <v>869</v>
      </c>
      <c r="B781">
        <v>1023861663</v>
      </c>
      <c r="C781" s="47">
        <v>39108000</v>
      </c>
      <c r="D781" s="47">
        <v>0</v>
      </c>
      <c r="E781" s="47">
        <v>15860467</v>
      </c>
      <c r="F781" s="47">
        <v>23247533</v>
      </c>
    </row>
    <row r="782" spans="1:6" x14ac:dyDescent="0.35">
      <c r="A782">
        <v>871</v>
      </c>
      <c r="B782">
        <v>1014207629</v>
      </c>
      <c r="C782" s="47">
        <v>23409400</v>
      </c>
      <c r="D782" s="47">
        <v>848167</v>
      </c>
      <c r="E782" s="47">
        <v>12383233</v>
      </c>
      <c r="F782" s="47">
        <v>10178000</v>
      </c>
    </row>
    <row r="783" spans="1:6" x14ac:dyDescent="0.35">
      <c r="A783">
        <v>872</v>
      </c>
      <c r="B783">
        <v>1021662075</v>
      </c>
      <c r="C783" s="47">
        <v>12000000</v>
      </c>
      <c r="D783" s="47">
        <v>1360000</v>
      </c>
      <c r="E783" s="47">
        <v>5840000</v>
      </c>
      <c r="F783" s="47">
        <v>4800000</v>
      </c>
    </row>
    <row r="784" spans="1:6" x14ac:dyDescent="0.35">
      <c r="A784">
        <v>873</v>
      </c>
      <c r="B784">
        <v>1034656627</v>
      </c>
      <c r="C784" s="47">
        <v>12000000</v>
      </c>
      <c r="D784" s="47">
        <v>1360000</v>
      </c>
      <c r="E784" s="47">
        <v>5840000</v>
      </c>
      <c r="F784" s="47">
        <v>4800000</v>
      </c>
    </row>
    <row r="785" spans="1:6" x14ac:dyDescent="0.35">
      <c r="A785">
        <v>874</v>
      </c>
      <c r="B785">
        <v>53118286</v>
      </c>
      <c r="C785" s="47">
        <v>22278000</v>
      </c>
      <c r="D785" s="47">
        <v>6064567</v>
      </c>
      <c r="E785" s="47">
        <v>8787433</v>
      </c>
      <c r="F785" s="47">
        <v>7426000</v>
      </c>
    </row>
    <row r="786" spans="1:6" x14ac:dyDescent="0.35">
      <c r="A786">
        <v>875</v>
      </c>
      <c r="B786">
        <v>1010236363</v>
      </c>
      <c r="C786" s="47">
        <v>23409400</v>
      </c>
      <c r="D786" s="47">
        <v>1357067</v>
      </c>
      <c r="E786" s="47">
        <v>11874333</v>
      </c>
      <c r="F786" s="47">
        <v>10178000</v>
      </c>
    </row>
    <row r="787" spans="1:6" x14ac:dyDescent="0.35">
      <c r="A787">
        <v>876</v>
      </c>
      <c r="B787">
        <v>1123620624</v>
      </c>
      <c r="C787" s="47">
        <v>29174750</v>
      </c>
      <c r="D787" s="47">
        <v>6011767</v>
      </c>
      <c r="E787" s="47">
        <v>12553983</v>
      </c>
      <c r="F787" s="47">
        <v>10609000</v>
      </c>
    </row>
    <row r="788" spans="1:6" x14ac:dyDescent="0.35">
      <c r="A788">
        <v>877</v>
      </c>
      <c r="B788">
        <v>1121829610</v>
      </c>
      <c r="C788" s="47">
        <v>31827000</v>
      </c>
      <c r="D788" s="47">
        <v>8487200</v>
      </c>
      <c r="E788" s="47">
        <v>12730800</v>
      </c>
      <c r="F788" s="47">
        <v>10609000</v>
      </c>
    </row>
    <row r="789" spans="1:6" x14ac:dyDescent="0.35">
      <c r="A789">
        <v>878</v>
      </c>
      <c r="B789">
        <v>52601106</v>
      </c>
      <c r="C789" s="47">
        <v>12254000</v>
      </c>
      <c r="D789" s="47">
        <v>2450800</v>
      </c>
      <c r="E789" s="47">
        <v>5347200</v>
      </c>
      <c r="F789" s="47">
        <v>4456000</v>
      </c>
    </row>
    <row r="790" spans="1:6" x14ac:dyDescent="0.35">
      <c r="A790">
        <v>879</v>
      </c>
      <c r="B790">
        <v>1018456182</v>
      </c>
      <c r="C790" s="47">
        <v>12254000</v>
      </c>
      <c r="D790" s="47">
        <v>2450800</v>
      </c>
      <c r="E790" s="47">
        <v>5347200</v>
      </c>
      <c r="F790" s="47">
        <v>4456000</v>
      </c>
    </row>
    <row r="791" spans="1:6" x14ac:dyDescent="0.35">
      <c r="A791">
        <v>880</v>
      </c>
      <c r="B791">
        <v>1072710051</v>
      </c>
      <c r="C791" s="47">
        <v>39108000</v>
      </c>
      <c r="D791" s="47">
        <v>0</v>
      </c>
      <c r="E791" s="47">
        <v>13036000</v>
      </c>
      <c r="F791" s="47">
        <v>26072000</v>
      </c>
    </row>
    <row r="792" spans="1:6" x14ac:dyDescent="0.35">
      <c r="A792">
        <v>881</v>
      </c>
      <c r="B792">
        <v>1022343721</v>
      </c>
      <c r="C792" s="47">
        <v>35308000</v>
      </c>
      <c r="D792" s="47">
        <v>12855733</v>
      </c>
      <c r="E792" s="47">
        <v>11588267</v>
      </c>
      <c r="F792" s="47">
        <v>10864000</v>
      </c>
    </row>
    <row r="793" spans="1:6" x14ac:dyDescent="0.35">
      <c r="A793">
        <v>883</v>
      </c>
      <c r="B793">
        <v>53038736</v>
      </c>
      <c r="C793" s="47">
        <v>50688000</v>
      </c>
      <c r="D793" s="47">
        <v>13516800</v>
      </c>
      <c r="E793" s="47">
        <v>20275200</v>
      </c>
      <c r="F793" s="47">
        <v>16896000</v>
      </c>
    </row>
    <row r="794" spans="1:6" x14ac:dyDescent="0.35">
      <c r="A794">
        <v>884</v>
      </c>
      <c r="B794">
        <v>1024472408</v>
      </c>
      <c r="C794" s="47">
        <v>19937167</v>
      </c>
      <c r="D794" s="47">
        <v>3715000</v>
      </c>
      <c r="E794" s="47">
        <v>8792167</v>
      </c>
      <c r="F794" s="47">
        <v>7430000</v>
      </c>
    </row>
    <row r="795" spans="1:6" x14ac:dyDescent="0.35">
      <c r="A795">
        <v>886</v>
      </c>
      <c r="B795">
        <v>52098127</v>
      </c>
      <c r="C795" s="47">
        <v>17873667</v>
      </c>
      <c r="D795" s="47">
        <v>1849000</v>
      </c>
      <c r="E795" s="47">
        <v>8628667</v>
      </c>
      <c r="F795" s="47">
        <v>7396000</v>
      </c>
    </row>
    <row r="796" spans="1:6" x14ac:dyDescent="0.35">
      <c r="A796">
        <v>887</v>
      </c>
      <c r="B796">
        <v>52812517</v>
      </c>
      <c r="C796" s="47">
        <v>29174750</v>
      </c>
      <c r="D796" s="47">
        <v>0</v>
      </c>
      <c r="E796" s="47">
        <v>10609000</v>
      </c>
      <c r="F796" s="47">
        <v>18565750</v>
      </c>
    </row>
    <row r="797" spans="1:6" x14ac:dyDescent="0.35">
      <c r="A797">
        <v>888</v>
      </c>
      <c r="B797">
        <v>52025805</v>
      </c>
      <c r="C797" s="47">
        <v>12254000</v>
      </c>
      <c r="D797" s="47">
        <v>2673600</v>
      </c>
      <c r="E797" s="47">
        <v>5124400</v>
      </c>
      <c r="F797" s="47">
        <v>4456000</v>
      </c>
    </row>
    <row r="798" spans="1:6" x14ac:dyDescent="0.35">
      <c r="A798">
        <v>889</v>
      </c>
      <c r="B798">
        <v>1030635568</v>
      </c>
      <c r="C798" s="47">
        <v>35308000</v>
      </c>
      <c r="D798" s="47">
        <v>12855733</v>
      </c>
      <c r="E798" s="47">
        <v>11588267</v>
      </c>
      <c r="F798" s="47">
        <v>10864000</v>
      </c>
    </row>
    <row r="799" spans="1:6" x14ac:dyDescent="0.35">
      <c r="A799">
        <v>890</v>
      </c>
      <c r="B799">
        <v>52231493</v>
      </c>
      <c r="C799" s="47">
        <v>20432500</v>
      </c>
      <c r="D799" s="47">
        <v>0</v>
      </c>
      <c r="E799" s="47">
        <v>6934667</v>
      </c>
      <c r="F799" s="47">
        <v>13497833</v>
      </c>
    </row>
    <row r="800" spans="1:6" x14ac:dyDescent="0.35">
      <c r="A800">
        <v>891</v>
      </c>
      <c r="B800">
        <v>1014225733</v>
      </c>
      <c r="C800" s="47">
        <v>28600000</v>
      </c>
      <c r="D800" s="47">
        <v>0</v>
      </c>
      <c r="E800" s="47">
        <v>10226667</v>
      </c>
      <c r="F800" s="47">
        <v>18373333</v>
      </c>
    </row>
    <row r="801" spans="1:6" x14ac:dyDescent="0.35">
      <c r="A801">
        <v>892</v>
      </c>
      <c r="B801">
        <v>53071087</v>
      </c>
      <c r="C801" s="47">
        <v>22000000</v>
      </c>
      <c r="D801" s="47">
        <v>0</v>
      </c>
      <c r="E801" s="47">
        <v>4000000</v>
      </c>
      <c r="F801" s="47">
        <v>18000000</v>
      </c>
    </row>
    <row r="802" spans="1:6" x14ac:dyDescent="0.35">
      <c r="A802">
        <v>893</v>
      </c>
      <c r="B802">
        <v>1030691573</v>
      </c>
      <c r="C802" s="47">
        <v>13791700</v>
      </c>
      <c r="D802" s="47">
        <v>0</v>
      </c>
      <c r="E802" s="47">
        <v>6365400</v>
      </c>
      <c r="F802" s="47">
        <v>7426300</v>
      </c>
    </row>
    <row r="803" spans="1:6" x14ac:dyDescent="0.35">
      <c r="A803">
        <v>894</v>
      </c>
      <c r="B803">
        <v>1030534378</v>
      </c>
      <c r="C803" s="47">
        <v>23870250</v>
      </c>
      <c r="D803" s="47">
        <v>1768167</v>
      </c>
      <c r="E803" s="47">
        <v>11493083</v>
      </c>
      <c r="F803" s="47">
        <v>10609000</v>
      </c>
    </row>
    <row r="804" spans="1:6" x14ac:dyDescent="0.35">
      <c r="A804">
        <v>895</v>
      </c>
      <c r="B804">
        <v>1030642682</v>
      </c>
      <c r="C804" s="47">
        <v>29174750</v>
      </c>
      <c r="D804" s="47">
        <v>0</v>
      </c>
      <c r="E804" s="47">
        <v>12377167</v>
      </c>
      <c r="F804" s="47">
        <v>16797583</v>
      </c>
    </row>
    <row r="805" spans="1:6" x14ac:dyDescent="0.35">
      <c r="A805">
        <v>896</v>
      </c>
      <c r="B805">
        <v>22116415</v>
      </c>
      <c r="C805" s="47">
        <v>14404500</v>
      </c>
      <c r="D805" s="47">
        <v>0</v>
      </c>
      <c r="E805" s="47">
        <v>5238000</v>
      </c>
      <c r="F805" s="47">
        <v>9166500</v>
      </c>
    </row>
    <row r="806" spans="1:6" x14ac:dyDescent="0.35">
      <c r="A806">
        <v>897</v>
      </c>
      <c r="B806">
        <v>1019112551</v>
      </c>
      <c r="C806" s="47">
        <v>29174750</v>
      </c>
      <c r="D806" s="47">
        <v>0</v>
      </c>
      <c r="E806" s="47">
        <v>12200350</v>
      </c>
      <c r="F806" s="47">
        <v>16974400</v>
      </c>
    </row>
    <row r="807" spans="1:6" x14ac:dyDescent="0.35">
      <c r="A807">
        <v>898</v>
      </c>
      <c r="B807">
        <v>1077149996</v>
      </c>
      <c r="C807" s="47">
        <v>24750000</v>
      </c>
      <c r="D807" s="47">
        <v>0</v>
      </c>
      <c r="E807" s="47">
        <v>9750000</v>
      </c>
      <c r="F807" s="47">
        <v>15000000</v>
      </c>
    </row>
    <row r="808" spans="1:6" x14ac:dyDescent="0.35">
      <c r="A808">
        <v>899</v>
      </c>
      <c r="B808">
        <v>1069434983</v>
      </c>
      <c r="C808" s="47">
        <v>32500000</v>
      </c>
      <c r="D808" s="47">
        <v>0</v>
      </c>
      <c r="E808" s="47">
        <v>12350000</v>
      </c>
      <c r="F808" s="47">
        <v>20150000</v>
      </c>
    </row>
    <row r="809" spans="1:6" x14ac:dyDescent="0.35">
      <c r="A809">
        <v>900</v>
      </c>
      <c r="B809">
        <v>1030653880</v>
      </c>
      <c r="C809" s="47">
        <v>20432500</v>
      </c>
      <c r="D809" s="47">
        <v>0</v>
      </c>
      <c r="E809" s="47">
        <v>6934667</v>
      </c>
      <c r="F809" s="47">
        <v>13497833</v>
      </c>
    </row>
    <row r="810" spans="1:6" x14ac:dyDescent="0.35">
      <c r="A810">
        <v>901</v>
      </c>
      <c r="B810">
        <v>14327451</v>
      </c>
      <c r="C810" s="47">
        <v>37080000</v>
      </c>
      <c r="D810" s="47">
        <v>0</v>
      </c>
      <c r="E810" s="47">
        <v>17853333</v>
      </c>
      <c r="F810" s="47">
        <v>19226667</v>
      </c>
    </row>
    <row r="811" spans="1:6" x14ac:dyDescent="0.35">
      <c r="A811">
        <v>902</v>
      </c>
      <c r="B811">
        <v>1022397103</v>
      </c>
      <c r="C811" s="47">
        <v>61266975</v>
      </c>
      <c r="D811" s="47">
        <v>0</v>
      </c>
      <c r="E811" s="47">
        <v>12624710</v>
      </c>
      <c r="F811" s="47">
        <v>48642265</v>
      </c>
    </row>
    <row r="812" spans="1:6" x14ac:dyDescent="0.35">
      <c r="A812">
        <v>903</v>
      </c>
      <c r="B812">
        <v>53047955</v>
      </c>
      <c r="C812" s="47">
        <v>7700000</v>
      </c>
      <c r="D812" s="47">
        <v>0</v>
      </c>
      <c r="E812" s="47">
        <v>2800000</v>
      </c>
      <c r="F812" s="47">
        <v>4900000</v>
      </c>
    </row>
    <row r="813" spans="1:6" x14ac:dyDescent="0.35">
      <c r="A813">
        <v>904</v>
      </c>
      <c r="B813">
        <v>1022385101</v>
      </c>
      <c r="C813" s="47">
        <v>31200000</v>
      </c>
      <c r="D813" s="47">
        <v>0</v>
      </c>
      <c r="E813" s="47">
        <v>10400000</v>
      </c>
      <c r="F813" s="47">
        <v>20800000</v>
      </c>
    </row>
    <row r="814" spans="1:6" x14ac:dyDescent="0.35">
      <c r="A814">
        <v>905</v>
      </c>
      <c r="B814">
        <v>55180213</v>
      </c>
      <c r="C814" s="47">
        <v>22000000</v>
      </c>
      <c r="D814" s="47">
        <v>0</v>
      </c>
      <c r="E814" s="47">
        <v>3733333</v>
      </c>
      <c r="F814" s="47">
        <v>18266667</v>
      </c>
    </row>
    <row r="815" spans="1:6" x14ac:dyDescent="0.35">
      <c r="A815">
        <v>906</v>
      </c>
      <c r="B815">
        <v>53071278</v>
      </c>
      <c r="C815" s="47">
        <v>22000000</v>
      </c>
      <c r="D815" s="47">
        <v>0</v>
      </c>
      <c r="E815" s="47">
        <v>4000000</v>
      </c>
      <c r="F815" s="47">
        <v>18000000</v>
      </c>
    </row>
    <row r="816" spans="1:6" x14ac:dyDescent="0.35">
      <c r="A816">
        <v>907</v>
      </c>
      <c r="B816">
        <v>1072193992</v>
      </c>
      <c r="C816" s="47">
        <v>22278000</v>
      </c>
      <c r="D816" s="47">
        <v>0</v>
      </c>
      <c r="E816" s="47">
        <v>7178467</v>
      </c>
      <c r="F816" s="47">
        <v>15099533</v>
      </c>
    </row>
    <row r="817" spans="1:6" x14ac:dyDescent="0.35">
      <c r="A817">
        <v>908</v>
      </c>
      <c r="B817">
        <v>52968743</v>
      </c>
      <c r="C817" s="47">
        <v>24506790</v>
      </c>
      <c r="D817" s="47">
        <v>0</v>
      </c>
      <c r="E817" s="47">
        <v>11669900</v>
      </c>
      <c r="F817" s="47">
        <v>12836890</v>
      </c>
    </row>
    <row r="818" spans="1:6" x14ac:dyDescent="0.35">
      <c r="A818">
        <v>909</v>
      </c>
      <c r="B818">
        <v>901373456</v>
      </c>
      <c r="C818" s="47">
        <v>1879042086</v>
      </c>
      <c r="D818" s="47">
        <v>0</v>
      </c>
      <c r="E818" s="47">
        <v>1879042086</v>
      </c>
      <c r="F818" s="47">
        <v>0</v>
      </c>
    </row>
    <row r="819" spans="1:6" x14ac:dyDescent="0.35">
      <c r="A819">
        <v>910</v>
      </c>
      <c r="B819">
        <v>1032498549</v>
      </c>
      <c r="C819" s="47">
        <v>22278000</v>
      </c>
      <c r="D819" s="47">
        <v>0</v>
      </c>
      <c r="E819" s="47">
        <v>7054700</v>
      </c>
      <c r="F819" s="47">
        <v>15223300</v>
      </c>
    </row>
    <row r="820" spans="1:6" x14ac:dyDescent="0.35">
      <c r="A820">
        <v>912</v>
      </c>
      <c r="B820">
        <v>1024498389</v>
      </c>
      <c r="C820" s="47">
        <v>28244667</v>
      </c>
      <c r="D820" s="47">
        <v>2607200</v>
      </c>
      <c r="E820" s="47">
        <v>12601467</v>
      </c>
      <c r="F820" s="47">
        <v>13036000</v>
      </c>
    </row>
    <row r="821" spans="1:6" x14ac:dyDescent="0.35">
      <c r="A821">
        <v>913</v>
      </c>
      <c r="B821">
        <v>900062917</v>
      </c>
      <c r="C821" s="47">
        <v>70000000</v>
      </c>
      <c r="D821" s="47">
        <v>0</v>
      </c>
      <c r="E821" s="47">
        <v>0</v>
      </c>
      <c r="F821" s="47">
        <v>70000000</v>
      </c>
    </row>
    <row r="822" spans="1:6" x14ac:dyDescent="0.35">
      <c r="A822">
        <v>914</v>
      </c>
      <c r="B822">
        <v>1032457708</v>
      </c>
      <c r="C822" s="47">
        <v>20356000</v>
      </c>
      <c r="D822" s="47">
        <v>1187433</v>
      </c>
      <c r="E822" s="47">
        <v>8990567</v>
      </c>
      <c r="F822" s="47">
        <v>10178000</v>
      </c>
    </row>
    <row r="823" spans="1:6" x14ac:dyDescent="0.35">
      <c r="A823">
        <v>916</v>
      </c>
      <c r="B823">
        <v>1022420056</v>
      </c>
      <c r="C823" s="47">
        <v>22278000</v>
      </c>
      <c r="D823" s="47">
        <v>0</v>
      </c>
      <c r="E823" s="47">
        <v>5693267</v>
      </c>
      <c r="F823" s="47">
        <v>16584733</v>
      </c>
    </row>
    <row r="824" spans="1:6" x14ac:dyDescent="0.35">
      <c r="A824">
        <v>917</v>
      </c>
      <c r="B824">
        <v>46365682</v>
      </c>
      <c r="C824" s="47">
        <v>23342000</v>
      </c>
      <c r="D824" s="47">
        <v>0</v>
      </c>
      <c r="E824" s="47">
        <v>7356267</v>
      </c>
      <c r="F824" s="47">
        <v>15985733</v>
      </c>
    </row>
    <row r="825" spans="1:6" x14ac:dyDescent="0.35">
      <c r="A825">
        <v>919</v>
      </c>
      <c r="B825">
        <v>51704361</v>
      </c>
      <c r="C825" s="47">
        <v>23342000</v>
      </c>
      <c r="D825" s="47">
        <v>0</v>
      </c>
      <c r="E825" s="47">
        <v>2970800</v>
      </c>
      <c r="F825" s="47">
        <v>20371200</v>
      </c>
    </row>
    <row r="826" spans="1:6" x14ac:dyDescent="0.35">
      <c r="A826">
        <v>920</v>
      </c>
      <c r="B826">
        <v>1013583796</v>
      </c>
      <c r="C826" s="47">
        <v>15600000</v>
      </c>
      <c r="D826" s="47">
        <v>0</v>
      </c>
      <c r="E826" s="47">
        <v>4160000</v>
      </c>
      <c r="F826" s="47">
        <v>11440000</v>
      </c>
    </row>
    <row r="827" spans="1:6" x14ac:dyDescent="0.35">
      <c r="A827">
        <v>921</v>
      </c>
      <c r="B827">
        <v>1136884552</v>
      </c>
      <c r="C827" s="47">
        <v>40844650</v>
      </c>
      <c r="D827" s="47">
        <v>0</v>
      </c>
      <c r="E827" s="47">
        <v>12872253</v>
      </c>
      <c r="F827" s="47">
        <v>27972397</v>
      </c>
    </row>
    <row r="828" spans="1:6" x14ac:dyDescent="0.35">
      <c r="A828">
        <v>922</v>
      </c>
      <c r="B828">
        <v>52192240</v>
      </c>
      <c r="C828" s="47">
        <v>7700000</v>
      </c>
      <c r="D828" s="47">
        <v>0</v>
      </c>
      <c r="E828" s="47">
        <v>2100000</v>
      </c>
      <c r="F828" s="47">
        <v>5600000</v>
      </c>
    </row>
    <row r="829" spans="1:6" x14ac:dyDescent="0.35">
      <c r="A829">
        <v>923</v>
      </c>
      <c r="B829">
        <v>1018424503</v>
      </c>
      <c r="C829" s="47">
        <v>19168567</v>
      </c>
      <c r="D829" s="47">
        <v>508900</v>
      </c>
      <c r="E829" s="47">
        <v>3392667</v>
      </c>
      <c r="F829" s="47">
        <v>15267000</v>
      </c>
    </row>
    <row r="830" spans="1:6" x14ac:dyDescent="0.35">
      <c r="A830">
        <v>924</v>
      </c>
      <c r="B830">
        <v>1019030276</v>
      </c>
      <c r="C830" s="47">
        <v>19168567</v>
      </c>
      <c r="D830" s="47">
        <v>508900</v>
      </c>
      <c r="E830" s="47">
        <v>8481667</v>
      </c>
      <c r="F830" s="47">
        <v>10178000</v>
      </c>
    </row>
    <row r="831" spans="1:6" x14ac:dyDescent="0.35">
      <c r="A831">
        <v>926</v>
      </c>
      <c r="B831">
        <v>35891342</v>
      </c>
      <c r="C831" s="47">
        <v>19168567</v>
      </c>
      <c r="D831" s="47">
        <v>1526700</v>
      </c>
      <c r="E831" s="47">
        <v>2374867</v>
      </c>
      <c r="F831" s="47">
        <v>15267000</v>
      </c>
    </row>
    <row r="832" spans="1:6" x14ac:dyDescent="0.35">
      <c r="A832">
        <v>927</v>
      </c>
      <c r="B832">
        <v>52391316</v>
      </c>
      <c r="C832" s="47">
        <v>15600000</v>
      </c>
      <c r="D832" s="47">
        <v>0</v>
      </c>
      <c r="E832" s="47">
        <v>3920000</v>
      </c>
      <c r="F832" s="47">
        <v>11680000</v>
      </c>
    </row>
    <row r="833" spans="1:6" x14ac:dyDescent="0.35">
      <c r="A833">
        <v>928</v>
      </c>
      <c r="B833">
        <v>80829010</v>
      </c>
      <c r="C833" s="47">
        <v>33285132</v>
      </c>
      <c r="D833" s="47">
        <v>0</v>
      </c>
      <c r="E833" s="47">
        <v>2342287</v>
      </c>
      <c r="F833" s="47">
        <v>30942845</v>
      </c>
    </row>
    <row r="834" spans="1:6" x14ac:dyDescent="0.35">
      <c r="A834">
        <v>929</v>
      </c>
      <c r="B834">
        <v>53082369</v>
      </c>
      <c r="C834" s="47">
        <v>20432500</v>
      </c>
      <c r="D834" s="47">
        <v>0</v>
      </c>
      <c r="E834" s="47">
        <v>6067833</v>
      </c>
      <c r="F834" s="47">
        <v>14364667</v>
      </c>
    </row>
    <row r="835" spans="1:6" x14ac:dyDescent="0.35">
      <c r="A835">
        <v>930</v>
      </c>
      <c r="B835">
        <v>1018489936</v>
      </c>
      <c r="C835" s="47">
        <v>19847100</v>
      </c>
      <c r="D835" s="47">
        <v>1357067</v>
      </c>
      <c r="E835" s="47">
        <v>8312033</v>
      </c>
      <c r="F835" s="47">
        <v>10178000</v>
      </c>
    </row>
    <row r="836" spans="1:6" x14ac:dyDescent="0.35">
      <c r="A836">
        <v>931</v>
      </c>
      <c r="B836">
        <v>80283677</v>
      </c>
      <c r="C836" s="47">
        <v>33000000</v>
      </c>
      <c r="D836" s="47">
        <v>0</v>
      </c>
      <c r="E836" s="47">
        <v>4800000</v>
      </c>
      <c r="F836" s="47">
        <v>28200000</v>
      </c>
    </row>
    <row r="837" spans="1:6" x14ac:dyDescent="0.35">
      <c r="A837">
        <v>932</v>
      </c>
      <c r="B837">
        <v>1018406603</v>
      </c>
      <c r="C837" s="47">
        <v>23342000</v>
      </c>
      <c r="D837" s="47">
        <v>0</v>
      </c>
      <c r="E837" s="47">
        <v>6507467</v>
      </c>
      <c r="F837" s="47">
        <v>16834533</v>
      </c>
    </row>
    <row r="838" spans="1:6" x14ac:dyDescent="0.35">
      <c r="A838">
        <v>933</v>
      </c>
      <c r="B838">
        <v>53132186</v>
      </c>
      <c r="C838" s="47">
        <v>20432500</v>
      </c>
      <c r="D838" s="47">
        <v>0</v>
      </c>
      <c r="E838" s="47">
        <v>0</v>
      </c>
      <c r="F838" s="47">
        <v>20432500</v>
      </c>
    </row>
    <row r="839" spans="1:6" x14ac:dyDescent="0.35">
      <c r="A839">
        <v>935</v>
      </c>
      <c r="B839">
        <v>1010218763</v>
      </c>
      <c r="C839" s="47">
        <v>18659667</v>
      </c>
      <c r="D839" s="47">
        <v>1017800</v>
      </c>
      <c r="E839" s="47">
        <v>7463867</v>
      </c>
      <c r="F839" s="47">
        <v>10178000</v>
      </c>
    </row>
    <row r="840" spans="1:6" x14ac:dyDescent="0.35">
      <c r="A840">
        <v>936</v>
      </c>
      <c r="B840">
        <v>1032438876</v>
      </c>
      <c r="C840" s="47">
        <v>18659667</v>
      </c>
      <c r="D840" s="47">
        <v>1017800</v>
      </c>
      <c r="E840" s="47">
        <v>5937167</v>
      </c>
      <c r="F840" s="47">
        <v>11704700</v>
      </c>
    </row>
    <row r="841" spans="1:6" x14ac:dyDescent="0.35">
      <c r="A841">
        <v>937</v>
      </c>
      <c r="B841">
        <v>1024559009</v>
      </c>
      <c r="C841" s="47">
        <v>39655000</v>
      </c>
      <c r="D841" s="47">
        <v>0</v>
      </c>
      <c r="E841" s="47">
        <v>0</v>
      </c>
      <c r="F841" s="47">
        <v>39655000</v>
      </c>
    </row>
    <row r="842" spans="1:6" x14ac:dyDescent="0.35">
      <c r="A842">
        <v>938</v>
      </c>
      <c r="B842">
        <v>860066942</v>
      </c>
      <c r="C842" s="47">
        <v>381087367</v>
      </c>
      <c r="D842" s="47">
        <v>0</v>
      </c>
      <c r="E842" s="47">
        <v>0</v>
      </c>
      <c r="F842" s="47">
        <v>381087367</v>
      </c>
    </row>
    <row r="843" spans="1:6" x14ac:dyDescent="0.35">
      <c r="A843">
        <v>939</v>
      </c>
      <c r="B843">
        <v>1015441119</v>
      </c>
      <c r="C843" s="47">
        <v>31827000</v>
      </c>
      <c r="D843" s="47">
        <v>0</v>
      </c>
      <c r="E843" s="47">
        <v>7956750</v>
      </c>
      <c r="F843" s="47">
        <v>23870250</v>
      </c>
    </row>
    <row r="844" spans="1:6" x14ac:dyDescent="0.35">
      <c r="A844">
        <v>941</v>
      </c>
      <c r="B844">
        <v>1030693720</v>
      </c>
      <c r="C844" s="47">
        <v>18659667</v>
      </c>
      <c r="D844" s="47">
        <v>0</v>
      </c>
      <c r="E844" s="47">
        <v>0</v>
      </c>
      <c r="F844" s="47">
        <v>18659667</v>
      </c>
    </row>
    <row r="845" spans="1:6" x14ac:dyDescent="0.35">
      <c r="A845">
        <v>942</v>
      </c>
      <c r="B845">
        <v>1019113191</v>
      </c>
      <c r="C845" s="47">
        <v>18659667</v>
      </c>
      <c r="D845" s="47">
        <v>0</v>
      </c>
      <c r="E845" s="47">
        <v>0</v>
      </c>
      <c r="F845" s="47">
        <v>18659667</v>
      </c>
    </row>
    <row r="846" spans="1:6" x14ac:dyDescent="0.35">
      <c r="A846">
        <v>945</v>
      </c>
      <c r="B846">
        <v>1018462362</v>
      </c>
      <c r="C846" s="47">
        <v>16000000</v>
      </c>
      <c r="D846" s="47">
        <v>0</v>
      </c>
      <c r="E846" s="47">
        <v>5200000</v>
      </c>
      <c r="F846" s="47">
        <v>10800000</v>
      </c>
    </row>
    <row r="847" spans="1:6" x14ac:dyDescent="0.35">
      <c r="A847">
        <v>946</v>
      </c>
      <c r="B847">
        <v>52545038</v>
      </c>
      <c r="C847" s="47">
        <v>20260100</v>
      </c>
      <c r="D847" s="47">
        <v>1180200</v>
      </c>
      <c r="E847" s="47">
        <v>7277900</v>
      </c>
      <c r="F847" s="47">
        <v>11802000</v>
      </c>
    </row>
    <row r="848" spans="1:6" x14ac:dyDescent="0.35">
      <c r="A848">
        <v>947</v>
      </c>
      <c r="B848">
        <v>1019087879</v>
      </c>
      <c r="C848" s="47">
        <v>22278000</v>
      </c>
      <c r="D848" s="47">
        <v>0</v>
      </c>
      <c r="E848" s="47">
        <v>4703133</v>
      </c>
      <c r="F848" s="47">
        <v>17574867</v>
      </c>
    </row>
    <row r="849" spans="1:6" x14ac:dyDescent="0.35">
      <c r="A849">
        <v>949</v>
      </c>
      <c r="B849">
        <v>1127208707</v>
      </c>
      <c r="C849" s="47">
        <v>14500000</v>
      </c>
      <c r="D849" s="47">
        <v>2755000</v>
      </c>
      <c r="E849" s="47">
        <v>3045000</v>
      </c>
      <c r="F849" s="47">
        <v>8700000</v>
      </c>
    </row>
    <row r="850" spans="1:6" x14ac:dyDescent="0.35">
      <c r="A850">
        <v>950</v>
      </c>
      <c r="B850">
        <v>1026567075</v>
      </c>
      <c r="C850" s="47">
        <v>29174750</v>
      </c>
      <c r="D850" s="47">
        <v>0</v>
      </c>
      <c r="E850" s="47">
        <v>6719033</v>
      </c>
      <c r="F850" s="47">
        <v>22455717</v>
      </c>
    </row>
    <row r="851" spans="1:6" x14ac:dyDescent="0.35">
      <c r="A851">
        <v>951</v>
      </c>
      <c r="B851">
        <v>1077971087</v>
      </c>
      <c r="C851" s="47">
        <v>16000000</v>
      </c>
      <c r="D851" s="47">
        <v>0</v>
      </c>
      <c r="E851" s="47">
        <v>4933333</v>
      </c>
      <c r="F851" s="47">
        <v>11066667</v>
      </c>
    </row>
    <row r="852" spans="1:6" x14ac:dyDescent="0.35">
      <c r="A852">
        <v>952</v>
      </c>
      <c r="B852">
        <v>1018474496</v>
      </c>
      <c r="C852" s="47">
        <v>20260100</v>
      </c>
      <c r="D852" s="47">
        <v>1180200</v>
      </c>
      <c r="E852" s="47">
        <v>7277900</v>
      </c>
      <c r="F852" s="47">
        <v>11802000</v>
      </c>
    </row>
    <row r="853" spans="1:6" x14ac:dyDescent="0.35">
      <c r="A853">
        <v>953</v>
      </c>
      <c r="B853">
        <v>1016064963</v>
      </c>
      <c r="C853" s="47">
        <v>39108000</v>
      </c>
      <c r="D853" s="47">
        <v>0</v>
      </c>
      <c r="E853" s="47">
        <v>7821600</v>
      </c>
      <c r="F853" s="47">
        <v>31286400</v>
      </c>
    </row>
    <row r="854" spans="1:6" x14ac:dyDescent="0.35">
      <c r="A854">
        <v>954</v>
      </c>
      <c r="B854">
        <v>1049650559</v>
      </c>
      <c r="C854" s="47">
        <v>29174750</v>
      </c>
      <c r="D854" s="47">
        <v>0</v>
      </c>
      <c r="E854" s="47">
        <v>5481317</v>
      </c>
      <c r="F854" s="47">
        <v>23693433</v>
      </c>
    </row>
    <row r="855" spans="1:6" x14ac:dyDescent="0.35">
      <c r="A855">
        <v>955</v>
      </c>
      <c r="B855">
        <v>1026563920</v>
      </c>
      <c r="C855" s="47">
        <v>58658322</v>
      </c>
      <c r="D855" s="47">
        <v>0</v>
      </c>
      <c r="E855" s="47">
        <v>6348303</v>
      </c>
      <c r="F855" s="47">
        <v>52310019</v>
      </c>
    </row>
    <row r="856" spans="1:6" x14ac:dyDescent="0.35">
      <c r="A856">
        <v>956</v>
      </c>
      <c r="B856">
        <v>53152671</v>
      </c>
      <c r="C856" s="47">
        <v>71890000</v>
      </c>
      <c r="D856" s="47">
        <v>0</v>
      </c>
      <c r="E856" s="47">
        <v>9706667</v>
      </c>
      <c r="F856" s="47">
        <v>62183333</v>
      </c>
    </row>
    <row r="857" spans="1:6" x14ac:dyDescent="0.35">
      <c r="A857">
        <v>957</v>
      </c>
      <c r="B857">
        <v>52060754</v>
      </c>
      <c r="C857" s="47">
        <v>7352400</v>
      </c>
      <c r="D857" s="47">
        <v>0</v>
      </c>
      <c r="E857" s="47">
        <v>2079467</v>
      </c>
      <c r="F857" s="47">
        <v>5272933</v>
      </c>
    </row>
    <row r="858" spans="1:6" x14ac:dyDescent="0.35">
      <c r="A858">
        <v>958</v>
      </c>
      <c r="B858">
        <v>1064997935</v>
      </c>
      <c r="C858" s="47">
        <v>16284800</v>
      </c>
      <c r="D858" s="47">
        <v>2035600</v>
      </c>
      <c r="E858" s="47">
        <v>4071200</v>
      </c>
      <c r="F858" s="47">
        <v>10178000</v>
      </c>
    </row>
    <row r="859" spans="1:6" x14ac:dyDescent="0.35">
      <c r="A859">
        <v>959</v>
      </c>
      <c r="B859">
        <v>1013586308</v>
      </c>
      <c r="C859" s="47">
        <v>59416666</v>
      </c>
      <c r="D859" s="47">
        <v>0</v>
      </c>
      <c r="E859" s="47">
        <v>7491667</v>
      </c>
      <c r="F859" s="47">
        <v>51924999</v>
      </c>
    </row>
    <row r="860" spans="1:6" x14ac:dyDescent="0.35">
      <c r="A860">
        <v>961</v>
      </c>
      <c r="B860">
        <v>1010230597</v>
      </c>
      <c r="C860" s="47">
        <v>16284800</v>
      </c>
      <c r="D860" s="47">
        <v>1187433</v>
      </c>
      <c r="E860" s="47">
        <v>4919367</v>
      </c>
      <c r="F860" s="47">
        <v>10178000</v>
      </c>
    </row>
    <row r="861" spans="1:6" x14ac:dyDescent="0.35">
      <c r="A861">
        <v>962</v>
      </c>
      <c r="B861">
        <v>1118567592</v>
      </c>
      <c r="C861" s="47">
        <v>16284800</v>
      </c>
      <c r="D861" s="47">
        <v>1357067</v>
      </c>
      <c r="E861" s="47">
        <v>4749733</v>
      </c>
      <c r="F861" s="47">
        <v>10178000</v>
      </c>
    </row>
    <row r="862" spans="1:6" x14ac:dyDescent="0.35">
      <c r="A862">
        <v>963</v>
      </c>
      <c r="B862">
        <v>899999115</v>
      </c>
      <c r="C862" s="47">
        <v>1445788717</v>
      </c>
      <c r="D862" s="47">
        <v>0</v>
      </c>
      <c r="E862" s="47">
        <v>88757873</v>
      </c>
      <c r="F862" s="47">
        <v>1357030844</v>
      </c>
    </row>
    <row r="863" spans="1:6" x14ac:dyDescent="0.35">
      <c r="A863">
        <v>964</v>
      </c>
      <c r="B863">
        <v>79649423</v>
      </c>
      <c r="C863" s="47">
        <v>28354001</v>
      </c>
      <c r="D863" s="47">
        <v>0</v>
      </c>
      <c r="E863" s="47">
        <v>0</v>
      </c>
      <c r="F863" s="47">
        <v>28354001</v>
      </c>
    </row>
    <row r="864" spans="1:6" x14ac:dyDescent="0.35">
      <c r="A864">
        <v>966</v>
      </c>
      <c r="B864">
        <v>51633080</v>
      </c>
      <c r="C864" s="47">
        <v>28107445</v>
      </c>
      <c r="D864" s="47">
        <v>0</v>
      </c>
      <c r="E864" s="47">
        <v>3081957</v>
      </c>
      <c r="F864" s="47">
        <v>25025488</v>
      </c>
    </row>
    <row r="865" spans="1:6" x14ac:dyDescent="0.35">
      <c r="A865">
        <v>967</v>
      </c>
      <c r="B865">
        <v>1020827838</v>
      </c>
      <c r="C865" s="47">
        <v>39108000</v>
      </c>
      <c r="D865" s="47">
        <v>0</v>
      </c>
      <c r="E865" s="47">
        <v>5214400</v>
      </c>
      <c r="F865" s="47">
        <v>33893600</v>
      </c>
    </row>
    <row r="866" spans="1:6" x14ac:dyDescent="0.35">
      <c r="A866">
        <v>968</v>
      </c>
      <c r="B866">
        <v>1026568993</v>
      </c>
      <c r="C866" s="47">
        <v>65351609</v>
      </c>
      <c r="D866" s="47">
        <v>0</v>
      </c>
      <c r="E866" s="47">
        <v>7072685</v>
      </c>
      <c r="F866" s="47">
        <v>58278924</v>
      </c>
    </row>
    <row r="867" spans="1:6" x14ac:dyDescent="0.35">
      <c r="A867">
        <v>969</v>
      </c>
      <c r="B867">
        <v>80538621</v>
      </c>
      <c r="C867" s="47">
        <v>65351609</v>
      </c>
      <c r="D867" s="47">
        <v>0</v>
      </c>
      <c r="E867" s="47">
        <v>7072685</v>
      </c>
      <c r="F867" s="47">
        <v>58278924</v>
      </c>
    </row>
    <row r="868" spans="1:6" x14ac:dyDescent="0.35">
      <c r="A868">
        <v>970</v>
      </c>
      <c r="B868">
        <v>52719035</v>
      </c>
      <c r="C868" s="47">
        <v>65351609</v>
      </c>
      <c r="D868" s="47">
        <v>0</v>
      </c>
      <c r="E868" s="47">
        <v>7072685</v>
      </c>
      <c r="F868" s="47">
        <v>58278924</v>
      </c>
    </row>
    <row r="869" spans="1:6" x14ac:dyDescent="0.35">
      <c r="A869">
        <v>971</v>
      </c>
      <c r="B869">
        <v>1019044995</v>
      </c>
      <c r="C869" s="47">
        <v>76307359</v>
      </c>
      <c r="D869" s="47">
        <v>0</v>
      </c>
      <c r="E869" s="47">
        <v>8032354</v>
      </c>
      <c r="F869" s="47">
        <v>68275005</v>
      </c>
    </row>
    <row r="870" spans="1:6" x14ac:dyDescent="0.35">
      <c r="A870">
        <v>972</v>
      </c>
      <c r="B870">
        <v>52616058</v>
      </c>
      <c r="C870" s="47">
        <v>63413264</v>
      </c>
      <c r="D870" s="47">
        <v>0</v>
      </c>
      <c r="E870" s="47">
        <v>6453562</v>
      </c>
      <c r="F870" s="47">
        <v>56959702</v>
      </c>
    </row>
    <row r="871" spans="1:6" x14ac:dyDescent="0.35">
      <c r="A871">
        <v>974</v>
      </c>
      <c r="B871">
        <v>79965555</v>
      </c>
      <c r="C871" s="47">
        <v>27860888</v>
      </c>
      <c r="D871" s="47">
        <v>0</v>
      </c>
      <c r="E871" s="47">
        <v>2835400</v>
      </c>
      <c r="F871" s="47">
        <v>25025488</v>
      </c>
    </row>
    <row r="872" spans="1:6" x14ac:dyDescent="0.35">
      <c r="A872">
        <v>975</v>
      </c>
      <c r="B872">
        <v>1023910625</v>
      </c>
      <c r="C872" s="47">
        <v>32032642</v>
      </c>
      <c r="D872" s="47">
        <v>0</v>
      </c>
      <c r="E872" s="47">
        <v>3289066</v>
      </c>
      <c r="F872" s="47">
        <v>28743576</v>
      </c>
    </row>
    <row r="873" spans="1:6" x14ac:dyDescent="0.35">
      <c r="A873">
        <v>976</v>
      </c>
      <c r="B873">
        <v>79876828</v>
      </c>
      <c r="C873" s="47">
        <v>58641666</v>
      </c>
      <c r="D873" s="47">
        <v>0</v>
      </c>
      <c r="E873" s="47">
        <v>5941667</v>
      </c>
      <c r="F873" s="47">
        <v>52699999</v>
      </c>
    </row>
    <row r="874" spans="1:6" x14ac:dyDescent="0.35">
      <c r="A874">
        <v>977</v>
      </c>
      <c r="B874">
        <v>52348815</v>
      </c>
      <c r="C874" s="47">
        <v>61226666</v>
      </c>
      <c r="D874" s="47">
        <v>0</v>
      </c>
      <c r="E874" s="47">
        <v>3006667</v>
      </c>
      <c r="F874" s="47">
        <v>58219999</v>
      </c>
    </row>
    <row r="875" spans="1:6" x14ac:dyDescent="0.35">
      <c r="A875">
        <v>978</v>
      </c>
      <c r="B875">
        <v>80732015</v>
      </c>
      <c r="C875" s="47">
        <v>27614331</v>
      </c>
      <c r="D875" s="47">
        <v>0</v>
      </c>
      <c r="E875" s="47">
        <v>2588844</v>
      </c>
      <c r="F875" s="47">
        <v>25025487</v>
      </c>
    </row>
    <row r="876" spans="1:6" x14ac:dyDescent="0.35">
      <c r="A876">
        <v>979</v>
      </c>
      <c r="B876">
        <v>79870964</v>
      </c>
      <c r="C876" s="47">
        <v>27614332</v>
      </c>
      <c r="D876" s="47">
        <v>0</v>
      </c>
      <c r="E876" s="47">
        <v>2219009</v>
      </c>
      <c r="F876" s="47">
        <v>25395323</v>
      </c>
    </row>
    <row r="877" spans="1:6" x14ac:dyDescent="0.35">
      <c r="A877">
        <v>980</v>
      </c>
      <c r="B877">
        <v>52243458</v>
      </c>
      <c r="C877" s="47">
        <v>67627500</v>
      </c>
      <c r="D877" s="47">
        <v>0</v>
      </c>
      <c r="E877" s="47">
        <v>6612467</v>
      </c>
      <c r="F877" s="47">
        <v>61015033</v>
      </c>
    </row>
    <row r="878" spans="1:6" x14ac:dyDescent="0.35">
      <c r="A878">
        <v>981</v>
      </c>
      <c r="B878">
        <v>1064801144</v>
      </c>
      <c r="C878" s="47">
        <v>16284800</v>
      </c>
      <c r="D878" s="47">
        <v>2544500</v>
      </c>
      <c r="E878" s="47">
        <v>3562300</v>
      </c>
      <c r="F878" s="47">
        <v>10178000</v>
      </c>
    </row>
    <row r="879" spans="1:6" x14ac:dyDescent="0.35">
      <c r="A879">
        <v>982</v>
      </c>
      <c r="B879">
        <v>1088341630</v>
      </c>
      <c r="C879" s="47">
        <v>16284800</v>
      </c>
      <c r="D879" s="47">
        <v>3731933</v>
      </c>
      <c r="E879" s="47">
        <v>2374867</v>
      </c>
      <c r="F879" s="47">
        <v>10178000</v>
      </c>
    </row>
    <row r="880" spans="1:6" x14ac:dyDescent="0.35">
      <c r="A880">
        <v>983</v>
      </c>
      <c r="B880">
        <v>1030602494</v>
      </c>
      <c r="C880" s="47">
        <v>14404500</v>
      </c>
      <c r="D880" s="47">
        <v>0</v>
      </c>
      <c r="E880" s="47">
        <v>1396800</v>
      </c>
      <c r="F880" s="47">
        <v>13007700</v>
      </c>
    </row>
    <row r="881" spans="1:6" x14ac:dyDescent="0.35">
      <c r="A881">
        <v>984</v>
      </c>
      <c r="B881">
        <v>860024301</v>
      </c>
      <c r="C881" s="47">
        <v>52150674</v>
      </c>
      <c r="D881" s="47">
        <v>0</v>
      </c>
      <c r="E881" s="47">
        <v>0</v>
      </c>
      <c r="F881" s="47">
        <v>52150674</v>
      </c>
    </row>
    <row r="882" spans="1:6" x14ac:dyDescent="0.35">
      <c r="A882">
        <v>985</v>
      </c>
      <c r="B882">
        <v>1032489616</v>
      </c>
      <c r="C882" s="47">
        <v>21000000</v>
      </c>
      <c r="D882" s="47">
        <v>0</v>
      </c>
      <c r="E882" s="47">
        <v>3733333</v>
      </c>
      <c r="F882" s="47">
        <v>17266667</v>
      </c>
    </row>
    <row r="883" spans="1:6" x14ac:dyDescent="0.35">
      <c r="A883">
        <v>986</v>
      </c>
      <c r="B883">
        <v>901035950</v>
      </c>
      <c r="C883" s="47">
        <v>1008000</v>
      </c>
      <c r="D883" s="47">
        <v>0</v>
      </c>
      <c r="E883" s="47">
        <v>0</v>
      </c>
      <c r="F883" s="47">
        <v>1008000</v>
      </c>
    </row>
    <row r="884" spans="1:6" x14ac:dyDescent="0.35">
      <c r="A884">
        <v>989</v>
      </c>
      <c r="B884">
        <v>1010208395</v>
      </c>
      <c r="C884" s="47">
        <v>39108000</v>
      </c>
      <c r="D884" s="47">
        <v>0</v>
      </c>
      <c r="E884" s="47">
        <v>0</v>
      </c>
      <c r="F884" s="47">
        <v>39108000</v>
      </c>
    </row>
    <row r="885" spans="1:6" x14ac:dyDescent="0.35">
      <c r="A885">
        <v>990</v>
      </c>
      <c r="B885">
        <v>1033720860</v>
      </c>
      <c r="C885" s="47">
        <v>39108000</v>
      </c>
      <c r="D885" s="47">
        <v>0</v>
      </c>
      <c r="E885" s="47">
        <v>3259000</v>
      </c>
      <c r="F885" s="47">
        <v>35849000</v>
      </c>
    </row>
    <row r="886" spans="1:6" x14ac:dyDescent="0.35">
      <c r="A886">
        <v>991</v>
      </c>
      <c r="B886">
        <v>52814207</v>
      </c>
      <c r="C886" s="47">
        <v>39333333</v>
      </c>
      <c r="D886" s="47">
        <v>0</v>
      </c>
      <c r="E886" s="47">
        <v>2333333</v>
      </c>
      <c r="F886" s="47">
        <v>37000000</v>
      </c>
    </row>
    <row r="887" spans="1:6" x14ac:dyDescent="0.35">
      <c r="A887">
        <v>992</v>
      </c>
      <c r="B887">
        <v>1012383991</v>
      </c>
      <c r="C887" s="47">
        <v>64402324</v>
      </c>
      <c r="D887" s="47">
        <v>0</v>
      </c>
      <c r="E887" s="47">
        <v>3134626</v>
      </c>
      <c r="F887" s="47">
        <v>61267698</v>
      </c>
    </row>
    <row r="888" spans="1:6" x14ac:dyDescent="0.35">
      <c r="A888">
        <v>993</v>
      </c>
      <c r="B888">
        <v>1193236265</v>
      </c>
      <c r="C888" s="47">
        <v>28107445</v>
      </c>
      <c r="D888" s="47">
        <v>0</v>
      </c>
      <c r="E888" s="47">
        <v>1232783</v>
      </c>
      <c r="F888" s="47">
        <v>26874662</v>
      </c>
    </row>
    <row r="889" spans="1:6" x14ac:dyDescent="0.35">
      <c r="A889">
        <v>994</v>
      </c>
      <c r="B889">
        <v>1014208258</v>
      </c>
      <c r="C889" s="47">
        <v>44557800</v>
      </c>
      <c r="D889" s="47">
        <v>0</v>
      </c>
      <c r="E889" s="47">
        <v>1980347</v>
      </c>
      <c r="F889" s="47">
        <v>42577453</v>
      </c>
    </row>
    <row r="890" spans="1:6" x14ac:dyDescent="0.35">
      <c r="A890">
        <v>995</v>
      </c>
      <c r="B890">
        <v>1032503576</v>
      </c>
      <c r="C890" s="47">
        <v>31827000</v>
      </c>
      <c r="D890" s="47">
        <v>0</v>
      </c>
      <c r="E890" s="47">
        <v>1237717</v>
      </c>
      <c r="F890" s="47">
        <v>30589283</v>
      </c>
    </row>
    <row r="891" spans="1:6" x14ac:dyDescent="0.35">
      <c r="A891">
        <v>996</v>
      </c>
      <c r="B891">
        <v>19244502</v>
      </c>
      <c r="C891" s="47">
        <v>62813904</v>
      </c>
      <c r="D891" s="47">
        <v>0</v>
      </c>
      <c r="E891" s="47">
        <v>0</v>
      </c>
      <c r="F891" s="47">
        <v>62813904</v>
      </c>
    </row>
    <row r="892" spans="1:6" x14ac:dyDescent="0.35">
      <c r="A892">
        <v>997</v>
      </c>
      <c r="B892">
        <v>1013690179</v>
      </c>
      <c r="C892" s="47">
        <v>15208667</v>
      </c>
      <c r="D892" s="47">
        <v>1955400</v>
      </c>
      <c r="E892" s="47">
        <v>217267</v>
      </c>
      <c r="F892" s="47">
        <v>13036000</v>
      </c>
    </row>
    <row r="893" spans="1:6" x14ac:dyDescent="0.35">
      <c r="A893">
        <v>998</v>
      </c>
      <c r="B893">
        <v>52695365</v>
      </c>
      <c r="C893" s="47">
        <v>16295000</v>
      </c>
      <c r="D893" s="47">
        <v>2607200</v>
      </c>
      <c r="E893" s="47">
        <v>651800</v>
      </c>
      <c r="F893" s="47">
        <v>13036000</v>
      </c>
    </row>
    <row r="894" spans="1:6" x14ac:dyDescent="0.35">
      <c r="A894">
        <v>999</v>
      </c>
      <c r="B894">
        <v>899999115</v>
      </c>
      <c r="C894" s="47">
        <v>8421517748</v>
      </c>
      <c r="D894" s="47">
        <v>0</v>
      </c>
      <c r="E894" s="47">
        <v>0</v>
      </c>
      <c r="F894" s="47">
        <v>8421517748</v>
      </c>
    </row>
    <row r="895" spans="1:6" x14ac:dyDescent="0.35">
      <c r="A895">
        <v>1000</v>
      </c>
      <c r="B895">
        <v>1018485274</v>
      </c>
      <c r="C895" s="47">
        <v>11874333</v>
      </c>
      <c r="D895" s="47">
        <v>1357066</v>
      </c>
      <c r="E895" s="47">
        <v>0</v>
      </c>
      <c r="F895" s="47">
        <v>10517267</v>
      </c>
    </row>
    <row r="896" spans="1:6" x14ac:dyDescent="0.35">
      <c r="A896">
        <v>1001</v>
      </c>
      <c r="B896">
        <v>900105979</v>
      </c>
      <c r="C896" s="47">
        <v>215200000</v>
      </c>
      <c r="D896" s="47">
        <v>0</v>
      </c>
      <c r="E896" s="47">
        <v>0</v>
      </c>
      <c r="F896" s="47">
        <v>215200000</v>
      </c>
    </row>
    <row r="897" spans="1:6" x14ac:dyDescent="0.35">
      <c r="A897">
        <v>1003</v>
      </c>
      <c r="B897">
        <v>11441571</v>
      </c>
      <c r="C897" s="47">
        <v>45000000</v>
      </c>
      <c r="D897" s="47">
        <v>0</v>
      </c>
      <c r="E897" s="47">
        <v>0</v>
      </c>
      <c r="F897" s="47">
        <v>45000000</v>
      </c>
    </row>
    <row r="898" spans="1:6" x14ac:dyDescent="0.35">
      <c r="A898">
        <v>1004</v>
      </c>
      <c r="B898">
        <v>1093759410</v>
      </c>
      <c r="C898" s="47">
        <v>64890000</v>
      </c>
      <c r="D898" s="47">
        <v>0</v>
      </c>
      <c r="E898" s="47">
        <v>0</v>
      </c>
      <c r="F898" s="47">
        <v>64890000</v>
      </c>
    </row>
    <row r="899" spans="1:6" x14ac:dyDescent="0.35">
      <c r="A899">
        <v>1005</v>
      </c>
      <c r="B899">
        <v>900974300</v>
      </c>
      <c r="C899" s="47">
        <v>22079504</v>
      </c>
      <c r="D899" s="47">
        <v>0</v>
      </c>
      <c r="E899" s="47">
        <v>0</v>
      </c>
      <c r="F899" s="47">
        <v>22079504</v>
      </c>
    </row>
    <row r="900" spans="1:6" x14ac:dyDescent="0.35">
      <c r="A900">
        <v>1006</v>
      </c>
      <c r="B900">
        <v>20281377</v>
      </c>
      <c r="C900" s="47">
        <v>94680881</v>
      </c>
      <c r="D900" s="47">
        <v>0</v>
      </c>
      <c r="E900" s="47">
        <v>0</v>
      </c>
      <c r="F900" s="47">
        <v>94680881</v>
      </c>
    </row>
    <row r="901" spans="1:6" x14ac:dyDescent="0.35">
      <c r="A901">
        <v>1007</v>
      </c>
      <c r="B901">
        <v>52278327</v>
      </c>
      <c r="C901" s="47">
        <v>37938186</v>
      </c>
      <c r="D901" s="47">
        <v>0</v>
      </c>
      <c r="E901" s="47">
        <v>0</v>
      </c>
      <c r="F901" s="47">
        <v>37938186</v>
      </c>
    </row>
    <row r="902" spans="1:6" x14ac:dyDescent="0.35">
      <c r="B902">
        <v>79559742</v>
      </c>
      <c r="C902" s="47">
        <v>37938177</v>
      </c>
      <c r="D902" s="47">
        <v>0</v>
      </c>
      <c r="E902" s="47">
        <v>0</v>
      </c>
      <c r="F902" s="47">
        <v>37938177</v>
      </c>
    </row>
    <row r="903" spans="1:6" x14ac:dyDescent="0.35">
      <c r="A903">
        <v>1008</v>
      </c>
      <c r="B903">
        <v>1020729094</v>
      </c>
      <c r="C903" s="47">
        <v>69367592</v>
      </c>
      <c r="D903" s="47">
        <v>0</v>
      </c>
      <c r="E903" s="47">
        <v>0</v>
      </c>
      <c r="F903" s="47">
        <v>69367592</v>
      </c>
    </row>
    <row r="904" spans="1:6" x14ac:dyDescent="0.35">
      <c r="A904">
        <v>1009</v>
      </c>
      <c r="B904">
        <v>899999115</v>
      </c>
      <c r="C904" s="47">
        <v>356607000</v>
      </c>
      <c r="D904" s="47">
        <v>0</v>
      </c>
      <c r="E904" s="47">
        <v>0</v>
      </c>
      <c r="F904" s="47">
        <v>356607000</v>
      </c>
    </row>
    <row r="905" spans="1:6" x14ac:dyDescent="0.35">
      <c r="A905">
        <v>1010</v>
      </c>
      <c r="B905">
        <v>52821652</v>
      </c>
      <c r="C905" s="47">
        <v>103983333</v>
      </c>
      <c r="D905" s="47">
        <v>0</v>
      </c>
      <c r="E905" s="47">
        <v>0</v>
      </c>
      <c r="F905" s="47">
        <v>103983333</v>
      </c>
    </row>
    <row r="906" spans="1:6" x14ac:dyDescent="0.35">
      <c r="A906">
        <v>1011</v>
      </c>
      <c r="B906">
        <v>39799539</v>
      </c>
      <c r="C906" s="47">
        <v>13435274</v>
      </c>
      <c r="D906" s="47">
        <v>0</v>
      </c>
      <c r="E906" s="47">
        <v>0</v>
      </c>
      <c r="F906" s="47">
        <v>13435274</v>
      </c>
    </row>
    <row r="907" spans="1:6" x14ac:dyDescent="0.35">
      <c r="A907">
        <v>1012</v>
      </c>
      <c r="B907">
        <v>40008270</v>
      </c>
      <c r="C907" s="47">
        <v>21779778</v>
      </c>
      <c r="D907" s="47">
        <v>0</v>
      </c>
      <c r="E907" s="47">
        <v>0</v>
      </c>
      <c r="F907" s="47">
        <v>21779778</v>
      </c>
    </row>
    <row r="908" spans="1:6" x14ac:dyDescent="0.35">
      <c r="B908">
        <v>860042600</v>
      </c>
      <c r="C908" s="47">
        <v>56095625</v>
      </c>
      <c r="D908" s="47">
        <v>0</v>
      </c>
      <c r="E908" s="47">
        <v>0</v>
      </c>
      <c r="F908" s="47">
        <v>56095625</v>
      </c>
    </row>
    <row r="909" spans="1:6" x14ac:dyDescent="0.35">
      <c r="B909">
        <v>900095892</v>
      </c>
      <c r="C909" s="47">
        <v>21779783</v>
      </c>
      <c r="D909" s="47">
        <v>0</v>
      </c>
      <c r="E909" s="47">
        <v>0</v>
      </c>
      <c r="F909" s="47">
        <v>21779783</v>
      </c>
    </row>
    <row r="910" spans="1:6" x14ac:dyDescent="0.35">
      <c r="B910">
        <v>900160586</v>
      </c>
      <c r="C910" s="47">
        <v>21779783</v>
      </c>
      <c r="D910" s="47">
        <v>0</v>
      </c>
      <c r="E910" s="47">
        <v>0</v>
      </c>
      <c r="F910" s="47">
        <v>21779783</v>
      </c>
    </row>
    <row r="911" spans="1:6" x14ac:dyDescent="0.35">
      <c r="A911">
        <v>1013</v>
      </c>
      <c r="B911">
        <v>20079321</v>
      </c>
      <c r="C911" s="47">
        <v>96367250</v>
      </c>
      <c r="D911" s="47">
        <v>0</v>
      </c>
      <c r="E911" s="47">
        <v>0</v>
      </c>
      <c r="F911" s="47">
        <v>96367250</v>
      </c>
    </row>
    <row r="912" spans="1:6" x14ac:dyDescent="0.35">
      <c r="A912">
        <v>1014</v>
      </c>
      <c r="B912">
        <v>830120562</v>
      </c>
      <c r="C912" s="47">
        <v>65780795</v>
      </c>
      <c r="D912" s="47">
        <v>0</v>
      </c>
      <c r="E912" s="47">
        <v>0</v>
      </c>
      <c r="F912" s="47">
        <v>65780795</v>
      </c>
    </row>
    <row r="913" spans="1:6" x14ac:dyDescent="0.35">
      <c r="A913">
        <v>1015</v>
      </c>
      <c r="B913">
        <v>901030787</v>
      </c>
      <c r="C913" s="47">
        <v>87266667</v>
      </c>
      <c r="D913" s="47">
        <v>0</v>
      </c>
      <c r="E913" s="47">
        <v>0</v>
      </c>
      <c r="F913" s="47">
        <v>87266667</v>
      </c>
    </row>
    <row r="914" spans="1:6" x14ac:dyDescent="0.35">
      <c r="A914">
        <v>1016</v>
      </c>
      <c r="B914">
        <v>900417848</v>
      </c>
      <c r="C914" s="47">
        <v>69602904</v>
      </c>
      <c r="D914" s="47">
        <v>0</v>
      </c>
      <c r="E914" s="47">
        <v>0</v>
      </c>
      <c r="F914" s="47">
        <v>69602904</v>
      </c>
    </row>
    <row r="915" spans="1:6" x14ac:dyDescent="0.35">
      <c r="A915">
        <v>1017</v>
      </c>
      <c r="B915">
        <v>79779906</v>
      </c>
      <c r="C915" s="47">
        <v>27000000</v>
      </c>
      <c r="D915" s="47">
        <v>0</v>
      </c>
      <c r="E915" s="47">
        <v>0</v>
      </c>
      <c r="F915" s="47">
        <v>27000000</v>
      </c>
    </row>
    <row r="916" spans="1:6" x14ac:dyDescent="0.35">
      <c r="A916">
        <v>1018</v>
      </c>
      <c r="B916">
        <v>900470772</v>
      </c>
      <c r="C916" s="47">
        <v>676395471</v>
      </c>
      <c r="D916" s="47">
        <v>0</v>
      </c>
      <c r="E916" s="47">
        <v>0</v>
      </c>
      <c r="F916" s="47">
        <v>676395471</v>
      </c>
    </row>
    <row r="917" spans="1:6" x14ac:dyDescent="0.35">
      <c r="A917">
        <v>1019</v>
      </c>
      <c r="B917">
        <v>830045040</v>
      </c>
      <c r="C917" s="47">
        <v>22910947</v>
      </c>
      <c r="D917" s="47">
        <v>0</v>
      </c>
      <c r="E917" s="47">
        <v>0</v>
      </c>
      <c r="F917" s="47">
        <v>22910947</v>
      </c>
    </row>
    <row r="918" spans="1:6" x14ac:dyDescent="0.35">
      <c r="A918">
        <v>1020</v>
      </c>
      <c r="B918">
        <v>901463969</v>
      </c>
      <c r="C918" s="47">
        <v>961333177</v>
      </c>
      <c r="D918" s="47">
        <v>0</v>
      </c>
      <c r="E918" s="47">
        <v>0</v>
      </c>
      <c r="F918" s="47">
        <v>961333177</v>
      </c>
    </row>
    <row r="919" spans="1:6" x14ac:dyDescent="0.35">
      <c r="A919">
        <v>1021</v>
      </c>
      <c r="B919">
        <v>900085682</v>
      </c>
      <c r="C919" s="47">
        <v>1497307014</v>
      </c>
      <c r="D919" s="47">
        <v>0</v>
      </c>
      <c r="E919" s="47">
        <v>0</v>
      </c>
      <c r="F919" s="47">
        <v>1497307014</v>
      </c>
    </row>
    <row r="920" spans="1:6" x14ac:dyDescent="0.35">
      <c r="A920">
        <v>1022</v>
      </c>
      <c r="B920">
        <v>19343758</v>
      </c>
      <c r="C920" s="47">
        <v>76037192</v>
      </c>
      <c r="D920" s="47">
        <v>0</v>
      </c>
      <c r="E920" s="47">
        <v>0</v>
      </c>
      <c r="F920" s="47">
        <v>76037192</v>
      </c>
    </row>
    <row r="921" spans="1:6" x14ac:dyDescent="0.35">
      <c r="A921">
        <v>1023</v>
      </c>
      <c r="B921">
        <v>39638140</v>
      </c>
      <c r="C921" s="47">
        <v>60915944</v>
      </c>
      <c r="D921" s="47">
        <v>0</v>
      </c>
      <c r="E921" s="47">
        <v>0</v>
      </c>
      <c r="F921" s="47">
        <v>60915944</v>
      </c>
    </row>
    <row r="922" spans="1:6" x14ac:dyDescent="0.35">
      <c r="A922">
        <v>1024</v>
      </c>
      <c r="B922">
        <v>860402594</v>
      </c>
      <c r="C922" s="47">
        <v>64095445</v>
      </c>
      <c r="D922" s="47">
        <v>0</v>
      </c>
      <c r="E922" s="47">
        <v>0</v>
      </c>
      <c r="F922" s="47">
        <v>64095445</v>
      </c>
    </row>
    <row r="923" spans="1:6" x14ac:dyDescent="0.35">
      <c r="A923">
        <v>1025</v>
      </c>
      <c r="B923">
        <v>51883443</v>
      </c>
      <c r="C923" s="47">
        <v>97627126</v>
      </c>
      <c r="D923" s="47">
        <v>0</v>
      </c>
      <c r="E923" s="47">
        <v>0</v>
      </c>
      <c r="F923" s="47">
        <v>97627126</v>
      </c>
    </row>
    <row r="924" spans="1:6" x14ac:dyDescent="0.35">
      <c r="A924">
        <v>1026</v>
      </c>
      <c r="B924">
        <v>80009022</v>
      </c>
      <c r="C924" s="47">
        <v>89364091</v>
      </c>
      <c r="D924" s="47">
        <v>0</v>
      </c>
      <c r="E924" s="47">
        <v>0</v>
      </c>
      <c r="F924" s="47">
        <v>89364091</v>
      </c>
    </row>
    <row r="925" spans="1:6" x14ac:dyDescent="0.35">
      <c r="A925">
        <v>1027</v>
      </c>
      <c r="B925">
        <v>900079785</v>
      </c>
      <c r="C925" s="47">
        <v>66588872</v>
      </c>
      <c r="D925" s="47">
        <v>0</v>
      </c>
      <c r="E925" s="47">
        <v>0</v>
      </c>
      <c r="F925" s="47">
        <v>66588872</v>
      </c>
    </row>
    <row r="926" spans="1:6" x14ac:dyDescent="0.35">
      <c r="A926">
        <v>1028</v>
      </c>
      <c r="B926">
        <v>1019038345</v>
      </c>
      <c r="C926" s="47">
        <v>4800000</v>
      </c>
      <c r="D926" s="47">
        <v>0</v>
      </c>
      <c r="E926" s="47">
        <v>0</v>
      </c>
      <c r="F926" s="47">
        <v>4800000</v>
      </c>
    </row>
    <row r="927" spans="1:6" x14ac:dyDescent="0.35">
      <c r="A927">
        <v>1029</v>
      </c>
      <c r="B927">
        <v>860035467</v>
      </c>
      <c r="C927" s="47">
        <v>10099860</v>
      </c>
      <c r="D927" s="47">
        <v>0</v>
      </c>
      <c r="E927" s="47">
        <v>0</v>
      </c>
      <c r="F927" s="47">
        <v>10099860</v>
      </c>
    </row>
    <row r="928" spans="1:6" x14ac:dyDescent="0.35">
      <c r="A928">
        <v>1030</v>
      </c>
      <c r="B928">
        <v>901681580</v>
      </c>
      <c r="C928" s="47">
        <v>750944967</v>
      </c>
      <c r="D928" s="47">
        <v>0</v>
      </c>
      <c r="E928" s="47">
        <v>0</v>
      </c>
      <c r="F928" s="47">
        <v>750944967</v>
      </c>
    </row>
    <row r="929" spans="1:6" x14ac:dyDescent="0.35">
      <c r="A929">
        <v>1031</v>
      </c>
      <c r="B929">
        <v>901446976</v>
      </c>
      <c r="C929" s="47">
        <v>30035500</v>
      </c>
      <c r="D929" s="47">
        <v>0</v>
      </c>
      <c r="E929" s="47">
        <v>0</v>
      </c>
      <c r="F929" s="47">
        <v>30035500</v>
      </c>
    </row>
    <row r="930" spans="1:6" x14ac:dyDescent="0.35">
      <c r="A930" t="s">
        <v>5448</v>
      </c>
      <c r="B930" t="s">
        <v>5448</v>
      </c>
    </row>
    <row r="931" spans="1:6" x14ac:dyDescent="0.35">
      <c r="A931" t="s">
        <v>5449</v>
      </c>
      <c r="C931" s="47">
        <v>49996818963</v>
      </c>
      <c r="D931" s="47">
        <v>1798347149</v>
      </c>
      <c r="E931" s="47">
        <v>19489125947</v>
      </c>
      <c r="F931" s="47">
        <v>28709345867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00D62-A764-474E-B3B9-5F99108573B0}">
  <dimension ref="A1:G1183"/>
  <sheetViews>
    <sheetView workbookViewId="0">
      <selection sqref="A1:G1048576"/>
    </sheetView>
  </sheetViews>
  <sheetFormatPr baseColWidth="10" defaultColWidth="11.453125" defaultRowHeight="14.5" x14ac:dyDescent="0.35"/>
  <cols>
    <col min="1" max="1" width="18" style="45" bestFit="1" customWidth="1"/>
    <col min="4" max="4" width="16.26953125" style="47" bestFit="1" customWidth="1"/>
    <col min="5" max="5" width="13.54296875" style="47" bestFit="1" customWidth="1"/>
    <col min="6" max="6" width="14.54296875" style="47" bestFit="1" customWidth="1"/>
    <col min="7" max="7" width="16.26953125" style="47" bestFit="1" customWidth="1"/>
  </cols>
  <sheetData>
    <row r="1" spans="1:7" x14ac:dyDescent="0.35">
      <c r="A1" s="44" t="s">
        <v>5441</v>
      </c>
      <c r="B1" t="s">
        <v>5442</v>
      </c>
      <c r="C1" t="s">
        <v>5450</v>
      </c>
      <c r="D1" s="47" t="s">
        <v>5451</v>
      </c>
      <c r="E1" s="47" t="s">
        <v>19</v>
      </c>
      <c r="F1" s="47" t="s">
        <v>5452</v>
      </c>
      <c r="G1" s="47" t="s">
        <v>5453</v>
      </c>
    </row>
    <row r="2" spans="1:7" x14ac:dyDescent="0.35">
      <c r="A2" s="45">
        <v>2</v>
      </c>
      <c r="B2">
        <v>1100542273</v>
      </c>
      <c r="C2" t="s">
        <v>35</v>
      </c>
      <c r="D2" s="47">
        <v>54109333</v>
      </c>
      <c r="E2" s="47">
        <v>274666</v>
      </c>
      <c r="F2" s="47">
        <v>37354667</v>
      </c>
      <c r="G2" s="47">
        <v>16480000</v>
      </c>
    </row>
    <row r="3" spans="1:7" x14ac:dyDescent="0.35">
      <c r="A3" s="45">
        <v>3</v>
      </c>
      <c r="B3">
        <v>1026252836</v>
      </c>
      <c r="C3" t="s">
        <v>41</v>
      </c>
      <c r="D3" s="47">
        <v>54109333</v>
      </c>
      <c r="E3" s="47">
        <v>274666</v>
      </c>
      <c r="F3" s="47">
        <v>37354667</v>
      </c>
      <c r="G3" s="47">
        <v>16480000</v>
      </c>
    </row>
    <row r="4" spans="1:7" x14ac:dyDescent="0.35">
      <c r="A4" s="45">
        <v>10</v>
      </c>
      <c r="B4">
        <v>37942949</v>
      </c>
      <c r="C4" t="s">
        <v>62</v>
      </c>
      <c r="D4" s="47">
        <v>27287000</v>
      </c>
      <c r="E4" s="47">
        <v>0</v>
      </c>
      <c r="F4" s="47">
        <v>19030933</v>
      </c>
      <c r="G4" s="47">
        <v>8256067</v>
      </c>
    </row>
    <row r="5" spans="1:7" x14ac:dyDescent="0.35">
      <c r="A5" s="45">
        <v>10</v>
      </c>
      <c r="B5">
        <v>37942949</v>
      </c>
      <c r="C5" t="s">
        <v>62</v>
      </c>
      <c r="D5" s="47">
        <v>27287000</v>
      </c>
      <c r="E5" s="47">
        <v>0</v>
      </c>
      <c r="F5" s="47">
        <v>19030934</v>
      </c>
      <c r="G5" s="47">
        <v>8256066</v>
      </c>
    </row>
    <row r="6" spans="1:7" x14ac:dyDescent="0.35">
      <c r="A6" s="45">
        <v>15</v>
      </c>
      <c r="B6">
        <v>1117546634</v>
      </c>
      <c r="C6" t="s">
        <v>74</v>
      </c>
      <c r="D6" s="47">
        <v>42367000</v>
      </c>
      <c r="E6" s="47">
        <v>0</v>
      </c>
      <c r="F6" s="47">
        <v>29548267</v>
      </c>
      <c r="G6" s="47">
        <v>12818733</v>
      </c>
    </row>
    <row r="7" spans="1:7" x14ac:dyDescent="0.35">
      <c r="A7" s="45">
        <v>6</v>
      </c>
      <c r="B7">
        <v>37729988</v>
      </c>
      <c r="C7" t="s">
        <v>50</v>
      </c>
      <c r="D7" s="47">
        <v>42367000</v>
      </c>
      <c r="E7" s="47">
        <v>0</v>
      </c>
      <c r="F7" s="47">
        <v>29548267</v>
      </c>
      <c r="G7" s="47">
        <v>12818733</v>
      </c>
    </row>
    <row r="8" spans="1:7" x14ac:dyDescent="0.35">
      <c r="A8" s="45">
        <v>1</v>
      </c>
      <c r="B8">
        <v>1022370407</v>
      </c>
      <c r="C8" t="s">
        <v>29</v>
      </c>
      <c r="D8" s="47">
        <v>42367000</v>
      </c>
      <c r="E8" s="47">
        <v>0</v>
      </c>
      <c r="F8" s="47">
        <v>29548267</v>
      </c>
      <c r="G8" s="47">
        <v>12818733</v>
      </c>
    </row>
    <row r="9" spans="1:7" x14ac:dyDescent="0.35">
      <c r="A9" s="45">
        <v>11</v>
      </c>
      <c r="B9">
        <v>1010192442</v>
      </c>
      <c r="C9" t="s">
        <v>65</v>
      </c>
      <c r="D9" s="47">
        <v>42367000</v>
      </c>
      <c r="E9" s="47">
        <v>0</v>
      </c>
      <c r="F9" s="47">
        <v>29548267</v>
      </c>
      <c r="G9" s="47">
        <v>12818733</v>
      </c>
    </row>
    <row r="10" spans="1:7" x14ac:dyDescent="0.35">
      <c r="A10" s="45">
        <v>9</v>
      </c>
      <c r="B10">
        <v>22581570</v>
      </c>
      <c r="C10" t="s">
        <v>59</v>
      </c>
      <c r="D10" s="47">
        <v>42367000</v>
      </c>
      <c r="E10" s="47">
        <v>0</v>
      </c>
      <c r="F10" s="47">
        <v>29548267</v>
      </c>
      <c r="G10" s="47">
        <v>12818733</v>
      </c>
    </row>
    <row r="11" spans="1:7" x14ac:dyDescent="0.35">
      <c r="A11" s="45">
        <v>14</v>
      </c>
      <c r="B11">
        <v>1018472399</v>
      </c>
      <c r="C11" t="s">
        <v>71</v>
      </c>
      <c r="D11" s="47">
        <v>35308000</v>
      </c>
      <c r="E11" s="47">
        <v>0</v>
      </c>
      <c r="F11" s="47">
        <v>24625067</v>
      </c>
      <c r="G11" s="47">
        <v>10682933</v>
      </c>
    </row>
    <row r="12" spans="1:7" x14ac:dyDescent="0.35">
      <c r="A12" s="45">
        <v>5</v>
      </c>
      <c r="B12">
        <v>53007260</v>
      </c>
      <c r="C12" t="s">
        <v>47</v>
      </c>
      <c r="D12" s="47">
        <v>42367000</v>
      </c>
      <c r="E12" s="47">
        <v>0</v>
      </c>
      <c r="F12" s="47">
        <v>29548267</v>
      </c>
      <c r="G12" s="47">
        <v>12818733</v>
      </c>
    </row>
    <row r="13" spans="1:7" x14ac:dyDescent="0.35">
      <c r="A13" s="45">
        <v>8</v>
      </c>
      <c r="B13">
        <v>1094267829</v>
      </c>
      <c r="C13" t="s">
        <v>56</v>
      </c>
      <c r="D13" s="47">
        <v>42367000</v>
      </c>
      <c r="E13" s="47">
        <v>0</v>
      </c>
      <c r="F13" s="47">
        <v>29331000</v>
      </c>
      <c r="G13" s="47">
        <v>13036000</v>
      </c>
    </row>
    <row r="14" spans="1:7" x14ac:dyDescent="0.35">
      <c r="A14" s="45">
        <v>7</v>
      </c>
      <c r="B14">
        <v>1012458653</v>
      </c>
      <c r="C14" t="s">
        <v>53</v>
      </c>
      <c r="D14" s="47">
        <v>42367000</v>
      </c>
      <c r="E14" s="47">
        <v>0</v>
      </c>
      <c r="F14" s="47">
        <v>29548267</v>
      </c>
      <c r="G14" s="47">
        <v>12818733</v>
      </c>
    </row>
    <row r="15" spans="1:7" x14ac:dyDescent="0.35">
      <c r="A15" s="45">
        <v>12</v>
      </c>
      <c r="B15">
        <v>1057515441</v>
      </c>
      <c r="C15" t="s">
        <v>68</v>
      </c>
      <c r="D15" s="47">
        <v>17654000</v>
      </c>
      <c r="E15" s="47">
        <v>0</v>
      </c>
      <c r="F15" s="47">
        <v>12312533</v>
      </c>
      <c r="G15" s="47">
        <v>5341467</v>
      </c>
    </row>
    <row r="16" spans="1:7" x14ac:dyDescent="0.35">
      <c r="A16" s="45">
        <v>12</v>
      </c>
      <c r="B16">
        <v>1057515441</v>
      </c>
      <c r="C16" t="s">
        <v>68</v>
      </c>
      <c r="D16" s="47">
        <v>17654000</v>
      </c>
      <c r="E16" s="47">
        <v>0</v>
      </c>
      <c r="F16" s="47">
        <v>12312534</v>
      </c>
      <c r="G16" s="47">
        <v>5341466</v>
      </c>
    </row>
    <row r="17" spans="1:7" x14ac:dyDescent="0.35">
      <c r="A17" s="45">
        <v>4</v>
      </c>
      <c r="B17">
        <v>42140222</v>
      </c>
      <c r="C17" t="s">
        <v>44</v>
      </c>
      <c r="D17" s="47">
        <v>31200000</v>
      </c>
      <c r="E17" s="47">
        <v>0</v>
      </c>
      <c r="F17" s="47">
        <v>21600000</v>
      </c>
      <c r="G17" s="47">
        <v>9600000</v>
      </c>
    </row>
    <row r="18" spans="1:7" x14ac:dyDescent="0.35">
      <c r="A18" s="45">
        <v>4</v>
      </c>
      <c r="B18">
        <v>42140222</v>
      </c>
      <c r="C18" t="s">
        <v>44</v>
      </c>
      <c r="D18" s="47">
        <v>31200000</v>
      </c>
      <c r="E18" s="47">
        <v>0</v>
      </c>
      <c r="F18" s="47">
        <v>21600000</v>
      </c>
      <c r="G18" s="47">
        <v>9600000</v>
      </c>
    </row>
    <row r="19" spans="1:7" x14ac:dyDescent="0.35">
      <c r="A19" s="45">
        <v>23</v>
      </c>
      <c r="B19">
        <v>50972364</v>
      </c>
      <c r="C19" t="s">
        <v>98</v>
      </c>
      <c r="D19" s="47">
        <v>63700000</v>
      </c>
      <c r="E19" s="47">
        <v>326667</v>
      </c>
      <c r="F19" s="47">
        <v>43773333</v>
      </c>
      <c r="G19" s="47">
        <v>19600000</v>
      </c>
    </row>
    <row r="20" spans="1:7" x14ac:dyDescent="0.35">
      <c r="A20" s="45">
        <v>17</v>
      </c>
      <c r="B20">
        <v>33377852</v>
      </c>
      <c r="C20" t="s">
        <v>80</v>
      </c>
      <c r="D20" s="47">
        <v>58916000</v>
      </c>
      <c r="E20" s="47">
        <v>0</v>
      </c>
      <c r="F20" s="47">
        <v>40788000</v>
      </c>
      <c r="G20" s="47">
        <v>18128000</v>
      </c>
    </row>
    <row r="21" spans="1:7" x14ac:dyDescent="0.35">
      <c r="A21" s="45">
        <v>16</v>
      </c>
      <c r="B21">
        <v>65589582</v>
      </c>
      <c r="C21" t="s">
        <v>77</v>
      </c>
      <c r="D21" s="47">
        <v>50212500</v>
      </c>
      <c r="E21" s="47">
        <v>0</v>
      </c>
      <c r="F21" s="47">
        <v>34762500</v>
      </c>
      <c r="G21" s="47">
        <v>15450000</v>
      </c>
    </row>
    <row r="22" spans="1:7" x14ac:dyDescent="0.35">
      <c r="A22" s="45">
        <v>24</v>
      </c>
      <c r="B22">
        <v>53009230</v>
      </c>
      <c r="C22" t="s">
        <v>101</v>
      </c>
      <c r="D22" s="47">
        <v>54109333</v>
      </c>
      <c r="E22" s="47">
        <v>824000</v>
      </c>
      <c r="F22" s="47">
        <v>36805333</v>
      </c>
      <c r="G22" s="47">
        <v>16480000</v>
      </c>
    </row>
    <row r="23" spans="1:7" x14ac:dyDescent="0.35">
      <c r="A23" s="45">
        <v>21</v>
      </c>
      <c r="B23">
        <v>1018445491</v>
      </c>
      <c r="C23" t="s">
        <v>92</v>
      </c>
      <c r="D23" s="47">
        <v>54109333</v>
      </c>
      <c r="E23" s="47">
        <v>824000</v>
      </c>
      <c r="F23" s="47">
        <v>36805333</v>
      </c>
      <c r="G23" s="47">
        <v>16480000</v>
      </c>
    </row>
    <row r="24" spans="1:7" x14ac:dyDescent="0.35">
      <c r="A24" s="45">
        <v>22</v>
      </c>
      <c r="B24">
        <v>1020749871</v>
      </c>
      <c r="C24" t="s">
        <v>95</v>
      </c>
      <c r="D24" s="47">
        <v>21324090</v>
      </c>
      <c r="E24" s="47">
        <v>636540</v>
      </c>
      <c r="F24" s="47">
        <v>14322150</v>
      </c>
      <c r="G24" s="47">
        <v>6365400</v>
      </c>
    </row>
    <row r="25" spans="1:7" x14ac:dyDescent="0.35">
      <c r="A25" s="45">
        <v>25</v>
      </c>
      <c r="B25">
        <v>1022385776</v>
      </c>
      <c r="C25" t="s">
        <v>104</v>
      </c>
      <c r="D25" s="47">
        <v>58916000</v>
      </c>
      <c r="E25" s="47">
        <v>302133</v>
      </c>
      <c r="F25" s="47">
        <v>40485867</v>
      </c>
      <c r="G25" s="47">
        <v>18128000</v>
      </c>
    </row>
    <row r="26" spans="1:7" x14ac:dyDescent="0.35">
      <c r="A26" s="45">
        <v>20</v>
      </c>
      <c r="B26">
        <v>1032505182</v>
      </c>
      <c r="C26" t="s">
        <v>89</v>
      </c>
      <c r="D26" s="47">
        <v>10244000</v>
      </c>
      <c r="E26" s="47">
        <v>0</v>
      </c>
      <c r="F26" s="47">
        <v>7092000</v>
      </c>
      <c r="G26" s="47">
        <v>3152000</v>
      </c>
    </row>
    <row r="27" spans="1:7" x14ac:dyDescent="0.35">
      <c r="A27" s="45">
        <v>20</v>
      </c>
      <c r="B27">
        <v>1032505182</v>
      </c>
      <c r="C27" t="s">
        <v>89</v>
      </c>
      <c r="D27" s="47">
        <v>10244000</v>
      </c>
      <c r="E27" s="47">
        <v>0</v>
      </c>
      <c r="F27" s="47">
        <v>7092000</v>
      </c>
      <c r="G27" s="47">
        <v>3152000</v>
      </c>
    </row>
    <row r="28" spans="1:7" x14ac:dyDescent="0.35">
      <c r="A28" s="45">
        <v>19</v>
      </c>
      <c r="B28">
        <v>51838267</v>
      </c>
      <c r="C28" t="s">
        <v>86</v>
      </c>
      <c r="D28" s="47">
        <v>42367000</v>
      </c>
      <c r="E28" s="47">
        <v>1738133</v>
      </c>
      <c r="F28" s="47">
        <v>27592867</v>
      </c>
      <c r="G28" s="47">
        <v>13036000</v>
      </c>
    </row>
    <row r="29" spans="1:7" x14ac:dyDescent="0.35">
      <c r="A29" s="45">
        <v>18</v>
      </c>
      <c r="B29">
        <v>1020762400</v>
      </c>
      <c r="C29" t="s">
        <v>83</v>
      </c>
      <c r="D29" s="47">
        <v>42367000</v>
      </c>
      <c r="E29" s="47">
        <v>0</v>
      </c>
      <c r="F29" s="47">
        <v>29331000</v>
      </c>
      <c r="G29" s="47">
        <v>13036000</v>
      </c>
    </row>
    <row r="30" spans="1:7" x14ac:dyDescent="0.35">
      <c r="A30" s="45">
        <v>26</v>
      </c>
      <c r="B30">
        <v>1073669705</v>
      </c>
      <c r="C30" t="s">
        <v>107</v>
      </c>
      <c r="D30" s="47">
        <v>33475000</v>
      </c>
      <c r="E30" s="47">
        <v>171667</v>
      </c>
      <c r="F30" s="47">
        <v>23003333</v>
      </c>
      <c r="G30" s="47">
        <v>10300000</v>
      </c>
    </row>
    <row r="31" spans="1:7" x14ac:dyDescent="0.35">
      <c r="A31" s="45">
        <v>27</v>
      </c>
      <c r="B31">
        <v>1010221484</v>
      </c>
      <c r="C31" t="s">
        <v>110</v>
      </c>
      <c r="D31" s="47">
        <v>42367000</v>
      </c>
      <c r="E31" s="47">
        <v>217267</v>
      </c>
      <c r="F31" s="47">
        <v>29113733</v>
      </c>
      <c r="G31" s="47">
        <v>13036000</v>
      </c>
    </row>
    <row r="32" spans="1:7" x14ac:dyDescent="0.35">
      <c r="A32" s="45">
        <v>29</v>
      </c>
      <c r="B32">
        <v>49717557</v>
      </c>
      <c r="C32" t="s">
        <v>116</v>
      </c>
      <c r="D32" s="47">
        <v>42367000</v>
      </c>
      <c r="E32" s="47">
        <v>217267</v>
      </c>
      <c r="F32" s="47">
        <v>29113733</v>
      </c>
      <c r="G32" s="47">
        <v>13036000</v>
      </c>
    </row>
    <row r="33" spans="1:7" x14ac:dyDescent="0.35">
      <c r="A33" s="45">
        <v>30</v>
      </c>
      <c r="B33">
        <v>1014215771</v>
      </c>
      <c r="C33" t="s">
        <v>119</v>
      </c>
      <c r="D33" s="47">
        <v>42367000</v>
      </c>
      <c r="E33" s="47">
        <v>217267</v>
      </c>
      <c r="F33" s="47">
        <v>29113733</v>
      </c>
      <c r="G33" s="47">
        <v>13036000</v>
      </c>
    </row>
    <row r="34" spans="1:7" x14ac:dyDescent="0.35">
      <c r="A34" s="45">
        <v>34</v>
      </c>
      <c r="B34">
        <v>67026914</v>
      </c>
      <c r="C34" t="s">
        <v>134</v>
      </c>
      <c r="D34" s="47">
        <v>42367000</v>
      </c>
      <c r="E34" s="47">
        <v>217267</v>
      </c>
      <c r="F34" s="47">
        <v>29113733</v>
      </c>
      <c r="G34" s="47">
        <v>13036000</v>
      </c>
    </row>
    <row r="35" spans="1:7" x14ac:dyDescent="0.35">
      <c r="A35" s="45">
        <v>35</v>
      </c>
      <c r="B35">
        <v>51850676</v>
      </c>
      <c r="C35" t="s">
        <v>137</v>
      </c>
      <c r="D35" s="47">
        <v>42367000</v>
      </c>
      <c r="E35" s="47">
        <v>217267</v>
      </c>
      <c r="F35" s="47">
        <v>29113733</v>
      </c>
      <c r="G35" s="47">
        <v>13036000</v>
      </c>
    </row>
    <row r="36" spans="1:7" x14ac:dyDescent="0.35">
      <c r="A36" s="45">
        <v>36</v>
      </c>
      <c r="B36">
        <v>53140254</v>
      </c>
      <c r="C36" t="s">
        <v>140</v>
      </c>
      <c r="D36" s="47">
        <v>42367000</v>
      </c>
      <c r="E36" s="47">
        <v>434533</v>
      </c>
      <c r="F36" s="47">
        <v>28896467</v>
      </c>
      <c r="G36" s="47">
        <v>13036000</v>
      </c>
    </row>
    <row r="37" spans="1:7" x14ac:dyDescent="0.35">
      <c r="A37" s="45">
        <v>38</v>
      </c>
      <c r="B37">
        <v>52444527</v>
      </c>
      <c r="C37" t="s">
        <v>146</v>
      </c>
      <c r="D37" s="47">
        <v>42367000</v>
      </c>
      <c r="E37" s="47">
        <v>434533</v>
      </c>
      <c r="F37" s="47">
        <v>28896467</v>
      </c>
      <c r="G37" s="47">
        <v>13036000</v>
      </c>
    </row>
    <row r="38" spans="1:7" x14ac:dyDescent="0.35">
      <c r="A38" s="45">
        <v>31</v>
      </c>
      <c r="B38">
        <v>5996309</v>
      </c>
      <c r="C38" t="s">
        <v>122</v>
      </c>
      <c r="D38" s="47">
        <v>60600000</v>
      </c>
      <c r="E38" s="47">
        <v>2400000</v>
      </c>
      <c r="F38" s="47">
        <v>40200000</v>
      </c>
      <c r="G38" s="47">
        <v>18000000</v>
      </c>
    </row>
    <row r="39" spans="1:7" x14ac:dyDescent="0.35">
      <c r="A39" s="45">
        <v>37</v>
      </c>
      <c r="B39">
        <v>51789632</v>
      </c>
      <c r="C39" t="s">
        <v>143</v>
      </c>
      <c r="D39" s="47">
        <v>42367000</v>
      </c>
      <c r="E39" s="47">
        <v>434533</v>
      </c>
      <c r="F39" s="47">
        <v>28896467</v>
      </c>
      <c r="G39" s="47">
        <v>13036000</v>
      </c>
    </row>
    <row r="40" spans="1:7" x14ac:dyDescent="0.35">
      <c r="A40" s="45">
        <v>28</v>
      </c>
      <c r="B40">
        <v>38364328</v>
      </c>
      <c r="C40" t="s">
        <v>113</v>
      </c>
      <c r="D40" s="47">
        <v>42367000</v>
      </c>
      <c r="E40" s="47">
        <v>217267</v>
      </c>
      <c r="F40" s="47">
        <v>29113733</v>
      </c>
      <c r="G40" s="47">
        <v>13036000</v>
      </c>
    </row>
    <row r="41" spans="1:7" x14ac:dyDescent="0.35">
      <c r="A41" s="45">
        <v>32</v>
      </c>
      <c r="B41">
        <v>52741098</v>
      </c>
      <c r="C41" t="s">
        <v>128</v>
      </c>
      <c r="D41" s="47">
        <v>42367000</v>
      </c>
      <c r="E41" s="47">
        <v>434533</v>
      </c>
      <c r="F41" s="47">
        <v>28896467</v>
      </c>
      <c r="G41" s="47">
        <v>13036000</v>
      </c>
    </row>
    <row r="42" spans="1:7" x14ac:dyDescent="0.35">
      <c r="A42" s="45">
        <v>33</v>
      </c>
      <c r="B42">
        <v>66986015</v>
      </c>
      <c r="C42" t="s">
        <v>131</v>
      </c>
      <c r="D42" s="47">
        <v>42367000</v>
      </c>
      <c r="E42" s="47">
        <v>434533</v>
      </c>
      <c r="F42" s="47">
        <v>28896467</v>
      </c>
      <c r="G42" s="47">
        <v>13036000</v>
      </c>
    </row>
    <row r="43" spans="1:7" x14ac:dyDescent="0.35">
      <c r="A43" s="45">
        <v>45</v>
      </c>
      <c r="B43">
        <v>1020730532</v>
      </c>
      <c r="C43" t="s">
        <v>170</v>
      </c>
      <c r="D43" s="47">
        <v>42367000</v>
      </c>
      <c r="E43" s="47">
        <v>434533</v>
      </c>
      <c r="F43" s="47">
        <v>28896467</v>
      </c>
      <c r="G43" s="47">
        <v>13036000</v>
      </c>
    </row>
    <row r="44" spans="1:7" x14ac:dyDescent="0.35">
      <c r="A44" s="45">
        <v>43</v>
      </c>
      <c r="B44">
        <v>1026279711</v>
      </c>
      <c r="C44" t="s">
        <v>164</v>
      </c>
      <c r="D44" s="47">
        <v>43517500</v>
      </c>
      <c r="E44" s="47">
        <v>669500</v>
      </c>
      <c r="F44" s="47">
        <v>29458000</v>
      </c>
      <c r="G44" s="47">
        <v>13390000</v>
      </c>
    </row>
    <row r="45" spans="1:7" x14ac:dyDescent="0.35">
      <c r="A45" s="45">
        <v>51</v>
      </c>
      <c r="B45">
        <v>53106551</v>
      </c>
      <c r="C45" t="s">
        <v>188</v>
      </c>
      <c r="D45" s="47">
        <v>62062000</v>
      </c>
      <c r="E45" s="47">
        <v>318267</v>
      </c>
      <c r="F45" s="47">
        <v>42011200</v>
      </c>
      <c r="G45" s="47">
        <v>19732533</v>
      </c>
    </row>
    <row r="46" spans="1:7" x14ac:dyDescent="0.35">
      <c r="A46" s="45">
        <v>42</v>
      </c>
      <c r="B46">
        <v>1061707223</v>
      </c>
      <c r="C46" t="s">
        <v>161</v>
      </c>
      <c r="D46" s="47">
        <v>63700000</v>
      </c>
      <c r="E46" s="47">
        <v>653333</v>
      </c>
      <c r="F46" s="47">
        <v>43446667</v>
      </c>
      <c r="G46" s="47">
        <v>19600000</v>
      </c>
    </row>
    <row r="47" spans="1:7" x14ac:dyDescent="0.35">
      <c r="A47" s="45">
        <v>41</v>
      </c>
      <c r="B47">
        <v>1020739089</v>
      </c>
      <c r="C47" t="s">
        <v>158</v>
      </c>
      <c r="D47" s="47">
        <v>45903000</v>
      </c>
      <c r="E47" s="47">
        <v>235400</v>
      </c>
      <c r="F47" s="47">
        <v>31072800</v>
      </c>
      <c r="G47" s="47">
        <v>14594800</v>
      </c>
    </row>
    <row r="48" spans="1:7" x14ac:dyDescent="0.35">
      <c r="A48" s="45">
        <v>49</v>
      </c>
      <c r="B48">
        <v>53006723</v>
      </c>
      <c r="C48" t="s">
        <v>182</v>
      </c>
      <c r="D48" s="47">
        <v>43517500</v>
      </c>
      <c r="E48" s="47">
        <v>446333</v>
      </c>
      <c r="F48" s="47">
        <v>29681167</v>
      </c>
      <c r="G48" s="47">
        <v>13390000</v>
      </c>
    </row>
    <row r="49" spans="1:7" x14ac:dyDescent="0.35">
      <c r="A49" s="45">
        <v>50</v>
      </c>
      <c r="B49">
        <v>80135868</v>
      </c>
      <c r="C49" t="s">
        <v>185</v>
      </c>
      <c r="D49" s="47">
        <v>62751000</v>
      </c>
      <c r="E49" s="47">
        <v>321800</v>
      </c>
      <c r="F49" s="47">
        <v>42799400</v>
      </c>
      <c r="G49" s="47">
        <v>19629800</v>
      </c>
    </row>
    <row r="50" spans="1:7" x14ac:dyDescent="0.35">
      <c r="A50" s="45">
        <v>52</v>
      </c>
      <c r="B50">
        <v>1018431069</v>
      </c>
      <c r="C50" t="s">
        <v>191</v>
      </c>
      <c r="D50" s="47">
        <v>54588950</v>
      </c>
      <c r="E50" s="47">
        <v>279944</v>
      </c>
      <c r="F50" s="47">
        <v>37232463</v>
      </c>
      <c r="G50" s="47">
        <v>17076543</v>
      </c>
    </row>
    <row r="51" spans="1:7" x14ac:dyDescent="0.35">
      <c r="A51" s="45">
        <v>44</v>
      </c>
      <c r="B51">
        <v>1016080339</v>
      </c>
      <c r="C51" t="s">
        <v>167</v>
      </c>
      <c r="D51" s="47">
        <v>43517500</v>
      </c>
      <c r="E51" s="47">
        <v>669500</v>
      </c>
      <c r="F51" s="47">
        <v>29458000</v>
      </c>
      <c r="G51" s="47">
        <v>13390000</v>
      </c>
    </row>
    <row r="52" spans="1:7" x14ac:dyDescent="0.35">
      <c r="A52" s="45">
        <v>53</v>
      </c>
      <c r="B52">
        <v>51705761</v>
      </c>
      <c r="C52" t="s">
        <v>194</v>
      </c>
      <c r="D52" s="47">
        <v>55620000</v>
      </c>
      <c r="E52" s="47">
        <v>0</v>
      </c>
      <c r="F52" s="47">
        <v>41097000</v>
      </c>
      <c r="G52" s="47">
        <v>14523000</v>
      </c>
    </row>
    <row r="53" spans="1:7" x14ac:dyDescent="0.35">
      <c r="A53" s="45">
        <v>47</v>
      </c>
      <c r="B53">
        <v>1020717338</v>
      </c>
      <c r="C53" t="s">
        <v>176</v>
      </c>
      <c r="D53" s="47">
        <v>62418000</v>
      </c>
      <c r="E53" s="47">
        <v>2781000</v>
      </c>
      <c r="F53" s="47">
        <v>41097000</v>
      </c>
      <c r="G53" s="47">
        <v>18540000</v>
      </c>
    </row>
    <row r="54" spans="1:7" x14ac:dyDescent="0.35">
      <c r="A54" s="45">
        <v>46</v>
      </c>
      <c r="B54">
        <v>53064906</v>
      </c>
      <c r="C54" t="s">
        <v>173</v>
      </c>
      <c r="D54" s="47">
        <v>62418000</v>
      </c>
      <c r="E54" s="47">
        <v>2781000</v>
      </c>
      <c r="F54" s="47">
        <v>41097000</v>
      </c>
      <c r="G54" s="47">
        <v>18540000</v>
      </c>
    </row>
    <row r="55" spans="1:7" x14ac:dyDescent="0.35">
      <c r="A55" s="45">
        <v>39</v>
      </c>
      <c r="B55">
        <v>1049635138</v>
      </c>
      <c r="C55" t="s">
        <v>149</v>
      </c>
      <c r="D55" s="47">
        <v>26000000</v>
      </c>
      <c r="E55" s="47">
        <v>266666</v>
      </c>
      <c r="F55" s="47">
        <v>17733333</v>
      </c>
      <c r="G55" s="47">
        <v>8000001</v>
      </c>
    </row>
    <row r="56" spans="1:7" x14ac:dyDescent="0.35">
      <c r="A56" s="45">
        <v>39</v>
      </c>
      <c r="B56">
        <v>1049635138</v>
      </c>
      <c r="C56" t="s">
        <v>149</v>
      </c>
      <c r="D56" s="47">
        <v>26000000</v>
      </c>
      <c r="E56" s="47">
        <v>266667</v>
      </c>
      <c r="F56" s="47">
        <v>17733334</v>
      </c>
      <c r="G56" s="47">
        <v>7999999</v>
      </c>
    </row>
    <row r="57" spans="1:7" x14ac:dyDescent="0.35">
      <c r="A57" s="45">
        <v>48</v>
      </c>
      <c r="B57">
        <v>80547349</v>
      </c>
      <c r="C57" t="s">
        <v>179</v>
      </c>
      <c r="D57" s="47">
        <v>16296000</v>
      </c>
      <c r="E57" s="47">
        <v>0</v>
      </c>
      <c r="F57" s="47">
        <v>16296000</v>
      </c>
      <c r="G57" s="47">
        <v>0</v>
      </c>
    </row>
    <row r="58" spans="1:7" x14ac:dyDescent="0.35">
      <c r="A58" s="45">
        <v>40</v>
      </c>
      <c r="B58">
        <v>52950437</v>
      </c>
      <c r="C58" t="s">
        <v>152</v>
      </c>
      <c r="D58" s="47">
        <v>37237200</v>
      </c>
      <c r="E58" s="47">
        <v>190960</v>
      </c>
      <c r="F58" s="47">
        <v>25206720</v>
      </c>
      <c r="G58" s="47">
        <v>11839520</v>
      </c>
    </row>
    <row r="59" spans="1:7" x14ac:dyDescent="0.35">
      <c r="A59" s="45">
        <v>40</v>
      </c>
      <c r="B59">
        <v>52950437</v>
      </c>
      <c r="C59" t="s">
        <v>152</v>
      </c>
      <c r="D59" s="47">
        <v>24824800</v>
      </c>
      <c r="E59" s="47">
        <v>127307</v>
      </c>
      <c r="F59" s="47">
        <v>16804480</v>
      </c>
      <c r="G59" s="47">
        <v>7893013</v>
      </c>
    </row>
    <row r="60" spans="1:7" x14ac:dyDescent="0.35">
      <c r="A60" s="45">
        <v>54</v>
      </c>
      <c r="B60">
        <v>52133832</v>
      </c>
      <c r="C60" t="s">
        <v>197</v>
      </c>
      <c r="D60" s="47">
        <v>55620000</v>
      </c>
      <c r="E60" s="47">
        <v>0</v>
      </c>
      <c r="F60" s="47">
        <v>40788000</v>
      </c>
      <c r="G60" s="47">
        <v>14832000</v>
      </c>
    </row>
    <row r="61" spans="1:7" x14ac:dyDescent="0.35">
      <c r="A61" s="45">
        <v>58</v>
      </c>
      <c r="B61">
        <v>52045284</v>
      </c>
      <c r="C61" t="s">
        <v>209</v>
      </c>
      <c r="D61" s="47">
        <v>60255000</v>
      </c>
      <c r="E61" s="47">
        <v>927000</v>
      </c>
      <c r="F61" s="47">
        <v>40788000</v>
      </c>
      <c r="G61" s="47">
        <v>18540000</v>
      </c>
    </row>
    <row r="62" spans="1:7" x14ac:dyDescent="0.35">
      <c r="A62" s="45">
        <v>59</v>
      </c>
      <c r="B62">
        <v>1032499220</v>
      </c>
      <c r="C62" t="s">
        <v>212</v>
      </c>
      <c r="D62" s="47">
        <v>27885000</v>
      </c>
      <c r="E62" s="47">
        <v>429000</v>
      </c>
      <c r="F62" s="47">
        <v>18876000</v>
      </c>
      <c r="G62" s="47">
        <v>8580000</v>
      </c>
    </row>
    <row r="63" spans="1:7" x14ac:dyDescent="0.35">
      <c r="A63" s="45">
        <v>55</v>
      </c>
      <c r="B63">
        <v>11227432</v>
      </c>
      <c r="C63" t="s">
        <v>200</v>
      </c>
      <c r="D63" s="47">
        <v>46865000</v>
      </c>
      <c r="E63" s="47">
        <v>721000</v>
      </c>
      <c r="F63" s="47">
        <v>31724000</v>
      </c>
      <c r="G63" s="47">
        <v>14420000</v>
      </c>
    </row>
    <row r="64" spans="1:7" x14ac:dyDescent="0.35">
      <c r="A64" s="45">
        <v>57</v>
      </c>
      <c r="B64">
        <v>1032366030</v>
      </c>
      <c r="C64" t="s">
        <v>206</v>
      </c>
      <c r="D64" s="47">
        <v>44559450</v>
      </c>
      <c r="E64" s="47">
        <v>1371060</v>
      </c>
      <c r="F64" s="47">
        <v>29477790</v>
      </c>
      <c r="G64" s="47">
        <v>13710600</v>
      </c>
    </row>
    <row r="65" spans="1:7" x14ac:dyDescent="0.35">
      <c r="A65" s="45">
        <v>57</v>
      </c>
      <c r="B65">
        <v>1032366030</v>
      </c>
      <c r="C65" t="s">
        <v>206</v>
      </c>
      <c r="D65" s="47">
        <v>4944550</v>
      </c>
      <c r="E65" s="47">
        <v>152140</v>
      </c>
      <c r="F65" s="47">
        <v>3271010</v>
      </c>
      <c r="G65" s="47">
        <v>1521400</v>
      </c>
    </row>
    <row r="66" spans="1:7" x14ac:dyDescent="0.35">
      <c r="A66" s="45">
        <v>56</v>
      </c>
      <c r="B66">
        <v>1020721300</v>
      </c>
      <c r="C66" t="s">
        <v>203</v>
      </c>
      <c r="D66" s="47">
        <v>45903000</v>
      </c>
      <c r="E66" s="47">
        <v>1412400</v>
      </c>
      <c r="F66" s="47">
        <v>30366600</v>
      </c>
      <c r="G66" s="47">
        <v>14124000</v>
      </c>
    </row>
    <row r="67" spans="1:7" x14ac:dyDescent="0.35">
      <c r="A67" s="45">
        <v>61</v>
      </c>
      <c r="B67">
        <v>52229317</v>
      </c>
      <c r="C67" t="s">
        <v>218</v>
      </c>
      <c r="D67" s="47">
        <v>43641000</v>
      </c>
      <c r="E67" s="47">
        <v>1342800</v>
      </c>
      <c r="F67" s="47">
        <v>28870200</v>
      </c>
      <c r="G67" s="47">
        <v>13428000</v>
      </c>
    </row>
    <row r="68" spans="1:7" x14ac:dyDescent="0.35">
      <c r="A68" s="45">
        <v>62</v>
      </c>
      <c r="B68">
        <v>52198664</v>
      </c>
      <c r="C68" t="s">
        <v>221</v>
      </c>
      <c r="D68" s="47">
        <v>42367000</v>
      </c>
      <c r="E68" s="47">
        <v>651800</v>
      </c>
      <c r="F68" s="47">
        <v>28679200</v>
      </c>
      <c r="G68" s="47">
        <v>13036000</v>
      </c>
    </row>
    <row r="69" spans="1:7" x14ac:dyDescent="0.35">
      <c r="A69" s="45">
        <v>64</v>
      </c>
      <c r="B69">
        <v>1072708290</v>
      </c>
      <c r="C69" t="s">
        <v>227</v>
      </c>
      <c r="D69" s="47">
        <v>42367000</v>
      </c>
      <c r="E69" s="47">
        <v>651800</v>
      </c>
      <c r="F69" s="47">
        <v>28679200</v>
      </c>
      <c r="G69" s="47">
        <v>13036000</v>
      </c>
    </row>
    <row r="70" spans="1:7" x14ac:dyDescent="0.35">
      <c r="A70" s="45">
        <v>63</v>
      </c>
      <c r="B70">
        <v>52953322</v>
      </c>
      <c r="C70" t="s">
        <v>224</v>
      </c>
      <c r="D70" s="47">
        <v>42367000</v>
      </c>
      <c r="E70" s="47">
        <v>651800</v>
      </c>
      <c r="F70" s="47">
        <v>28679200</v>
      </c>
      <c r="G70" s="47">
        <v>13036000</v>
      </c>
    </row>
    <row r="71" spans="1:7" x14ac:dyDescent="0.35">
      <c r="A71" s="45">
        <v>65</v>
      </c>
      <c r="B71">
        <v>1010233479</v>
      </c>
      <c r="C71" t="s">
        <v>230</v>
      </c>
      <c r="D71" s="47">
        <v>42367000</v>
      </c>
      <c r="E71" s="47">
        <v>651800</v>
      </c>
      <c r="F71" s="47">
        <v>28679200</v>
      </c>
      <c r="G71" s="47">
        <v>13036000</v>
      </c>
    </row>
    <row r="72" spans="1:7" x14ac:dyDescent="0.35">
      <c r="A72" s="45">
        <v>60</v>
      </c>
      <c r="B72">
        <v>52111077</v>
      </c>
      <c r="C72" t="s">
        <v>215</v>
      </c>
      <c r="D72" s="47">
        <v>56907500</v>
      </c>
      <c r="E72" s="47">
        <v>875500</v>
      </c>
      <c r="F72" s="47">
        <v>38522000</v>
      </c>
      <c r="G72" s="47">
        <v>17510000</v>
      </c>
    </row>
    <row r="73" spans="1:7" x14ac:dyDescent="0.35">
      <c r="A73" s="45">
        <v>66</v>
      </c>
      <c r="B73">
        <v>53165523</v>
      </c>
      <c r="C73" t="s">
        <v>233</v>
      </c>
      <c r="D73" s="47">
        <v>52000000</v>
      </c>
      <c r="E73" s="47">
        <v>1600000</v>
      </c>
      <c r="F73" s="47">
        <v>34400000</v>
      </c>
      <c r="G73" s="47">
        <v>16000000</v>
      </c>
    </row>
    <row r="74" spans="1:7" x14ac:dyDescent="0.35">
      <c r="A74" s="45">
        <v>68</v>
      </c>
      <c r="B74">
        <v>1032423688</v>
      </c>
      <c r="C74" t="s">
        <v>239</v>
      </c>
      <c r="D74" s="47">
        <v>42367000</v>
      </c>
      <c r="E74" s="47">
        <v>1738133</v>
      </c>
      <c r="F74" s="47">
        <v>14556867</v>
      </c>
      <c r="G74" s="47">
        <v>26072000</v>
      </c>
    </row>
    <row r="75" spans="1:7" x14ac:dyDescent="0.35">
      <c r="A75" s="45">
        <v>67</v>
      </c>
      <c r="B75">
        <v>1057515051</v>
      </c>
      <c r="C75" t="s">
        <v>236</v>
      </c>
      <c r="D75" s="47">
        <v>45818500</v>
      </c>
      <c r="E75" s="47">
        <v>1409800</v>
      </c>
      <c r="F75" s="47">
        <v>30310700</v>
      </c>
      <c r="G75" s="47">
        <v>14098000</v>
      </c>
    </row>
    <row r="76" spans="1:7" x14ac:dyDescent="0.35">
      <c r="A76" s="45">
        <v>67</v>
      </c>
      <c r="B76">
        <v>1057515051</v>
      </c>
      <c r="C76" t="s">
        <v>236</v>
      </c>
      <c r="D76" s="47">
        <v>5089500</v>
      </c>
      <c r="E76" s="47">
        <v>156600</v>
      </c>
      <c r="F76" s="47">
        <v>3366900</v>
      </c>
      <c r="G76" s="47">
        <v>1566000</v>
      </c>
    </row>
    <row r="77" spans="1:7" x14ac:dyDescent="0.35">
      <c r="A77" s="45">
        <v>69</v>
      </c>
      <c r="B77">
        <v>1032412691</v>
      </c>
      <c r="C77" t="s">
        <v>242</v>
      </c>
      <c r="D77" s="47">
        <v>45903000</v>
      </c>
      <c r="E77" s="47">
        <v>1883200</v>
      </c>
      <c r="F77" s="47">
        <v>29895800</v>
      </c>
      <c r="G77" s="47">
        <v>14124000</v>
      </c>
    </row>
    <row r="78" spans="1:7" x14ac:dyDescent="0.35">
      <c r="A78" s="45">
        <v>70</v>
      </c>
      <c r="B78">
        <v>1015452543</v>
      </c>
      <c r="C78" t="s">
        <v>245</v>
      </c>
      <c r="D78" s="47">
        <v>42367000</v>
      </c>
      <c r="E78" s="47">
        <v>1738133</v>
      </c>
      <c r="F78" s="47">
        <v>27592867</v>
      </c>
      <c r="G78" s="47">
        <v>13036000</v>
      </c>
    </row>
    <row r="79" spans="1:7" x14ac:dyDescent="0.35">
      <c r="A79" s="45">
        <v>71</v>
      </c>
      <c r="B79">
        <v>33378133</v>
      </c>
      <c r="C79" t="s">
        <v>248</v>
      </c>
      <c r="D79" s="47">
        <v>42367000</v>
      </c>
      <c r="E79" s="47">
        <v>1738133</v>
      </c>
      <c r="F79" s="47">
        <v>27592867</v>
      </c>
      <c r="G79" s="47">
        <v>13036000</v>
      </c>
    </row>
    <row r="80" spans="1:7" x14ac:dyDescent="0.35">
      <c r="A80" s="45">
        <v>72</v>
      </c>
      <c r="B80">
        <v>52196543</v>
      </c>
      <c r="C80" t="s">
        <v>251</v>
      </c>
      <c r="D80" s="47">
        <v>42367000</v>
      </c>
      <c r="E80" s="47">
        <v>1738133</v>
      </c>
      <c r="F80" s="47">
        <v>27592867</v>
      </c>
      <c r="G80" s="47">
        <v>13036000</v>
      </c>
    </row>
    <row r="81" spans="1:7" x14ac:dyDescent="0.35">
      <c r="A81" s="45">
        <v>73</v>
      </c>
      <c r="B81">
        <v>1010235522</v>
      </c>
      <c r="C81" t="s">
        <v>254</v>
      </c>
      <c r="D81" s="47">
        <v>42367000</v>
      </c>
      <c r="E81" s="47">
        <v>1738133</v>
      </c>
      <c r="F81" s="47">
        <v>27592867</v>
      </c>
      <c r="G81" s="47">
        <v>13036000</v>
      </c>
    </row>
    <row r="82" spans="1:7" x14ac:dyDescent="0.35">
      <c r="A82" s="45">
        <v>74</v>
      </c>
      <c r="B82">
        <v>1014252867</v>
      </c>
      <c r="C82" t="s">
        <v>257</v>
      </c>
      <c r="D82" s="47">
        <v>42367000</v>
      </c>
      <c r="E82" s="47">
        <v>1738133</v>
      </c>
      <c r="F82" s="47">
        <v>27592867</v>
      </c>
      <c r="G82" s="47">
        <v>13036000</v>
      </c>
    </row>
    <row r="83" spans="1:7" x14ac:dyDescent="0.35">
      <c r="A83" s="45">
        <v>75</v>
      </c>
      <c r="B83">
        <v>1053834314</v>
      </c>
      <c r="C83" t="s">
        <v>260</v>
      </c>
      <c r="D83" s="47">
        <v>53702400</v>
      </c>
      <c r="E83" s="47">
        <v>1398500</v>
      </c>
      <c r="F83" s="47">
        <v>35521900</v>
      </c>
      <c r="G83" s="47">
        <v>16782000</v>
      </c>
    </row>
    <row r="84" spans="1:7" x14ac:dyDescent="0.35">
      <c r="A84" s="45">
        <v>76</v>
      </c>
      <c r="B84">
        <v>28870153</v>
      </c>
      <c r="C84" t="s">
        <v>266</v>
      </c>
      <c r="D84" s="47">
        <v>27293500</v>
      </c>
      <c r="E84" s="47">
        <v>1119733</v>
      </c>
      <c r="F84" s="47">
        <v>17775766</v>
      </c>
      <c r="G84" s="47">
        <v>8398001</v>
      </c>
    </row>
    <row r="85" spans="1:7" x14ac:dyDescent="0.35">
      <c r="A85" s="45">
        <v>76</v>
      </c>
      <c r="B85">
        <v>28870153</v>
      </c>
      <c r="C85" t="s">
        <v>266</v>
      </c>
      <c r="D85" s="47">
        <v>27293500</v>
      </c>
      <c r="E85" s="47">
        <v>1119734</v>
      </c>
      <c r="F85" s="47">
        <v>17775767</v>
      </c>
      <c r="G85" s="47">
        <v>8397999</v>
      </c>
    </row>
    <row r="86" spans="1:7" x14ac:dyDescent="0.35">
      <c r="A86" s="45">
        <v>84</v>
      </c>
      <c r="B86">
        <v>1018416874</v>
      </c>
      <c r="C86" t="s">
        <v>290</v>
      </c>
      <c r="D86" s="47">
        <v>10920000</v>
      </c>
      <c r="E86" s="47">
        <v>448000</v>
      </c>
      <c r="F86" s="47">
        <v>7112000</v>
      </c>
      <c r="G86" s="47">
        <v>3360000</v>
      </c>
    </row>
    <row r="87" spans="1:7" x14ac:dyDescent="0.35">
      <c r="A87" s="45">
        <v>84</v>
      </c>
      <c r="B87">
        <v>1018416874</v>
      </c>
      <c r="C87" t="s">
        <v>290</v>
      </c>
      <c r="D87" s="47">
        <v>43667000</v>
      </c>
      <c r="E87" s="47">
        <v>1791467</v>
      </c>
      <c r="F87" s="47">
        <v>28439533</v>
      </c>
      <c r="G87" s="47">
        <v>13436000</v>
      </c>
    </row>
    <row r="88" spans="1:7" x14ac:dyDescent="0.35">
      <c r="A88" s="45">
        <v>77</v>
      </c>
      <c r="B88">
        <v>21743761</v>
      </c>
      <c r="C88" t="s">
        <v>269</v>
      </c>
      <c r="D88" s="47">
        <v>24017500</v>
      </c>
      <c r="E88" s="47">
        <v>985333</v>
      </c>
      <c r="F88" s="47">
        <v>15642167</v>
      </c>
      <c r="G88" s="47">
        <v>7390000</v>
      </c>
    </row>
    <row r="89" spans="1:7" x14ac:dyDescent="0.35">
      <c r="A89" s="45">
        <v>77</v>
      </c>
      <c r="B89">
        <v>21743761</v>
      </c>
      <c r="C89" t="s">
        <v>269</v>
      </c>
      <c r="D89" s="47">
        <v>30569500</v>
      </c>
      <c r="E89" s="47">
        <v>1254134</v>
      </c>
      <c r="F89" s="47">
        <v>19909366</v>
      </c>
      <c r="G89" s="47">
        <v>9406000</v>
      </c>
    </row>
    <row r="90" spans="1:7" x14ac:dyDescent="0.35">
      <c r="A90" s="45">
        <v>85</v>
      </c>
      <c r="B90">
        <v>52028479</v>
      </c>
      <c r="C90" t="s">
        <v>293</v>
      </c>
      <c r="D90" s="47">
        <v>27287000</v>
      </c>
      <c r="E90" s="47">
        <v>1119466</v>
      </c>
      <c r="F90" s="47">
        <v>17771533</v>
      </c>
      <c r="G90" s="47">
        <v>8396001</v>
      </c>
    </row>
    <row r="91" spans="1:7" x14ac:dyDescent="0.35">
      <c r="A91" s="45">
        <v>85</v>
      </c>
      <c r="B91">
        <v>52028479</v>
      </c>
      <c r="C91" t="s">
        <v>293</v>
      </c>
      <c r="D91" s="47">
        <v>27287000</v>
      </c>
      <c r="E91" s="47">
        <v>1119467</v>
      </c>
      <c r="F91" s="47">
        <v>17771534</v>
      </c>
      <c r="G91" s="47">
        <v>8395999</v>
      </c>
    </row>
    <row r="92" spans="1:7" x14ac:dyDescent="0.35">
      <c r="A92" s="45">
        <v>78</v>
      </c>
      <c r="B92">
        <v>64587389</v>
      </c>
      <c r="C92" t="s">
        <v>272</v>
      </c>
      <c r="D92" s="47">
        <v>54587000</v>
      </c>
      <c r="E92" s="47">
        <v>2239467</v>
      </c>
      <c r="F92" s="47">
        <v>35551533</v>
      </c>
      <c r="G92" s="47">
        <v>16796000</v>
      </c>
    </row>
    <row r="93" spans="1:7" x14ac:dyDescent="0.35">
      <c r="A93" s="45">
        <v>79</v>
      </c>
      <c r="B93">
        <v>52156017</v>
      </c>
      <c r="C93" t="s">
        <v>275</v>
      </c>
      <c r="D93" s="47">
        <v>24752000</v>
      </c>
      <c r="E93" s="47">
        <v>1015466</v>
      </c>
      <c r="F93" s="47">
        <v>16120534</v>
      </c>
      <c r="G93" s="47">
        <v>7616000</v>
      </c>
    </row>
    <row r="94" spans="1:7" x14ac:dyDescent="0.35">
      <c r="A94" s="45">
        <v>79</v>
      </c>
      <c r="B94">
        <v>52156017</v>
      </c>
      <c r="C94" t="s">
        <v>275</v>
      </c>
      <c r="D94" s="47">
        <v>19448000</v>
      </c>
      <c r="E94" s="47">
        <v>797867</v>
      </c>
      <c r="F94" s="47">
        <v>12666133</v>
      </c>
      <c r="G94" s="47">
        <v>5984000</v>
      </c>
    </row>
    <row r="95" spans="1:7" x14ac:dyDescent="0.35">
      <c r="A95" s="45">
        <v>81</v>
      </c>
      <c r="B95">
        <v>36284808</v>
      </c>
      <c r="C95" t="s">
        <v>281</v>
      </c>
      <c r="D95" s="47">
        <v>24752000</v>
      </c>
      <c r="E95" s="47">
        <v>1269334</v>
      </c>
      <c r="F95" s="47">
        <v>15866666</v>
      </c>
      <c r="G95" s="47">
        <v>7616000</v>
      </c>
    </row>
    <row r="96" spans="1:7" x14ac:dyDescent="0.35">
      <c r="A96" s="45">
        <v>81</v>
      </c>
      <c r="B96">
        <v>36284808</v>
      </c>
      <c r="C96" t="s">
        <v>281</v>
      </c>
      <c r="D96" s="47">
        <v>19448000</v>
      </c>
      <c r="E96" s="47">
        <v>997333</v>
      </c>
      <c r="F96" s="47">
        <v>12466667</v>
      </c>
      <c r="G96" s="47">
        <v>5984000</v>
      </c>
    </row>
    <row r="97" spans="1:7" x14ac:dyDescent="0.35">
      <c r="A97" s="45">
        <v>82</v>
      </c>
      <c r="B97">
        <v>53161685</v>
      </c>
      <c r="C97" t="s">
        <v>284</v>
      </c>
      <c r="D97" s="47">
        <v>54587000</v>
      </c>
      <c r="E97" s="47">
        <v>2239467</v>
      </c>
      <c r="F97" s="47">
        <v>35551533</v>
      </c>
      <c r="G97" s="47">
        <v>16796000</v>
      </c>
    </row>
    <row r="98" spans="1:7" x14ac:dyDescent="0.35">
      <c r="A98" s="45">
        <v>83</v>
      </c>
      <c r="B98">
        <v>51770881</v>
      </c>
      <c r="C98" t="s">
        <v>287</v>
      </c>
      <c r="D98" s="47">
        <v>42367000</v>
      </c>
      <c r="E98" s="47">
        <v>1738133</v>
      </c>
      <c r="F98" s="47">
        <v>27592867</v>
      </c>
      <c r="G98" s="47">
        <v>13036000</v>
      </c>
    </row>
    <row r="99" spans="1:7" x14ac:dyDescent="0.35">
      <c r="A99" s="45">
        <v>80</v>
      </c>
      <c r="B99">
        <v>1014302319</v>
      </c>
      <c r="C99" t="s">
        <v>278</v>
      </c>
      <c r="D99" s="47">
        <v>20481500</v>
      </c>
      <c r="E99" s="47">
        <v>840267</v>
      </c>
      <c r="F99" s="47">
        <v>13339233</v>
      </c>
      <c r="G99" s="47">
        <v>6302000</v>
      </c>
    </row>
    <row r="100" spans="1:7" x14ac:dyDescent="0.35">
      <c r="A100" s="45">
        <v>86</v>
      </c>
      <c r="B100">
        <v>49793638</v>
      </c>
      <c r="C100" t="s">
        <v>296</v>
      </c>
      <c r="D100" s="47">
        <v>42900000</v>
      </c>
      <c r="E100" s="47">
        <v>1980000</v>
      </c>
      <c r="F100" s="47">
        <v>27720000</v>
      </c>
      <c r="G100" s="47">
        <v>13200000</v>
      </c>
    </row>
    <row r="101" spans="1:7" x14ac:dyDescent="0.35">
      <c r="A101" s="45">
        <v>87</v>
      </c>
      <c r="B101">
        <v>1010203894</v>
      </c>
      <c r="C101" t="s">
        <v>302</v>
      </c>
      <c r="D101" s="47">
        <v>41400000</v>
      </c>
      <c r="E101" s="47">
        <v>0</v>
      </c>
      <c r="F101" s="47">
        <v>28750000</v>
      </c>
      <c r="G101" s="47">
        <v>12650000</v>
      </c>
    </row>
    <row r="102" spans="1:7" x14ac:dyDescent="0.35">
      <c r="A102" s="45">
        <v>88</v>
      </c>
      <c r="B102">
        <v>1010178342</v>
      </c>
      <c r="C102" t="s">
        <v>308</v>
      </c>
      <c r="D102" s="47">
        <v>41400000</v>
      </c>
      <c r="E102" s="47">
        <v>0</v>
      </c>
      <c r="F102" s="47">
        <v>28980000</v>
      </c>
      <c r="G102" s="47">
        <v>12420000</v>
      </c>
    </row>
    <row r="103" spans="1:7" x14ac:dyDescent="0.35">
      <c r="A103" s="45">
        <v>90</v>
      </c>
      <c r="B103">
        <v>1020748592</v>
      </c>
      <c r="C103" t="s">
        <v>311</v>
      </c>
      <c r="D103" s="47">
        <v>41400000</v>
      </c>
      <c r="E103" s="47">
        <v>0</v>
      </c>
      <c r="F103" s="47">
        <v>28750000</v>
      </c>
      <c r="G103" s="47">
        <v>12650000</v>
      </c>
    </row>
    <row r="104" spans="1:7" x14ac:dyDescent="0.35">
      <c r="A104" s="45">
        <v>91</v>
      </c>
      <c r="B104">
        <v>1144136443</v>
      </c>
      <c r="C104" t="s">
        <v>315</v>
      </c>
      <c r="D104" s="47">
        <v>68250000</v>
      </c>
      <c r="E104" s="47">
        <v>2800000</v>
      </c>
      <c r="F104" s="47">
        <v>44450000</v>
      </c>
      <c r="G104" s="47">
        <v>21000000</v>
      </c>
    </row>
    <row r="105" spans="1:7" x14ac:dyDescent="0.35">
      <c r="A105" s="45">
        <v>92</v>
      </c>
      <c r="B105">
        <v>28892306</v>
      </c>
      <c r="C105" t="s">
        <v>318</v>
      </c>
      <c r="D105" s="47">
        <v>30550000</v>
      </c>
      <c r="E105" s="47">
        <v>1253333</v>
      </c>
      <c r="F105" s="47">
        <v>19896667</v>
      </c>
      <c r="G105" s="47">
        <v>9400000</v>
      </c>
    </row>
    <row r="106" spans="1:7" x14ac:dyDescent="0.35">
      <c r="A106" s="45">
        <v>93</v>
      </c>
      <c r="B106">
        <v>1010216803</v>
      </c>
      <c r="C106" t="s">
        <v>321</v>
      </c>
      <c r="D106" s="47">
        <v>61750000</v>
      </c>
      <c r="E106" s="47">
        <v>2850000</v>
      </c>
      <c r="F106" s="47">
        <v>39900000</v>
      </c>
      <c r="G106" s="47">
        <v>19000000</v>
      </c>
    </row>
    <row r="107" spans="1:7" x14ac:dyDescent="0.35">
      <c r="A107" s="45">
        <v>94</v>
      </c>
      <c r="B107">
        <v>24729335</v>
      </c>
      <c r="C107" t="s">
        <v>324</v>
      </c>
      <c r="D107" s="47">
        <v>36400000</v>
      </c>
      <c r="E107" s="47">
        <v>1680000</v>
      </c>
      <c r="F107" s="47">
        <v>23520000</v>
      </c>
      <c r="G107" s="47">
        <v>11200000</v>
      </c>
    </row>
    <row r="108" spans="1:7" x14ac:dyDescent="0.35">
      <c r="A108" s="45">
        <v>100</v>
      </c>
      <c r="B108">
        <v>1050952104</v>
      </c>
      <c r="C108" t="s">
        <v>347</v>
      </c>
      <c r="D108" s="47">
        <v>41400000</v>
      </c>
      <c r="E108" s="47">
        <v>0</v>
      </c>
      <c r="F108" s="47">
        <v>28750000</v>
      </c>
      <c r="G108" s="47">
        <v>12650000</v>
      </c>
    </row>
    <row r="109" spans="1:7" x14ac:dyDescent="0.35">
      <c r="A109" s="45">
        <v>98</v>
      </c>
      <c r="B109">
        <v>53152671</v>
      </c>
      <c r="C109" t="s">
        <v>336</v>
      </c>
      <c r="D109" s="47">
        <v>25746111</v>
      </c>
      <c r="E109" s="47">
        <v>0</v>
      </c>
      <c r="F109" s="47">
        <v>25746111</v>
      </c>
      <c r="G109" s="47">
        <v>0</v>
      </c>
    </row>
    <row r="110" spans="1:7" x14ac:dyDescent="0.35">
      <c r="A110" s="45">
        <v>95</v>
      </c>
      <c r="B110">
        <v>51959804</v>
      </c>
      <c r="C110" t="s">
        <v>327</v>
      </c>
      <c r="D110" s="47">
        <v>24752000</v>
      </c>
      <c r="E110" s="47">
        <v>1269334</v>
      </c>
      <c r="F110" s="47">
        <v>15866666</v>
      </c>
      <c r="G110" s="47">
        <v>7616000</v>
      </c>
    </row>
    <row r="111" spans="1:7" x14ac:dyDescent="0.35">
      <c r="A111" s="45">
        <v>95</v>
      </c>
      <c r="B111">
        <v>51959804</v>
      </c>
      <c r="C111" t="s">
        <v>327</v>
      </c>
      <c r="D111" s="47">
        <v>19448000</v>
      </c>
      <c r="E111" s="47">
        <v>997333</v>
      </c>
      <c r="F111" s="47">
        <v>12466667</v>
      </c>
      <c r="G111" s="47">
        <v>5984000</v>
      </c>
    </row>
    <row r="112" spans="1:7" x14ac:dyDescent="0.35">
      <c r="A112" s="45">
        <v>96</v>
      </c>
      <c r="B112">
        <v>1073516348</v>
      </c>
      <c r="C112" t="s">
        <v>330</v>
      </c>
      <c r="D112" s="47">
        <v>42367000</v>
      </c>
      <c r="E112" s="47">
        <v>2172667</v>
      </c>
      <c r="F112" s="47">
        <v>27158333</v>
      </c>
      <c r="G112" s="47">
        <v>13036000</v>
      </c>
    </row>
    <row r="113" spans="1:7" x14ac:dyDescent="0.35">
      <c r="A113" s="45">
        <v>97</v>
      </c>
      <c r="B113">
        <v>1018419161</v>
      </c>
      <c r="C113" t="s">
        <v>333</v>
      </c>
      <c r="D113" s="47">
        <v>19448000</v>
      </c>
      <c r="E113" s="47">
        <v>997333</v>
      </c>
      <c r="F113" s="47">
        <v>12466667</v>
      </c>
      <c r="G113" s="47">
        <v>5984000</v>
      </c>
    </row>
    <row r="114" spans="1:7" x14ac:dyDescent="0.35">
      <c r="A114" s="45">
        <v>97</v>
      </c>
      <c r="B114">
        <v>1018419161</v>
      </c>
      <c r="C114" t="s">
        <v>333</v>
      </c>
      <c r="D114" s="47">
        <v>24752000</v>
      </c>
      <c r="E114" s="47">
        <v>1269334</v>
      </c>
      <c r="F114" s="47">
        <v>15866666</v>
      </c>
      <c r="G114" s="47">
        <v>7616000</v>
      </c>
    </row>
    <row r="115" spans="1:7" x14ac:dyDescent="0.35">
      <c r="A115" s="45">
        <v>99</v>
      </c>
      <c r="B115">
        <v>1033735189</v>
      </c>
      <c r="C115" t="s">
        <v>342</v>
      </c>
      <c r="D115" s="47">
        <v>41400000</v>
      </c>
      <c r="E115" s="47">
        <v>0</v>
      </c>
      <c r="F115" s="47">
        <v>28980000</v>
      </c>
      <c r="G115" s="47">
        <v>12420000</v>
      </c>
    </row>
    <row r="116" spans="1:7" x14ac:dyDescent="0.35">
      <c r="A116" s="45">
        <v>106</v>
      </c>
      <c r="B116">
        <v>1010205417</v>
      </c>
      <c r="C116" t="s">
        <v>368</v>
      </c>
      <c r="D116" s="47">
        <v>36633667</v>
      </c>
      <c r="E116" s="47">
        <v>2266000</v>
      </c>
      <c r="F116" s="47">
        <v>23037667</v>
      </c>
      <c r="G116" s="47">
        <v>11330000</v>
      </c>
    </row>
    <row r="117" spans="1:7" x14ac:dyDescent="0.35">
      <c r="A117" s="45">
        <v>105</v>
      </c>
      <c r="B117">
        <v>1144103482</v>
      </c>
      <c r="C117" t="s">
        <v>362</v>
      </c>
      <c r="D117" s="47">
        <v>27974800</v>
      </c>
      <c r="E117" s="47">
        <v>1730400</v>
      </c>
      <c r="F117" s="47">
        <v>17592400</v>
      </c>
      <c r="G117" s="47">
        <v>8652000</v>
      </c>
    </row>
    <row r="118" spans="1:7" x14ac:dyDescent="0.35">
      <c r="A118" s="45">
        <v>111</v>
      </c>
      <c r="B118">
        <v>1020742036</v>
      </c>
      <c r="C118" t="s">
        <v>382</v>
      </c>
      <c r="D118" s="47">
        <v>41400000</v>
      </c>
      <c r="E118" s="47">
        <v>0</v>
      </c>
      <c r="F118" s="47">
        <v>28750000</v>
      </c>
      <c r="G118" s="47">
        <v>12650000</v>
      </c>
    </row>
    <row r="119" spans="1:7" x14ac:dyDescent="0.35">
      <c r="A119" s="45">
        <v>112</v>
      </c>
      <c r="B119">
        <v>1125618115</v>
      </c>
      <c r="C119" t="s">
        <v>385</v>
      </c>
      <c r="D119" s="47">
        <v>30405600</v>
      </c>
      <c r="E119" s="47">
        <v>0</v>
      </c>
      <c r="F119" s="47">
        <v>20608240</v>
      </c>
      <c r="G119" s="47">
        <v>9797360</v>
      </c>
    </row>
    <row r="120" spans="1:7" x14ac:dyDescent="0.35">
      <c r="A120" s="45">
        <v>112</v>
      </c>
      <c r="B120">
        <v>1125618115</v>
      </c>
      <c r="C120" t="s">
        <v>385</v>
      </c>
      <c r="D120" s="47">
        <v>20270400</v>
      </c>
      <c r="E120" s="47">
        <v>0</v>
      </c>
      <c r="F120" s="47">
        <v>13738827</v>
      </c>
      <c r="G120" s="47">
        <v>6531573</v>
      </c>
    </row>
    <row r="121" spans="1:7" x14ac:dyDescent="0.35">
      <c r="A121" s="45">
        <v>108</v>
      </c>
      <c r="B121">
        <v>52026484</v>
      </c>
      <c r="C121" t="s">
        <v>373</v>
      </c>
      <c r="D121" s="47">
        <v>10192000</v>
      </c>
      <c r="E121" s="47">
        <v>679466</v>
      </c>
      <c r="F121" s="47">
        <v>6376533</v>
      </c>
      <c r="G121" s="47">
        <v>3136001</v>
      </c>
    </row>
    <row r="122" spans="1:7" x14ac:dyDescent="0.35">
      <c r="A122" s="45">
        <v>108</v>
      </c>
      <c r="B122">
        <v>52026484</v>
      </c>
      <c r="C122" t="s">
        <v>373</v>
      </c>
      <c r="D122" s="47">
        <v>10192000</v>
      </c>
      <c r="E122" s="47">
        <v>679467</v>
      </c>
      <c r="F122" s="47">
        <v>6376534</v>
      </c>
      <c r="G122" s="47">
        <v>3135999</v>
      </c>
    </row>
    <row r="123" spans="1:7" x14ac:dyDescent="0.35">
      <c r="A123" s="45">
        <v>104</v>
      </c>
      <c r="B123">
        <v>63553019</v>
      </c>
      <c r="C123" t="s">
        <v>359</v>
      </c>
      <c r="D123" s="47">
        <v>42367000</v>
      </c>
      <c r="E123" s="47">
        <v>2824467</v>
      </c>
      <c r="F123" s="47">
        <v>26506533</v>
      </c>
      <c r="G123" s="47">
        <v>13036000</v>
      </c>
    </row>
    <row r="124" spans="1:7" x14ac:dyDescent="0.35">
      <c r="A124" s="45">
        <v>101</v>
      </c>
      <c r="B124">
        <v>52903938</v>
      </c>
      <c r="C124" t="s">
        <v>350</v>
      </c>
      <c r="D124" s="47">
        <v>24752000</v>
      </c>
      <c r="E124" s="47">
        <v>1650134</v>
      </c>
      <c r="F124" s="47">
        <v>15485866</v>
      </c>
      <c r="G124" s="47">
        <v>7616000</v>
      </c>
    </row>
    <row r="125" spans="1:7" x14ac:dyDescent="0.35">
      <c r="A125" s="45">
        <v>101</v>
      </c>
      <c r="B125">
        <v>52903938</v>
      </c>
      <c r="C125" t="s">
        <v>350</v>
      </c>
      <c r="D125" s="47">
        <v>19448000</v>
      </c>
      <c r="E125" s="47">
        <v>1296533</v>
      </c>
      <c r="F125" s="47">
        <v>12167467</v>
      </c>
      <c r="G125" s="47">
        <v>5984000</v>
      </c>
    </row>
    <row r="126" spans="1:7" x14ac:dyDescent="0.35">
      <c r="A126" s="45">
        <v>102</v>
      </c>
      <c r="B126">
        <v>39573189</v>
      </c>
      <c r="C126" t="s">
        <v>353</v>
      </c>
      <c r="D126" s="47">
        <v>24752000</v>
      </c>
      <c r="E126" s="47">
        <v>1650134</v>
      </c>
      <c r="F126" s="47">
        <v>15485866</v>
      </c>
      <c r="G126" s="47">
        <v>7616000</v>
      </c>
    </row>
    <row r="127" spans="1:7" x14ac:dyDescent="0.35">
      <c r="A127" s="45">
        <v>102</v>
      </c>
      <c r="B127">
        <v>39573189</v>
      </c>
      <c r="C127" t="s">
        <v>353</v>
      </c>
      <c r="D127" s="47">
        <v>19448000</v>
      </c>
      <c r="E127" s="47">
        <v>1296533</v>
      </c>
      <c r="F127" s="47">
        <v>12167467</v>
      </c>
      <c r="G127" s="47">
        <v>5984000</v>
      </c>
    </row>
    <row r="128" spans="1:7" x14ac:dyDescent="0.35">
      <c r="A128" s="45">
        <v>118</v>
      </c>
      <c r="B128">
        <v>1010174817</v>
      </c>
      <c r="C128" t="s">
        <v>403</v>
      </c>
      <c r="D128" s="47">
        <v>45600000</v>
      </c>
      <c r="E128" s="47">
        <v>0</v>
      </c>
      <c r="F128" s="47">
        <v>31666667</v>
      </c>
      <c r="G128" s="47">
        <v>13933333</v>
      </c>
    </row>
    <row r="129" spans="1:7" x14ac:dyDescent="0.35">
      <c r="A129" s="45">
        <v>115</v>
      </c>
      <c r="B129">
        <v>52295798</v>
      </c>
      <c r="C129" t="s">
        <v>394</v>
      </c>
      <c r="D129" s="47">
        <v>27840000</v>
      </c>
      <c r="E129" s="47">
        <v>1015000</v>
      </c>
      <c r="F129" s="47">
        <v>18125000</v>
      </c>
      <c r="G129" s="47">
        <v>8700000</v>
      </c>
    </row>
    <row r="130" spans="1:7" x14ac:dyDescent="0.35">
      <c r="A130" s="45">
        <v>117</v>
      </c>
      <c r="B130">
        <v>21075333</v>
      </c>
      <c r="C130" t="s">
        <v>400</v>
      </c>
      <c r="D130" s="47">
        <v>24037000</v>
      </c>
      <c r="E130" s="47">
        <v>1232667</v>
      </c>
      <c r="F130" s="47">
        <v>15408333</v>
      </c>
      <c r="G130" s="47">
        <v>7396000</v>
      </c>
    </row>
    <row r="131" spans="1:7" x14ac:dyDescent="0.35">
      <c r="A131" s="45">
        <v>103</v>
      </c>
      <c r="B131">
        <v>1014246705</v>
      </c>
      <c r="C131" t="s">
        <v>356</v>
      </c>
      <c r="D131" s="47">
        <v>42367000</v>
      </c>
      <c r="E131" s="47">
        <v>2824467</v>
      </c>
      <c r="F131" s="47">
        <v>26506533</v>
      </c>
      <c r="G131" s="47">
        <v>13036000</v>
      </c>
    </row>
    <row r="132" spans="1:7" x14ac:dyDescent="0.35">
      <c r="A132" s="45">
        <v>113</v>
      </c>
      <c r="B132">
        <v>1077871555</v>
      </c>
      <c r="C132" t="s">
        <v>388</v>
      </c>
      <c r="D132" s="47">
        <v>24752000</v>
      </c>
      <c r="E132" s="47">
        <v>1650134</v>
      </c>
      <c r="F132" s="47">
        <v>15485866</v>
      </c>
      <c r="G132" s="47">
        <v>7616000</v>
      </c>
    </row>
    <row r="133" spans="1:7" x14ac:dyDescent="0.35">
      <c r="A133" s="45">
        <v>113</v>
      </c>
      <c r="B133">
        <v>1077871555</v>
      </c>
      <c r="C133" t="s">
        <v>388</v>
      </c>
      <c r="D133" s="47">
        <v>19448000</v>
      </c>
      <c r="E133" s="47">
        <v>1296533</v>
      </c>
      <c r="F133" s="47">
        <v>12167467</v>
      </c>
      <c r="G133" s="47">
        <v>5984000</v>
      </c>
    </row>
    <row r="134" spans="1:7" x14ac:dyDescent="0.35">
      <c r="A134" s="45">
        <v>114</v>
      </c>
      <c r="B134">
        <v>1121041168</v>
      </c>
      <c r="C134" t="s">
        <v>391</v>
      </c>
      <c r="D134" s="47">
        <v>24752000</v>
      </c>
      <c r="E134" s="47">
        <v>1650134</v>
      </c>
      <c r="F134" s="47">
        <v>15485866</v>
      </c>
      <c r="G134" s="47">
        <v>7616000</v>
      </c>
    </row>
    <row r="135" spans="1:7" x14ac:dyDescent="0.35">
      <c r="A135" s="45">
        <v>114</v>
      </c>
      <c r="B135">
        <v>1121041168</v>
      </c>
      <c r="C135" t="s">
        <v>391</v>
      </c>
      <c r="D135" s="47">
        <v>19448000</v>
      </c>
      <c r="E135" s="47">
        <v>1296533</v>
      </c>
      <c r="F135" s="47">
        <v>12167467</v>
      </c>
      <c r="G135" s="47">
        <v>5984000</v>
      </c>
    </row>
    <row r="136" spans="1:7" x14ac:dyDescent="0.35">
      <c r="A136" s="45">
        <v>119</v>
      </c>
      <c r="B136">
        <v>52992121</v>
      </c>
      <c r="C136" t="s">
        <v>406</v>
      </c>
      <c r="D136" s="47">
        <v>49440000</v>
      </c>
      <c r="E136" s="47">
        <v>1802500</v>
      </c>
      <c r="F136" s="47">
        <v>32187500</v>
      </c>
      <c r="G136" s="47">
        <v>15450000</v>
      </c>
    </row>
    <row r="137" spans="1:7" x14ac:dyDescent="0.35">
      <c r="A137" s="45">
        <v>120</v>
      </c>
      <c r="B137">
        <v>1061753809</v>
      </c>
      <c r="C137" t="s">
        <v>409</v>
      </c>
      <c r="D137" s="47">
        <v>38668800</v>
      </c>
      <c r="E137" s="47">
        <v>1409800</v>
      </c>
      <c r="F137" s="47">
        <v>25175000</v>
      </c>
      <c r="G137" s="47">
        <v>12084000</v>
      </c>
    </row>
    <row r="138" spans="1:7" x14ac:dyDescent="0.35">
      <c r="A138" s="45">
        <v>116</v>
      </c>
      <c r="B138">
        <v>53117328</v>
      </c>
      <c r="C138" t="s">
        <v>397</v>
      </c>
      <c r="D138" s="47">
        <v>42900000</v>
      </c>
      <c r="E138" s="47">
        <v>2860000</v>
      </c>
      <c r="F138" s="47">
        <v>26840000</v>
      </c>
      <c r="G138" s="47">
        <v>13200000</v>
      </c>
    </row>
    <row r="139" spans="1:7" x14ac:dyDescent="0.35">
      <c r="A139" s="45">
        <v>110</v>
      </c>
      <c r="B139">
        <v>1010225976</v>
      </c>
      <c r="C139" t="s">
        <v>379</v>
      </c>
      <c r="D139" s="47">
        <v>42900000</v>
      </c>
      <c r="E139" s="47">
        <v>2860000</v>
      </c>
      <c r="F139" s="47">
        <v>26840000</v>
      </c>
      <c r="G139" s="47">
        <v>13200000</v>
      </c>
    </row>
    <row r="140" spans="1:7" x14ac:dyDescent="0.35">
      <c r="A140" s="45">
        <v>109</v>
      </c>
      <c r="B140">
        <v>11449517</v>
      </c>
      <c r="C140" t="s">
        <v>376</v>
      </c>
      <c r="D140" s="47">
        <v>36400000</v>
      </c>
      <c r="E140" s="47">
        <v>2613333</v>
      </c>
      <c r="F140" s="47">
        <v>22586667</v>
      </c>
      <c r="G140" s="47">
        <v>11200000</v>
      </c>
    </row>
    <row r="141" spans="1:7" x14ac:dyDescent="0.35">
      <c r="A141" s="45">
        <v>127</v>
      </c>
      <c r="B141">
        <v>39546102</v>
      </c>
      <c r="C141" t="s">
        <v>433</v>
      </c>
      <c r="D141" s="47">
        <v>23312333</v>
      </c>
      <c r="E141" s="47">
        <v>1442000</v>
      </c>
      <c r="F141" s="47">
        <v>14660333</v>
      </c>
      <c r="G141" s="47">
        <v>7210000</v>
      </c>
    </row>
    <row r="142" spans="1:7" x14ac:dyDescent="0.35">
      <c r="A142" s="45">
        <v>126</v>
      </c>
      <c r="B142">
        <v>1010186035</v>
      </c>
      <c r="C142" t="s">
        <v>430</v>
      </c>
      <c r="D142" s="47">
        <v>46624667</v>
      </c>
      <c r="E142" s="47">
        <v>2884000</v>
      </c>
      <c r="F142" s="47">
        <v>29320667</v>
      </c>
      <c r="G142" s="47">
        <v>14420000</v>
      </c>
    </row>
    <row r="143" spans="1:7" x14ac:dyDescent="0.35">
      <c r="A143" s="45">
        <v>123</v>
      </c>
      <c r="B143">
        <v>1014187003</v>
      </c>
      <c r="C143" t="s">
        <v>418</v>
      </c>
      <c r="D143" s="47">
        <v>17553333</v>
      </c>
      <c r="E143" s="47">
        <v>0</v>
      </c>
      <c r="F143" s="47">
        <v>17553333</v>
      </c>
      <c r="G143" s="47">
        <v>0</v>
      </c>
    </row>
    <row r="144" spans="1:7" x14ac:dyDescent="0.35">
      <c r="A144" s="45">
        <v>124</v>
      </c>
      <c r="B144">
        <v>1069714654</v>
      </c>
      <c r="C144" t="s">
        <v>421</v>
      </c>
      <c r="D144" s="47">
        <v>58314137</v>
      </c>
      <c r="E144" s="47">
        <v>3607060</v>
      </c>
      <c r="F144" s="47">
        <v>36671777</v>
      </c>
      <c r="G144" s="47">
        <v>18035300</v>
      </c>
    </row>
    <row r="145" spans="1:7" x14ac:dyDescent="0.35">
      <c r="A145" s="45">
        <v>128</v>
      </c>
      <c r="B145">
        <v>1010189764</v>
      </c>
      <c r="C145" t="s">
        <v>436</v>
      </c>
      <c r="D145" s="47">
        <v>41400000</v>
      </c>
      <c r="E145" s="47">
        <v>0</v>
      </c>
      <c r="F145" s="47">
        <v>28060000</v>
      </c>
      <c r="G145" s="47">
        <v>13340000</v>
      </c>
    </row>
    <row r="146" spans="1:7" x14ac:dyDescent="0.35">
      <c r="A146" s="45">
        <v>129</v>
      </c>
      <c r="B146">
        <v>1026260539</v>
      </c>
      <c r="C146" t="s">
        <v>439</v>
      </c>
      <c r="D146" s="47">
        <v>19773000</v>
      </c>
      <c r="E146" s="47">
        <v>1318200</v>
      </c>
      <c r="F146" s="47">
        <v>12370800</v>
      </c>
      <c r="G146" s="47">
        <v>6084000</v>
      </c>
    </row>
    <row r="147" spans="1:7" x14ac:dyDescent="0.35">
      <c r="A147" s="45">
        <v>131</v>
      </c>
      <c r="B147">
        <v>52902035</v>
      </c>
      <c r="C147" t="s">
        <v>446</v>
      </c>
      <c r="D147" s="47">
        <v>63700000</v>
      </c>
      <c r="E147" s="47">
        <v>4246667</v>
      </c>
      <c r="F147" s="47">
        <v>39853333</v>
      </c>
      <c r="G147" s="47">
        <v>19600000</v>
      </c>
    </row>
    <row r="148" spans="1:7" x14ac:dyDescent="0.35">
      <c r="A148" s="45">
        <v>125</v>
      </c>
      <c r="B148">
        <v>1026285442</v>
      </c>
      <c r="C148" t="s">
        <v>424</v>
      </c>
      <c r="D148" s="47">
        <v>39243333</v>
      </c>
      <c r="E148" s="47">
        <v>2236666</v>
      </c>
      <c r="F148" s="47">
        <v>24806667</v>
      </c>
      <c r="G148" s="47">
        <v>12200000</v>
      </c>
    </row>
    <row r="149" spans="1:7" x14ac:dyDescent="0.35">
      <c r="A149" s="45">
        <v>121</v>
      </c>
      <c r="B149">
        <v>51717338</v>
      </c>
      <c r="C149" t="s">
        <v>412</v>
      </c>
      <c r="D149" s="47">
        <v>20689500</v>
      </c>
      <c r="E149" s="47">
        <v>1379300</v>
      </c>
      <c r="F149" s="47">
        <v>12944200</v>
      </c>
      <c r="G149" s="47">
        <v>6366000</v>
      </c>
    </row>
    <row r="150" spans="1:7" x14ac:dyDescent="0.35">
      <c r="A150" s="45">
        <v>133</v>
      </c>
      <c r="B150">
        <v>52978105</v>
      </c>
      <c r="C150" t="s">
        <v>452</v>
      </c>
      <c r="D150" s="47">
        <v>24000000</v>
      </c>
      <c r="E150" s="47">
        <v>0</v>
      </c>
      <c r="F150" s="47">
        <v>24000000</v>
      </c>
      <c r="G150" s="47">
        <v>0</v>
      </c>
    </row>
    <row r="151" spans="1:7" x14ac:dyDescent="0.35">
      <c r="A151" s="45">
        <v>130</v>
      </c>
      <c r="B151">
        <v>1019061637</v>
      </c>
      <c r="C151" t="s">
        <v>442</v>
      </c>
      <c r="D151" s="47">
        <v>41400000</v>
      </c>
      <c r="E151" s="47">
        <v>0</v>
      </c>
      <c r="F151" s="47">
        <v>28060000</v>
      </c>
      <c r="G151" s="47">
        <v>13340000</v>
      </c>
    </row>
    <row r="152" spans="1:7" x14ac:dyDescent="0.35">
      <c r="A152" s="45">
        <v>134</v>
      </c>
      <c r="B152">
        <v>80216505</v>
      </c>
      <c r="C152" t="s">
        <v>455</v>
      </c>
      <c r="D152" s="47">
        <v>59864933</v>
      </c>
      <c r="E152" s="47">
        <v>0</v>
      </c>
      <c r="F152" s="47">
        <v>47425467</v>
      </c>
      <c r="G152" s="47">
        <v>12439466</v>
      </c>
    </row>
    <row r="153" spans="1:7" x14ac:dyDescent="0.35">
      <c r="A153" s="45">
        <v>122</v>
      </c>
      <c r="B153">
        <v>1019098916</v>
      </c>
      <c r="C153" t="s">
        <v>415</v>
      </c>
      <c r="D153" s="47">
        <v>37259000</v>
      </c>
      <c r="E153" s="47">
        <v>604200</v>
      </c>
      <c r="F153" s="47">
        <v>24570800</v>
      </c>
      <c r="G153" s="47">
        <v>12084000</v>
      </c>
    </row>
    <row r="154" spans="1:7" x14ac:dyDescent="0.35">
      <c r="A154" s="45">
        <v>137</v>
      </c>
      <c r="B154">
        <v>52832564</v>
      </c>
      <c r="C154" t="s">
        <v>461</v>
      </c>
      <c r="D154" s="47">
        <v>55611000</v>
      </c>
      <c r="E154" s="47">
        <v>1202400</v>
      </c>
      <c r="F154" s="47">
        <v>36372600</v>
      </c>
      <c r="G154" s="47">
        <v>18036000</v>
      </c>
    </row>
    <row r="155" spans="1:7" x14ac:dyDescent="0.35">
      <c r="A155" s="45">
        <v>136</v>
      </c>
      <c r="B155">
        <v>79720987</v>
      </c>
      <c r="C155" t="s">
        <v>458</v>
      </c>
      <c r="D155" s="47">
        <v>43641000</v>
      </c>
      <c r="E155" s="47">
        <v>3804600</v>
      </c>
      <c r="F155" s="47">
        <v>26408400</v>
      </c>
      <c r="G155" s="47">
        <v>13428000</v>
      </c>
    </row>
    <row r="156" spans="1:7" x14ac:dyDescent="0.35">
      <c r="A156" s="45">
        <v>148</v>
      </c>
      <c r="B156">
        <v>37086468</v>
      </c>
      <c r="C156" t="s">
        <v>500</v>
      </c>
      <c r="D156" s="47">
        <v>43549000</v>
      </c>
      <c r="E156" s="47">
        <v>1177000</v>
      </c>
      <c r="F156" s="47">
        <v>28248000</v>
      </c>
      <c r="G156" s="47">
        <v>14124000</v>
      </c>
    </row>
    <row r="157" spans="1:7" x14ac:dyDescent="0.35">
      <c r="A157" s="45">
        <v>138</v>
      </c>
      <c r="B157">
        <v>52857779</v>
      </c>
      <c r="C157" t="s">
        <v>467</v>
      </c>
      <c r="D157" s="47">
        <v>12672000</v>
      </c>
      <c r="E157" s="47">
        <v>0</v>
      </c>
      <c r="F157" s="47">
        <v>8518400</v>
      </c>
      <c r="G157" s="47">
        <v>4153600</v>
      </c>
    </row>
    <row r="158" spans="1:7" x14ac:dyDescent="0.35">
      <c r="A158" s="45">
        <v>138</v>
      </c>
      <c r="B158">
        <v>52857779</v>
      </c>
      <c r="C158" t="s">
        <v>467</v>
      </c>
      <c r="D158" s="47">
        <v>38016000</v>
      </c>
      <c r="E158" s="47">
        <v>0</v>
      </c>
      <c r="F158" s="47">
        <v>25555200</v>
      </c>
      <c r="G158" s="47">
        <v>12460800</v>
      </c>
    </row>
    <row r="159" spans="1:7" x14ac:dyDescent="0.35">
      <c r="A159" s="45">
        <v>141</v>
      </c>
      <c r="B159">
        <v>51633080</v>
      </c>
      <c r="C159" t="s">
        <v>479</v>
      </c>
      <c r="D159" s="47">
        <v>11095044</v>
      </c>
      <c r="E159" s="47">
        <v>0</v>
      </c>
      <c r="F159" s="47">
        <v>11095044</v>
      </c>
      <c r="G159" s="47">
        <v>0</v>
      </c>
    </row>
    <row r="160" spans="1:7" x14ac:dyDescent="0.35">
      <c r="A160" s="45">
        <v>142</v>
      </c>
      <c r="B160">
        <v>1013586308</v>
      </c>
      <c r="C160" t="s">
        <v>482</v>
      </c>
      <c r="D160" s="47">
        <v>21954639</v>
      </c>
      <c r="E160" s="47">
        <v>0</v>
      </c>
      <c r="F160" s="47">
        <v>21954639</v>
      </c>
      <c r="G160" s="47">
        <v>0</v>
      </c>
    </row>
    <row r="161" spans="1:7" x14ac:dyDescent="0.35">
      <c r="A161" s="45">
        <v>143</v>
      </c>
      <c r="B161">
        <v>52719035</v>
      </c>
      <c r="C161" t="s">
        <v>485</v>
      </c>
      <c r="D161" s="47">
        <v>31023600</v>
      </c>
      <c r="E161" s="47">
        <v>0</v>
      </c>
      <c r="F161" s="47">
        <v>31023600</v>
      </c>
      <c r="G161" s="47">
        <v>0</v>
      </c>
    </row>
    <row r="162" spans="1:7" x14ac:dyDescent="0.35">
      <c r="A162" s="45">
        <v>149</v>
      </c>
      <c r="B162">
        <v>53029163</v>
      </c>
      <c r="C162" t="s">
        <v>503</v>
      </c>
      <c r="D162" s="47">
        <v>44012000</v>
      </c>
      <c r="E162" s="47">
        <v>952100</v>
      </c>
      <c r="F162" s="47">
        <v>28785900</v>
      </c>
      <c r="G162" s="47">
        <v>14274000</v>
      </c>
    </row>
    <row r="163" spans="1:7" x14ac:dyDescent="0.35">
      <c r="A163" s="45">
        <v>140</v>
      </c>
      <c r="B163">
        <v>37943545</v>
      </c>
      <c r="C163" t="s">
        <v>473</v>
      </c>
      <c r="D163" s="47">
        <v>31827000</v>
      </c>
      <c r="E163" s="47">
        <v>353633</v>
      </c>
      <c r="F163" s="47">
        <v>20864367</v>
      </c>
      <c r="G163" s="47">
        <v>10609000</v>
      </c>
    </row>
    <row r="164" spans="1:7" x14ac:dyDescent="0.35">
      <c r="A164" s="45">
        <v>144</v>
      </c>
      <c r="B164">
        <v>1016004240</v>
      </c>
      <c r="C164" t="s">
        <v>488</v>
      </c>
      <c r="D164" s="47">
        <v>28249000</v>
      </c>
      <c r="E164" s="47">
        <v>2173000</v>
      </c>
      <c r="F164" s="47">
        <v>17384000</v>
      </c>
      <c r="G164" s="47">
        <v>8692000</v>
      </c>
    </row>
    <row r="165" spans="1:7" x14ac:dyDescent="0.35">
      <c r="A165" s="45">
        <v>144</v>
      </c>
      <c r="B165">
        <v>1016004240</v>
      </c>
      <c r="C165" t="s">
        <v>488</v>
      </c>
      <c r="D165" s="47">
        <v>28249000</v>
      </c>
      <c r="E165" s="47">
        <v>2173000</v>
      </c>
      <c r="F165" s="47">
        <v>17384000</v>
      </c>
      <c r="G165" s="47">
        <v>8692000</v>
      </c>
    </row>
    <row r="166" spans="1:7" x14ac:dyDescent="0.35">
      <c r="A166" s="45">
        <v>145</v>
      </c>
      <c r="B166">
        <v>40388807</v>
      </c>
      <c r="C166" t="s">
        <v>491</v>
      </c>
      <c r="D166" s="47">
        <v>24752000</v>
      </c>
      <c r="E166" s="47">
        <v>1904000</v>
      </c>
      <c r="F166" s="47">
        <v>15232000</v>
      </c>
      <c r="G166" s="47">
        <v>7616000</v>
      </c>
    </row>
    <row r="167" spans="1:7" x14ac:dyDescent="0.35">
      <c r="A167" s="45">
        <v>145</v>
      </c>
      <c r="B167">
        <v>40388807</v>
      </c>
      <c r="C167" t="s">
        <v>491</v>
      </c>
      <c r="D167" s="47">
        <v>19448000</v>
      </c>
      <c r="E167" s="47">
        <v>1496000</v>
      </c>
      <c r="F167" s="47">
        <v>11968000</v>
      </c>
      <c r="G167" s="47">
        <v>5984000</v>
      </c>
    </row>
    <row r="168" spans="1:7" x14ac:dyDescent="0.35">
      <c r="A168" s="45">
        <v>146</v>
      </c>
      <c r="B168">
        <v>39525320</v>
      </c>
      <c r="C168" t="s">
        <v>494</v>
      </c>
      <c r="D168" s="47">
        <v>24752000</v>
      </c>
      <c r="E168" s="47">
        <v>1904000</v>
      </c>
      <c r="F168" s="47">
        <v>15232000</v>
      </c>
      <c r="G168" s="47">
        <v>7616000</v>
      </c>
    </row>
    <row r="169" spans="1:7" x14ac:dyDescent="0.35">
      <c r="A169" s="45">
        <v>146</v>
      </c>
      <c r="B169">
        <v>39525320</v>
      </c>
      <c r="C169" t="s">
        <v>494</v>
      </c>
      <c r="D169" s="47">
        <v>19448000</v>
      </c>
      <c r="E169" s="47">
        <v>1496000</v>
      </c>
      <c r="F169" s="47">
        <v>11968000</v>
      </c>
      <c r="G169" s="47">
        <v>5984000</v>
      </c>
    </row>
    <row r="170" spans="1:7" x14ac:dyDescent="0.35">
      <c r="A170" s="45">
        <v>147</v>
      </c>
      <c r="B170">
        <v>53031062</v>
      </c>
      <c r="C170" t="s">
        <v>497</v>
      </c>
      <c r="D170" s="47">
        <v>23725000</v>
      </c>
      <c r="E170" s="47">
        <v>1825000</v>
      </c>
      <c r="F170" s="47">
        <v>14600000</v>
      </c>
      <c r="G170" s="47">
        <v>7300000</v>
      </c>
    </row>
    <row r="171" spans="1:7" x14ac:dyDescent="0.35">
      <c r="A171" s="45">
        <v>147</v>
      </c>
      <c r="B171">
        <v>53031062</v>
      </c>
      <c r="C171" t="s">
        <v>497</v>
      </c>
      <c r="D171" s="47">
        <v>18642000</v>
      </c>
      <c r="E171" s="47">
        <v>1434000</v>
      </c>
      <c r="F171" s="47">
        <v>11472000</v>
      </c>
      <c r="G171" s="47">
        <v>5736000</v>
      </c>
    </row>
    <row r="172" spans="1:7" x14ac:dyDescent="0.35">
      <c r="A172" s="45">
        <v>150</v>
      </c>
      <c r="B172">
        <v>79953215</v>
      </c>
      <c r="C172" t="s">
        <v>506</v>
      </c>
      <c r="D172" s="47">
        <v>62418000</v>
      </c>
      <c r="E172" s="47">
        <v>6798000</v>
      </c>
      <c r="F172" s="47">
        <v>37080000</v>
      </c>
      <c r="G172" s="47">
        <v>18540000</v>
      </c>
    </row>
    <row r="173" spans="1:7" x14ac:dyDescent="0.35">
      <c r="A173" s="45">
        <v>139</v>
      </c>
      <c r="B173">
        <v>1018402467</v>
      </c>
      <c r="C173" t="s">
        <v>470</v>
      </c>
      <c r="D173" s="47">
        <v>12672000</v>
      </c>
      <c r="E173" s="47">
        <v>0</v>
      </c>
      <c r="F173" s="47">
        <v>8518400</v>
      </c>
      <c r="G173" s="47">
        <v>4153600</v>
      </c>
    </row>
    <row r="174" spans="1:7" x14ac:dyDescent="0.35">
      <c r="A174" s="45">
        <v>139</v>
      </c>
      <c r="B174">
        <v>1018402467</v>
      </c>
      <c r="C174" t="s">
        <v>470</v>
      </c>
      <c r="D174" s="47">
        <v>38016000</v>
      </c>
      <c r="E174" s="47">
        <v>0</v>
      </c>
      <c r="F174" s="47">
        <v>25555200</v>
      </c>
      <c r="G174" s="47">
        <v>12460800</v>
      </c>
    </row>
    <row r="175" spans="1:7" x14ac:dyDescent="0.35">
      <c r="A175" s="45">
        <v>161</v>
      </c>
      <c r="B175">
        <v>52490688</v>
      </c>
      <c r="C175" t="s">
        <v>546</v>
      </c>
      <c r="D175" s="47">
        <v>38668800</v>
      </c>
      <c r="E175" s="47">
        <v>5236400</v>
      </c>
      <c r="F175" s="47">
        <v>21348400</v>
      </c>
      <c r="G175" s="47">
        <v>12084000</v>
      </c>
    </row>
    <row r="176" spans="1:7" x14ac:dyDescent="0.35">
      <c r="A176" s="45">
        <v>152</v>
      </c>
      <c r="B176">
        <v>1016065928</v>
      </c>
      <c r="C176" t="s">
        <v>512</v>
      </c>
      <c r="D176" s="47">
        <v>31827000</v>
      </c>
      <c r="E176" s="47">
        <v>353633</v>
      </c>
      <c r="F176" s="47">
        <v>20864367</v>
      </c>
      <c r="G176" s="47">
        <v>10609000</v>
      </c>
    </row>
    <row r="177" spans="1:7" x14ac:dyDescent="0.35">
      <c r="A177" s="45">
        <v>154</v>
      </c>
      <c r="B177">
        <v>1022402107</v>
      </c>
      <c r="C177" t="s">
        <v>518</v>
      </c>
      <c r="D177" s="47">
        <v>42367000</v>
      </c>
      <c r="E177" s="47">
        <v>3259000</v>
      </c>
      <c r="F177" s="47">
        <v>26072000</v>
      </c>
      <c r="G177" s="47">
        <v>13036000</v>
      </c>
    </row>
    <row r="178" spans="1:7" x14ac:dyDescent="0.35">
      <c r="A178" s="45">
        <v>155</v>
      </c>
      <c r="B178">
        <v>1032469412</v>
      </c>
      <c r="C178" t="s">
        <v>521</v>
      </c>
      <c r="D178" s="47">
        <v>42367000</v>
      </c>
      <c r="E178" s="47">
        <v>3259000</v>
      </c>
      <c r="F178" s="47">
        <v>26072000</v>
      </c>
      <c r="G178" s="47">
        <v>13036000</v>
      </c>
    </row>
    <row r="179" spans="1:7" x14ac:dyDescent="0.35">
      <c r="A179" s="45">
        <v>166</v>
      </c>
      <c r="B179">
        <v>1033739124</v>
      </c>
      <c r="C179" t="s">
        <v>561</v>
      </c>
      <c r="D179" s="47">
        <v>44333333</v>
      </c>
      <c r="E179" s="47">
        <v>2333333</v>
      </c>
      <c r="F179" s="47">
        <v>28000000</v>
      </c>
      <c r="G179" s="47">
        <v>14000000</v>
      </c>
    </row>
    <row r="180" spans="1:7" x14ac:dyDescent="0.35">
      <c r="A180" s="45">
        <v>167</v>
      </c>
      <c r="B180">
        <v>37626021</v>
      </c>
      <c r="C180" t="s">
        <v>564</v>
      </c>
      <c r="D180" s="47">
        <v>31827000</v>
      </c>
      <c r="E180" s="47">
        <v>353633</v>
      </c>
      <c r="F180" s="47">
        <v>20864367</v>
      </c>
      <c r="G180" s="47">
        <v>10609000</v>
      </c>
    </row>
    <row r="181" spans="1:7" x14ac:dyDescent="0.35">
      <c r="A181" s="45">
        <v>165</v>
      </c>
      <c r="B181">
        <v>80100229</v>
      </c>
      <c r="C181" t="s">
        <v>558</v>
      </c>
      <c r="D181" s="47">
        <v>45663333</v>
      </c>
      <c r="E181" s="47">
        <v>2403333</v>
      </c>
      <c r="F181" s="47">
        <v>28840000</v>
      </c>
      <c r="G181" s="47">
        <v>14420000</v>
      </c>
    </row>
    <row r="182" spans="1:7" x14ac:dyDescent="0.35">
      <c r="A182" s="45">
        <v>156</v>
      </c>
      <c r="B182">
        <v>41779451</v>
      </c>
      <c r="C182" t="s">
        <v>524</v>
      </c>
      <c r="D182" s="47">
        <v>24752000</v>
      </c>
      <c r="E182" s="47">
        <v>1904000</v>
      </c>
      <c r="F182" s="47">
        <v>15232000</v>
      </c>
      <c r="G182" s="47">
        <v>7616000</v>
      </c>
    </row>
    <row r="183" spans="1:7" x14ac:dyDescent="0.35">
      <c r="A183" s="45">
        <v>156</v>
      </c>
      <c r="B183">
        <v>41779451</v>
      </c>
      <c r="C183" t="s">
        <v>524</v>
      </c>
      <c r="D183" s="47">
        <v>19448000</v>
      </c>
      <c r="E183" s="47">
        <v>1496000</v>
      </c>
      <c r="F183" s="47">
        <v>11968000</v>
      </c>
      <c r="G183" s="47">
        <v>5984000</v>
      </c>
    </row>
    <row r="184" spans="1:7" x14ac:dyDescent="0.35">
      <c r="A184" s="45">
        <v>158</v>
      </c>
      <c r="B184">
        <v>1144077318</v>
      </c>
      <c r="C184" t="s">
        <v>530</v>
      </c>
      <c r="D184" s="47">
        <v>44556000</v>
      </c>
      <c r="E184" s="47">
        <v>0</v>
      </c>
      <c r="F184" s="47">
        <v>29704000</v>
      </c>
      <c r="G184" s="47">
        <v>14852000</v>
      </c>
    </row>
    <row r="185" spans="1:7" x14ac:dyDescent="0.35">
      <c r="A185" s="45">
        <v>163</v>
      </c>
      <c r="B185">
        <v>1012384777</v>
      </c>
      <c r="C185" t="s">
        <v>549</v>
      </c>
      <c r="D185" s="47">
        <v>24752000</v>
      </c>
      <c r="E185" s="47">
        <v>1904000</v>
      </c>
      <c r="F185" s="47">
        <v>15232000</v>
      </c>
      <c r="G185" s="47">
        <v>7616000</v>
      </c>
    </row>
    <row r="186" spans="1:7" x14ac:dyDescent="0.35">
      <c r="A186" s="45">
        <v>163</v>
      </c>
      <c r="B186">
        <v>1012384777</v>
      </c>
      <c r="C186" t="s">
        <v>549</v>
      </c>
      <c r="D186" s="47">
        <v>19448000</v>
      </c>
      <c r="E186" s="47">
        <v>1496000</v>
      </c>
      <c r="F186" s="47">
        <v>11968000</v>
      </c>
      <c r="G186" s="47">
        <v>5984000</v>
      </c>
    </row>
    <row r="187" spans="1:7" x14ac:dyDescent="0.35">
      <c r="A187" s="45">
        <v>151</v>
      </c>
      <c r="B187">
        <v>1073504935</v>
      </c>
      <c r="C187" t="s">
        <v>509</v>
      </c>
      <c r="D187" s="47">
        <v>45096833</v>
      </c>
      <c r="E187" s="47">
        <v>1218833</v>
      </c>
      <c r="F187" s="47">
        <v>29252000</v>
      </c>
      <c r="G187" s="47">
        <v>14626000</v>
      </c>
    </row>
    <row r="188" spans="1:7" x14ac:dyDescent="0.35">
      <c r="A188" s="45">
        <v>168</v>
      </c>
      <c r="B188">
        <v>46450960</v>
      </c>
      <c r="C188" t="s">
        <v>567</v>
      </c>
      <c r="D188" s="47">
        <v>26076000</v>
      </c>
      <c r="E188" s="47">
        <v>0</v>
      </c>
      <c r="F188" s="47">
        <v>17384000</v>
      </c>
      <c r="G188" s="47">
        <v>8692000</v>
      </c>
    </row>
    <row r="189" spans="1:7" x14ac:dyDescent="0.35">
      <c r="A189" s="45">
        <v>168</v>
      </c>
      <c r="B189">
        <v>46450960</v>
      </c>
      <c r="C189" t="s">
        <v>567</v>
      </c>
      <c r="D189" s="47">
        <v>26076000</v>
      </c>
      <c r="E189" s="47">
        <v>0</v>
      </c>
      <c r="F189" s="47">
        <v>17384000</v>
      </c>
      <c r="G189" s="47">
        <v>8692000</v>
      </c>
    </row>
    <row r="190" spans="1:7" x14ac:dyDescent="0.35">
      <c r="A190" s="45">
        <v>160</v>
      </c>
      <c r="B190">
        <v>1024519362</v>
      </c>
      <c r="C190" t="s">
        <v>541</v>
      </c>
      <c r="D190" s="47">
        <v>66836700</v>
      </c>
      <c r="E190" s="47">
        <v>0</v>
      </c>
      <c r="F190" s="47">
        <v>44557800</v>
      </c>
      <c r="G190" s="47">
        <v>22278900</v>
      </c>
    </row>
    <row r="191" spans="1:7" x14ac:dyDescent="0.35">
      <c r="A191" s="45">
        <v>132</v>
      </c>
      <c r="B191">
        <v>1110539894</v>
      </c>
      <c r="C191" t="s">
        <v>449</v>
      </c>
      <c r="D191" s="47">
        <v>41816667</v>
      </c>
      <c r="E191" s="47">
        <v>2816667</v>
      </c>
      <c r="F191" s="47">
        <v>26000000</v>
      </c>
      <c r="G191" s="47">
        <v>13000000</v>
      </c>
    </row>
    <row r="192" spans="1:7" x14ac:dyDescent="0.35">
      <c r="A192" s="45">
        <v>169</v>
      </c>
      <c r="B192">
        <v>1026568993</v>
      </c>
      <c r="C192" t="s">
        <v>570</v>
      </c>
      <c r="D192" s="47">
        <v>25461666</v>
      </c>
      <c r="E192" s="47">
        <v>0</v>
      </c>
      <c r="F192" s="47">
        <v>25461666</v>
      </c>
      <c r="G192" s="47">
        <v>0</v>
      </c>
    </row>
    <row r="193" spans="1:7" x14ac:dyDescent="0.35">
      <c r="A193" s="45">
        <v>164</v>
      </c>
      <c r="B193">
        <v>80108622</v>
      </c>
      <c r="C193" t="s">
        <v>552</v>
      </c>
      <c r="D193" s="47">
        <v>39108000</v>
      </c>
      <c r="E193" s="47">
        <v>0</v>
      </c>
      <c r="F193" s="47">
        <v>26072000</v>
      </c>
      <c r="G193" s="47">
        <v>13036000</v>
      </c>
    </row>
    <row r="194" spans="1:7" x14ac:dyDescent="0.35">
      <c r="A194" s="45">
        <v>172</v>
      </c>
      <c r="B194">
        <v>1057436359</v>
      </c>
      <c r="C194" t="s">
        <v>579</v>
      </c>
      <c r="D194" s="47">
        <v>42367000</v>
      </c>
      <c r="E194" s="47">
        <v>3259000</v>
      </c>
      <c r="F194" s="47">
        <v>26072000</v>
      </c>
      <c r="G194" s="47">
        <v>13036000</v>
      </c>
    </row>
    <row r="195" spans="1:7" x14ac:dyDescent="0.35">
      <c r="A195" s="45">
        <v>171</v>
      </c>
      <c r="B195">
        <v>1026563920</v>
      </c>
      <c r="C195" t="s">
        <v>576</v>
      </c>
      <c r="D195" s="47">
        <v>22853892</v>
      </c>
      <c r="E195" s="47">
        <v>0</v>
      </c>
      <c r="F195" s="47">
        <v>22853892</v>
      </c>
      <c r="G195" s="47">
        <v>0</v>
      </c>
    </row>
    <row r="196" spans="1:7" x14ac:dyDescent="0.35">
      <c r="A196" s="45">
        <v>159</v>
      </c>
      <c r="B196">
        <v>1026295300</v>
      </c>
      <c r="C196" t="s">
        <v>536</v>
      </c>
      <c r="D196" s="47">
        <v>33990000</v>
      </c>
      <c r="E196" s="47">
        <v>0</v>
      </c>
      <c r="F196" s="47">
        <v>22660000</v>
      </c>
      <c r="G196" s="47">
        <v>11330000</v>
      </c>
    </row>
    <row r="197" spans="1:7" x14ac:dyDescent="0.35">
      <c r="A197" s="45">
        <v>170</v>
      </c>
      <c r="B197">
        <v>1019044995</v>
      </c>
      <c r="C197" t="s">
        <v>573</v>
      </c>
      <c r="D197" s="47">
        <v>30121326</v>
      </c>
      <c r="E197" s="47">
        <v>0</v>
      </c>
      <c r="F197" s="47">
        <v>30121326</v>
      </c>
      <c r="G197" s="47">
        <v>0</v>
      </c>
    </row>
    <row r="198" spans="1:7" x14ac:dyDescent="0.35">
      <c r="A198" s="45">
        <v>153</v>
      </c>
      <c r="B198">
        <v>52970001</v>
      </c>
      <c r="C198" t="s">
        <v>515</v>
      </c>
      <c r="D198" s="47">
        <v>16747500</v>
      </c>
      <c r="E198" s="47">
        <v>101500</v>
      </c>
      <c r="F198" s="47">
        <v>11977000</v>
      </c>
      <c r="G198" s="47">
        <v>4669000</v>
      </c>
    </row>
    <row r="199" spans="1:7" x14ac:dyDescent="0.35">
      <c r="A199" s="45">
        <v>153</v>
      </c>
      <c r="B199">
        <v>52970001</v>
      </c>
      <c r="C199" t="s">
        <v>515</v>
      </c>
      <c r="D199" s="47">
        <v>11962500</v>
      </c>
      <c r="E199" s="47">
        <v>72500</v>
      </c>
      <c r="F199" s="47">
        <v>8555000</v>
      </c>
      <c r="G199" s="47">
        <v>3335000</v>
      </c>
    </row>
    <row r="200" spans="1:7" x14ac:dyDescent="0.35">
      <c r="A200" s="45">
        <v>153</v>
      </c>
      <c r="B200">
        <v>52970001</v>
      </c>
      <c r="C200" t="s">
        <v>515</v>
      </c>
      <c r="D200" s="47">
        <v>7177500</v>
      </c>
      <c r="E200" s="47">
        <v>43500</v>
      </c>
      <c r="F200" s="47">
        <v>5133000</v>
      </c>
      <c r="G200" s="47">
        <v>2001000</v>
      </c>
    </row>
    <row r="201" spans="1:7" x14ac:dyDescent="0.35">
      <c r="A201" s="45">
        <v>153</v>
      </c>
      <c r="B201">
        <v>52970001</v>
      </c>
      <c r="C201" t="s">
        <v>515</v>
      </c>
      <c r="D201" s="47">
        <v>11962500</v>
      </c>
      <c r="E201" s="47">
        <v>72500</v>
      </c>
      <c r="F201" s="47">
        <v>8555000</v>
      </c>
      <c r="G201" s="47">
        <v>3335000</v>
      </c>
    </row>
    <row r="202" spans="1:7" x14ac:dyDescent="0.35">
      <c r="A202" s="45">
        <v>176</v>
      </c>
      <c r="B202">
        <v>1013637375</v>
      </c>
      <c r="C202" t="s">
        <v>591</v>
      </c>
      <c r="D202" s="47">
        <v>32148000</v>
      </c>
      <c r="E202" s="47">
        <v>0</v>
      </c>
      <c r="F202" s="47">
        <v>21432000</v>
      </c>
      <c r="G202" s="47">
        <v>10716000</v>
      </c>
    </row>
    <row r="203" spans="1:7" x14ac:dyDescent="0.35">
      <c r="A203" s="45">
        <v>177</v>
      </c>
      <c r="B203">
        <v>1012345687</v>
      </c>
      <c r="C203" t="s">
        <v>594</v>
      </c>
      <c r="D203" s="47">
        <v>30552000</v>
      </c>
      <c r="E203" s="47">
        <v>0</v>
      </c>
      <c r="F203" s="47">
        <v>20368000</v>
      </c>
      <c r="G203" s="47">
        <v>10184000</v>
      </c>
    </row>
    <row r="204" spans="1:7" x14ac:dyDescent="0.35">
      <c r="A204" s="45">
        <v>175</v>
      </c>
      <c r="B204">
        <v>1022399152</v>
      </c>
      <c r="C204" t="s">
        <v>588</v>
      </c>
      <c r="D204" s="47">
        <v>30552000</v>
      </c>
      <c r="E204" s="47">
        <v>0</v>
      </c>
      <c r="F204" s="47">
        <v>20368000</v>
      </c>
      <c r="G204" s="47">
        <v>10184000</v>
      </c>
    </row>
    <row r="205" spans="1:7" x14ac:dyDescent="0.35">
      <c r="A205" s="45">
        <v>226</v>
      </c>
      <c r="B205">
        <v>1018490752</v>
      </c>
      <c r="C205" t="s">
        <v>717</v>
      </c>
      <c r="D205" s="47">
        <v>102518229</v>
      </c>
      <c r="E205" s="47">
        <v>0</v>
      </c>
      <c r="F205" s="47">
        <v>37279356</v>
      </c>
      <c r="G205" s="47">
        <v>65238873</v>
      </c>
    </row>
    <row r="206" spans="1:7" x14ac:dyDescent="0.35">
      <c r="A206" s="45">
        <v>181</v>
      </c>
      <c r="B206">
        <v>39813433</v>
      </c>
      <c r="C206" t="s">
        <v>606</v>
      </c>
      <c r="D206" s="47">
        <v>26736000</v>
      </c>
      <c r="E206" s="47">
        <v>0</v>
      </c>
      <c r="F206" s="47">
        <v>17824000</v>
      </c>
      <c r="G206" s="47">
        <v>8912000</v>
      </c>
    </row>
    <row r="207" spans="1:7" x14ac:dyDescent="0.35">
      <c r="A207" s="45">
        <v>184</v>
      </c>
      <c r="B207">
        <v>1016061866</v>
      </c>
      <c r="C207" t="s">
        <v>615</v>
      </c>
      <c r="D207" s="47">
        <v>43644000</v>
      </c>
      <c r="E207" s="47">
        <v>0</v>
      </c>
      <c r="F207" s="47">
        <v>29096000</v>
      </c>
      <c r="G207" s="47">
        <v>14548000</v>
      </c>
    </row>
    <row r="208" spans="1:7" x14ac:dyDescent="0.35">
      <c r="A208" s="45">
        <v>185</v>
      </c>
      <c r="B208">
        <v>1014308576</v>
      </c>
      <c r="C208" t="s">
        <v>618</v>
      </c>
      <c r="D208" s="47">
        <v>26736000</v>
      </c>
      <c r="E208" s="47">
        <v>0</v>
      </c>
      <c r="F208" s="47">
        <v>17824000</v>
      </c>
      <c r="G208" s="47">
        <v>8912000</v>
      </c>
    </row>
    <row r="209" spans="1:7" x14ac:dyDescent="0.35">
      <c r="A209" s="45">
        <v>186</v>
      </c>
      <c r="B209">
        <v>1014232629</v>
      </c>
      <c r="C209" t="s">
        <v>621</v>
      </c>
      <c r="D209" s="47">
        <v>26736000</v>
      </c>
      <c r="E209" s="47">
        <v>0</v>
      </c>
      <c r="F209" s="47">
        <v>17824000</v>
      </c>
      <c r="G209" s="47">
        <v>8912000</v>
      </c>
    </row>
    <row r="210" spans="1:7" x14ac:dyDescent="0.35">
      <c r="A210" s="45">
        <v>187</v>
      </c>
      <c r="B210">
        <v>1018475649</v>
      </c>
      <c r="C210" t="s">
        <v>624</v>
      </c>
      <c r="D210" s="47">
        <v>26736000</v>
      </c>
      <c r="E210" s="47">
        <v>0</v>
      </c>
      <c r="F210" s="47">
        <v>17824000</v>
      </c>
      <c r="G210" s="47">
        <v>8912000</v>
      </c>
    </row>
    <row r="211" spans="1:7" x14ac:dyDescent="0.35">
      <c r="A211" s="45">
        <v>188</v>
      </c>
      <c r="B211">
        <v>1077088980</v>
      </c>
      <c r="C211" t="s">
        <v>3997</v>
      </c>
      <c r="D211" s="47">
        <v>26736000</v>
      </c>
      <c r="E211" s="47">
        <v>0</v>
      </c>
      <c r="F211" s="47">
        <v>17824000</v>
      </c>
      <c r="G211" s="47">
        <v>8912000</v>
      </c>
    </row>
    <row r="212" spans="1:7" x14ac:dyDescent="0.35">
      <c r="A212" s="45">
        <v>190</v>
      </c>
      <c r="B212">
        <v>1023011705</v>
      </c>
      <c r="C212" t="s">
        <v>633</v>
      </c>
      <c r="D212" s="47">
        <v>32148000</v>
      </c>
      <c r="E212" s="47">
        <v>0</v>
      </c>
      <c r="F212" s="47">
        <v>21432000</v>
      </c>
      <c r="G212" s="47">
        <v>10716000</v>
      </c>
    </row>
    <row r="213" spans="1:7" x14ac:dyDescent="0.35">
      <c r="A213" s="45">
        <v>219</v>
      </c>
      <c r="B213">
        <v>1032449799</v>
      </c>
      <c r="C213" t="s">
        <v>699</v>
      </c>
      <c r="D213" s="47">
        <v>30552000</v>
      </c>
      <c r="E213" s="47">
        <v>0</v>
      </c>
      <c r="F213" s="47">
        <v>20368000</v>
      </c>
      <c r="G213" s="47">
        <v>10184000</v>
      </c>
    </row>
    <row r="214" spans="1:7" x14ac:dyDescent="0.35">
      <c r="A214" s="45">
        <v>199</v>
      </c>
      <c r="B214">
        <v>52517180</v>
      </c>
      <c r="C214" t="s">
        <v>657</v>
      </c>
      <c r="D214" s="47">
        <v>31827000</v>
      </c>
      <c r="E214" s="47">
        <v>353633</v>
      </c>
      <c r="F214" s="47">
        <v>20864367</v>
      </c>
      <c r="G214" s="47">
        <v>10609000</v>
      </c>
    </row>
    <row r="215" spans="1:7" x14ac:dyDescent="0.35">
      <c r="A215" s="45">
        <v>197</v>
      </c>
      <c r="B215">
        <v>1098713784</v>
      </c>
      <c r="C215" t="s">
        <v>654</v>
      </c>
      <c r="D215" s="47">
        <v>36400000</v>
      </c>
      <c r="E215" s="47">
        <v>2800000</v>
      </c>
      <c r="F215" s="47">
        <v>22400000</v>
      </c>
      <c r="G215" s="47">
        <v>11200000</v>
      </c>
    </row>
    <row r="216" spans="1:7" x14ac:dyDescent="0.35">
      <c r="A216" s="45">
        <v>200</v>
      </c>
      <c r="B216">
        <v>1018474834</v>
      </c>
      <c r="C216" t="s">
        <v>660</v>
      </c>
      <c r="D216" s="47">
        <v>28644000</v>
      </c>
      <c r="E216" s="47">
        <v>0</v>
      </c>
      <c r="F216" s="47">
        <v>19096000</v>
      </c>
      <c r="G216" s="47">
        <v>9548000</v>
      </c>
    </row>
    <row r="217" spans="1:7" x14ac:dyDescent="0.35">
      <c r="A217" s="45">
        <v>206</v>
      </c>
      <c r="B217">
        <v>1016031370</v>
      </c>
      <c r="C217" t="s">
        <v>666</v>
      </c>
      <c r="D217" s="47">
        <v>34482500</v>
      </c>
      <c r="E217" s="47">
        <v>2652500</v>
      </c>
      <c r="F217" s="47">
        <v>21220000</v>
      </c>
      <c r="G217" s="47">
        <v>10610000</v>
      </c>
    </row>
    <row r="218" spans="1:7" x14ac:dyDescent="0.35">
      <c r="A218" s="45">
        <v>218</v>
      </c>
      <c r="B218">
        <v>1010175393</v>
      </c>
      <c r="C218" t="s">
        <v>696</v>
      </c>
      <c r="D218" s="47">
        <v>30552000</v>
      </c>
      <c r="E218" s="47">
        <v>0</v>
      </c>
      <c r="F218" s="47">
        <v>20368000</v>
      </c>
      <c r="G218" s="47">
        <v>10184000</v>
      </c>
    </row>
    <row r="219" spans="1:7" x14ac:dyDescent="0.35">
      <c r="A219" s="45">
        <v>207</v>
      </c>
      <c r="B219">
        <v>1031152962</v>
      </c>
      <c r="C219" t="s">
        <v>669</v>
      </c>
      <c r="D219" s="47">
        <v>34482500</v>
      </c>
      <c r="E219" s="47">
        <v>2652500</v>
      </c>
      <c r="F219" s="47">
        <v>21220000</v>
      </c>
      <c r="G219" s="47">
        <v>10610000</v>
      </c>
    </row>
    <row r="220" spans="1:7" x14ac:dyDescent="0.35">
      <c r="A220" s="45">
        <v>220</v>
      </c>
      <c r="B220">
        <v>1049633184</v>
      </c>
      <c r="C220" t="s">
        <v>702</v>
      </c>
      <c r="D220" s="47">
        <v>30552000</v>
      </c>
      <c r="E220" s="47">
        <v>0</v>
      </c>
      <c r="F220" s="47">
        <v>20368000</v>
      </c>
      <c r="G220" s="47">
        <v>10184000</v>
      </c>
    </row>
    <row r="221" spans="1:7" x14ac:dyDescent="0.35">
      <c r="A221" s="45">
        <v>189</v>
      </c>
      <c r="B221">
        <v>52877283</v>
      </c>
      <c r="C221" t="s">
        <v>630</v>
      </c>
      <c r="D221" s="47">
        <v>32148000</v>
      </c>
      <c r="E221" s="47">
        <v>0</v>
      </c>
      <c r="F221" s="47">
        <v>21432000</v>
      </c>
      <c r="G221" s="47">
        <v>10716000</v>
      </c>
    </row>
    <row r="222" spans="1:7" x14ac:dyDescent="0.35">
      <c r="A222" s="45">
        <v>174</v>
      </c>
      <c r="B222">
        <v>1030559436</v>
      </c>
      <c r="C222" t="s">
        <v>585</v>
      </c>
      <c r="D222" s="47">
        <v>45600000</v>
      </c>
      <c r="E222" s="47">
        <v>0</v>
      </c>
      <c r="F222" s="47">
        <v>30400000</v>
      </c>
      <c r="G222" s="47">
        <v>15200000</v>
      </c>
    </row>
    <row r="223" spans="1:7" x14ac:dyDescent="0.35">
      <c r="A223" s="45">
        <v>217</v>
      </c>
      <c r="B223">
        <v>1070968907</v>
      </c>
      <c r="C223" t="s">
        <v>693</v>
      </c>
      <c r="D223" s="47">
        <v>36400000</v>
      </c>
      <c r="E223" s="47">
        <v>2800000</v>
      </c>
      <c r="F223" s="47">
        <v>22400000</v>
      </c>
      <c r="G223" s="47">
        <v>11200000</v>
      </c>
    </row>
    <row r="224" spans="1:7" x14ac:dyDescent="0.35">
      <c r="A224" s="45">
        <v>205</v>
      </c>
      <c r="B224">
        <v>1085260195</v>
      </c>
      <c r="C224" t="s">
        <v>663</v>
      </c>
      <c r="D224" s="47">
        <v>32148000</v>
      </c>
      <c r="E224" s="47">
        <v>0</v>
      </c>
      <c r="F224" s="47">
        <v>21432000</v>
      </c>
      <c r="G224" s="47">
        <v>10716000</v>
      </c>
    </row>
    <row r="225" spans="1:7" x14ac:dyDescent="0.35">
      <c r="A225" s="45">
        <v>210</v>
      </c>
      <c r="B225">
        <v>52986787</v>
      </c>
      <c r="C225" t="s">
        <v>678</v>
      </c>
      <c r="D225" s="47">
        <v>12840000</v>
      </c>
      <c r="E225" s="47">
        <v>356666</v>
      </c>
      <c r="F225" s="47">
        <v>8203333</v>
      </c>
      <c r="G225" s="47">
        <v>4280001</v>
      </c>
    </row>
    <row r="226" spans="1:7" x14ac:dyDescent="0.35">
      <c r="A226" s="45">
        <v>210</v>
      </c>
      <c r="B226">
        <v>52986787</v>
      </c>
      <c r="C226" t="s">
        <v>678</v>
      </c>
      <c r="D226" s="47">
        <v>12840000</v>
      </c>
      <c r="E226" s="47">
        <v>356667</v>
      </c>
      <c r="F226" s="47">
        <v>8203334</v>
      </c>
      <c r="G226" s="47">
        <v>4279999</v>
      </c>
    </row>
    <row r="227" spans="1:7" x14ac:dyDescent="0.35">
      <c r="A227" s="45">
        <v>212</v>
      </c>
      <c r="B227">
        <v>1026282315</v>
      </c>
      <c r="C227" t="s">
        <v>684</v>
      </c>
      <c r="D227" s="47">
        <v>52152000</v>
      </c>
      <c r="E227" s="47">
        <v>2607600</v>
      </c>
      <c r="F227" s="47">
        <v>32160400</v>
      </c>
      <c r="G227" s="47">
        <v>17384000</v>
      </c>
    </row>
    <row r="228" spans="1:7" x14ac:dyDescent="0.35">
      <c r="A228" s="45">
        <v>208</v>
      </c>
      <c r="B228">
        <v>79796051</v>
      </c>
      <c r="C228" t="s">
        <v>672</v>
      </c>
      <c r="D228" s="47">
        <v>21630000</v>
      </c>
      <c r="E228" s="47">
        <v>721000</v>
      </c>
      <c r="F228" s="47">
        <v>13699000</v>
      </c>
      <c r="G228" s="47">
        <v>7210000</v>
      </c>
    </row>
    <row r="229" spans="1:7" x14ac:dyDescent="0.35">
      <c r="A229" s="45">
        <v>208</v>
      </c>
      <c r="B229">
        <v>79796051</v>
      </c>
      <c r="C229" t="s">
        <v>672</v>
      </c>
      <c r="D229" s="47">
        <v>21630000</v>
      </c>
      <c r="E229" s="47">
        <v>721000</v>
      </c>
      <c r="F229" s="47">
        <v>13699000</v>
      </c>
      <c r="G229" s="47">
        <v>7210000</v>
      </c>
    </row>
    <row r="230" spans="1:7" x14ac:dyDescent="0.35">
      <c r="A230" s="45">
        <v>209</v>
      </c>
      <c r="B230">
        <v>52200367</v>
      </c>
      <c r="C230" t="s">
        <v>675</v>
      </c>
      <c r="D230" s="47">
        <v>48384000</v>
      </c>
      <c r="E230" s="47">
        <v>1612800</v>
      </c>
      <c r="F230" s="47">
        <v>30643200</v>
      </c>
      <c r="G230" s="47">
        <v>16128000</v>
      </c>
    </row>
    <row r="231" spans="1:7" x14ac:dyDescent="0.35">
      <c r="A231" s="45">
        <v>173</v>
      </c>
      <c r="B231">
        <v>1024482878</v>
      </c>
      <c r="C231" t="s">
        <v>582</v>
      </c>
      <c r="D231" s="47">
        <v>1400000</v>
      </c>
      <c r="E231" s="47">
        <v>0</v>
      </c>
      <c r="F231" s="47">
        <v>933332</v>
      </c>
      <c r="G231" s="47">
        <v>466668</v>
      </c>
    </row>
    <row r="232" spans="1:7" x14ac:dyDescent="0.35">
      <c r="A232" s="45">
        <v>182</v>
      </c>
      <c r="B232">
        <v>1032479746</v>
      </c>
      <c r="C232" t="s">
        <v>609</v>
      </c>
      <c r="D232" s="47">
        <v>26736000</v>
      </c>
      <c r="E232" s="47">
        <v>297067</v>
      </c>
      <c r="F232" s="47">
        <v>17526933</v>
      </c>
      <c r="G232" s="47">
        <v>8912000</v>
      </c>
    </row>
    <row r="233" spans="1:7" x14ac:dyDescent="0.35">
      <c r="A233" s="45">
        <v>179</v>
      </c>
      <c r="B233">
        <v>52302823</v>
      </c>
      <c r="C233" t="s">
        <v>600</v>
      </c>
      <c r="D233" s="47">
        <v>26736000</v>
      </c>
      <c r="E233" s="47">
        <v>297067</v>
      </c>
      <c r="F233" s="47">
        <v>17526933</v>
      </c>
      <c r="G233" s="47">
        <v>8912000</v>
      </c>
    </row>
    <row r="234" spans="1:7" x14ac:dyDescent="0.35">
      <c r="A234" s="45">
        <v>178</v>
      </c>
      <c r="B234">
        <v>1101202675</v>
      </c>
      <c r="C234" t="s">
        <v>597</v>
      </c>
      <c r="D234" s="47">
        <v>26736000</v>
      </c>
      <c r="E234" s="47">
        <v>297067</v>
      </c>
      <c r="F234" s="47">
        <v>17526933</v>
      </c>
      <c r="G234" s="47">
        <v>8912000</v>
      </c>
    </row>
    <row r="235" spans="1:7" x14ac:dyDescent="0.35">
      <c r="A235" s="45">
        <v>180</v>
      </c>
      <c r="B235">
        <v>1073712186</v>
      </c>
      <c r="C235" t="s">
        <v>3531</v>
      </c>
      <c r="D235" s="47">
        <v>26736000</v>
      </c>
      <c r="E235" s="47">
        <v>742667</v>
      </c>
      <c r="F235" s="47">
        <v>17081333</v>
      </c>
      <c r="G235" s="47">
        <v>8912000</v>
      </c>
    </row>
    <row r="236" spans="1:7" x14ac:dyDescent="0.35">
      <c r="A236" s="45">
        <v>183</v>
      </c>
      <c r="B236">
        <v>1012390662</v>
      </c>
      <c r="C236" t="s">
        <v>612</v>
      </c>
      <c r="D236" s="47">
        <v>26736000</v>
      </c>
      <c r="E236" s="47">
        <v>297067</v>
      </c>
      <c r="F236" s="47">
        <v>17526933</v>
      </c>
      <c r="G236" s="47">
        <v>8912000</v>
      </c>
    </row>
    <row r="237" spans="1:7" x14ac:dyDescent="0.35">
      <c r="A237" s="45">
        <v>214</v>
      </c>
      <c r="B237">
        <v>52888975</v>
      </c>
      <c r="C237" t="s">
        <v>687</v>
      </c>
      <c r="D237" s="47">
        <v>34482500</v>
      </c>
      <c r="E237" s="47">
        <v>3536667</v>
      </c>
      <c r="F237" s="47">
        <v>20335833</v>
      </c>
      <c r="G237" s="47">
        <v>10610000</v>
      </c>
    </row>
    <row r="238" spans="1:7" x14ac:dyDescent="0.35">
      <c r="A238" s="45">
        <v>215</v>
      </c>
      <c r="B238">
        <v>1012374364</v>
      </c>
      <c r="C238" t="s">
        <v>690</v>
      </c>
      <c r="D238" s="47">
        <v>34482500</v>
      </c>
      <c r="E238" s="47">
        <v>3006167</v>
      </c>
      <c r="F238" s="47">
        <v>20866333</v>
      </c>
      <c r="G238" s="47">
        <v>10610000</v>
      </c>
    </row>
    <row r="239" spans="1:7" x14ac:dyDescent="0.35">
      <c r="A239" s="45">
        <v>222</v>
      </c>
      <c r="B239">
        <v>1014212508</v>
      </c>
      <c r="C239" t="s">
        <v>705</v>
      </c>
      <c r="D239" s="47">
        <v>31827000</v>
      </c>
      <c r="E239" s="47">
        <v>884083</v>
      </c>
      <c r="F239" s="47">
        <v>8840834</v>
      </c>
      <c r="G239" s="47">
        <v>22102083</v>
      </c>
    </row>
    <row r="240" spans="1:7" x14ac:dyDescent="0.35">
      <c r="A240" s="45">
        <v>224</v>
      </c>
      <c r="B240">
        <v>52218685</v>
      </c>
      <c r="C240" t="s">
        <v>711</v>
      </c>
      <c r="D240" s="47">
        <v>44556000</v>
      </c>
      <c r="E240" s="47">
        <v>0</v>
      </c>
      <c r="F240" s="47">
        <v>29704000</v>
      </c>
      <c r="G240" s="47">
        <v>14852000</v>
      </c>
    </row>
    <row r="241" spans="1:7" x14ac:dyDescent="0.35">
      <c r="A241" s="45">
        <v>225</v>
      </c>
      <c r="B241">
        <v>1010192366</v>
      </c>
      <c r="C241" t="s">
        <v>714</v>
      </c>
      <c r="D241" s="47">
        <v>133436413</v>
      </c>
      <c r="E241" s="47">
        <v>0</v>
      </c>
      <c r="F241" s="47">
        <v>48522332</v>
      </c>
      <c r="G241" s="47">
        <v>84914081</v>
      </c>
    </row>
    <row r="242" spans="1:7" x14ac:dyDescent="0.35">
      <c r="A242" s="45">
        <v>223</v>
      </c>
      <c r="B242">
        <v>1013645642</v>
      </c>
      <c r="C242" t="s">
        <v>708</v>
      </c>
      <c r="D242" s="47">
        <v>48000000</v>
      </c>
      <c r="E242" s="47">
        <v>0</v>
      </c>
      <c r="F242" s="47">
        <v>32000000</v>
      </c>
      <c r="G242" s="47">
        <v>16000000</v>
      </c>
    </row>
    <row r="243" spans="1:7" x14ac:dyDescent="0.35">
      <c r="A243" s="45">
        <v>193</v>
      </c>
      <c r="B243">
        <v>1022361607</v>
      </c>
      <c r="C243" t="s">
        <v>642</v>
      </c>
      <c r="D243" s="47">
        <v>30552000</v>
      </c>
      <c r="E243" s="47">
        <v>339467</v>
      </c>
      <c r="F243" s="47">
        <v>20028533</v>
      </c>
      <c r="G243" s="47">
        <v>10184000</v>
      </c>
    </row>
    <row r="244" spans="1:7" x14ac:dyDescent="0.35">
      <c r="A244" s="45">
        <v>192</v>
      </c>
      <c r="B244">
        <v>1070968293</v>
      </c>
      <c r="C244" t="s">
        <v>639</v>
      </c>
      <c r="D244" s="47">
        <v>30552000</v>
      </c>
      <c r="E244" s="47">
        <v>1357867</v>
      </c>
      <c r="F244" s="47">
        <v>19010133</v>
      </c>
      <c r="G244" s="47">
        <v>10184000</v>
      </c>
    </row>
    <row r="245" spans="1:7" x14ac:dyDescent="0.35">
      <c r="A245" s="45">
        <v>191</v>
      </c>
      <c r="B245">
        <v>1022385601</v>
      </c>
      <c r="C245" t="s">
        <v>636</v>
      </c>
      <c r="D245" s="47">
        <v>30552000</v>
      </c>
      <c r="E245" s="47">
        <v>339467</v>
      </c>
      <c r="F245" s="47">
        <v>20028533</v>
      </c>
      <c r="G245" s="47">
        <v>10184000</v>
      </c>
    </row>
    <row r="246" spans="1:7" x14ac:dyDescent="0.35">
      <c r="A246" s="45">
        <v>194</v>
      </c>
      <c r="B246">
        <v>1023933449</v>
      </c>
      <c r="C246" t="s">
        <v>645</v>
      </c>
      <c r="D246" s="47">
        <v>30552000</v>
      </c>
      <c r="E246" s="47">
        <v>0</v>
      </c>
      <c r="F246" s="47">
        <v>20368000</v>
      </c>
      <c r="G246" s="47">
        <v>10184000</v>
      </c>
    </row>
    <row r="247" spans="1:7" x14ac:dyDescent="0.35">
      <c r="A247" s="45">
        <v>195</v>
      </c>
      <c r="B247">
        <v>1018433100</v>
      </c>
      <c r="C247" t="s">
        <v>648</v>
      </c>
      <c r="D247" s="47">
        <v>30552000</v>
      </c>
      <c r="E247" s="47">
        <v>0</v>
      </c>
      <c r="F247" s="47">
        <v>20368000</v>
      </c>
      <c r="G247" s="47">
        <v>10184000</v>
      </c>
    </row>
    <row r="248" spans="1:7" x14ac:dyDescent="0.35">
      <c r="A248" s="45">
        <v>196</v>
      </c>
      <c r="B248">
        <v>1015423524</v>
      </c>
      <c r="C248" t="s">
        <v>651</v>
      </c>
      <c r="D248" s="47">
        <v>32148000</v>
      </c>
      <c r="E248" s="47">
        <v>0</v>
      </c>
      <c r="F248" s="47">
        <v>21432000</v>
      </c>
      <c r="G248" s="47">
        <v>10716000</v>
      </c>
    </row>
    <row r="249" spans="1:7" x14ac:dyDescent="0.35">
      <c r="A249" s="45">
        <v>157</v>
      </c>
      <c r="B249">
        <v>1013597356</v>
      </c>
      <c r="C249" t="s">
        <v>527</v>
      </c>
      <c r="D249" s="47">
        <v>41400000</v>
      </c>
      <c r="E249" s="47">
        <v>0</v>
      </c>
      <c r="F249" s="47">
        <v>27600000</v>
      </c>
      <c r="G249" s="47">
        <v>13800000</v>
      </c>
    </row>
    <row r="250" spans="1:7" x14ac:dyDescent="0.35">
      <c r="A250" s="45">
        <v>228</v>
      </c>
      <c r="B250">
        <v>1018455404</v>
      </c>
      <c r="C250" t="s">
        <v>723</v>
      </c>
      <c r="D250" s="47">
        <v>32148000</v>
      </c>
      <c r="E250" s="47">
        <v>0</v>
      </c>
      <c r="F250" s="47">
        <v>21432000</v>
      </c>
      <c r="G250" s="47">
        <v>10716000</v>
      </c>
    </row>
    <row r="251" spans="1:7" x14ac:dyDescent="0.35">
      <c r="A251" s="45">
        <v>173</v>
      </c>
      <c r="B251">
        <v>1024482878</v>
      </c>
      <c r="C251" t="s">
        <v>582</v>
      </c>
      <c r="D251" s="47">
        <v>40000000</v>
      </c>
      <c r="E251" s="47">
        <v>0</v>
      </c>
      <c r="F251" s="47">
        <v>26666668</v>
      </c>
      <c r="G251" s="47">
        <v>13333332</v>
      </c>
    </row>
    <row r="252" spans="1:7" x14ac:dyDescent="0.35">
      <c r="A252" s="45">
        <v>227</v>
      </c>
      <c r="B252">
        <v>52828360</v>
      </c>
      <c r="C252" t="s">
        <v>3040</v>
      </c>
      <c r="D252" s="47">
        <v>32148000</v>
      </c>
      <c r="E252" s="47">
        <v>893000</v>
      </c>
      <c r="F252" s="47">
        <v>20539000</v>
      </c>
      <c r="G252" s="47">
        <v>10716000</v>
      </c>
    </row>
    <row r="253" spans="1:7" x14ac:dyDescent="0.35">
      <c r="A253" s="45">
        <v>235</v>
      </c>
      <c r="B253">
        <v>52726936</v>
      </c>
      <c r="C253" t="s">
        <v>744</v>
      </c>
      <c r="D253" s="47">
        <v>34482500</v>
      </c>
      <c r="E253" s="47">
        <v>3536667</v>
      </c>
      <c r="F253" s="47">
        <v>20335833</v>
      </c>
      <c r="G253" s="47">
        <v>10610000</v>
      </c>
    </row>
    <row r="254" spans="1:7" x14ac:dyDescent="0.35">
      <c r="A254" s="45">
        <v>238</v>
      </c>
      <c r="B254">
        <v>1032455948</v>
      </c>
      <c r="C254" t="s">
        <v>753</v>
      </c>
      <c r="D254" s="47">
        <v>34482500</v>
      </c>
      <c r="E254" s="47">
        <v>3536667</v>
      </c>
      <c r="F254" s="47">
        <v>20335833</v>
      </c>
      <c r="G254" s="47">
        <v>10610000</v>
      </c>
    </row>
    <row r="255" spans="1:7" x14ac:dyDescent="0.35">
      <c r="A255" s="45">
        <v>230</v>
      </c>
      <c r="B255">
        <v>52546928</v>
      </c>
      <c r="C255" t="s">
        <v>729</v>
      </c>
      <c r="D255" s="47">
        <v>31827000</v>
      </c>
      <c r="E255" s="47">
        <v>1060900</v>
      </c>
      <c r="F255" s="47">
        <v>20157100</v>
      </c>
      <c r="G255" s="47">
        <v>10609000</v>
      </c>
    </row>
    <row r="256" spans="1:7" x14ac:dyDescent="0.35">
      <c r="A256" s="45">
        <v>237</v>
      </c>
      <c r="B256">
        <v>1031148482</v>
      </c>
      <c r="C256" t="s">
        <v>750</v>
      </c>
      <c r="D256" s="47">
        <v>34482500</v>
      </c>
      <c r="E256" s="47">
        <v>3536667</v>
      </c>
      <c r="F256" s="47">
        <v>20335833</v>
      </c>
      <c r="G256" s="47">
        <v>10610000</v>
      </c>
    </row>
    <row r="257" spans="1:7" x14ac:dyDescent="0.35">
      <c r="A257" s="45">
        <v>229</v>
      </c>
      <c r="B257">
        <v>1030572953</v>
      </c>
      <c r="C257" t="s">
        <v>726</v>
      </c>
      <c r="D257" s="47">
        <v>66836700</v>
      </c>
      <c r="E257" s="47">
        <v>1856575</v>
      </c>
      <c r="F257" s="47">
        <v>42701225</v>
      </c>
      <c r="G257" s="47">
        <v>22278900</v>
      </c>
    </row>
    <row r="258" spans="1:7" x14ac:dyDescent="0.35">
      <c r="A258" s="45">
        <v>236</v>
      </c>
      <c r="B258">
        <v>1016049473</v>
      </c>
      <c r="C258" t="s">
        <v>747</v>
      </c>
      <c r="D258" s="47">
        <v>34482500</v>
      </c>
      <c r="E258" s="47">
        <v>3536667</v>
      </c>
      <c r="F258" s="47">
        <v>20335833</v>
      </c>
      <c r="G258" s="47">
        <v>10610000</v>
      </c>
    </row>
    <row r="259" spans="1:7" x14ac:dyDescent="0.35">
      <c r="A259" s="45">
        <v>232</v>
      </c>
      <c r="B259">
        <v>52930764</v>
      </c>
      <c r="C259" t="s">
        <v>735</v>
      </c>
      <c r="D259" s="47">
        <v>32148000</v>
      </c>
      <c r="E259" s="47">
        <v>893000</v>
      </c>
      <c r="F259" s="47">
        <v>20539000</v>
      </c>
      <c r="G259" s="47">
        <v>10716000</v>
      </c>
    </row>
    <row r="260" spans="1:7" x14ac:dyDescent="0.35">
      <c r="A260" s="45">
        <v>233</v>
      </c>
      <c r="B260">
        <v>1016105188</v>
      </c>
      <c r="C260" t="s">
        <v>738</v>
      </c>
      <c r="D260" s="47">
        <v>32148000</v>
      </c>
      <c r="E260" s="47">
        <v>893000</v>
      </c>
      <c r="F260" s="47">
        <v>20539000</v>
      </c>
      <c r="G260" s="47">
        <v>10716000</v>
      </c>
    </row>
    <row r="261" spans="1:7" x14ac:dyDescent="0.35">
      <c r="A261" s="45">
        <v>252</v>
      </c>
      <c r="B261">
        <v>1030607374</v>
      </c>
      <c r="C261" t="s">
        <v>795</v>
      </c>
      <c r="D261" s="47">
        <v>25740000</v>
      </c>
      <c r="E261" s="47">
        <v>715000</v>
      </c>
      <c r="F261" s="47">
        <v>14443000</v>
      </c>
      <c r="G261" s="47">
        <v>10582000</v>
      </c>
    </row>
    <row r="262" spans="1:7" x14ac:dyDescent="0.35">
      <c r="A262" s="45">
        <v>231</v>
      </c>
      <c r="B262">
        <v>1128467776</v>
      </c>
      <c r="C262" t="s">
        <v>732</v>
      </c>
      <c r="D262" s="47">
        <v>32148000</v>
      </c>
      <c r="E262" s="47">
        <v>893000</v>
      </c>
      <c r="F262" s="47">
        <v>20539000</v>
      </c>
      <c r="G262" s="47">
        <v>10716000</v>
      </c>
    </row>
    <row r="263" spans="1:7" x14ac:dyDescent="0.35">
      <c r="A263" s="45">
        <v>250</v>
      </c>
      <c r="B263">
        <v>79649423</v>
      </c>
      <c r="C263" t="s">
        <v>789</v>
      </c>
      <c r="D263" s="47">
        <v>11095044</v>
      </c>
      <c r="E263" s="47">
        <v>123279</v>
      </c>
      <c r="F263" s="47">
        <v>10848487</v>
      </c>
      <c r="G263" s="47">
        <v>123278</v>
      </c>
    </row>
    <row r="264" spans="1:7" x14ac:dyDescent="0.35">
      <c r="A264" s="45">
        <v>240</v>
      </c>
      <c r="B264">
        <v>51865843</v>
      </c>
      <c r="C264" t="s">
        <v>759</v>
      </c>
      <c r="D264" s="47">
        <v>36400000</v>
      </c>
      <c r="E264" s="47">
        <v>3173333</v>
      </c>
      <c r="F264" s="47">
        <v>22026667</v>
      </c>
      <c r="G264" s="47">
        <v>11200000</v>
      </c>
    </row>
    <row r="265" spans="1:7" x14ac:dyDescent="0.35">
      <c r="A265" s="45">
        <v>245</v>
      </c>
      <c r="B265">
        <v>1023913947</v>
      </c>
      <c r="C265" t="s">
        <v>776</v>
      </c>
      <c r="D265" s="47">
        <v>22278000</v>
      </c>
      <c r="E265" s="47">
        <v>742600</v>
      </c>
      <c r="F265" s="47">
        <v>14109400</v>
      </c>
      <c r="G265" s="47">
        <v>7426000</v>
      </c>
    </row>
    <row r="266" spans="1:7" x14ac:dyDescent="0.35">
      <c r="A266" s="45">
        <v>244</v>
      </c>
      <c r="B266">
        <v>1024598906</v>
      </c>
      <c r="C266" t="s">
        <v>773</v>
      </c>
      <c r="D266" s="47">
        <v>22278000</v>
      </c>
      <c r="E266" s="47">
        <v>742600</v>
      </c>
      <c r="F266" s="47">
        <v>14109400</v>
      </c>
      <c r="G266" s="47">
        <v>7426000</v>
      </c>
    </row>
    <row r="267" spans="1:7" x14ac:dyDescent="0.35">
      <c r="A267" s="45">
        <v>256</v>
      </c>
      <c r="B267">
        <v>1024518426</v>
      </c>
      <c r="C267" t="s">
        <v>802</v>
      </c>
      <c r="D267" s="47">
        <v>31827000</v>
      </c>
      <c r="E267" s="47">
        <v>884083</v>
      </c>
      <c r="F267" s="47">
        <v>20333917</v>
      </c>
      <c r="G267" s="47">
        <v>10609000</v>
      </c>
    </row>
    <row r="268" spans="1:7" x14ac:dyDescent="0.35">
      <c r="A268" s="45">
        <v>234</v>
      </c>
      <c r="B268">
        <v>52705468</v>
      </c>
      <c r="C268" t="s">
        <v>741</v>
      </c>
      <c r="D268" s="47">
        <v>21450000</v>
      </c>
      <c r="E268" s="47">
        <v>1870000</v>
      </c>
      <c r="F268" s="47">
        <v>12980000</v>
      </c>
      <c r="G268" s="47">
        <v>6600000</v>
      </c>
    </row>
    <row r="269" spans="1:7" x14ac:dyDescent="0.35">
      <c r="A269" s="45">
        <v>239</v>
      </c>
      <c r="B269">
        <v>1026258496</v>
      </c>
      <c r="C269" t="s">
        <v>756</v>
      </c>
      <c r="D269" s="47">
        <v>34482500</v>
      </c>
      <c r="E269" s="47">
        <v>3536667</v>
      </c>
      <c r="F269" s="47">
        <v>20335833</v>
      </c>
      <c r="G269" s="47">
        <v>10610000</v>
      </c>
    </row>
    <row r="270" spans="1:7" x14ac:dyDescent="0.35">
      <c r="A270" s="45">
        <v>253</v>
      </c>
      <c r="B270">
        <v>1030548052</v>
      </c>
      <c r="C270" t="s">
        <v>799</v>
      </c>
      <c r="D270" s="47">
        <v>31827000</v>
      </c>
      <c r="E270" s="47">
        <v>1414533</v>
      </c>
      <c r="F270" s="47">
        <v>19803467</v>
      </c>
      <c r="G270" s="47">
        <v>10609000</v>
      </c>
    </row>
    <row r="271" spans="1:7" x14ac:dyDescent="0.35">
      <c r="A271" s="45">
        <v>247</v>
      </c>
      <c r="B271">
        <v>53041952</v>
      </c>
      <c r="C271" t="s">
        <v>782</v>
      </c>
      <c r="D271" s="47">
        <v>48000000</v>
      </c>
      <c r="E271" s="47">
        <v>533333</v>
      </c>
      <c r="F271" s="47">
        <v>31466667</v>
      </c>
      <c r="G271" s="47">
        <v>16000000</v>
      </c>
    </row>
    <row r="272" spans="1:7" x14ac:dyDescent="0.35">
      <c r="A272" s="45">
        <v>258</v>
      </c>
      <c r="B272">
        <v>1014193785</v>
      </c>
      <c r="C272" t="s">
        <v>805</v>
      </c>
      <c r="D272" s="47">
        <v>25461666</v>
      </c>
      <c r="E272" s="47">
        <v>282908</v>
      </c>
      <c r="F272" s="47">
        <v>25178758</v>
      </c>
      <c r="G272" s="47">
        <v>0</v>
      </c>
    </row>
    <row r="273" spans="1:7" x14ac:dyDescent="0.35">
      <c r="A273" s="45">
        <v>251</v>
      </c>
      <c r="B273">
        <v>80538621</v>
      </c>
      <c r="C273" t="s">
        <v>792</v>
      </c>
      <c r="D273" s="47">
        <v>25461666</v>
      </c>
      <c r="E273" s="47">
        <v>282908</v>
      </c>
      <c r="F273" s="47">
        <v>25178758</v>
      </c>
      <c r="G273" s="47">
        <v>0</v>
      </c>
    </row>
    <row r="274" spans="1:7" x14ac:dyDescent="0.35">
      <c r="A274" s="45">
        <v>241</v>
      </c>
      <c r="B274">
        <v>1018451831</v>
      </c>
      <c r="C274" t="s">
        <v>762</v>
      </c>
      <c r="D274" s="47">
        <v>27810000</v>
      </c>
      <c r="E274" s="47">
        <v>927000</v>
      </c>
      <c r="F274" s="47">
        <v>17613000</v>
      </c>
      <c r="G274" s="47">
        <v>9270000</v>
      </c>
    </row>
    <row r="275" spans="1:7" x14ac:dyDescent="0.35">
      <c r="A275" s="45">
        <v>241</v>
      </c>
      <c r="B275">
        <v>1018451831</v>
      </c>
      <c r="C275" t="s">
        <v>762</v>
      </c>
      <c r="D275" s="47">
        <v>27810000</v>
      </c>
      <c r="E275" s="47">
        <v>927000</v>
      </c>
      <c r="F275" s="47">
        <v>17613000</v>
      </c>
      <c r="G275" s="47">
        <v>9270000</v>
      </c>
    </row>
    <row r="276" spans="1:7" x14ac:dyDescent="0.35">
      <c r="A276" s="45">
        <v>242</v>
      </c>
      <c r="B276">
        <v>1121858969</v>
      </c>
      <c r="C276" t="s">
        <v>767</v>
      </c>
      <c r="D276" s="47">
        <v>44328000</v>
      </c>
      <c r="E276" s="47">
        <v>1231333</v>
      </c>
      <c r="F276" s="47">
        <v>28320667</v>
      </c>
      <c r="G276" s="47">
        <v>14776000</v>
      </c>
    </row>
    <row r="277" spans="1:7" x14ac:dyDescent="0.35">
      <c r="A277" s="45">
        <v>243</v>
      </c>
      <c r="B277">
        <v>1018464495</v>
      </c>
      <c r="C277" t="s">
        <v>770</v>
      </c>
      <c r="D277" s="47">
        <v>10430400</v>
      </c>
      <c r="E277" s="47">
        <v>289733</v>
      </c>
      <c r="F277" s="47">
        <v>6663867</v>
      </c>
      <c r="G277" s="47">
        <v>3476800</v>
      </c>
    </row>
    <row r="278" spans="1:7" x14ac:dyDescent="0.35">
      <c r="A278" s="45">
        <v>243</v>
      </c>
      <c r="B278">
        <v>1018464495</v>
      </c>
      <c r="C278" t="s">
        <v>770</v>
      </c>
      <c r="D278" s="47">
        <v>41721600</v>
      </c>
      <c r="E278" s="47">
        <v>1158934</v>
      </c>
      <c r="F278" s="47">
        <v>26655466</v>
      </c>
      <c r="G278" s="47">
        <v>13907200</v>
      </c>
    </row>
    <row r="279" spans="1:7" x14ac:dyDescent="0.35">
      <c r="A279" s="45">
        <v>246</v>
      </c>
      <c r="B279">
        <v>1022403905</v>
      </c>
      <c r="C279" t="s">
        <v>779</v>
      </c>
      <c r="D279" s="47">
        <v>22278000</v>
      </c>
      <c r="E279" s="47">
        <v>1113900</v>
      </c>
      <c r="F279" s="47">
        <v>13738100</v>
      </c>
      <c r="G279" s="47">
        <v>7426000</v>
      </c>
    </row>
    <row r="280" spans="1:7" x14ac:dyDescent="0.35">
      <c r="A280" s="45">
        <v>249</v>
      </c>
      <c r="B280">
        <v>1110575837</v>
      </c>
      <c r="C280" t="s">
        <v>786</v>
      </c>
      <c r="D280" s="47">
        <v>21450000</v>
      </c>
      <c r="E280" s="47">
        <v>2200000</v>
      </c>
      <c r="F280" s="47">
        <v>12650000</v>
      </c>
      <c r="G280" s="47">
        <v>6600000</v>
      </c>
    </row>
    <row r="281" spans="1:7" x14ac:dyDescent="0.35">
      <c r="A281" s="45">
        <v>211</v>
      </c>
      <c r="B281">
        <v>1015412464</v>
      </c>
      <c r="C281" t="s">
        <v>4089</v>
      </c>
      <c r="D281" s="47">
        <v>8976000</v>
      </c>
      <c r="E281" s="47">
        <v>249333</v>
      </c>
      <c r="F281" s="47">
        <v>5734667</v>
      </c>
      <c r="G281" s="47">
        <v>2992000</v>
      </c>
    </row>
    <row r="282" spans="1:7" x14ac:dyDescent="0.35">
      <c r="A282" s="45">
        <v>211</v>
      </c>
      <c r="B282">
        <v>1015412464</v>
      </c>
      <c r="C282" t="s">
        <v>4089</v>
      </c>
      <c r="D282" s="47">
        <v>35904000</v>
      </c>
      <c r="E282" s="47">
        <v>997334</v>
      </c>
      <c r="F282" s="47">
        <v>22938666</v>
      </c>
      <c r="G282" s="47">
        <v>11968000</v>
      </c>
    </row>
    <row r="283" spans="1:7" x14ac:dyDescent="0.35">
      <c r="A283" s="45">
        <v>270</v>
      </c>
      <c r="B283">
        <v>1026279374</v>
      </c>
      <c r="C283" t="s">
        <v>834</v>
      </c>
      <c r="D283" s="47">
        <v>34482500</v>
      </c>
      <c r="E283" s="47">
        <v>3713500</v>
      </c>
      <c r="F283" s="47">
        <v>20159000</v>
      </c>
      <c r="G283" s="47">
        <v>10610000</v>
      </c>
    </row>
    <row r="284" spans="1:7" x14ac:dyDescent="0.35">
      <c r="A284" s="45">
        <v>261</v>
      </c>
      <c r="B284">
        <v>1014263145</v>
      </c>
      <c r="C284" t="s">
        <v>808</v>
      </c>
      <c r="D284" s="47">
        <v>44556000</v>
      </c>
      <c r="E284" s="47">
        <v>1237667</v>
      </c>
      <c r="F284" s="47">
        <v>28466333</v>
      </c>
      <c r="G284" s="47">
        <v>14852000</v>
      </c>
    </row>
    <row r="285" spans="1:7" x14ac:dyDescent="0.35">
      <c r="A285" s="45">
        <v>264</v>
      </c>
      <c r="B285">
        <v>1016097015</v>
      </c>
      <c r="C285" t="s">
        <v>818</v>
      </c>
      <c r="D285" s="47">
        <v>29046000</v>
      </c>
      <c r="E285" s="47">
        <v>2472000</v>
      </c>
      <c r="F285" s="47">
        <v>17304000</v>
      </c>
      <c r="G285" s="47">
        <v>9270000</v>
      </c>
    </row>
    <row r="286" spans="1:7" x14ac:dyDescent="0.35">
      <c r="A286" s="45">
        <v>265</v>
      </c>
      <c r="B286">
        <v>23995418</v>
      </c>
      <c r="C286" t="s">
        <v>822</v>
      </c>
      <c r="D286" s="47">
        <v>50666667</v>
      </c>
      <c r="E286" s="47">
        <v>4266667</v>
      </c>
      <c r="F286" s="47">
        <v>30400000</v>
      </c>
      <c r="G286" s="47">
        <v>16000000</v>
      </c>
    </row>
    <row r="287" spans="1:7" x14ac:dyDescent="0.35">
      <c r="A287" s="45">
        <v>266</v>
      </c>
      <c r="B287">
        <v>1024531083</v>
      </c>
      <c r="C287" t="s">
        <v>825</v>
      </c>
      <c r="D287" s="47">
        <v>21830000</v>
      </c>
      <c r="E287" s="47">
        <v>616667</v>
      </c>
      <c r="F287" s="47">
        <v>14183333</v>
      </c>
      <c r="G287" s="47">
        <v>7030000</v>
      </c>
    </row>
    <row r="288" spans="1:7" x14ac:dyDescent="0.35">
      <c r="A288" s="45">
        <v>285</v>
      </c>
      <c r="B288">
        <v>394512</v>
      </c>
      <c r="C288" t="s">
        <v>874</v>
      </c>
      <c r="D288" s="47">
        <v>41400000</v>
      </c>
      <c r="E288" s="47">
        <v>1150000</v>
      </c>
      <c r="F288" s="47">
        <v>26450000</v>
      </c>
      <c r="G288" s="47">
        <v>13800000</v>
      </c>
    </row>
    <row r="289" spans="1:7" x14ac:dyDescent="0.35">
      <c r="A289" s="45">
        <v>281</v>
      </c>
      <c r="B289">
        <v>52817188</v>
      </c>
      <c r="C289" t="s">
        <v>865</v>
      </c>
      <c r="D289" s="47">
        <v>24192000</v>
      </c>
      <c r="E289" s="47">
        <v>672000</v>
      </c>
      <c r="F289" s="47">
        <v>15456000</v>
      </c>
      <c r="G289" s="47">
        <v>8064000</v>
      </c>
    </row>
    <row r="290" spans="1:7" x14ac:dyDescent="0.35">
      <c r="A290" s="45">
        <v>281</v>
      </c>
      <c r="B290">
        <v>52817188</v>
      </c>
      <c r="C290" t="s">
        <v>865</v>
      </c>
      <c r="D290" s="47">
        <v>24192000</v>
      </c>
      <c r="E290" s="47">
        <v>672000</v>
      </c>
      <c r="F290" s="47">
        <v>15456000</v>
      </c>
      <c r="G290" s="47">
        <v>8064000</v>
      </c>
    </row>
    <row r="291" spans="1:7" x14ac:dyDescent="0.35">
      <c r="A291" s="45">
        <v>288</v>
      </c>
      <c r="B291">
        <v>1020752054</v>
      </c>
      <c r="C291" t="s">
        <v>883</v>
      </c>
      <c r="D291" s="47">
        <v>32500000</v>
      </c>
      <c r="E291" s="47">
        <v>3500000</v>
      </c>
      <c r="F291" s="47">
        <v>19000000</v>
      </c>
      <c r="G291" s="47">
        <v>10000000</v>
      </c>
    </row>
    <row r="292" spans="1:7" x14ac:dyDescent="0.35">
      <c r="A292" s="45">
        <v>292</v>
      </c>
      <c r="B292">
        <v>1018486213</v>
      </c>
      <c r="C292" t="s">
        <v>892</v>
      </c>
      <c r="D292" s="47">
        <v>14708400</v>
      </c>
      <c r="E292" s="47">
        <v>571993</v>
      </c>
      <c r="F292" s="47">
        <v>9233607</v>
      </c>
      <c r="G292" s="47">
        <v>4902800</v>
      </c>
    </row>
    <row r="293" spans="1:7" x14ac:dyDescent="0.35">
      <c r="A293" s="45">
        <v>292</v>
      </c>
      <c r="B293">
        <v>1018486213</v>
      </c>
      <c r="C293" t="s">
        <v>892</v>
      </c>
      <c r="D293" s="47">
        <v>14275800</v>
      </c>
      <c r="E293" s="47">
        <v>555170</v>
      </c>
      <c r="F293" s="47">
        <v>8962030</v>
      </c>
      <c r="G293" s="47">
        <v>4758600</v>
      </c>
    </row>
    <row r="294" spans="1:7" x14ac:dyDescent="0.35">
      <c r="A294" s="45">
        <v>292</v>
      </c>
      <c r="B294">
        <v>1018486213</v>
      </c>
      <c r="C294" t="s">
        <v>892</v>
      </c>
      <c r="D294" s="47">
        <v>14275800</v>
      </c>
      <c r="E294" s="47">
        <v>555170</v>
      </c>
      <c r="F294" s="47">
        <v>8962030</v>
      </c>
      <c r="G294" s="47">
        <v>4758600</v>
      </c>
    </row>
    <row r="295" spans="1:7" x14ac:dyDescent="0.35">
      <c r="A295" s="45">
        <v>272</v>
      </c>
      <c r="B295">
        <v>1012342404</v>
      </c>
      <c r="C295" t="s">
        <v>840</v>
      </c>
      <c r="D295" s="47">
        <v>34482500</v>
      </c>
      <c r="E295" s="47">
        <v>3713500</v>
      </c>
      <c r="F295" s="47">
        <v>20159000</v>
      </c>
      <c r="G295" s="47">
        <v>10610000</v>
      </c>
    </row>
    <row r="296" spans="1:7" x14ac:dyDescent="0.35">
      <c r="A296" s="45">
        <v>273</v>
      </c>
      <c r="B296">
        <v>43978910</v>
      </c>
      <c r="C296" t="s">
        <v>843</v>
      </c>
      <c r="D296" s="47">
        <v>51558000</v>
      </c>
      <c r="E296" s="47">
        <v>1718600</v>
      </c>
      <c r="F296" s="47">
        <v>32653400</v>
      </c>
      <c r="G296" s="47">
        <v>17186000</v>
      </c>
    </row>
    <row r="297" spans="1:7" x14ac:dyDescent="0.35">
      <c r="A297" s="45">
        <v>282</v>
      </c>
      <c r="B297">
        <v>1015395389</v>
      </c>
      <c r="C297" t="s">
        <v>868</v>
      </c>
      <c r="D297" s="47">
        <v>22278000</v>
      </c>
      <c r="E297" s="47">
        <v>742600</v>
      </c>
      <c r="F297" s="47">
        <v>14109400</v>
      </c>
      <c r="G297" s="47">
        <v>7426000</v>
      </c>
    </row>
    <row r="298" spans="1:7" x14ac:dyDescent="0.35">
      <c r="A298" s="45">
        <v>289</v>
      </c>
      <c r="B298">
        <v>20985927</v>
      </c>
      <c r="C298" t="s">
        <v>886</v>
      </c>
      <c r="D298" s="47">
        <v>68250000</v>
      </c>
      <c r="E298" s="47">
        <v>7700000</v>
      </c>
      <c r="F298" s="47">
        <v>39550000</v>
      </c>
      <c r="G298" s="47">
        <v>21000000</v>
      </c>
    </row>
    <row r="299" spans="1:7" x14ac:dyDescent="0.35">
      <c r="A299" s="45">
        <v>299</v>
      </c>
      <c r="B299">
        <v>40043143</v>
      </c>
      <c r="C299" t="s">
        <v>909</v>
      </c>
      <c r="D299" s="47">
        <v>51888000</v>
      </c>
      <c r="E299" s="47">
        <v>1441333</v>
      </c>
      <c r="F299" s="47">
        <v>33150667</v>
      </c>
      <c r="G299" s="47">
        <v>17296000</v>
      </c>
    </row>
    <row r="300" spans="1:7" x14ac:dyDescent="0.35">
      <c r="A300" s="45">
        <v>267</v>
      </c>
      <c r="B300">
        <v>80472294</v>
      </c>
      <c r="C300" t="s">
        <v>828</v>
      </c>
      <c r="D300" s="47">
        <v>21450000</v>
      </c>
      <c r="E300" s="47">
        <v>2310000</v>
      </c>
      <c r="F300" s="47">
        <v>12540000</v>
      </c>
      <c r="G300" s="47">
        <v>6600000</v>
      </c>
    </row>
    <row r="301" spans="1:7" x14ac:dyDescent="0.35">
      <c r="A301" s="45">
        <v>278</v>
      </c>
      <c r="B301">
        <v>1032412730</v>
      </c>
      <c r="C301" t="s">
        <v>856</v>
      </c>
      <c r="D301" s="47">
        <v>44328000</v>
      </c>
      <c r="E301" s="47">
        <v>1477600</v>
      </c>
      <c r="F301" s="47">
        <v>28074400</v>
      </c>
      <c r="G301" s="47">
        <v>14776000</v>
      </c>
    </row>
    <row r="302" spans="1:7" x14ac:dyDescent="0.35">
      <c r="A302" s="45">
        <v>279</v>
      </c>
      <c r="B302">
        <v>1013652985</v>
      </c>
      <c r="C302" t="s">
        <v>859</v>
      </c>
      <c r="D302" s="47">
        <v>22278000</v>
      </c>
      <c r="E302" s="47">
        <v>1113900</v>
      </c>
      <c r="F302" s="47">
        <v>13738100</v>
      </c>
      <c r="G302" s="47">
        <v>7426000</v>
      </c>
    </row>
    <row r="303" spans="1:7" x14ac:dyDescent="0.35">
      <c r="A303" s="45">
        <v>293</v>
      </c>
      <c r="B303">
        <v>1016019607</v>
      </c>
      <c r="C303" t="s">
        <v>897</v>
      </c>
      <c r="D303" s="47">
        <v>31827000</v>
      </c>
      <c r="E303" s="47">
        <v>884083</v>
      </c>
      <c r="F303" s="47">
        <v>20333917</v>
      </c>
      <c r="G303" s="47">
        <v>10609000</v>
      </c>
    </row>
    <row r="304" spans="1:7" x14ac:dyDescent="0.35">
      <c r="A304" s="45">
        <v>294</v>
      </c>
      <c r="B304">
        <v>1024485427</v>
      </c>
      <c r="C304" t="s">
        <v>900</v>
      </c>
      <c r="D304" s="47">
        <v>31827000</v>
      </c>
      <c r="E304" s="47">
        <v>0</v>
      </c>
      <c r="F304" s="47">
        <v>9371283</v>
      </c>
      <c r="G304" s="47">
        <v>22455717</v>
      </c>
    </row>
    <row r="305" spans="1:7" x14ac:dyDescent="0.35">
      <c r="A305" s="45">
        <v>295</v>
      </c>
      <c r="B305">
        <v>1030584942</v>
      </c>
      <c r="C305" t="s">
        <v>903</v>
      </c>
      <c r="D305" s="47">
        <v>31827000</v>
      </c>
      <c r="E305" s="47">
        <v>884083</v>
      </c>
      <c r="F305" s="47">
        <v>20333917</v>
      </c>
      <c r="G305" s="47">
        <v>10609000</v>
      </c>
    </row>
    <row r="306" spans="1:7" x14ac:dyDescent="0.35">
      <c r="A306" s="45">
        <v>300</v>
      </c>
      <c r="B306">
        <v>1019031988</v>
      </c>
      <c r="C306" t="s">
        <v>912</v>
      </c>
      <c r="D306" s="47">
        <v>51888000</v>
      </c>
      <c r="E306" s="47">
        <v>1441333</v>
      </c>
      <c r="F306" s="47">
        <v>33150667</v>
      </c>
      <c r="G306" s="47">
        <v>17296000</v>
      </c>
    </row>
    <row r="307" spans="1:7" x14ac:dyDescent="0.35">
      <c r="A307" s="45">
        <v>286</v>
      </c>
      <c r="B307">
        <v>52616058</v>
      </c>
      <c r="C307" t="s">
        <v>877</v>
      </c>
      <c r="D307" s="47">
        <v>27053070</v>
      </c>
      <c r="E307" s="47">
        <v>300589</v>
      </c>
      <c r="F307" s="47">
        <v>26752481</v>
      </c>
      <c r="G307" s="47">
        <v>0</v>
      </c>
    </row>
    <row r="308" spans="1:7" x14ac:dyDescent="0.35">
      <c r="A308" s="45">
        <v>287</v>
      </c>
      <c r="B308">
        <v>79876828</v>
      </c>
      <c r="C308" t="s">
        <v>880</v>
      </c>
      <c r="D308" s="47">
        <v>22819581</v>
      </c>
      <c r="E308" s="47">
        <v>253550</v>
      </c>
      <c r="F308" s="47">
        <v>22566031</v>
      </c>
      <c r="G308" s="47">
        <v>0</v>
      </c>
    </row>
    <row r="309" spans="1:7" x14ac:dyDescent="0.35">
      <c r="A309" s="45">
        <v>291</v>
      </c>
      <c r="B309">
        <v>80068330</v>
      </c>
      <c r="C309" t="s">
        <v>889</v>
      </c>
      <c r="D309" s="47">
        <v>25646943</v>
      </c>
      <c r="E309" s="47">
        <v>284966</v>
      </c>
      <c r="F309" s="47">
        <v>25361977</v>
      </c>
      <c r="G309" s="47">
        <v>0</v>
      </c>
    </row>
    <row r="310" spans="1:7" x14ac:dyDescent="0.35">
      <c r="A310" s="45">
        <v>276</v>
      </c>
      <c r="B310">
        <v>1020796941</v>
      </c>
      <c r="C310" t="s">
        <v>849</v>
      </c>
      <c r="D310" s="47">
        <v>41400000</v>
      </c>
      <c r="E310" s="47">
        <v>1150000</v>
      </c>
      <c r="F310" s="47">
        <v>26450000</v>
      </c>
      <c r="G310" s="47">
        <v>13800000</v>
      </c>
    </row>
    <row r="311" spans="1:7" x14ac:dyDescent="0.35">
      <c r="A311" s="45">
        <v>277</v>
      </c>
      <c r="B311">
        <v>63535494</v>
      </c>
      <c r="C311" t="s">
        <v>852</v>
      </c>
      <c r="D311" s="47">
        <v>41400000</v>
      </c>
      <c r="E311" s="47">
        <v>1150000</v>
      </c>
      <c r="F311" s="47">
        <v>26450000</v>
      </c>
      <c r="G311" s="47">
        <v>13800000</v>
      </c>
    </row>
    <row r="312" spans="1:7" x14ac:dyDescent="0.35">
      <c r="A312" s="45">
        <v>268</v>
      </c>
      <c r="B312">
        <v>25273125</v>
      </c>
      <c r="C312" t="s">
        <v>831</v>
      </c>
      <c r="D312" s="47">
        <v>40500000</v>
      </c>
      <c r="E312" s="47">
        <v>1350000</v>
      </c>
      <c r="F312" s="47">
        <v>25650000</v>
      </c>
      <c r="G312" s="47">
        <v>13500000</v>
      </c>
    </row>
    <row r="313" spans="1:7" x14ac:dyDescent="0.35">
      <c r="A313" s="45">
        <v>274</v>
      </c>
      <c r="B313">
        <v>1026569222</v>
      </c>
      <c r="C313" t="s">
        <v>846</v>
      </c>
      <c r="D313" s="47">
        <v>34482500</v>
      </c>
      <c r="E313" s="47">
        <v>3713500</v>
      </c>
      <c r="F313" s="47">
        <v>20159000</v>
      </c>
      <c r="G313" s="47">
        <v>10610000</v>
      </c>
    </row>
    <row r="314" spans="1:7" x14ac:dyDescent="0.35">
      <c r="A314" s="45">
        <v>262</v>
      </c>
      <c r="B314">
        <v>53062496</v>
      </c>
      <c r="C314" t="s">
        <v>811</v>
      </c>
      <c r="D314" s="47">
        <v>31827000</v>
      </c>
      <c r="E314" s="47">
        <v>1414533</v>
      </c>
      <c r="F314" s="47">
        <v>19803467</v>
      </c>
      <c r="G314" s="47">
        <v>10609000</v>
      </c>
    </row>
    <row r="315" spans="1:7" x14ac:dyDescent="0.35">
      <c r="A315" s="45">
        <v>263</v>
      </c>
      <c r="B315">
        <v>80238651</v>
      </c>
      <c r="C315" t="s">
        <v>815</v>
      </c>
      <c r="D315" s="47">
        <v>22278900</v>
      </c>
      <c r="E315" s="47">
        <v>1485260</v>
      </c>
      <c r="F315" s="47">
        <v>20793640</v>
      </c>
      <c r="G315" s="47">
        <v>0</v>
      </c>
    </row>
    <row r="316" spans="1:7" x14ac:dyDescent="0.35">
      <c r="A316" s="45">
        <v>283</v>
      </c>
      <c r="B316">
        <v>80102165</v>
      </c>
      <c r="C316" t="s">
        <v>871</v>
      </c>
      <c r="D316" s="47">
        <v>57924000</v>
      </c>
      <c r="E316" s="47">
        <v>1609000</v>
      </c>
      <c r="F316" s="47">
        <v>37007000</v>
      </c>
      <c r="G316" s="47">
        <v>19308000</v>
      </c>
    </row>
    <row r="317" spans="1:7" x14ac:dyDescent="0.35">
      <c r="A317" s="45">
        <v>296</v>
      </c>
      <c r="B317">
        <v>1018409440</v>
      </c>
      <c r="C317" t="s">
        <v>906</v>
      </c>
      <c r="D317" s="47">
        <v>55620000</v>
      </c>
      <c r="E317" s="47">
        <v>1854000</v>
      </c>
      <c r="F317" s="47">
        <v>35226000</v>
      </c>
      <c r="G317" s="47">
        <v>18540000</v>
      </c>
    </row>
    <row r="318" spans="1:7" x14ac:dyDescent="0.35">
      <c r="A318" s="45">
        <v>280</v>
      </c>
      <c r="B318">
        <v>51697445</v>
      </c>
      <c r="C318" t="s">
        <v>862</v>
      </c>
      <c r="D318" s="47">
        <v>31827000</v>
      </c>
      <c r="E318" s="47">
        <v>1060900</v>
      </c>
      <c r="F318" s="47">
        <v>20157100</v>
      </c>
      <c r="G318" s="47">
        <v>10609000</v>
      </c>
    </row>
    <row r="319" spans="1:7" x14ac:dyDescent="0.35">
      <c r="A319" s="45">
        <v>301</v>
      </c>
      <c r="B319">
        <v>34325312</v>
      </c>
      <c r="C319" t="s">
        <v>915</v>
      </c>
      <c r="D319" s="47">
        <v>51558000</v>
      </c>
      <c r="E319" s="47">
        <v>2005033</v>
      </c>
      <c r="F319" s="47">
        <v>32366967</v>
      </c>
      <c r="G319" s="47">
        <v>17186000</v>
      </c>
    </row>
    <row r="320" spans="1:7" x14ac:dyDescent="0.35">
      <c r="A320" s="45">
        <v>308</v>
      </c>
      <c r="B320">
        <v>1032433060</v>
      </c>
      <c r="C320" t="s">
        <v>936</v>
      </c>
      <c r="D320" s="47">
        <v>39108000</v>
      </c>
      <c r="E320" s="47">
        <v>1303600</v>
      </c>
      <c r="F320" s="47">
        <v>24768400</v>
      </c>
      <c r="G320" s="47">
        <v>13036000</v>
      </c>
    </row>
    <row r="321" spans="1:7" x14ac:dyDescent="0.35">
      <c r="A321" s="45">
        <v>309</v>
      </c>
      <c r="B321">
        <v>1018463736</v>
      </c>
      <c r="C321" t="s">
        <v>939</v>
      </c>
      <c r="D321" s="47">
        <v>26100000</v>
      </c>
      <c r="E321" s="47">
        <v>870000</v>
      </c>
      <c r="F321" s="47">
        <v>16530000</v>
      </c>
      <c r="G321" s="47">
        <v>8700000</v>
      </c>
    </row>
    <row r="322" spans="1:7" x14ac:dyDescent="0.35">
      <c r="A322" s="45">
        <v>305</v>
      </c>
      <c r="B322">
        <v>30718747</v>
      </c>
      <c r="C322" t="s">
        <v>927</v>
      </c>
      <c r="D322" s="47">
        <v>41400000</v>
      </c>
      <c r="E322" s="47">
        <v>1380000</v>
      </c>
      <c r="F322" s="47">
        <v>26220000</v>
      </c>
      <c r="G322" s="47">
        <v>13800000</v>
      </c>
    </row>
    <row r="323" spans="1:7" x14ac:dyDescent="0.35">
      <c r="A323" s="45">
        <v>306</v>
      </c>
      <c r="B323">
        <v>1032467630</v>
      </c>
      <c r="C323" t="s">
        <v>930</v>
      </c>
      <c r="D323" s="47">
        <v>41400000</v>
      </c>
      <c r="E323" s="47">
        <v>1380000</v>
      </c>
      <c r="F323" s="47">
        <v>26220000</v>
      </c>
      <c r="G323" s="47">
        <v>13800000</v>
      </c>
    </row>
    <row r="324" spans="1:7" x14ac:dyDescent="0.35">
      <c r="A324" s="45">
        <v>307</v>
      </c>
      <c r="B324">
        <v>1010193782</v>
      </c>
      <c r="C324" t="s">
        <v>933</v>
      </c>
      <c r="D324" s="47">
        <v>34482500</v>
      </c>
      <c r="E324" s="47">
        <v>3890333</v>
      </c>
      <c r="F324" s="47">
        <v>19982167</v>
      </c>
      <c r="G324" s="47">
        <v>10610000</v>
      </c>
    </row>
    <row r="325" spans="1:7" x14ac:dyDescent="0.35">
      <c r="A325" s="45">
        <v>317</v>
      </c>
      <c r="B325">
        <v>1012329031</v>
      </c>
      <c r="C325" t="s">
        <v>957</v>
      </c>
      <c r="D325" s="47">
        <v>31827000</v>
      </c>
      <c r="E325" s="47">
        <v>1237717</v>
      </c>
      <c r="F325" s="47">
        <v>19980283</v>
      </c>
      <c r="G325" s="47">
        <v>10609000</v>
      </c>
    </row>
    <row r="326" spans="1:7" x14ac:dyDescent="0.35">
      <c r="A326" s="45">
        <v>324</v>
      </c>
      <c r="B326">
        <v>1030549613</v>
      </c>
      <c r="C326" t="s">
        <v>972</v>
      </c>
      <c r="D326" s="47">
        <v>34482500</v>
      </c>
      <c r="E326" s="47">
        <v>3890333</v>
      </c>
      <c r="F326" s="47">
        <v>19982167</v>
      </c>
      <c r="G326" s="47">
        <v>10610000</v>
      </c>
    </row>
    <row r="327" spans="1:7" x14ac:dyDescent="0.35">
      <c r="A327" s="45">
        <v>321</v>
      </c>
      <c r="B327">
        <v>1023906784</v>
      </c>
      <c r="C327" t="s">
        <v>966</v>
      </c>
      <c r="D327" s="47">
        <v>45600000</v>
      </c>
      <c r="E327" s="47">
        <v>1520000</v>
      </c>
      <c r="F327" s="47">
        <v>28880000</v>
      </c>
      <c r="G327" s="47">
        <v>15200000</v>
      </c>
    </row>
    <row r="328" spans="1:7" x14ac:dyDescent="0.35">
      <c r="A328" s="45">
        <v>319</v>
      </c>
      <c r="B328">
        <v>1144065948</v>
      </c>
      <c r="C328" t="s">
        <v>960</v>
      </c>
      <c r="D328" s="47">
        <v>39108000</v>
      </c>
      <c r="E328" s="47">
        <v>1303600</v>
      </c>
      <c r="F328" s="47">
        <v>24768400</v>
      </c>
      <c r="G328" s="47">
        <v>13036000</v>
      </c>
    </row>
    <row r="329" spans="1:7" x14ac:dyDescent="0.35">
      <c r="A329" s="45">
        <v>271</v>
      </c>
      <c r="B329">
        <v>1032458592</v>
      </c>
      <c r="C329" t="s">
        <v>837</v>
      </c>
      <c r="D329" s="47">
        <v>32500000</v>
      </c>
      <c r="E329" s="47">
        <v>3500000</v>
      </c>
      <c r="F329" s="47">
        <v>19000000</v>
      </c>
      <c r="G329" s="47">
        <v>10000000</v>
      </c>
    </row>
    <row r="330" spans="1:7" x14ac:dyDescent="0.35">
      <c r="A330" s="45">
        <v>333</v>
      </c>
      <c r="B330">
        <v>52327639</v>
      </c>
      <c r="C330" t="s">
        <v>993</v>
      </c>
      <c r="D330" s="47">
        <v>57000000</v>
      </c>
      <c r="E330" s="47">
        <v>1900000</v>
      </c>
      <c r="F330" s="47">
        <v>36100000</v>
      </c>
      <c r="G330" s="47">
        <v>19000000</v>
      </c>
    </row>
    <row r="331" spans="1:7" x14ac:dyDescent="0.35">
      <c r="A331" s="45">
        <v>320</v>
      </c>
      <c r="B331">
        <v>52833019</v>
      </c>
      <c r="C331" t="s">
        <v>963</v>
      </c>
      <c r="D331" s="47">
        <v>17208000</v>
      </c>
      <c r="E331" s="47">
        <v>573600</v>
      </c>
      <c r="F331" s="47">
        <v>10898400</v>
      </c>
      <c r="G331" s="47">
        <v>5736000</v>
      </c>
    </row>
    <row r="332" spans="1:7" x14ac:dyDescent="0.35">
      <c r="A332" s="45">
        <v>320</v>
      </c>
      <c r="B332">
        <v>52833019</v>
      </c>
      <c r="C332" t="s">
        <v>963</v>
      </c>
      <c r="D332" s="47">
        <v>21900000</v>
      </c>
      <c r="E332" s="47">
        <v>730000</v>
      </c>
      <c r="F332" s="47">
        <v>13870000</v>
      </c>
      <c r="G332" s="47">
        <v>7300000</v>
      </c>
    </row>
    <row r="333" spans="1:7" x14ac:dyDescent="0.35">
      <c r="A333" s="45">
        <v>335</v>
      </c>
      <c r="B333">
        <v>1023938563</v>
      </c>
      <c r="C333" t="s">
        <v>999</v>
      </c>
      <c r="D333" s="47">
        <v>40410000</v>
      </c>
      <c r="E333" s="47">
        <v>1347000</v>
      </c>
      <c r="F333" s="47">
        <v>25593000</v>
      </c>
      <c r="G333" s="47">
        <v>13470000</v>
      </c>
    </row>
    <row r="334" spans="1:7" x14ac:dyDescent="0.35">
      <c r="A334" s="45">
        <v>329</v>
      </c>
      <c r="B334">
        <v>53039141</v>
      </c>
      <c r="C334" t="s">
        <v>984</v>
      </c>
      <c r="D334" s="47">
        <v>40194333</v>
      </c>
      <c r="E334" s="47">
        <v>2389933</v>
      </c>
      <c r="F334" s="47">
        <v>24768400</v>
      </c>
      <c r="G334" s="47">
        <v>13036000</v>
      </c>
    </row>
    <row r="335" spans="1:7" x14ac:dyDescent="0.35">
      <c r="A335" s="45">
        <v>334</v>
      </c>
      <c r="B335">
        <v>51914293</v>
      </c>
      <c r="C335" t="s">
        <v>996</v>
      </c>
      <c r="D335" s="47">
        <v>33000000</v>
      </c>
      <c r="E335" s="47">
        <v>1100000</v>
      </c>
      <c r="F335" s="47">
        <v>20900000</v>
      </c>
      <c r="G335" s="47">
        <v>11000000</v>
      </c>
    </row>
    <row r="336" spans="1:7" x14ac:dyDescent="0.35">
      <c r="A336" s="45">
        <v>302</v>
      </c>
      <c r="B336">
        <v>1019051488</v>
      </c>
      <c r="C336" t="s">
        <v>918</v>
      </c>
      <c r="D336" s="47">
        <v>40284000</v>
      </c>
      <c r="E336" s="47">
        <v>1566600</v>
      </c>
      <c r="F336" s="47">
        <v>25289400</v>
      </c>
      <c r="G336" s="47">
        <v>13428000</v>
      </c>
    </row>
    <row r="337" spans="1:7" x14ac:dyDescent="0.35">
      <c r="A337" s="45">
        <v>304</v>
      </c>
      <c r="B337">
        <v>52260654</v>
      </c>
      <c r="C337" t="s">
        <v>924</v>
      </c>
      <c r="D337" s="47">
        <v>15600000</v>
      </c>
      <c r="E337" s="47">
        <v>1680000</v>
      </c>
      <c r="F337" s="47">
        <v>9120000</v>
      </c>
      <c r="G337" s="47">
        <v>4800000</v>
      </c>
    </row>
    <row r="338" spans="1:7" x14ac:dyDescent="0.35">
      <c r="A338" s="45">
        <v>303</v>
      </c>
      <c r="B338">
        <v>80058658</v>
      </c>
      <c r="C338" t="s">
        <v>921</v>
      </c>
      <c r="D338" s="47">
        <v>32592000</v>
      </c>
      <c r="E338" s="47">
        <v>1086400</v>
      </c>
      <c r="F338" s="47">
        <v>20641600</v>
      </c>
      <c r="G338" s="47">
        <v>10864000</v>
      </c>
    </row>
    <row r="339" spans="1:7" x14ac:dyDescent="0.35">
      <c r="A339" s="45">
        <v>311</v>
      </c>
      <c r="B339">
        <v>79545331</v>
      </c>
      <c r="C339" t="s">
        <v>945</v>
      </c>
      <c r="D339" s="47">
        <v>61750000</v>
      </c>
      <c r="E339" s="47">
        <v>6966667</v>
      </c>
      <c r="F339" s="47">
        <v>35783333</v>
      </c>
      <c r="G339" s="47">
        <v>19000000</v>
      </c>
    </row>
    <row r="340" spans="1:7" x14ac:dyDescent="0.35">
      <c r="A340" s="45">
        <v>330</v>
      </c>
      <c r="B340">
        <v>1010203548</v>
      </c>
      <c r="C340" t="s">
        <v>987</v>
      </c>
      <c r="D340" s="47">
        <v>26100000</v>
      </c>
      <c r="E340" s="47">
        <v>870000</v>
      </c>
      <c r="F340" s="47">
        <v>16530000</v>
      </c>
      <c r="G340" s="47">
        <v>8700000</v>
      </c>
    </row>
    <row r="341" spans="1:7" x14ac:dyDescent="0.35">
      <c r="A341" s="45">
        <v>322</v>
      </c>
      <c r="B341">
        <v>1023910625</v>
      </c>
      <c r="C341" t="s">
        <v>969</v>
      </c>
      <c r="D341" s="47">
        <v>12870258</v>
      </c>
      <c r="E341" s="47">
        <v>143003</v>
      </c>
      <c r="F341" s="47">
        <v>12727255</v>
      </c>
      <c r="G341" s="47">
        <v>0</v>
      </c>
    </row>
    <row r="342" spans="1:7" x14ac:dyDescent="0.35">
      <c r="A342" s="45">
        <v>326</v>
      </c>
      <c r="B342">
        <v>51980077</v>
      </c>
      <c r="C342" t="s">
        <v>978</v>
      </c>
      <c r="D342" s="47">
        <v>39108000</v>
      </c>
      <c r="E342" s="47">
        <v>1955400</v>
      </c>
      <c r="F342" s="47">
        <v>24116600</v>
      </c>
      <c r="G342" s="47">
        <v>13036000</v>
      </c>
    </row>
    <row r="343" spans="1:7" x14ac:dyDescent="0.35">
      <c r="A343" s="45">
        <v>327</v>
      </c>
      <c r="B343">
        <v>1075251482</v>
      </c>
      <c r="C343" t="s">
        <v>981</v>
      </c>
      <c r="D343" s="47">
        <v>39108000</v>
      </c>
      <c r="E343" s="47">
        <v>1955400</v>
      </c>
      <c r="F343" s="47">
        <v>24116600</v>
      </c>
      <c r="G343" s="47">
        <v>13036000</v>
      </c>
    </row>
    <row r="344" spans="1:7" x14ac:dyDescent="0.35">
      <c r="A344" s="45">
        <v>325</v>
      </c>
      <c r="B344">
        <v>1032433447</v>
      </c>
      <c r="C344" t="s">
        <v>975</v>
      </c>
      <c r="D344" s="47">
        <v>51000000</v>
      </c>
      <c r="E344" s="47">
        <v>2266667</v>
      </c>
      <c r="F344" s="47">
        <v>31733333</v>
      </c>
      <c r="G344" s="47">
        <v>17000000</v>
      </c>
    </row>
    <row r="345" spans="1:7" x14ac:dyDescent="0.35">
      <c r="A345" s="45">
        <v>310</v>
      </c>
      <c r="B345">
        <v>1010207715</v>
      </c>
      <c r="C345" t="s">
        <v>942</v>
      </c>
      <c r="D345" s="47">
        <v>26000000</v>
      </c>
      <c r="E345" s="47">
        <v>2800000</v>
      </c>
      <c r="F345" s="47">
        <v>15200000</v>
      </c>
      <c r="G345" s="47">
        <v>8000000</v>
      </c>
    </row>
    <row r="346" spans="1:7" x14ac:dyDescent="0.35">
      <c r="A346" s="45">
        <v>341</v>
      </c>
      <c r="B346">
        <v>367422</v>
      </c>
      <c r="C346" t="s">
        <v>1017</v>
      </c>
      <c r="D346" s="47">
        <v>35220000</v>
      </c>
      <c r="E346" s="47">
        <v>1369667</v>
      </c>
      <c r="F346" s="47">
        <v>22110333</v>
      </c>
      <c r="G346" s="47">
        <v>11740000</v>
      </c>
    </row>
    <row r="347" spans="1:7" x14ac:dyDescent="0.35">
      <c r="A347" s="45">
        <v>315</v>
      </c>
      <c r="B347">
        <v>1030531481</v>
      </c>
      <c r="C347" t="s">
        <v>954</v>
      </c>
      <c r="D347" s="47">
        <v>44556000</v>
      </c>
      <c r="E347" s="47">
        <v>2227800</v>
      </c>
      <c r="F347" s="47">
        <v>27476200</v>
      </c>
      <c r="G347" s="47">
        <v>14852000</v>
      </c>
    </row>
    <row r="348" spans="1:7" x14ac:dyDescent="0.35">
      <c r="A348" s="45">
        <v>313</v>
      </c>
      <c r="B348">
        <v>52916511</v>
      </c>
      <c r="C348" t="s">
        <v>951</v>
      </c>
      <c r="D348" s="47">
        <v>31827000</v>
      </c>
      <c r="E348" s="47">
        <v>1414533</v>
      </c>
      <c r="F348" s="47">
        <v>19803467</v>
      </c>
      <c r="G348" s="47">
        <v>10609000</v>
      </c>
    </row>
    <row r="349" spans="1:7" x14ac:dyDescent="0.35">
      <c r="A349" s="45">
        <v>312</v>
      </c>
      <c r="B349">
        <v>1014208258</v>
      </c>
      <c r="C349" t="s">
        <v>948</v>
      </c>
      <c r="D349" s="47">
        <v>22278900</v>
      </c>
      <c r="E349" s="47">
        <v>1732803</v>
      </c>
      <c r="F349" s="47">
        <v>20546097</v>
      </c>
      <c r="G349" s="47">
        <v>0</v>
      </c>
    </row>
    <row r="350" spans="1:7" x14ac:dyDescent="0.35">
      <c r="A350" s="45">
        <v>350</v>
      </c>
      <c r="B350">
        <v>79965555</v>
      </c>
      <c r="C350" t="s">
        <v>1041</v>
      </c>
      <c r="D350" s="47">
        <v>11095044</v>
      </c>
      <c r="E350" s="47">
        <v>123278</v>
      </c>
      <c r="F350" s="47">
        <v>10971766</v>
      </c>
      <c r="G350" s="47">
        <v>0</v>
      </c>
    </row>
    <row r="351" spans="1:7" x14ac:dyDescent="0.35">
      <c r="A351" s="45">
        <v>336</v>
      </c>
      <c r="B351">
        <v>1019068108</v>
      </c>
      <c r="C351" t="s">
        <v>1002</v>
      </c>
      <c r="D351" s="47">
        <v>48000000</v>
      </c>
      <c r="E351" s="47">
        <v>2133333</v>
      </c>
      <c r="F351" s="47">
        <v>29866667</v>
      </c>
      <c r="G351" s="47">
        <v>16000000</v>
      </c>
    </row>
    <row r="352" spans="1:7" x14ac:dyDescent="0.35">
      <c r="A352" s="45">
        <v>338</v>
      </c>
      <c r="B352">
        <v>1010217694</v>
      </c>
      <c r="C352" t="s">
        <v>1008</v>
      </c>
      <c r="D352" s="47">
        <v>35308000</v>
      </c>
      <c r="E352" s="47">
        <v>4345600</v>
      </c>
      <c r="F352" s="47">
        <v>20098400</v>
      </c>
      <c r="G352" s="47">
        <v>10864000</v>
      </c>
    </row>
    <row r="353" spans="1:7" x14ac:dyDescent="0.35">
      <c r="A353" s="45">
        <v>339</v>
      </c>
      <c r="B353">
        <v>1030601495</v>
      </c>
      <c r="C353" t="s">
        <v>1011</v>
      </c>
      <c r="D353" s="47">
        <v>34482500</v>
      </c>
      <c r="E353" s="47">
        <v>4244000</v>
      </c>
      <c r="F353" s="47">
        <v>19628500</v>
      </c>
      <c r="G353" s="47">
        <v>10610000</v>
      </c>
    </row>
    <row r="354" spans="1:7" x14ac:dyDescent="0.35">
      <c r="A354" s="45">
        <v>360</v>
      </c>
      <c r="B354">
        <v>53077411</v>
      </c>
      <c r="C354" t="s">
        <v>1068</v>
      </c>
      <c r="D354" s="47">
        <v>55855253</v>
      </c>
      <c r="E354" s="47">
        <v>6588720</v>
      </c>
      <c r="F354" s="47">
        <v>32080533</v>
      </c>
      <c r="G354" s="47">
        <v>17186000</v>
      </c>
    </row>
    <row r="355" spans="1:7" x14ac:dyDescent="0.35">
      <c r="A355" s="45">
        <v>340</v>
      </c>
      <c r="B355">
        <v>1113308508</v>
      </c>
      <c r="C355" t="s">
        <v>1014</v>
      </c>
      <c r="D355" s="47">
        <v>34482500</v>
      </c>
      <c r="E355" s="47">
        <v>4244000</v>
      </c>
      <c r="F355" s="47">
        <v>19628500</v>
      </c>
      <c r="G355" s="47">
        <v>10610000</v>
      </c>
    </row>
    <row r="356" spans="1:7" x14ac:dyDescent="0.35">
      <c r="A356" s="45">
        <v>337</v>
      </c>
      <c r="B356">
        <v>63477423</v>
      </c>
      <c r="C356" t="s">
        <v>1005</v>
      </c>
      <c r="D356" s="47">
        <v>50388000</v>
      </c>
      <c r="E356" s="47">
        <v>1959533</v>
      </c>
      <c r="F356" s="47">
        <v>31632467</v>
      </c>
      <c r="G356" s="47">
        <v>16796000</v>
      </c>
    </row>
    <row r="357" spans="1:7" x14ac:dyDescent="0.35">
      <c r="A357" s="45">
        <v>363</v>
      </c>
      <c r="B357">
        <v>1091676518</v>
      </c>
      <c r="C357" t="s">
        <v>1074</v>
      </c>
      <c r="D357" s="47">
        <v>34422500</v>
      </c>
      <c r="E357" s="47">
        <v>393400</v>
      </c>
      <c r="F357" s="47">
        <v>22227100</v>
      </c>
      <c r="G357" s="47">
        <v>11802000</v>
      </c>
    </row>
    <row r="358" spans="1:7" x14ac:dyDescent="0.35">
      <c r="A358" s="45">
        <v>349</v>
      </c>
      <c r="B358">
        <v>1032358765</v>
      </c>
      <c r="C358" t="s">
        <v>1038</v>
      </c>
      <c r="D358" s="47">
        <v>32500000</v>
      </c>
      <c r="E358" s="47">
        <v>3833333</v>
      </c>
      <c r="F358" s="47">
        <v>18666667</v>
      </c>
      <c r="G358" s="47">
        <v>10000000</v>
      </c>
    </row>
    <row r="359" spans="1:7" x14ac:dyDescent="0.35">
      <c r="A359" s="45">
        <v>359</v>
      </c>
      <c r="B359">
        <v>1032474240</v>
      </c>
      <c r="C359" t="s">
        <v>1065</v>
      </c>
      <c r="D359" s="47">
        <v>31827000</v>
      </c>
      <c r="E359" s="47">
        <v>2298617</v>
      </c>
      <c r="F359" s="47">
        <v>18919383</v>
      </c>
      <c r="G359" s="47">
        <v>10609000</v>
      </c>
    </row>
    <row r="360" spans="1:7" x14ac:dyDescent="0.35">
      <c r="A360" s="45">
        <v>355</v>
      </c>
      <c r="B360">
        <v>1016097081</v>
      </c>
      <c r="C360" t="s">
        <v>1056</v>
      </c>
      <c r="D360" s="47">
        <v>17208000</v>
      </c>
      <c r="E360" s="47">
        <v>860400</v>
      </c>
      <c r="F360" s="47">
        <v>10611600</v>
      </c>
      <c r="G360" s="47">
        <v>5736000</v>
      </c>
    </row>
    <row r="361" spans="1:7" x14ac:dyDescent="0.35">
      <c r="A361" s="45">
        <v>355</v>
      </c>
      <c r="B361">
        <v>1016097081</v>
      </c>
      <c r="C361" t="s">
        <v>1056</v>
      </c>
      <c r="D361" s="47">
        <v>21900000</v>
      </c>
      <c r="E361" s="47">
        <v>1095000</v>
      </c>
      <c r="F361" s="47">
        <v>13505000</v>
      </c>
      <c r="G361" s="47">
        <v>7300000</v>
      </c>
    </row>
    <row r="362" spans="1:7" x14ac:dyDescent="0.35">
      <c r="A362" s="45">
        <v>354</v>
      </c>
      <c r="B362">
        <v>1016045970</v>
      </c>
      <c r="C362" t="s">
        <v>1053</v>
      </c>
      <c r="D362" s="47">
        <v>17208000</v>
      </c>
      <c r="E362" s="47">
        <v>669200</v>
      </c>
      <c r="F362" s="47">
        <v>10802800</v>
      </c>
      <c r="G362" s="47">
        <v>5736000</v>
      </c>
    </row>
    <row r="363" spans="1:7" x14ac:dyDescent="0.35">
      <c r="A363" s="45">
        <v>354</v>
      </c>
      <c r="B363">
        <v>1016045970</v>
      </c>
      <c r="C363" t="s">
        <v>1053</v>
      </c>
      <c r="D363" s="47">
        <v>21900000</v>
      </c>
      <c r="E363" s="47">
        <v>851667</v>
      </c>
      <c r="F363" s="47">
        <v>13748333</v>
      </c>
      <c r="G363" s="47">
        <v>7300000</v>
      </c>
    </row>
    <row r="364" spans="1:7" x14ac:dyDescent="0.35">
      <c r="A364" s="45">
        <v>357</v>
      </c>
      <c r="B364">
        <v>24606392</v>
      </c>
      <c r="C364" t="s">
        <v>1062</v>
      </c>
      <c r="D364" s="47">
        <v>48384000</v>
      </c>
      <c r="E364" s="47">
        <v>3225600</v>
      </c>
      <c r="F364" s="47">
        <v>29030400</v>
      </c>
      <c r="G364" s="47">
        <v>16128000</v>
      </c>
    </row>
    <row r="365" spans="1:7" x14ac:dyDescent="0.35">
      <c r="A365" s="45">
        <v>362</v>
      </c>
      <c r="B365">
        <v>1013600620</v>
      </c>
      <c r="C365" t="s">
        <v>1071</v>
      </c>
      <c r="D365" s="47">
        <v>31827000</v>
      </c>
      <c r="E365" s="47">
        <v>1237717</v>
      </c>
      <c r="F365" s="47">
        <v>19980283</v>
      </c>
      <c r="G365" s="47">
        <v>10609000</v>
      </c>
    </row>
    <row r="366" spans="1:7" x14ac:dyDescent="0.35">
      <c r="A366" s="45">
        <v>356</v>
      </c>
      <c r="B366">
        <v>52910729</v>
      </c>
      <c r="C366" t="s">
        <v>1059</v>
      </c>
      <c r="D366" s="47">
        <v>39108000</v>
      </c>
      <c r="E366" s="47">
        <v>1955400</v>
      </c>
      <c r="F366" s="47">
        <v>21074867</v>
      </c>
      <c r="G366" s="47">
        <v>16077733</v>
      </c>
    </row>
    <row r="367" spans="1:7" x14ac:dyDescent="0.35">
      <c r="A367" s="45">
        <v>342</v>
      </c>
      <c r="B367">
        <v>52192639</v>
      </c>
      <c r="C367" t="s">
        <v>1020</v>
      </c>
      <c r="D367" s="47">
        <v>47998000</v>
      </c>
      <c r="E367" s="47">
        <v>290898</v>
      </c>
      <c r="F367" s="47">
        <v>32580460</v>
      </c>
      <c r="G367" s="47">
        <v>15126642</v>
      </c>
    </row>
    <row r="368" spans="1:7" x14ac:dyDescent="0.35">
      <c r="A368" s="45">
        <v>346</v>
      </c>
      <c r="B368">
        <v>1032457464</v>
      </c>
      <c r="C368" t="s">
        <v>1029</v>
      </c>
      <c r="D368" s="47">
        <v>17208000</v>
      </c>
      <c r="E368" s="47">
        <v>1242800</v>
      </c>
      <c r="F368" s="47">
        <v>10229200</v>
      </c>
      <c r="G368" s="47">
        <v>5736000</v>
      </c>
    </row>
    <row r="369" spans="1:7" x14ac:dyDescent="0.35">
      <c r="A369" s="45">
        <v>346</v>
      </c>
      <c r="B369">
        <v>1032457464</v>
      </c>
      <c r="C369" t="s">
        <v>1029</v>
      </c>
      <c r="D369" s="47">
        <v>21900000</v>
      </c>
      <c r="E369" s="47">
        <v>1581667</v>
      </c>
      <c r="F369" s="47">
        <v>13018333</v>
      </c>
      <c r="G369" s="47">
        <v>7300000</v>
      </c>
    </row>
    <row r="370" spans="1:7" x14ac:dyDescent="0.35">
      <c r="A370" s="45">
        <v>348</v>
      </c>
      <c r="B370">
        <v>52083575</v>
      </c>
      <c r="C370" t="s">
        <v>1035</v>
      </c>
      <c r="D370" s="47">
        <v>17208000</v>
      </c>
      <c r="E370" s="47">
        <v>860400</v>
      </c>
      <c r="F370" s="47">
        <v>10611600</v>
      </c>
      <c r="G370" s="47">
        <v>5736000</v>
      </c>
    </row>
    <row r="371" spans="1:7" x14ac:dyDescent="0.35">
      <c r="A371" s="45">
        <v>348</v>
      </c>
      <c r="B371">
        <v>52083575</v>
      </c>
      <c r="C371" t="s">
        <v>1035</v>
      </c>
      <c r="D371" s="47">
        <v>21900000</v>
      </c>
      <c r="E371" s="47">
        <v>1095000</v>
      </c>
      <c r="F371" s="47">
        <v>13505000</v>
      </c>
      <c r="G371" s="47">
        <v>7300000</v>
      </c>
    </row>
    <row r="372" spans="1:7" x14ac:dyDescent="0.35">
      <c r="A372" s="45">
        <v>343</v>
      </c>
      <c r="B372">
        <v>1020806705</v>
      </c>
      <c r="C372" t="s">
        <v>1023</v>
      </c>
      <c r="D372" s="47">
        <v>5775000</v>
      </c>
      <c r="E372" s="47">
        <v>34999</v>
      </c>
      <c r="F372" s="47">
        <v>3920000</v>
      </c>
      <c r="G372" s="47">
        <v>1820001</v>
      </c>
    </row>
    <row r="373" spans="1:7" x14ac:dyDescent="0.35">
      <c r="A373" s="45">
        <v>343</v>
      </c>
      <c r="B373">
        <v>1020806705</v>
      </c>
      <c r="C373" t="s">
        <v>1023</v>
      </c>
      <c r="D373" s="47">
        <v>9625000</v>
      </c>
      <c r="E373" s="47">
        <v>58334</v>
      </c>
      <c r="F373" s="47">
        <v>6533333</v>
      </c>
      <c r="G373" s="47">
        <v>3033333</v>
      </c>
    </row>
    <row r="374" spans="1:7" x14ac:dyDescent="0.35">
      <c r="A374" s="45">
        <v>343</v>
      </c>
      <c r="B374">
        <v>1020806705</v>
      </c>
      <c r="C374" t="s">
        <v>1023</v>
      </c>
      <c r="D374" s="47">
        <v>9625000</v>
      </c>
      <c r="E374" s="47">
        <v>58334</v>
      </c>
      <c r="F374" s="47">
        <v>6533333</v>
      </c>
      <c r="G374" s="47">
        <v>3033333</v>
      </c>
    </row>
    <row r="375" spans="1:7" x14ac:dyDescent="0.35">
      <c r="A375" s="45">
        <v>343</v>
      </c>
      <c r="B375">
        <v>1020806705</v>
      </c>
      <c r="C375" t="s">
        <v>1023</v>
      </c>
      <c r="D375" s="47">
        <v>13475000</v>
      </c>
      <c r="E375" s="47">
        <v>81667</v>
      </c>
      <c r="F375" s="47">
        <v>9146667</v>
      </c>
      <c r="G375" s="47">
        <v>4246666</v>
      </c>
    </row>
    <row r="376" spans="1:7" x14ac:dyDescent="0.35">
      <c r="A376" s="45">
        <v>353</v>
      </c>
      <c r="B376">
        <v>30399541</v>
      </c>
      <c r="C376" t="s">
        <v>1050</v>
      </c>
      <c r="D376" s="47">
        <v>31827000</v>
      </c>
      <c r="E376" s="47">
        <v>1591350</v>
      </c>
      <c r="F376" s="47">
        <v>19626650</v>
      </c>
      <c r="G376" s="47">
        <v>10609000</v>
      </c>
    </row>
    <row r="377" spans="1:7" x14ac:dyDescent="0.35">
      <c r="A377" s="45">
        <v>378</v>
      </c>
      <c r="B377">
        <v>830110297</v>
      </c>
      <c r="C377" t="s">
        <v>1106</v>
      </c>
      <c r="D377" s="47">
        <v>23500007</v>
      </c>
      <c r="E377" s="47">
        <v>0</v>
      </c>
      <c r="F377" s="47">
        <v>23500007</v>
      </c>
      <c r="G377" s="47">
        <v>0</v>
      </c>
    </row>
    <row r="378" spans="1:7" x14ac:dyDescent="0.35">
      <c r="A378" s="45">
        <v>378</v>
      </c>
      <c r="B378">
        <v>830110297</v>
      </c>
      <c r="C378" t="s">
        <v>1106</v>
      </c>
      <c r="D378" s="47">
        <v>36499993</v>
      </c>
      <c r="E378" s="47">
        <v>0</v>
      </c>
      <c r="F378" s="47">
        <v>1499993</v>
      </c>
      <c r="G378" s="47">
        <v>35000000</v>
      </c>
    </row>
    <row r="379" spans="1:7" x14ac:dyDescent="0.35">
      <c r="A379" s="45">
        <v>371</v>
      </c>
      <c r="B379">
        <v>19370586</v>
      </c>
      <c r="C379" t="s">
        <v>1091</v>
      </c>
      <c r="D379" s="47">
        <v>46409110</v>
      </c>
      <c r="E379" s="47">
        <v>0</v>
      </c>
      <c r="F379" s="47">
        <v>39747880</v>
      </c>
      <c r="G379" s="47">
        <v>6661230</v>
      </c>
    </row>
    <row r="380" spans="1:7" x14ac:dyDescent="0.35">
      <c r="A380" s="45">
        <v>371</v>
      </c>
      <c r="B380">
        <v>19370586</v>
      </c>
      <c r="C380" t="s">
        <v>1091</v>
      </c>
      <c r="D380" s="47">
        <v>70515896</v>
      </c>
      <c r="E380" s="47">
        <v>0</v>
      </c>
      <c r="F380" s="47">
        <v>9936970</v>
      </c>
      <c r="G380" s="47">
        <v>60578926</v>
      </c>
    </row>
    <row r="381" spans="1:7" x14ac:dyDescent="0.35">
      <c r="A381" s="45">
        <v>351</v>
      </c>
      <c r="B381">
        <v>1030633303</v>
      </c>
      <c r="C381" t="s">
        <v>1044</v>
      </c>
      <c r="D381" s="47">
        <v>31827000</v>
      </c>
      <c r="E381" s="47">
        <v>1591350</v>
      </c>
      <c r="F381" s="47">
        <v>19626650</v>
      </c>
      <c r="G381" s="47">
        <v>10609000</v>
      </c>
    </row>
    <row r="382" spans="1:7" x14ac:dyDescent="0.35">
      <c r="A382" s="45">
        <v>367</v>
      </c>
      <c r="B382">
        <v>52778841</v>
      </c>
      <c r="C382" t="s">
        <v>1085</v>
      </c>
      <c r="D382" s="47">
        <v>57000000</v>
      </c>
      <c r="E382" s="47">
        <v>2533333</v>
      </c>
      <c r="F382" s="47">
        <v>35466667</v>
      </c>
      <c r="G382" s="47">
        <v>19000000</v>
      </c>
    </row>
    <row r="383" spans="1:7" x14ac:dyDescent="0.35">
      <c r="A383" s="45">
        <v>331</v>
      </c>
      <c r="B383">
        <v>53074795</v>
      </c>
      <c r="C383" t="s">
        <v>990</v>
      </c>
      <c r="D383" s="47">
        <v>32500000</v>
      </c>
      <c r="E383" s="47">
        <v>3833333</v>
      </c>
      <c r="F383" s="47">
        <v>18666667</v>
      </c>
      <c r="G383" s="47">
        <v>10000000</v>
      </c>
    </row>
    <row r="384" spans="1:7" x14ac:dyDescent="0.35">
      <c r="A384" s="45">
        <v>366</v>
      </c>
      <c r="B384">
        <v>1014284290</v>
      </c>
      <c r="C384" t="s">
        <v>1080</v>
      </c>
      <c r="D384" s="47">
        <v>35000000</v>
      </c>
      <c r="E384" s="47">
        <v>233333</v>
      </c>
      <c r="F384" s="47">
        <v>25900000</v>
      </c>
      <c r="G384" s="47">
        <v>8866667</v>
      </c>
    </row>
    <row r="385" spans="1:7" x14ac:dyDescent="0.35">
      <c r="A385" s="45">
        <v>387</v>
      </c>
      <c r="B385">
        <v>53069762</v>
      </c>
      <c r="C385" t="s">
        <v>1130</v>
      </c>
      <c r="D385" s="47">
        <v>42431667</v>
      </c>
      <c r="E385" s="47">
        <v>969867</v>
      </c>
      <c r="F385" s="47">
        <v>26913800</v>
      </c>
      <c r="G385" s="47">
        <v>14548000</v>
      </c>
    </row>
    <row r="386" spans="1:7" x14ac:dyDescent="0.35">
      <c r="A386" s="45">
        <v>388</v>
      </c>
      <c r="B386">
        <v>1020778139</v>
      </c>
      <c r="C386" t="s">
        <v>1133</v>
      </c>
      <c r="D386" s="47">
        <v>34422500</v>
      </c>
      <c r="E386" s="47">
        <v>590100</v>
      </c>
      <c r="F386" s="47">
        <v>22030400</v>
      </c>
      <c r="G386" s="47">
        <v>11802000</v>
      </c>
    </row>
    <row r="387" spans="1:7" x14ac:dyDescent="0.35">
      <c r="A387" s="45">
        <v>390</v>
      </c>
      <c r="B387">
        <v>46359585</v>
      </c>
      <c r="C387" t="s">
        <v>1136</v>
      </c>
      <c r="D387" s="47">
        <v>31827000</v>
      </c>
      <c r="E387" s="47">
        <v>1414533</v>
      </c>
      <c r="F387" s="47">
        <v>19803467</v>
      </c>
      <c r="G387" s="47">
        <v>10609000</v>
      </c>
    </row>
    <row r="388" spans="1:7" x14ac:dyDescent="0.35">
      <c r="A388" s="45">
        <v>399</v>
      </c>
      <c r="B388">
        <v>1019059223</v>
      </c>
      <c r="C388" t="s">
        <v>1163</v>
      </c>
      <c r="D388" s="47">
        <v>35308000</v>
      </c>
      <c r="E388" s="47">
        <v>4345600</v>
      </c>
      <c r="F388" s="47">
        <v>20098400</v>
      </c>
      <c r="G388" s="47">
        <v>10864000</v>
      </c>
    </row>
    <row r="389" spans="1:7" x14ac:dyDescent="0.35">
      <c r="A389" s="45">
        <v>400</v>
      </c>
      <c r="B389">
        <v>52424392</v>
      </c>
      <c r="C389" t="s">
        <v>1166</v>
      </c>
      <c r="D389" s="47">
        <v>35308000</v>
      </c>
      <c r="E389" s="47">
        <v>4345600</v>
      </c>
      <c r="F389" s="47">
        <v>20098400</v>
      </c>
      <c r="G389" s="47">
        <v>10864000</v>
      </c>
    </row>
    <row r="390" spans="1:7" x14ac:dyDescent="0.35">
      <c r="A390" s="45">
        <v>372</v>
      </c>
      <c r="B390">
        <v>80732015</v>
      </c>
      <c r="C390" t="s">
        <v>1094</v>
      </c>
      <c r="D390" s="47">
        <v>11095044</v>
      </c>
      <c r="E390" s="47">
        <v>123278</v>
      </c>
      <c r="F390" s="47">
        <v>10971766</v>
      </c>
      <c r="G390" s="47">
        <v>0</v>
      </c>
    </row>
    <row r="391" spans="1:7" x14ac:dyDescent="0.35">
      <c r="A391" s="45">
        <v>402</v>
      </c>
      <c r="B391">
        <v>1117492089</v>
      </c>
      <c r="C391" t="s">
        <v>1172</v>
      </c>
      <c r="D391" s="47">
        <v>35009700</v>
      </c>
      <c r="E391" s="47">
        <v>1750485</v>
      </c>
      <c r="F391" s="47">
        <v>21589315</v>
      </c>
      <c r="G391" s="47">
        <v>11669900</v>
      </c>
    </row>
    <row r="392" spans="1:7" x14ac:dyDescent="0.35">
      <c r="A392" s="45">
        <v>397</v>
      </c>
      <c r="B392">
        <v>1020822286</v>
      </c>
      <c r="C392" t="s">
        <v>1157</v>
      </c>
      <c r="D392" s="47">
        <v>40284000</v>
      </c>
      <c r="E392" s="47">
        <v>2685600</v>
      </c>
      <c r="F392" s="47">
        <v>24170400</v>
      </c>
      <c r="G392" s="47">
        <v>13428000</v>
      </c>
    </row>
    <row r="393" spans="1:7" x14ac:dyDescent="0.35">
      <c r="A393" s="45">
        <v>368</v>
      </c>
      <c r="B393">
        <v>1005734739</v>
      </c>
      <c r="C393" t="s">
        <v>1088</v>
      </c>
      <c r="D393" s="47">
        <v>34482500</v>
      </c>
      <c r="E393" s="47">
        <v>4774500</v>
      </c>
      <c r="F393" s="47">
        <v>19098000</v>
      </c>
      <c r="G393" s="47">
        <v>10610000</v>
      </c>
    </row>
    <row r="394" spans="1:7" x14ac:dyDescent="0.35">
      <c r="A394" s="45">
        <v>385</v>
      </c>
      <c r="B394">
        <v>1010195006</v>
      </c>
      <c r="C394" t="s">
        <v>1127</v>
      </c>
      <c r="D394" s="47">
        <v>22278000</v>
      </c>
      <c r="E394" s="47">
        <v>1113900</v>
      </c>
      <c r="F394" s="47">
        <v>13738100</v>
      </c>
      <c r="G394" s="47">
        <v>7426000</v>
      </c>
    </row>
    <row r="395" spans="1:7" x14ac:dyDescent="0.35">
      <c r="A395" s="45">
        <v>401</v>
      </c>
      <c r="B395">
        <v>1030565075</v>
      </c>
      <c r="C395" t="s">
        <v>1169</v>
      </c>
      <c r="D395" s="47">
        <v>57924000</v>
      </c>
      <c r="E395" s="47">
        <v>2574400</v>
      </c>
      <c r="F395" s="47">
        <v>26387600</v>
      </c>
      <c r="G395" s="47">
        <v>28962000</v>
      </c>
    </row>
    <row r="396" spans="1:7" x14ac:dyDescent="0.35">
      <c r="A396" s="45">
        <v>382</v>
      </c>
      <c r="B396">
        <v>1123732305</v>
      </c>
      <c r="C396" t="s">
        <v>1118</v>
      </c>
      <c r="D396" s="47">
        <v>39108000</v>
      </c>
      <c r="E396" s="47">
        <v>2824467</v>
      </c>
      <c r="F396" s="47">
        <v>23247533</v>
      </c>
      <c r="G396" s="47">
        <v>13036000</v>
      </c>
    </row>
    <row r="397" spans="1:7" x14ac:dyDescent="0.35">
      <c r="A397" s="45">
        <v>383</v>
      </c>
      <c r="B397">
        <v>28697041</v>
      </c>
      <c r="C397" t="s">
        <v>1121</v>
      </c>
      <c r="D397" s="47">
        <v>39108000</v>
      </c>
      <c r="E397" s="47">
        <v>2824467</v>
      </c>
      <c r="F397" s="47">
        <v>23247533</v>
      </c>
      <c r="G397" s="47">
        <v>13036000</v>
      </c>
    </row>
    <row r="398" spans="1:7" x14ac:dyDescent="0.35">
      <c r="A398" s="45">
        <v>384</v>
      </c>
      <c r="B398">
        <v>41777111</v>
      </c>
      <c r="C398" t="s">
        <v>1124</v>
      </c>
      <c r="D398" s="47">
        <v>7821600</v>
      </c>
      <c r="E398" s="47">
        <v>391080</v>
      </c>
      <c r="F398" s="47">
        <v>4823320</v>
      </c>
      <c r="G398" s="47">
        <v>2607200</v>
      </c>
    </row>
    <row r="399" spans="1:7" x14ac:dyDescent="0.35">
      <c r="A399" s="45">
        <v>384</v>
      </c>
      <c r="B399">
        <v>41777111</v>
      </c>
      <c r="C399" t="s">
        <v>1124</v>
      </c>
      <c r="D399" s="47">
        <v>31286400</v>
      </c>
      <c r="E399" s="47">
        <v>1564320</v>
      </c>
      <c r="F399" s="47">
        <v>19293280</v>
      </c>
      <c r="G399" s="47">
        <v>10428800</v>
      </c>
    </row>
    <row r="400" spans="1:7" x14ac:dyDescent="0.35">
      <c r="A400" s="45">
        <v>374</v>
      </c>
      <c r="B400">
        <v>52103500</v>
      </c>
      <c r="C400" t="s">
        <v>1097</v>
      </c>
      <c r="D400" s="47">
        <v>31827000</v>
      </c>
      <c r="E400" s="47">
        <v>1591350</v>
      </c>
      <c r="F400" s="47">
        <v>19626650</v>
      </c>
      <c r="G400" s="47">
        <v>10609000</v>
      </c>
    </row>
    <row r="401" spans="1:7" x14ac:dyDescent="0.35">
      <c r="A401" s="45">
        <v>375</v>
      </c>
      <c r="B401">
        <v>53051848</v>
      </c>
      <c r="C401" t="s">
        <v>1100</v>
      </c>
      <c r="D401" s="47">
        <v>31827000</v>
      </c>
      <c r="E401" s="47">
        <v>2121800</v>
      </c>
      <c r="F401" s="47">
        <v>19096200</v>
      </c>
      <c r="G401" s="47">
        <v>10609000</v>
      </c>
    </row>
    <row r="402" spans="1:7" x14ac:dyDescent="0.35">
      <c r="A402" s="45">
        <v>380</v>
      </c>
      <c r="B402">
        <v>57461844</v>
      </c>
      <c r="C402" t="s">
        <v>1112</v>
      </c>
      <c r="D402" s="47">
        <v>63000000</v>
      </c>
      <c r="E402" s="47">
        <v>3150000</v>
      </c>
      <c r="F402" s="47">
        <v>38850000</v>
      </c>
      <c r="G402" s="47">
        <v>21000000</v>
      </c>
    </row>
    <row r="403" spans="1:7" x14ac:dyDescent="0.35">
      <c r="A403" s="45">
        <v>376</v>
      </c>
      <c r="B403">
        <v>1057590689</v>
      </c>
      <c r="C403" t="s">
        <v>1103</v>
      </c>
      <c r="D403" s="47">
        <v>63000000</v>
      </c>
      <c r="E403" s="47">
        <v>3150000</v>
      </c>
      <c r="F403" s="47">
        <v>28350000</v>
      </c>
      <c r="G403" s="47">
        <v>31500000</v>
      </c>
    </row>
    <row r="404" spans="1:7" x14ac:dyDescent="0.35">
      <c r="A404" s="45">
        <v>345</v>
      </c>
      <c r="B404">
        <v>1024548568</v>
      </c>
      <c r="C404" t="s">
        <v>1026</v>
      </c>
      <c r="D404" s="47">
        <v>8400000</v>
      </c>
      <c r="E404" s="47">
        <v>420000</v>
      </c>
      <c r="F404" s="47">
        <v>5180000</v>
      </c>
      <c r="G404" s="47">
        <v>2800000</v>
      </c>
    </row>
    <row r="405" spans="1:7" x14ac:dyDescent="0.35">
      <c r="A405" s="45">
        <v>395</v>
      </c>
      <c r="B405">
        <v>53082377</v>
      </c>
      <c r="C405" t="s">
        <v>1151</v>
      </c>
      <c r="D405" s="47">
        <v>22278000</v>
      </c>
      <c r="E405" s="47">
        <v>1856500</v>
      </c>
      <c r="F405" s="47">
        <v>12995500</v>
      </c>
      <c r="G405" s="47">
        <v>7426000</v>
      </c>
    </row>
    <row r="406" spans="1:7" x14ac:dyDescent="0.35">
      <c r="A406" s="45">
        <v>393</v>
      </c>
      <c r="B406">
        <v>1014214394</v>
      </c>
      <c r="C406" t="s">
        <v>1145</v>
      </c>
      <c r="D406" s="47">
        <v>39108000</v>
      </c>
      <c r="E406" s="47">
        <v>2824467</v>
      </c>
      <c r="F406" s="47">
        <v>23247533</v>
      </c>
      <c r="G406" s="47">
        <v>13036000</v>
      </c>
    </row>
    <row r="407" spans="1:7" x14ac:dyDescent="0.35">
      <c r="A407" s="45">
        <v>398</v>
      </c>
      <c r="B407">
        <v>1073173677</v>
      </c>
      <c r="C407" t="s">
        <v>1160</v>
      </c>
      <c r="D407" s="47">
        <v>34422500</v>
      </c>
      <c r="E407" s="47">
        <v>786800</v>
      </c>
      <c r="F407" s="47">
        <v>21833700</v>
      </c>
      <c r="G407" s="47">
        <v>11802000</v>
      </c>
    </row>
    <row r="408" spans="1:7" x14ac:dyDescent="0.35">
      <c r="A408" s="45">
        <v>379</v>
      </c>
      <c r="B408">
        <v>79658635</v>
      </c>
      <c r="C408" t="s">
        <v>1109</v>
      </c>
      <c r="D408" s="47">
        <v>22750000</v>
      </c>
      <c r="E408" s="47">
        <v>2800000</v>
      </c>
      <c r="F408" s="47">
        <v>12950000</v>
      </c>
      <c r="G408" s="47">
        <v>7000000</v>
      </c>
    </row>
    <row r="409" spans="1:7" x14ac:dyDescent="0.35">
      <c r="A409" s="45">
        <v>347</v>
      </c>
      <c r="B409">
        <v>1013610476</v>
      </c>
      <c r="C409" t="s">
        <v>1032</v>
      </c>
      <c r="D409" s="47">
        <v>17208000</v>
      </c>
      <c r="E409" s="47">
        <v>860400</v>
      </c>
      <c r="F409" s="47">
        <v>10611600</v>
      </c>
      <c r="G409" s="47">
        <v>5736000</v>
      </c>
    </row>
    <row r="410" spans="1:7" x14ac:dyDescent="0.35">
      <c r="A410" s="45">
        <v>347</v>
      </c>
      <c r="B410">
        <v>1013610476</v>
      </c>
      <c r="C410" t="s">
        <v>1032</v>
      </c>
      <c r="D410" s="47">
        <v>21900000</v>
      </c>
      <c r="E410" s="47">
        <v>1095000</v>
      </c>
      <c r="F410" s="47">
        <v>13505000</v>
      </c>
      <c r="G410" s="47">
        <v>7300000</v>
      </c>
    </row>
    <row r="411" spans="1:7" x14ac:dyDescent="0.35">
      <c r="A411" s="45">
        <v>352</v>
      </c>
      <c r="B411">
        <v>1014274837</v>
      </c>
      <c r="C411" t="s">
        <v>1047</v>
      </c>
      <c r="D411" s="47">
        <v>49440000</v>
      </c>
      <c r="E411" s="47">
        <v>2197333</v>
      </c>
      <c r="F411" s="47">
        <v>30762667</v>
      </c>
      <c r="G411" s="47">
        <v>16480000</v>
      </c>
    </row>
    <row r="412" spans="1:7" x14ac:dyDescent="0.35">
      <c r="A412" s="45">
        <v>394</v>
      </c>
      <c r="B412">
        <v>52953267</v>
      </c>
      <c r="C412" t="s">
        <v>1148</v>
      </c>
      <c r="D412" s="47">
        <v>39108000</v>
      </c>
      <c r="E412" s="47">
        <v>2607200</v>
      </c>
      <c r="F412" s="47">
        <v>23464800</v>
      </c>
      <c r="G412" s="47">
        <v>13036000</v>
      </c>
    </row>
    <row r="413" spans="1:7" x14ac:dyDescent="0.35">
      <c r="A413" s="45">
        <v>409</v>
      </c>
      <c r="B413">
        <v>1023921975</v>
      </c>
      <c r="C413" t="s">
        <v>1191</v>
      </c>
      <c r="D413" s="47">
        <v>40284000</v>
      </c>
      <c r="E413" s="47">
        <v>2014200</v>
      </c>
      <c r="F413" s="47">
        <v>24841800</v>
      </c>
      <c r="G413" s="47">
        <v>13428000</v>
      </c>
    </row>
    <row r="414" spans="1:7" x14ac:dyDescent="0.35">
      <c r="A414" s="45">
        <v>404</v>
      </c>
      <c r="B414">
        <v>59311442</v>
      </c>
      <c r="C414" t="s">
        <v>1178</v>
      </c>
      <c r="D414" s="47">
        <v>40110000</v>
      </c>
      <c r="E414" s="47">
        <v>2674000</v>
      </c>
      <c r="F414" s="47">
        <v>24066000</v>
      </c>
      <c r="G414" s="47">
        <v>13370000</v>
      </c>
    </row>
    <row r="415" spans="1:7" x14ac:dyDescent="0.35">
      <c r="A415" s="45">
        <v>405</v>
      </c>
      <c r="B415">
        <v>52867036</v>
      </c>
      <c r="C415" t="s">
        <v>1182</v>
      </c>
      <c r="D415" s="47">
        <v>40110000</v>
      </c>
      <c r="E415" s="47">
        <v>2674000</v>
      </c>
      <c r="F415" s="47">
        <v>24066000</v>
      </c>
      <c r="G415" s="47">
        <v>13370000</v>
      </c>
    </row>
    <row r="416" spans="1:7" x14ac:dyDescent="0.35">
      <c r="A416" s="45">
        <v>417</v>
      </c>
      <c r="B416">
        <v>1020715966</v>
      </c>
      <c r="C416" t="s">
        <v>1215</v>
      </c>
      <c r="D416" s="47">
        <v>35220000</v>
      </c>
      <c r="E416" s="47">
        <v>1761000</v>
      </c>
      <c r="F416" s="47">
        <v>21719000</v>
      </c>
      <c r="G416" s="47">
        <v>11740000</v>
      </c>
    </row>
    <row r="417" spans="1:7" x14ac:dyDescent="0.35">
      <c r="A417" s="45">
        <v>418</v>
      </c>
      <c r="B417">
        <v>1020738110</v>
      </c>
      <c r="C417" t="s">
        <v>1218</v>
      </c>
      <c r="D417" s="47">
        <v>35220000</v>
      </c>
      <c r="E417" s="47">
        <v>1761000</v>
      </c>
      <c r="F417" s="47">
        <v>21719000</v>
      </c>
      <c r="G417" s="47">
        <v>11740000</v>
      </c>
    </row>
    <row r="418" spans="1:7" x14ac:dyDescent="0.35">
      <c r="A418" s="45">
        <v>419</v>
      </c>
      <c r="B418">
        <v>52455371</v>
      </c>
      <c r="C418" t="s">
        <v>1221</v>
      </c>
      <c r="D418" s="47">
        <v>41400000</v>
      </c>
      <c r="E418" s="47">
        <v>2070000</v>
      </c>
      <c r="F418" s="47">
        <v>25530000</v>
      </c>
      <c r="G418" s="47">
        <v>13800000</v>
      </c>
    </row>
    <row r="419" spans="1:7" x14ac:dyDescent="0.35">
      <c r="A419" s="45">
        <v>423</v>
      </c>
      <c r="B419">
        <v>52255339</v>
      </c>
      <c r="C419" t="s">
        <v>1230</v>
      </c>
      <c r="D419" s="47">
        <v>49590000</v>
      </c>
      <c r="E419" s="47">
        <v>2479500</v>
      </c>
      <c r="F419" s="47">
        <v>30580500</v>
      </c>
      <c r="G419" s="47">
        <v>16530000</v>
      </c>
    </row>
    <row r="420" spans="1:7" x14ac:dyDescent="0.35">
      <c r="A420" s="45">
        <v>414</v>
      </c>
      <c r="B420">
        <v>1022363074</v>
      </c>
      <c r="C420" t="s">
        <v>1206</v>
      </c>
      <c r="D420" s="47">
        <v>36252000</v>
      </c>
      <c r="E420" s="47">
        <v>2416800</v>
      </c>
      <c r="F420" s="47">
        <v>21751200</v>
      </c>
      <c r="G420" s="47">
        <v>12084000</v>
      </c>
    </row>
    <row r="421" spans="1:7" x14ac:dyDescent="0.35">
      <c r="A421" s="45">
        <v>431</v>
      </c>
      <c r="B421">
        <v>79870964</v>
      </c>
      <c r="C421" t="s">
        <v>1254</v>
      </c>
      <c r="D421" s="47">
        <v>11095044</v>
      </c>
      <c r="E421" s="47">
        <v>123278</v>
      </c>
      <c r="F421" s="47">
        <v>10971766</v>
      </c>
      <c r="G421" s="47">
        <v>0</v>
      </c>
    </row>
    <row r="422" spans="1:7" x14ac:dyDescent="0.35">
      <c r="A422" s="45">
        <v>415</v>
      </c>
      <c r="B422">
        <v>1024478859</v>
      </c>
      <c r="C422" t="s">
        <v>1209</v>
      </c>
      <c r="D422" s="47">
        <v>31827000</v>
      </c>
      <c r="E422" s="47">
        <v>2298617</v>
      </c>
      <c r="F422" s="47">
        <v>13614883</v>
      </c>
      <c r="G422" s="47">
        <v>15913500</v>
      </c>
    </row>
    <row r="423" spans="1:7" x14ac:dyDescent="0.35">
      <c r="A423" s="45">
        <v>407</v>
      </c>
      <c r="B423">
        <v>1026286906</v>
      </c>
      <c r="C423" t="s">
        <v>1185</v>
      </c>
      <c r="D423" s="47">
        <v>31827000</v>
      </c>
      <c r="E423" s="47">
        <v>2121800</v>
      </c>
      <c r="F423" s="47">
        <v>19096200</v>
      </c>
      <c r="G423" s="47">
        <v>10609000</v>
      </c>
    </row>
    <row r="424" spans="1:7" x14ac:dyDescent="0.35">
      <c r="A424" s="45">
        <v>433</v>
      </c>
      <c r="B424">
        <v>52964013</v>
      </c>
      <c r="C424" t="s">
        <v>1260</v>
      </c>
      <c r="D424" s="47">
        <v>36252000</v>
      </c>
      <c r="E424" s="47">
        <v>1812600</v>
      </c>
      <c r="F424" s="47">
        <v>22355400</v>
      </c>
      <c r="G424" s="47">
        <v>12084000</v>
      </c>
    </row>
    <row r="425" spans="1:7" x14ac:dyDescent="0.35">
      <c r="A425" s="45">
        <v>365</v>
      </c>
      <c r="B425">
        <v>1087408305</v>
      </c>
      <c r="C425" t="s">
        <v>1077</v>
      </c>
      <c r="D425" s="47">
        <v>31827000</v>
      </c>
      <c r="E425" s="47">
        <v>1591350</v>
      </c>
      <c r="F425" s="47">
        <v>14322150</v>
      </c>
      <c r="G425" s="47">
        <v>15913500</v>
      </c>
    </row>
    <row r="426" spans="1:7" x14ac:dyDescent="0.35">
      <c r="A426" s="45">
        <v>436</v>
      </c>
      <c r="B426">
        <v>1018424395</v>
      </c>
      <c r="C426" t="s">
        <v>1269</v>
      </c>
      <c r="D426" s="47">
        <v>36252000</v>
      </c>
      <c r="E426" s="47">
        <v>1812600</v>
      </c>
      <c r="F426" s="47">
        <v>22355400</v>
      </c>
      <c r="G426" s="47">
        <v>12084000</v>
      </c>
    </row>
    <row r="427" spans="1:7" x14ac:dyDescent="0.35">
      <c r="A427" s="45">
        <v>434</v>
      </c>
      <c r="B427">
        <v>52971034</v>
      </c>
      <c r="C427" t="s">
        <v>1263</v>
      </c>
      <c r="D427" s="47">
        <v>56856000</v>
      </c>
      <c r="E427" s="47">
        <v>2842800</v>
      </c>
      <c r="F427" s="47">
        <v>35061200</v>
      </c>
      <c r="G427" s="47">
        <v>18952000</v>
      </c>
    </row>
    <row r="428" spans="1:7" x14ac:dyDescent="0.35">
      <c r="A428" s="45">
        <v>420</v>
      </c>
      <c r="B428">
        <v>1012337203</v>
      </c>
      <c r="C428" t="s">
        <v>1224</v>
      </c>
      <c r="D428" s="47">
        <v>31827000</v>
      </c>
      <c r="E428" s="47">
        <v>2652250</v>
      </c>
      <c r="F428" s="47">
        <v>19626650</v>
      </c>
      <c r="G428" s="47">
        <v>9548100</v>
      </c>
    </row>
    <row r="429" spans="1:7" x14ac:dyDescent="0.35">
      <c r="A429" s="45">
        <v>432</v>
      </c>
      <c r="B429">
        <v>52992974</v>
      </c>
      <c r="C429" t="s">
        <v>1257</v>
      </c>
      <c r="D429" s="47">
        <v>31827000</v>
      </c>
      <c r="E429" s="47">
        <v>2652250</v>
      </c>
      <c r="F429" s="47">
        <v>19626650</v>
      </c>
      <c r="G429" s="47">
        <v>9548100</v>
      </c>
    </row>
    <row r="430" spans="1:7" x14ac:dyDescent="0.35">
      <c r="A430" s="45">
        <v>403</v>
      </c>
      <c r="B430">
        <v>51991290</v>
      </c>
      <c r="C430" t="s">
        <v>1175</v>
      </c>
      <c r="D430" s="47">
        <v>50346000</v>
      </c>
      <c r="E430" s="47">
        <v>2517300</v>
      </c>
      <c r="F430" s="47">
        <v>31046700</v>
      </c>
      <c r="G430" s="47">
        <v>16782000</v>
      </c>
    </row>
    <row r="431" spans="1:7" x14ac:dyDescent="0.35">
      <c r="A431" s="45">
        <v>438</v>
      </c>
      <c r="B431">
        <v>1018445826</v>
      </c>
      <c r="C431" t="s">
        <v>1275</v>
      </c>
      <c r="D431" s="47">
        <v>36252000</v>
      </c>
      <c r="E431" s="47">
        <v>1812600</v>
      </c>
      <c r="F431" s="47">
        <v>22355400</v>
      </c>
      <c r="G431" s="47">
        <v>12084000</v>
      </c>
    </row>
    <row r="432" spans="1:7" x14ac:dyDescent="0.35">
      <c r="A432" s="45">
        <v>411</v>
      </c>
      <c r="B432">
        <v>41957780</v>
      </c>
      <c r="C432" t="s">
        <v>1197</v>
      </c>
      <c r="D432" s="47">
        <v>24752000</v>
      </c>
      <c r="E432" s="47">
        <v>3427200</v>
      </c>
      <c r="F432" s="47">
        <v>13708800</v>
      </c>
      <c r="G432" s="47">
        <v>7616000</v>
      </c>
    </row>
    <row r="433" spans="1:7" x14ac:dyDescent="0.35">
      <c r="A433" s="45">
        <v>411</v>
      </c>
      <c r="B433">
        <v>41957780</v>
      </c>
      <c r="C433" t="s">
        <v>1197</v>
      </c>
      <c r="D433" s="47">
        <v>19448000</v>
      </c>
      <c r="E433" s="47">
        <v>2692800</v>
      </c>
      <c r="F433" s="47">
        <v>10771200</v>
      </c>
      <c r="G433" s="47">
        <v>5984000</v>
      </c>
    </row>
    <row r="434" spans="1:7" x14ac:dyDescent="0.35">
      <c r="A434" s="45">
        <v>429</v>
      </c>
      <c r="B434">
        <v>53125389</v>
      </c>
      <c r="C434" t="s">
        <v>1248</v>
      </c>
      <c r="D434" s="47">
        <v>50388000</v>
      </c>
      <c r="E434" s="47">
        <v>3639133</v>
      </c>
      <c r="F434" s="47">
        <v>29952867</v>
      </c>
      <c r="G434" s="47">
        <v>16796000</v>
      </c>
    </row>
    <row r="435" spans="1:7" x14ac:dyDescent="0.35">
      <c r="A435" s="45">
        <v>425</v>
      </c>
      <c r="B435">
        <v>52431075</v>
      </c>
      <c r="C435" t="s">
        <v>1236</v>
      </c>
      <c r="D435" s="47">
        <v>39108000</v>
      </c>
      <c r="E435" s="47">
        <v>2607200</v>
      </c>
      <c r="F435" s="47">
        <v>23464800</v>
      </c>
      <c r="G435" s="47">
        <v>13036000</v>
      </c>
    </row>
    <row r="436" spans="1:7" x14ac:dyDescent="0.35">
      <c r="A436" s="45">
        <v>396</v>
      </c>
      <c r="B436">
        <v>80249948</v>
      </c>
      <c r="C436" t="s">
        <v>1154</v>
      </c>
      <c r="D436" s="47">
        <v>44328000</v>
      </c>
      <c r="E436" s="47">
        <v>2955200</v>
      </c>
      <c r="F436" s="47">
        <v>26596800</v>
      </c>
      <c r="G436" s="47">
        <v>14776000</v>
      </c>
    </row>
    <row r="437" spans="1:7" x14ac:dyDescent="0.35">
      <c r="A437" s="45">
        <v>427</v>
      </c>
      <c r="B437">
        <v>1030538526</v>
      </c>
      <c r="C437" t="s">
        <v>1242</v>
      </c>
      <c r="D437" s="47">
        <v>50388000</v>
      </c>
      <c r="E437" s="47">
        <v>3639133</v>
      </c>
      <c r="F437" s="47">
        <v>29952867</v>
      </c>
      <c r="G437" s="47">
        <v>16796000</v>
      </c>
    </row>
    <row r="438" spans="1:7" x14ac:dyDescent="0.35">
      <c r="A438" s="45">
        <v>428</v>
      </c>
      <c r="B438">
        <v>52748620</v>
      </c>
      <c r="C438" t="s">
        <v>1245</v>
      </c>
      <c r="D438" s="47">
        <v>39108000</v>
      </c>
      <c r="E438" s="47">
        <v>2824467</v>
      </c>
      <c r="F438" s="47">
        <v>23247533</v>
      </c>
      <c r="G438" s="47">
        <v>13036000</v>
      </c>
    </row>
    <row r="439" spans="1:7" x14ac:dyDescent="0.35">
      <c r="A439" s="45">
        <v>424</v>
      </c>
      <c r="B439">
        <v>51657607</v>
      </c>
      <c r="C439" t="s">
        <v>1233</v>
      </c>
      <c r="D439" s="47">
        <v>39108000</v>
      </c>
      <c r="E439" s="47">
        <v>2607200</v>
      </c>
      <c r="F439" s="47">
        <v>23464800</v>
      </c>
      <c r="G439" s="47">
        <v>13036000</v>
      </c>
    </row>
    <row r="440" spans="1:7" x14ac:dyDescent="0.35">
      <c r="A440" s="45">
        <v>426</v>
      </c>
      <c r="B440">
        <v>53003480</v>
      </c>
      <c r="C440" t="s">
        <v>1239</v>
      </c>
      <c r="D440" s="47">
        <v>8760000</v>
      </c>
      <c r="E440" s="47">
        <v>730000</v>
      </c>
      <c r="F440" s="47">
        <v>5110000</v>
      </c>
      <c r="G440" s="47">
        <v>2920000</v>
      </c>
    </row>
    <row r="441" spans="1:7" x14ac:dyDescent="0.35">
      <c r="A441" s="45">
        <v>426</v>
      </c>
      <c r="B441">
        <v>53003480</v>
      </c>
      <c r="C441" t="s">
        <v>1239</v>
      </c>
      <c r="D441" s="47">
        <v>35040000</v>
      </c>
      <c r="E441" s="47">
        <v>2920000</v>
      </c>
      <c r="F441" s="47">
        <v>20440000</v>
      </c>
      <c r="G441" s="47">
        <v>11680000</v>
      </c>
    </row>
    <row r="442" spans="1:7" x14ac:dyDescent="0.35">
      <c r="A442" s="45">
        <v>413</v>
      </c>
      <c r="B442">
        <v>1033707435</v>
      </c>
      <c r="C442" t="s">
        <v>1203</v>
      </c>
      <c r="D442" s="47">
        <v>39108000</v>
      </c>
      <c r="E442" s="47">
        <v>2607200</v>
      </c>
      <c r="F442" s="47">
        <v>23464800</v>
      </c>
      <c r="G442" s="47">
        <v>13036000</v>
      </c>
    </row>
    <row r="443" spans="1:7" x14ac:dyDescent="0.35">
      <c r="A443" s="45">
        <v>416</v>
      </c>
      <c r="B443">
        <v>1026273272</v>
      </c>
      <c r="C443" t="s">
        <v>1212</v>
      </c>
      <c r="D443" s="47">
        <v>39108000</v>
      </c>
      <c r="E443" s="47">
        <v>2607200</v>
      </c>
      <c r="F443" s="47">
        <v>23464800</v>
      </c>
      <c r="G443" s="47">
        <v>13036000</v>
      </c>
    </row>
    <row r="444" spans="1:7" x14ac:dyDescent="0.35">
      <c r="A444" s="45">
        <v>437</v>
      </c>
      <c r="B444">
        <v>80178714</v>
      </c>
      <c r="C444" t="s">
        <v>1272</v>
      </c>
      <c r="D444" s="47">
        <v>19098000</v>
      </c>
      <c r="E444" s="47">
        <v>1379300</v>
      </c>
      <c r="F444" s="47">
        <v>11352700</v>
      </c>
      <c r="G444" s="47">
        <v>6366000</v>
      </c>
    </row>
    <row r="445" spans="1:7" x14ac:dyDescent="0.35">
      <c r="A445" s="45">
        <v>422</v>
      </c>
      <c r="B445">
        <v>53123323</v>
      </c>
      <c r="C445" t="s">
        <v>1227</v>
      </c>
      <c r="D445" s="47">
        <v>44742000</v>
      </c>
      <c r="E445" s="47">
        <v>3231367</v>
      </c>
      <c r="F445" s="47">
        <v>26596633</v>
      </c>
      <c r="G445" s="47">
        <v>14914000</v>
      </c>
    </row>
    <row r="446" spans="1:7" x14ac:dyDescent="0.35">
      <c r="A446" s="45">
        <v>408</v>
      </c>
      <c r="B446">
        <v>1098777417</v>
      </c>
      <c r="C446" t="s">
        <v>1188</v>
      </c>
      <c r="D446" s="47">
        <v>32592000</v>
      </c>
      <c r="E446" s="47">
        <v>2353867</v>
      </c>
      <c r="F446" s="47">
        <v>19374133</v>
      </c>
      <c r="G446" s="47">
        <v>10864000</v>
      </c>
    </row>
    <row r="447" spans="1:7" x14ac:dyDescent="0.35">
      <c r="A447" s="45">
        <v>412</v>
      </c>
      <c r="B447">
        <v>1010179608</v>
      </c>
      <c r="C447" t="s">
        <v>1200</v>
      </c>
      <c r="D447" s="47">
        <v>39108000</v>
      </c>
      <c r="E447" s="47">
        <v>2607200</v>
      </c>
      <c r="F447" s="47">
        <v>23464800</v>
      </c>
      <c r="G447" s="47">
        <v>13036000</v>
      </c>
    </row>
    <row r="448" spans="1:7" x14ac:dyDescent="0.35">
      <c r="A448" s="45">
        <v>435</v>
      </c>
      <c r="B448">
        <v>1016080002</v>
      </c>
      <c r="C448" t="s">
        <v>1266</v>
      </c>
      <c r="D448" s="47">
        <v>31827000</v>
      </c>
      <c r="E448" s="47">
        <v>2829067</v>
      </c>
      <c r="F448" s="47">
        <v>18388933</v>
      </c>
      <c r="G448" s="47">
        <v>10609000</v>
      </c>
    </row>
    <row r="449" spans="1:7" x14ac:dyDescent="0.35">
      <c r="A449" s="45">
        <v>391</v>
      </c>
      <c r="B449">
        <v>1019092681</v>
      </c>
      <c r="C449" t="s">
        <v>1139</v>
      </c>
      <c r="D449" s="47">
        <v>17208000</v>
      </c>
      <c r="E449" s="47">
        <v>1242800</v>
      </c>
      <c r="F449" s="47">
        <v>10229200</v>
      </c>
      <c r="G449" s="47">
        <v>5736000</v>
      </c>
    </row>
    <row r="450" spans="1:7" x14ac:dyDescent="0.35">
      <c r="A450" s="45">
        <v>391</v>
      </c>
      <c r="B450">
        <v>1019092681</v>
      </c>
      <c r="C450" t="s">
        <v>1139</v>
      </c>
      <c r="D450" s="47">
        <v>21900000</v>
      </c>
      <c r="E450" s="47">
        <v>1581667</v>
      </c>
      <c r="F450" s="47">
        <v>13018333</v>
      </c>
      <c r="G450" s="47">
        <v>7300000</v>
      </c>
    </row>
    <row r="451" spans="1:7" x14ac:dyDescent="0.35">
      <c r="A451" s="45">
        <v>410</v>
      </c>
      <c r="B451">
        <v>1018439974</v>
      </c>
      <c r="C451" t="s">
        <v>1194</v>
      </c>
      <c r="D451" s="47">
        <v>61750000</v>
      </c>
      <c r="E451" s="47">
        <v>8550000</v>
      </c>
      <c r="F451" s="47">
        <v>34200000</v>
      </c>
      <c r="G451" s="47">
        <v>19000000</v>
      </c>
    </row>
    <row r="452" spans="1:7" x14ac:dyDescent="0.35">
      <c r="A452" s="45">
        <v>441</v>
      </c>
      <c r="B452">
        <v>1033752285</v>
      </c>
      <c r="C452" t="s">
        <v>1284</v>
      </c>
      <c r="D452" s="47">
        <v>35245000</v>
      </c>
      <c r="E452" s="47">
        <v>1611200</v>
      </c>
      <c r="F452" s="47">
        <v>21549800</v>
      </c>
      <c r="G452" s="47">
        <v>12084000</v>
      </c>
    </row>
    <row r="453" spans="1:7" x14ac:dyDescent="0.35">
      <c r="A453" s="45">
        <v>392</v>
      </c>
      <c r="B453">
        <v>1094248993</v>
      </c>
      <c r="C453" t="s">
        <v>1142</v>
      </c>
      <c r="D453" s="47">
        <v>39108000</v>
      </c>
      <c r="E453" s="47">
        <v>2824467</v>
      </c>
      <c r="F453" s="47">
        <v>23247533</v>
      </c>
      <c r="G453" s="47">
        <v>13036000</v>
      </c>
    </row>
    <row r="454" spans="1:7" x14ac:dyDescent="0.35">
      <c r="A454" s="45">
        <v>449</v>
      </c>
      <c r="B454">
        <v>52253908</v>
      </c>
      <c r="C454" t="s">
        <v>1308</v>
      </c>
      <c r="D454" s="47">
        <v>35009700</v>
      </c>
      <c r="E454" s="47">
        <v>2528478</v>
      </c>
      <c r="F454" s="47">
        <v>20811322</v>
      </c>
      <c r="G454" s="47">
        <v>11669900</v>
      </c>
    </row>
    <row r="455" spans="1:7" x14ac:dyDescent="0.35">
      <c r="A455" s="45">
        <v>430</v>
      </c>
      <c r="B455">
        <v>1010162537</v>
      </c>
      <c r="C455" t="s">
        <v>1251</v>
      </c>
      <c r="D455" s="47">
        <v>31827000</v>
      </c>
      <c r="E455" s="47">
        <v>2298617</v>
      </c>
      <c r="F455" s="47">
        <v>18919383</v>
      </c>
      <c r="G455" s="47">
        <v>10609000</v>
      </c>
    </row>
    <row r="456" spans="1:7" x14ac:dyDescent="0.35">
      <c r="A456" s="45">
        <v>458</v>
      </c>
      <c r="B456">
        <v>1026567919</v>
      </c>
      <c r="C456" t="s">
        <v>1335</v>
      </c>
      <c r="D456" s="47">
        <v>41400000</v>
      </c>
      <c r="E456" s="47">
        <v>2760000</v>
      </c>
      <c r="F456" s="47">
        <v>24840000</v>
      </c>
      <c r="G456" s="47">
        <v>13800000</v>
      </c>
    </row>
    <row r="457" spans="1:7" x14ac:dyDescent="0.35">
      <c r="A457" s="45">
        <v>455</v>
      </c>
      <c r="B457">
        <v>52833210</v>
      </c>
      <c r="C457" t="s">
        <v>1326</v>
      </c>
      <c r="D457" s="47">
        <v>39108000</v>
      </c>
      <c r="E457" s="47">
        <v>3259000</v>
      </c>
      <c r="F457" s="47">
        <v>22813000</v>
      </c>
      <c r="G457" s="47">
        <v>13036000</v>
      </c>
    </row>
    <row r="458" spans="1:7" x14ac:dyDescent="0.35">
      <c r="A458" s="45">
        <v>445</v>
      </c>
      <c r="B458">
        <v>37745134</v>
      </c>
      <c r="C458" t="s">
        <v>1296</v>
      </c>
      <c r="D458" s="47">
        <v>13687000</v>
      </c>
      <c r="E458" s="47">
        <v>1140584</v>
      </c>
      <c r="F458" s="47">
        <v>8136160</v>
      </c>
      <c r="G458" s="47">
        <v>4410256</v>
      </c>
    </row>
    <row r="459" spans="1:7" x14ac:dyDescent="0.35">
      <c r="A459" s="45">
        <v>445</v>
      </c>
      <c r="B459">
        <v>37745134</v>
      </c>
      <c r="C459" t="s">
        <v>1296</v>
      </c>
      <c r="D459" s="47">
        <v>9777000</v>
      </c>
      <c r="E459" s="47">
        <v>814750</v>
      </c>
      <c r="F459" s="47">
        <v>5811883</v>
      </c>
      <c r="G459" s="47">
        <v>3150367</v>
      </c>
    </row>
    <row r="460" spans="1:7" x14ac:dyDescent="0.35">
      <c r="A460" s="45">
        <v>445</v>
      </c>
      <c r="B460">
        <v>37745134</v>
      </c>
      <c r="C460" t="s">
        <v>1296</v>
      </c>
      <c r="D460" s="47">
        <v>5866000</v>
      </c>
      <c r="E460" s="47">
        <v>488834</v>
      </c>
      <c r="F460" s="47">
        <v>3487012</v>
      </c>
      <c r="G460" s="47">
        <v>1890154</v>
      </c>
    </row>
    <row r="461" spans="1:7" x14ac:dyDescent="0.35">
      <c r="A461" s="45">
        <v>445</v>
      </c>
      <c r="B461">
        <v>37745134</v>
      </c>
      <c r="C461" t="s">
        <v>1296</v>
      </c>
      <c r="D461" s="47">
        <v>9777000</v>
      </c>
      <c r="E461" s="47">
        <v>814750</v>
      </c>
      <c r="F461" s="47">
        <v>5811883</v>
      </c>
      <c r="G461" s="47">
        <v>3150367</v>
      </c>
    </row>
    <row r="462" spans="1:7" x14ac:dyDescent="0.35">
      <c r="A462" s="45">
        <v>456</v>
      </c>
      <c r="B462">
        <v>52216249</v>
      </c>
      <c r="C462" t="s">
        <v>1329</v>
      </c>
      <c r="D462" s="47">
        <v>39108000</v>
      </c>
      <c r="E462" s="47">
        <v>2824467</v>
      </c>
      <c r="F462" s="47">
        <v>23247533</v>
      </c>
      <c r="G462" s="47">
        <v>13036000</v>
      </c>
    </row>
    <row r="463" spans="1:7" x14ac:dyDescent="0.35">
      <c r="A463" s="45">
        <v>457</v>
      </c>
      <c r="B463">
        <v>1110467098</v>
      </c>
      <c r="C463" t="s">
        <v>1332</v>
      </c>
      <c r="D463" s="47">
        <v>39108000</v>
      </c>
      <c r="E463" s="47">
        <v>2607200</v>
      </c>
      <c r="F463" s="47">
        <v>23464800</v>
      </c>
      <c r="G463" s="47">
        <v>13036000</v>
      </c>
    </row>
    <row r="464" spans="1:7" x14ac:dyDescent="0.35">
      <c r="A464" s="45">
        <v>447</v>
      </c>
      <c r="B464">
        <v>52287875</v>
      </c>
      <c r="C464" t="s">
        <v>1302</v>
      </c>
      <c r="D464" s="47">
        <v>2356000</v>
      </c>
      <c r="E464" s="47">
        <v>196333</v>
      </c>
      <c r="F464" s="47">
        <v>1400513</v>
      </c>
      <c r="G464" s="47">
        <v>759154</v>
      </c>
    </row>
    <row r="465" spans="1:7" x14ac:dyDescent="0.35">
      <c r="A465" s="45">
        <v>447</v>
      </c>
      <c r="B465">
        <v>52287875</v>
      </c>
      <c r="C465" t="s">
        <v>1302</v>
      </c>
      <c r="D465" s="47">
        <v>5498000</v>
      </c>
      <c r="E465" s="47">
        <v>458167</v>
      </c>
      <c r="F465" s="47">
        <v>3268254</v>
      </c>
      <c r="G465" s="47">
        <v>1771579</v>
      </c>
    </row>
    <row r="466" spans="1:7" x14ac:dyDescent="0.35">
      <c r="A466" s="45">
        <v>447</v>
      </c>
      <c r="B466">
        <v>52287875</v>
      </c>
      <c r="C466" t="s">
        <v>1302</v>
      </c>
      <c r="D466" s="47">
        <v>3927000</v>
      </c>
      <c r="E466" s="47">
        <v>327250</v>
      </c>
      <c r="F466" s="47">
        <v>2334383</v>
      </c>
      <c r="G466" s="47">
        <v>1265367</v>
      </c>
    </row>
    <row r="467" spans="1:7" x14ac:dyDescent="0.35">
      <c r="A467" s="45">
        <v>447</v>
      </c>
      <c r="B467">
        <v>52287875</v>
      </c>
      <c r="C467" t="s">
        <v>1302</v>
      </c>
      <c r="D467" s="47">
        <v>3927000</v>
      </c>
      <c r="E467" s="47">
        <v>327250</v>
      </c>
      <c r="F467" s="47">
        <v>2334383</v>
      </c>
      <c r="G467" s="47">
        <v>1265367</v>
      </c>
    </row>
    <row r="468" spans="1:7" x14ac:dyDescent="0.35">
      <c r="A468" s="45">
        <v>460</v>
      </c>
      <c r="B468">
        <v>52737116</v>
      </c>
      <c r="C468" t="s">
        <v>1338</v>
      </c>
      <c r="D468" s="47">
        <v>19961400</v>
      </c>
      <c r="E468" s="47">
        <v>1441657</v>
      </c>
      <c r="F468" s="47">
        <v>11865943</v>
      </c>
      <c r="G468" s="47">
        <v>6653800</v>
      </c>
    </row>
    <row r="469" spans="1:7" x14ac:dyDescent="0.35">
      <c r="A469" s="45">
        <v>460</v>
      </c>
      <c r="B469">
        <v>52737116</v>
      </c>
      <c r="C469" t="s">
        <v>1338</v>
      </c>
      <c r="D469" s="47">
        <v>19374300</v>
      </c>
      <c r="E469" s="47">
        <v>1399255</v>
      </c>
      <c r="F469" s="47">
        <v>11516945</v>
      </c>
      <c r="G469" s="47">
        <v>6458100</v>
      </c>
    </row>
    <row r="470" spans="1:7" x14ac:dyDescent="0.35">
      <c r="A470" s="45">
        <v>460</v>
      </c>
      <c r="B470">
        <v>52737116</v>
      </c>
      <c r="C470" t="s">
        <v>1338</v>
      </c>
      <c r="D470" s="47">
        <v>19374300</v>
      </c>
      <c r="E470" s="47">
        <v>1399255</v>
      </c>
      <c r="F470" s="47">
        <v>11516945</v>
      </c>
      <c r="G470" s="47">
        <v>6458100</v>
      </c>
    </row>
    <row r="471" spans="1:7" x14ac:dyDescent="0.35">
      <c r="A471" s="45">
        <v>454</v>
      </c>
      <c r="B471">
        <v>1020740687</v>
      </c>
      <c r="C471" t="s">
        <v>1323</v>
      </c>
      <c r="D471" s="47">
        <v>49440000</v>
      </c>
      <c r="E471" s="47">
        <v>3570667</v>
      </c>
      <c r="F471" s="47">
        <v>29389333</v>
      </c>
      <c r="G471" s="47">
        <v>16480000</v>
      </c>
    </row>
    <row r="472" spans="1:7" x14ac:dyDescent="0.35">
      <c r="A472" s="45">
        <v>448</v>
      </c>
      <c r="B472">
        <v>53153823</v>
      </c>
      <c r="C472" t="s">
        <v>1305</v>
      </c>
      <c r="D472" s="47">
        <v>40284000</v>
      </c>
      <c r="E472" s="47">
        <v>2909400</v>
      </c>
      <c r="F472" s="47">
        <v>23946600</v>
      </c>
      <c r="G472" s="47">
        <v>13428000</v>
      </c>
    </row>
    <row r="473" spans="1:7" x14ac:dyDescent="0.35">
      <c r="A473" s="45">
        <v>461</v>
      </c>
      <c r="B473">
        <v>1143388960</v>
      </c>
      <c r="C473" t="s">
        <v>1341</v>
      </c>
      <c r="D473" s="47">
        <v>39798000</v>
      </c>
      <c r="E473" s="47">
        <v>3095400</v>
      </c>
      <c r="F473" s="47">
        <v>23436600</v>
      </c>
      <c r="G473" s="47">
        <v>13266000</v>
      </c>
    </row>
    <row r="474" spans="1:7" x14ac:dyDescent="0.35">
      <c r="A474" s="45">
        <v>462</v>
      </c>
      <c r="B474">
        <v>52855084</v>
      </c>
      <c r="C474" t="s">
        <v>1344</v>
      </c>
      <c r="D474" s="47">
        <v>35406000</v>
      </c>
      <c r="E474" s="47">
        <v>2360400</v>
      </c>
      <c r="F474" s="47">
        <v>21243600</v>
      </c>
      <c r="G474" s="47">
        <v>11802000</v>
      </c>
    </row>
    <row r="475" spans="1:7" x14ac:dyDescent="0.35">
      <c r="A475" s="45">
        <v>463</v>
      </c>
      <c r="B475">
        <v>53080693</v>
      </c>
      <c r="C475" t="s">
        <v>1347</v>
      </c>
      <c r="D475" s="47">
        <v>35406000</v>
      </c>
      <c r="E475" s="47">
        <v>2360400</v>
      </c>
      <c r="F475" s="47">
        <v>21243600</v>
      </c>
      <c r="G475" s="47">
        <v>11802000</v>
      </c>
    </row>
    <row r="476" spans="1:7" x14ac:dyDescent="0.35">
      <c r="A476" s="45">
        <v>440</v>
      </c>
      <c r="B476">
        <v>1032434658</v>
      </c>
      <c r="C476" t="s">
        <v>1281</v>
      </c>
      <c r="D476" s="47">
        <v>34482500</v>
      </c>
      <c r="E476" s="47">
        <v>4951333</v>
      </c>
      <c r="F476" s="47">
        <v>18921167</v>
      </c>
      <c r="G476" s="47">
        <v>10610000</v>
      </c>
    </row>
    <row r="477" spans="1:7" x14ac:dyDescent="0.35">
      <c r="A477" s="45">
        <v>451</v>
      </c>
      <c r="B477">
        <v>1026569822</v>
      </c>
      <c r="C477" t="s">
        <v>1314</v>
      </c>
      <c r="D477" s="47">
        <v>39108000</v>
      </c>
      <c r="E477" s="47">
        <v>3259000</v>
      </c>
      <c r="F477" s="47">
        <v>22813000</v>
      </c>
      <c r="G477" s="47">
        <v>13036000</v>
      </c>
    </row>
    <row r="478" spans="1:7" x14ac:dyDescent="0.35">
      <c r="A478" s="45">
        <v>450</v>
      </c>
      <c r="B478">
        <v>35469663</v>
      </c>
      <c r="C478" t="s">
        <v>1311</v>
      </c>
      <c r="D478" s="47">
        <v>39108000</v>
      </c>
      <c r="E478" s="47">
        <v>4128067</v>
      </c>
      <c r="F478" s="47">
        <v>21943933</v>
      </c>
      <c r="G478" s="47">
        <v>13036000</v>
      </c>
    </row>
    <row r="479" spans="1:7" x14ac:dyDescent="0.35">
      <c r="A479" s="45">
        <v>452</v>
      </c>
      <c r="B479">
        <v>1014203787</v>
      </c>
      <c r="C479" t="s">
        <v>1317</v>
      </c>
      <c r="D479" s="47">
        <v>7821600</v>
      </c>
      <c r="E479" s="47">
        <v>608347</v>
      </c>
      <c r="F479" s="47">
        <v>4606053</v>
      </c>
      <c r="G479" s="47">
        <v>2607200</v>
      </c>
    </row>
    <row r="480" spans="1:7" x14ac:dyDescent="0.35">
      <c r="A480" s="45">
        <v>452</v>
      </c>
      <c r="B480">
        <v>1014203787</v>
      </c>
      <c r="C480" t="s">
        <v>1317</v>
      </c>
      <c r="D480" s="47">
        <v>31286400</v>
      </c>
      <c r="E480" s="47">
        <v>2433386</v>
      </c>
      <c r="F480" s="47">
        <v>18424214</v>
      </c>
      <c r="G480" s="47">
        <v>10428800</v>
      </c>
    </row>
    <row r="481" spans="1:7" x14ac:dyDescent="0.35">
      <c r="A481" s="45">
        <v>446</v>
      </c>
      <c r="B481">
        <v>1032442354</v>
      </c>
      <c r="C481" t="s">
        <v>1299</v>
      </c>
      <c r="D481" s="47">
        <v>43549000</v>
      </c>
      <c r="E481" s="47">
        <v>4472600</v>
      </c>
      <c r="F481" s="47">
        <v>24952400</v>
      </c>
      <c r="G481" s="47">
        <v>14124000</v>
      </c>
    </row>
    <row r="482" spans="1:7" x14ac:dyDescent="0.35">
      <c r="A482" s="45">
        <v>444</v>
      </c>
      <c r="B482">
        <v>53051124</v>
      </c>
      <c r="C482" t="s">
        <v>1293</v>
      </c>
      <c r="D482" s="47">
        <v>35245000</v>
      </c>
      <c r="E482" s="47">
        <v>1611200</v>
      </c>
      <c r="F482" s="47">
        <v>21549800</v>
      </c>
      <c r="G482" s="47">
        <v>12084000</v>
      </c>
    </row>
    <row r="483" spans="1:7" x14ac:dyDescent="0.35">
      <c r="A483" s="45">
        <v>443</v>
      </c>
      <c r="B483">
        <v>1019055961</v>
      </c>
      <c r="C483" t="s">
        <v>1290</v>
      </c>
      <c r="D483" s="47">
        <v>31827000</v>
      </c>
      <c r="E483" s="47">
        <v>2829067</v>
      </c>
      <c r="F483" s="47">
        <v>18388933</v>
      </c>
      <c r="G483" s="47">
        <v>10609000</v>
      </c>
    </row>
    <row r="484" spans="1:7" x14ac:dyDescent="0.35">
      <c r="A484" s="45">
        <v>442</v>
      </c>
      <c r="B484">
        <v>1090380491</v>
      </c>
      <c r="C484" t="s">
        <v>1287</v>
      </c>
      <c r="D484" s="47">
        <v>31827000</v>
      </c>
      <c r="E484" s="47">
        <v>2829067</v>
      </c>
      <c r="F484" s="47">
        <v>18388933</v>
      </c>
      <c r="G484" s="47">
        <v>10609000</v>
      </c>
    </row>
    <row r="485" spans="1:7" x14ac:dyDescent="0.35">
      <c r="A485" s="45">
        <v>439</v>
      </c>
      <c r="B485">
        <v>1022394060</v>
      </c>
      <c r="C485" t="s">
        <v>1278</v>
      </c>
      <c r="D485" s="47">
        <v>5362200</v>
      </c>
      <c r="E485" s="47">
        <v>1</v>
      </c>
      <c r="F485" s="47">
        <v>3477306</v>
      </c>
      <c r="G485" s="47">
        <v>1884893</v>
      </c>
    </row>
    <row r="486" spans="1:7" x14ac:dyDescent="0.35">
      <c r="A486" s="45">
        <v>439</v>
      </c>
      <c r="B486">
        <v>1022394060</v>
      </c>
      <c r="C486" t="s">
        <v>1278</v>
      </c>
      <c r="D486" s="47">
        <v>9383850</v>
      </c>
      <c r="E486" s="47">
        <v>1</v>
      </c>
      <c r="F486" s="47">
        <v>6085283</v>
      </c>
      <c r="G486" s="47">
        <v>3298566</v>
      </c>
    </row>
    <row r="487" spans="1:7" x14ac:dyDescent="0.35">
      <c r="A487" s="45">
        <v>439</v>
      </c>
      <c r="B487">
        <v>1022394060</v>
      </c>
      <c r="C487" t="s">
        <v>1278</v>
      </c>
      <c r="D487" s="47">
        <v>5362200</v>
      </c>
      <c r="E487" s="47">
        <v>0</v>
      </c>
      <c r="F487" s="47">
        <v>3477304</v>
      </c>
      <c r="G487" s="47">
        <v>1884896</v>
      </c>
    </row>
    <row r="488" spans="1:7" x14ac:dyDescent="0.35">
      <c r="A488" s="45">
        <v>439</v>
      </c>
      <c r="B488">
        <v>1022394060</v>
      </c>
      <c r="C488" t="s">
        <v>1278</v>
      </c>
      <c r="D488" s="47">
        <v>4021650</v>
      </c>
      <c r="E488" s="47">
        <v>0</v>
      </c>
      <c r="F488" s="47">
        <v>2607979</v>
      </c>
      <c r="G488" s="47">
        <v>1413671</v>
      </c>
    </row>
    <row r="489" spans="1:7" x14ac:dyDescent="0.35">
      <c r="A489" s="45">
        <v>439</v>
      </c>
      <c r="B489">
        <v>1022394060</v>
      </c>
      <c r="C489" t="s">
        <v>1278</v>
      </c>
      <c r="D489" s="47">
        <v>2681100</v>
      </c>
      <c r="E489" s="47">
        <v>0</v>
      </c>
      <c r="F489" s="47">
        <v>1738654</v>
      </c>
      <c r="G489" s="47">
        <v>942446</v>
      </c>
    </row>
    <row r="490" spans="1:7" x14ac:dyDescent="0.35">
      <c r="A490" s="45">
        <v>453</v>
      </c>
      <c r="B490">
        <v>1020758832</v>
      </c>
      <c r="C490" t="s">
        <v>1320</v>
      </c>
      <c r="D490" s="47">
        <v>10350000</v>
      </c>
      <c r="E490" s="47">
        <v>747500</v>
      </c>
      <c r="F490" s="47">
        <v>6152500</v>
      </c>
      <c r="G490" s="47">
        <v>3450000</v>
      </c>
    </row>
    <row r="491" spans="1:7" x14ac:dyDescent="0.35">
      <c r="A491" s="45">
        <v>453</v>
      </c>
      <c r="B491">
        <v>1020758832</v>
      </c>
      <c r="C491" t="s">
        <v>1320</v>
      </c>
      <c r="D491" s="47">
        <v>31050000</v>
      </c>
      <c r="E491" s="47">
        <v>2242500</v>
      </c>
      <c r="F491" s="47">
        <v>18457500</v>
      </c>
      <c r="G491" s="47">
        <v>10350000</v>
      </c>
    </row>
    <row r="492" spans="1:7" x14ac:dyDescent="0.35">
      <c r="A492" s="45">
        <v>469</v>
      </c>
      <c r="B492">
        <v>36314972</v>
      </c>
      <c r="C492" t="s">
        <v>1365</v>
      </c>
      <c r="D492" s="47">
        <v>39798000</v>
      </c>
      <c r="E492" s="47">
        <v>3316500</v>
      </c>
      <c r="F492" s="47">
        <v>23215500</v>
      </c>
      <c r="G492" s="47">
        <v>13266000</v>
      </c>
    </row>
    <row r="493" spans="1:7" x14ac:dyDescent="0.35">
      <c r="A493" s="45">
        <v>482</v>
      </c>
      <c r="B493">
        <v>1013669194</v>
      </c>
      <c r="C493" t="s">
        <v>1404</v>
      </c>
      <c r="D493" s="47">
        <v>55347200</v>
      </c>
      <c r="E493" s="47">
        <v>7783200</v>
      </c>
      <c r="F493" s="47">
        <v>30268000</v>
      </c>
      <c r="G493" s="47">
        <v>17296000</v>
      </c>
    </row>
    <row r="494" spans="1:7" x14ac:dyDescent="0.35">
      <c r="A494" s="45">
        <v>475</v>
      </c>
      <c r="B494">
        <v>1086922482</v>
      </c>
      <c r="C494" t="s">
        <v>1383</v>
      </c>
      <c r="D494" s="47">
        <v>35308000</v>
      </c>
      <c r="E494" s="47">
        <v>6518400</v>
      </c>
      <c r="F494" s="47">
        <v>17925600</v>
      </c>
      <c r="G494" s="47">
        <v>10864000</v>
      </c>
    </row>
    <row r="495" spans="1:7" x14ac:dyDescent="0.35">
      <c r="A495" s="45">
        <v>476</v>
      </c>
      <c r="B495">
        <v>1026271628</v>
      </c>
      <c r="C495" t="s">
        <v>1386</v>
      </c>
      <c r="D495" s="47">
        <v>40194333</v>
      </c>
      <c r="E495" s="47">
        <v>4345333</v>
      </c>
      <c r="F495" s="47">
        <v>22813000</v>
      </c>
      <c r="G495" s="47">
        <v>13036000</v>
      </c>
    </row>
    <row r="496" spans="1:7" x14ac:dyDescent="0.35">
      <c r="A496" s="45">
        <v>481</v>
      </c>
      <c r="B496">
        <v>1098729713</v>
      </c>
      <c r="C496" t="s">
        <v>1401</v>
      </c>
      <c r="D496" s="47">
        <v>54000000</v>
      </c>
      <c r="E496" s="47">
        <v>4200000</v>
      </c>
      <c r="F496" s="47">
        <v>31800000</v>
      </c>
      <c r="G496" s="47">
        <v>18000000</v>
      </c>
    </row>
    <row r="497" spans="1:7" x14ac:dyDescent="0.35">
      <c r="A497" s="45">
        <v>477</v>
      </c>
      <c r="B497">
        <v>52430621</v>
      </c>
      <c r="C497" t="s">
        <v>1389</v>
      </c>
      <c r="D497" s="47">
        <v>32592000</v>
      </c>
      <c r="E497" s="47">
        <v>2716000</v>
      </c>
      <c r="F497" s="47">
        <v>19012000</v>
      </c>
      <c r="G497" s="47">
        <v>10864000</v>
      </c>
    </row>
    <row r="498" spans="1:7" x14ac:dyDescent="0.35">
      <c r="A498" s="45">
        <v>464</v>
      </c>
      <c r="B498">
        <v>52159768</v>
      </c>
      <c r="C498" t="s">
        <v>1350</v>
      </c>
      <c r="D498" s="47">
        <v>13687000</v>
      </c>
      <c r="E498" s="47">
        <v>1064544</v>
      </c>
      <c r="F498" s="47">
        <v>8060120</v>
      </c>
      <c r="G498" s="47">
        <v>4562336</v>
      </c>
    </row>
    <row r="499" spans="1:7" x14ac:dyDescent="0.35">
      <c r="A499" s="45">
        <v>464</v>
      </c>
      <c r="B499">
        <v>52159768</v>
      </c>
      <c r="C499" t="s">
        <v>1350</v>
      </c>
      <c r="D499" s="47">
        <v>9777000</v>
      </c>
      <c r="E499" s="47">
        <v>760434</v>
      </c>
      <c r="F499" s="47">
        <v>5757567</v>
      </c>
      <c r="G499" s="47">
        <v>3258999</v>
      </c>
    </row>
    <row r="500" spans="1:7" x14ac:dyDescent="0.35">
      <c r="A500" s="45">
        <v>464</v>
      </c>
      <c r="B500">
        <v>52159768</v>
      </c>
      <c r="C500" t="s">
        <v>1350</v>
      </c>
      <c r="D500" s="47">
        <v>5866000</v>
      </c>
      <c r="E500" s="47">
        <v>456245</v>
      </c>
      <c r="F500" s="47">
        <v>3454423</v>
      </c>
      <c r="G500" s="47">
        <v>1955332</v>
      </c>
    </row>
    <row r="501" spans="1:7" x14ac:dyDescent="0.35">
      <c r="A501" s="45">
        <v>464</v>
      </c>
      <c r="B501">
        <v>52159768</v>
      </c>
      <c r="C501" t="s">
        <v>1350</v>
      </c>
      <c r="D501" s="47">
        <v>9777000</v>
      </c>
      <c r="E501" s="47">
        <v>760434</v>
      </c>
      <c r="F501" s="47">
        <v>5757567</v>
      </c>
      <c r="G501" s="47">
        <v>3258999</v>
      </c>
    </row>
    <row r="502" spans="1:7" x14ac:dyDescent="0.35">
      <c r="A502" s="45">
        <v>471</v>
      </c>
      <c r="B502">
        <v>1010162050</v>
      </c>
      <c r="C502" t="s">
        <v>1371</v>
      </c>
      <c r="D502" s="47">
        <v>32592000</v>
      </c>
      <c r="E502" s="47">
        <v>2716000</v>
      </c>
      <c r="F502" s="47">
        <v>18649867</v>
      </c>
      <c r="G502" s="47">
        <v>11226133</v>
      </c>
    </row>
    <row r="503" spans="1:7" x14ac:dyDescent="0.35">
      <c r="A503" s="45">
        <v>470</v>
      </c>
      <c r="B503">
        <v>53129961</v>
      </c>
      <c r="C503" t="s">
        <v>1368</v>
      </c>
      <c r="D503" s="47">
        <v>32592000</v>
      </c>
      <c r="E503" s="47">
        <v>2716000</v>
      </c>
      <c r="F503" s="47">
        <v>19012000</v>
      </c>
      <c r="G503" s="47">
        <v>10864000</v>
      </c>
    </row>
    <row r="504" spans="1:7" x14ac:dyDescent="0.35">
      <c r="A504" s="45">
        <v>467</v>
      </c>
      <c r="B504">
        <v>1013633241</v>
      </c>
      <c r="C504" t="s">
        <v>1359</v>
      </c>
      <c r="D504" s="47">
        <v>31827000</v>
      </c>
      <c r="E504" s="47">
        <v>2475433</v>
      </c>
      <c r="F504" s="47">
        <v>18742567</v>
      </c>
      <c r="G504" s="47">
        <v>10609000</v>
      </c>
    </row>
    <row r="505" spans="1:7" x14ac:dyDescent="0.35">
      <c r="A505" s="45">
        <v>465</v>
      </c>
      <c r="B505">
        <v>52479051</v>
      </c>
      <c r="C505" t="s">
        <v>1353</v>
      </c>
      <c r="D505" s="47">
        <v>13687000</v>
      </c>
      <c r="E505" s="47">
        <v>1064544</v>
      </c>
      <c r="F505" s="47">
        <v>8060120</v>
      </c>
      <c r="G505" s="47">
        <v>4562336</v>
      </c>
    </row>
    <row r="506" spans="1:7" x14ac:dyDescent="0.35">
      <c r="A506" s="45">
        <v>465</v>
      </c>
      <c r="B506">
        <v>52479051</v>
      </c>
      <c r="C506" t="s">
        <v>1353</v>
      </c>
      <c r="D506" s="47">
        <v>9777000</v>
      </c>
      <c r="E506" s="47">
        <v>760434</v>
      </c>
      <c r="F506" s="47">
        <v>5757567</v>
      </c>
      <c r="G506" s="47">
        <v>3258999</v>
      </c>
    </row>
    <row r="507" spans="1:7" x14ac:dyDescent="0.35">
      <c r="A507" s="45">
        <v>465</v>
      </c>
      <c r="B507">
        <v>52479051</v>
      </c>
      <c r="C507" t="s">
        <v>1353</v>
      </c>
      <c r="D507" s="47">
        <v>5866000</v>
      </c>
      <c r="E507" s="47">
        <v>456245</v>
      </c>
      <c r="F507" s="47">
        <v>3454423</v>
      </c>
      <c r="G507" s="47">
        <v>1955332</v>
      </c>
    </row>
    <row r="508" spans="1:7" x14ac:dyDescent="0.35">
      <c r="A508" s="45">
        <v>465</v>
      </c>
      <c r="B508">
        <v>52479051</v>
      </c>
      <c r="C508" t="s">
        <v>1353</v>
      </c>
      <c r="D508" s="47">
        <v>9777000</v>
      </c>
      <c r="E508" s="47">
        <v>760434</v>
      </c>
      <c r="F508" s="47">
        <v>5757567</v>
      </c>
      <c r="G508" s="47">
        <v>3258999</v>
      </c>
    </row>
    <row r="509" spans="1:7" x14ac:dyDescent="0.35">
      <c r="A509" s="45">
        <v>466</v>
      </c>
      <c r="B509">
        <v>80502946</v>
      </c>
      <c r="C509" t="s">
        <v>1356</v>
      </c>
      <c r="D509" s="47">
        <v>13687000</v>
      </c>
      <c r="E509" s="47">
        <v>1064544</v>
      </c>
      <c r="F509" s="47">
        <v>8060120</v>
      </c>
      <c r="G509" s="47">
        <v>4562336</v>
      </c>
    </row>
    <row r="510" spans="1:7" x14ac:dyDescent="0.35">
      <c r="A510" s="45">
        <v>466</v>
      </c>
      <c r="B510">
        <v>80502946</v>
      </c>
      <c r="C510" t="s">
        <v>1356</v>
      </c>
      <c r="D510" s="47">
        <v>5866000</v>
      </c>
      <c r="E510" s="47">
        <v>456245</v>
      </c>
      <c r="F510" s="47">
        <v>3454423</v>
      </c>
      <c r="G510" s="47">
        <v>1955332</v>
      </c>
    </row>
    <row r="511" spans="1:7" x14ac:dyDescent="0.35">
      <c r="A511" s="45">
        <v>466</v>
      </c>
      <c r="B511">
        <v>80502946</v>
      </c>
      <c r="C511" t="s">
        <v>1356</v>
      </c>
      <c r="D511" s="47">
        <v>9777000</v>
      </c>
      <c r="E511" s="47">
        <v>760434</v>
      </c>
      <c r="F511" s="47">
        <v>5757567</v>
      </c>
      <c r="G511" s="47">
        <v>3258999</v>
      </c>
    </row>
    <row r="512" spans="1:7" x14ac:dyDescent="0.35">
      <c r="A512" s="45">
        <v>466</v>
      </c>
      <c r="B512">
        <v>80502946</v>
      </c>
      <c r="C512" t="s">
        <v>1356</v>
      </c>
      <c r="D512" s="47">
        <v>9777000</v>
      </c>
      <c r="E512" s="47">
        <v>760434</v>
      </c>
      <c r="F512" s="47">
        <v>5757567</v>
      </c>
      <c r="G512" s="47">
        <v>3258999</v>
      </c>
    </row>
    <row r="513" spans="1:7" x14ac:dyDescent="0.35">
      <c r="A513" s="45">
        <v>483</v>
      </c>
      <c r="B513">
        <v>1096955788</v>
      </c>
      <c r="C513" t="s">
        <v>1407</v>
      </c>
      <c r="D513" s="47">
        <v>35406000</v>
      </c>
      <c r="E513" s="47">
        <v>2753800</v>
      </c>
      <c r="F513" s="47">
        <v>20850200</v>
      </c>
      <c r="G513" s="47">
        <v>11802000</v>
      </c>
    </row>
    <row r="514" spans="1:7" x14ac:dyDescent="0.35">
      <c r="A514" s="45">
        <v>484</v>
      </c>
      <c r="B514">
        <v>1030637392</v>
      </c>
      <c r="C514" t="s">
        <v>1410</v>
      </c>
      <c r="D514" s="47">
        <v>35406000</v>
      </c>
      <c r="E514" s="47">
        <v>2557100</v>
      </c>
      <c r="F514" s="47">
        <v>21046900</v>
      </c>
      <c r="G514" s="47">
        <v>11802000</v>
      </c>
    </row>
    <row r="515" spans="1:7" x14ac:dyDescent="0.35">
      <c r="A515" s="45">
        <v>478</v>
      </c>
      <c r="B515">
        <v>1014220634</v>
      </c>
      <c r="C515" t="s">
        <v>1392</v>
      </c>
      <c r="D515" s="47">
        <v>39108000</v>
      </c>
      <c r="E515" s="47">
        <v>3259000</v>
      </c>
      <c r="F515" s="47">
        <v>22813000</v>
      </c>
      <c r="G515" s="47">
        <v>13036000</v>
      </c>
    </row>
    <row r="516" spans="1:7" x14ac:dyDescent="0.35">
      <c r="A516" s="45">
        <v>479</v>
      </c>
      <c r="B516">
        <v>1049618101</v>
      </c>
      <c r="C516" t="s">
        <v>1395</v>
      </c>
      <c r="D516" s="47">
        <v>39108000</v>
      </c>
      <c r="E516" s="47">
        <v>4128067</v>
      </c>
      <c r="F516" s="47">
        <v>21943933</v>
      </c>
      <c r="G516" s="47">
        <v>13036000</v>
      </c>
    </row>
    <row r="517" spans="1:7" x14ac:dyDescent="0.35">
      <c r="A517" s="45">
        <v>480</v>
      </c>
      <c r="B517">
        <v>1022429596</v>
      </c>
      <c r="C517" t="s">
        <v>1398</v>
      </c>
      <c r="D517" s="47">
        <v>18906000</v>
      </c>
      <c r="E517" s="47">
        <v>1575500</v>
      </c>
      <c r="F517" s="47">
        <v>11028500</v>
      </c>
      <c r="G517" s="47">
        <v>6302000</v>
      </c>
    </row>
    <row r="518" spans="1:7" x14ac:dyDescent="0.35">
      <c r="A518" s="45">
        <v>468</v>
      </c>
      <c r="B518">
        <v>1015436980</v>
      </c>
      <c r="C518" t="s">
        <v>1362</v>
      </c>
      <c r="D518" s="47">
        <v>49440000</v>
      </c>
      <c r="E518" s="47">
        <v>3845333</v>
      </c>
      <c r="F518" s="47">
        <v>29114667</v>
      </c>
      <c r="G518" s="47">
        <v>16480000</v>
      </c>
    </row>
    <row r="519" spans="1:7" x14ac:dyDescent="0.35">
      <c r="A519" s="45">
        <v>472</v>
      </c>
      <c r="B519">
        <v>1023881004</v>
      </c>
      <c r="C519" t="s">
        <v>1374</v>
      </c>
      <c r="D519" s="47">
        <v>31827000</v>
      </c>
      <c r="E519" s="47">
        <v>2829067</v>
      </c>
      <c r="F519" s="47">
        <v>18388933</v>
      </c>
      <c r="G519" s="47">
        <v>10609000</v>
      </c>
    </row>
    <row r="520" spans="1:7" x14ac:dyDescent="0.35">
      <c r="A520" s="45">
        <v>474</v>
      </c>
      <c r="B520">
        <v>1018430470</v>
      </c>
      <c r="C520" t="s">
        <v>1380</v>
      </c>
      <c r="D520" s="47">
        <v>66836700</v>
      </c>
      <c r="E520" s="47">
        <v>5569725</v>
      </c>
      <c r="F520" s="47">
        <v>38988075</v>
      </c>
      <c r="G520" s="47">
        <v>22278900</v>
      </c>
    </row>
    <row r="521" spans="1:7" x14ac:dyDescent="0.35">
      <c r="A521" s="45">
        <v>473</v>
      </c>
      <c r="B521">
        <v>1020786216</v>
      </c>
      <c r="C521" t="s">
        <v>1377</v>
      </c>
      <c r="D521" s="47">
        <v>73542000</v>
      </c>
      <c r="E521" s="47">
        <v>6128500</v>
      </c>
      <c r="F521" s="47">
        <v>30642500</v>
      </c>
      <c r="G521" s="47">
        <v>36771000</v>
      </c>
    </row>
    <row r="522" spans="1:7" x14ac:dyDescent="0.35">
      <c r="A522" s="45">
        <v>487</v>
      </c>
      <c r="B522">
        <v>1032436974</v>
      </c>
      <c r="C522" t="s">
        <v>1419</v>
      </c>
      <c r="D522" s="47">
        <v>40194333</v>
      </c>
      <c r="E522" s="47">
        <v>4128066</v>
      </c>
      <c r="F522" s="47">
        <v>23030267</v>
      </c>
      <c r="G522" s="47">
        <v>13036000</v>
      </c>
    </row>
    <row r="523" spans="1:7" x14ac:dyDescent="0.35">
      <c r="A523" s="45">
        <v>485</v>
      </c>
      <c r="B523">
        <v>1033711448</v>
      </c>
      <c r="C523" t="s">
        <v>1413</v>
      </c>
      <c r="D523" s="47">
        <v>18000000</v>
      </c>
      <c r="E523" s="47">
        <v>1400000</v>
      </c>
      <c r="F523" s="47">
        <v>10600000</v>
      </c>
      <c r="G523" s="47">
        <v>6000000</v>
      </c>
    </row>
    <row r="524" spans="1:7" x14ac:dyDescent="0.35">
      <c r="A524" s="45">
        <v>488</v>
      </c>
      <c r="B524">
        <v>1018433338</v>
      </c>
      <c r="C524" t="s">
        <v>1422</v>
      </c>
      <c r="D524" s="47">
        <v>4727000</v>
      </c>
      <c r="E524" s="47">
        <v>367656</v>
      </c>
      <c r="F524" s="47">
        <v>1995843</v>
      </c>
      <c r="G524" s="47">
        <v>2363501</v>
      </c>
    </row>
    <row r="525" spans="1:7" x14ac:dyDescent="0.35">
      <c r="A525" s="45">
        <v>488</v>
      </c>
      <c r="B525">
        <v>1018433338</v>
      </c>
      <c r="C525" t="s">
        <v>1422</v>
      </c>
      <c r="D525" s="47">
        <v>11029000</v>
      </c>
      <c r="E525" s="47">
        <v>857811</v>
      </c>
      <c r="F525" s="47">
        <v>4656690</v>
      </c>
      <c r="G525" s="47">
        <v>5514499</v>
      </c>
    </row>
    <row r="526" spans="1:7" x14ac:dyDescent="0.35">
      <c r="A526" s="45">
        <v>488</v>
      </c>
      <c r="B526">
        <v>1018433338</v>
      </c>
      <c r="C526" t="s">
        <v>1422</v>
      </c>
      <c r="D526" s="47">
        <v>7878000</v>
      </c>
      <c r="E526" s="47">
        <v>612733</v>
      </c>
      <c r="F526" s="47">
        <v>3326267</v>
      </c>
      <c r="G526" s="47">
        <v>3939000</v>
      </c>
    </row>
    <row r="527" spans="1:7" x14ac:dyDescent="0.35">
      <c r="A527" s="45">
        <v>488</v>
      </c>
      <c r="B527">
        <v>1018433338</v>
      </c>
      <c r="C527" t="s">
        <v>1422</v>
      </c>
      <c r="D527" s="47">
        <v>7878000</v>
      </c>
      <c r="E527" s="47">
        <v>612733</v>
      </c>
      <c r="F527" s="47">
        <v>3326267</v>
      </c>
      <c r="G527" s="47">
        <v>3939000</v>
      </c>
    </row>
    <row r="528" spans="1:7" x14ac:dyDescent="0.35">
      <c r="A528" s="45">
        <v>489</v>
      </c>
      <c r="B528">
        <v>1026588848</v>
      </c>
      <c r="C528" t="s">
        <v>1425</v>
      </c>
      <c r="D528" s="47">
        <v>4727000</v>
      </c>
      <c r="E528" s="47">
        <v>367656</v>
      </c>
      <c r="F528" s="47">
        <v>2783676</v>
      </c>
      <c r="G528" s="47">
        <v>1575668</v>
      </c>
    </row>
    <row r="529" spans="1:7" x14ac:dyDescent="0.35">
      <c r="A529" s="45">
        <v>489</v>
      </c>
      <c r="B529">
        <v>1026588848</v>
      </c>
      <c r="C529" t="s">
        <v>1425</v>
      </c>
      <c r="D529" s="47">
        <v>11029000</v>
      </c>
      <c r="E529" s="47">
        <v>857811</v>
      </c>
      <c r="F529" s="47">
        <v>6494857</v>
      </c>
      <c r="G529" s="47">
        <v>3676332</v>
      </c>
    </row>
    <row r="530" spans="1:7" x14ac:dyDescent="0.35">
      <c r="A530" s="45">
        <v>489</v>
      </c>
      <c r="B530">
        <v>1026588848</v>
      </c>
      <c r="C530" t="s">
        <v>1425</v>
      </c>
      <c r="D530" s="47">
        <v>7878000</v>
      </c>
      <c r="E530" s="47">
        <v>612733</v>
      </c>
      <c r="F530" s="47">
        <v>4639267</v>
      </c>
      <c r="G530" s="47">
        <v>2626000</v>
      </c>
    </row>
    <row r="531" spans="1:7" x14ac:dyDescent="0.35">
      <c r="A531" s="45">
        <v>489</v>
      </c>
      <c r="B531">
        <v>1026588848</v>
      </c>
      <c r="C531" t="s">
        <v>1425</v>
      </c>
      <c r="D531" s="47">
        <v>7878000</v>
      </c>
      <c r="E531" s="47">
        <v>612733</v>
      </c>
      <c r="F531" s="47">
        <v>4639267</v>
      </c>
      <c r="G531" s="47">
        <v>2626000</v>
      </c>
    </row>
    <row r="532" spans="1:7" x14ac:dyDescent="0.35">
      <c r="A532" s="45">
        <v>490</v>
      </c>
      <c r="B532">
        <v>51729728</v>
      </c>
      <c r="C532" t="s">
        <v>1428</v>
      </c>
      <c r="D532" s="47">
        <v>4727000</v>
      </c>
      <c r="E532" s="47">
        <v>367640</v>
      </c>
      <c r="F532" s="47">
        <v>2783593</v>
      </c>
      <c r="G532" s="47">
        <v>1575767</v>
      </c>
    </row>
    <row r="533" spans="1:7" x14ac:dyDescent="0.35">
      <c r="A533" s="45">
        <v>490</v>
      </c>
      <c r="B533">
        <v>51729728</v>
      </c>
      <c r="C533" t="s">
        <v>1428</v>
      </c>
      <c r="D533" s="47">
        <v>11029000</v>
      </c>
      <c r="E533" s="47">
        <v>857827</v>
      </c>
      <c r="F533" s="47">
        <v>6494940</v>
      </c>
      <c r="G533" s="47">
        <v>3676233</v>
      </c>
    </row>
    <row r="534" spans="1:7" x14ac:dyDescent="0.35">
      <c r="A534" s="45">
        <v>490</v>
      </c>
      <c r="B534">
        <v>51729728</v>
      </c>
      <c r="C534" t="s">
        <v>1428</v>
      </c>
      <c r="D534" s="47">
        <v>7878000</v>
      </c>
      <c r="E534" s="47">
        <v>612733</v>
      </c>
      <c r="F534" s="47">
        <v>4639267</v>
      </c>
      <c r="G534" s="47">
        <v>2626000</v>
      </c>
    </row>
    <row r="535" spans="1:7" x14ac:dyDescent="0.35">
      <c r="A535" s="45">
        <v>490</v>
      </c>
      <c r="B535">
        <v>51729728</v>
      </c>
      <c r="C535" t="s">
        <v>1428</v>
      </c>
      <c r="D535" s="47">
        <v>7878000</v>
      </c>
      <c r="E535" s="47">
        <v>612733</v>
      </c>
      <c r="F535" s="47">
        <v>4639267</v>
      </c>
      <c r="G535" s="47">
        <v>2626000</v>
      </c>
    </row>
    <row r="536" spans="1:7" x14ac:dyDescent="0.35">
      <c r="A536" s="45">
        <v>491</v>
      </c>
      <c r="B536">
        <v>1000577432</v>
      </c>
      <c r="C536" t="s">
        <v>1431</v>
      </c>
      <c r="D536" s="47">
        <v>4727000</v>
      </c>
      <c r="E536" s="47">
        <v>367656</v>
      </c>
      <c r="F536" s="47">
        <v>2783676</v>
      </c>
      <c r="G536" s="47">
        <v>1575668</v>
      </c>
    </row>
    <row r="537" spans="1:7" x14ac:dyDescent="0.35">
      <c r="A537" s="45">
        <v>491</v>
      </c>
      <c r="B537">
        <v>1000577432</v>
      </c>
      <c r="C537" t="s">
        <v>1431</v>
      </c>
      <c r="D537" s="47">
        <v>11029000</v>
      </c>
      <c r="E537" s="47">
        <v>857811</v>
      </c>
      <c r="F537" s="47">
        <v>6494857</v>
      </c>
      <c r="G537" s="47">
        <v>3676332</v>
      </c>
    </row>
    <row r="538" spans="1:7" x14ac:dyDescent="0.35">
      <c r="A538" s="45">
        <v>491</v>
      </c>
      <c r="B538">
        <v>1000577432</v>
      </c>
      <c r="C538" t="s">
        <v>1431</v>
      </c>
      <c r="D538" s="47">
        <v>7878000</v>
      </c>
      <c r="E538" s="47">
        <v>612733</v>
      </c>
      <c r="F538" s="47">
        <v>4639267</v>
      </c>
      <c r="G538" s="47">
        <v>2626000</v>
      </c>
    </row>
    <row r="539" spans="1:7" x14ac:dyDescent="0.35">
      <c r="A539" s="45">
        <v>491</v>
      </c>
      <c r="B539">
        <v>1000577432</v>
      </c>
      <c r="C539" t="s">
        <v>1431</v>
      </c>
      <c r="D539" s="47">
        <v>7878000</v>
      </c>
      <c r="E539" s="47">
        <v>612733</v>
      </c>
      <c r="F539" s="47">
        <v>4639267</v>
      </c>
      <c r="G539" s="47">
        <v>2626000</v>
      </c>
    </row>
    <row r="540" spans="1:7" x14ac:dyDescent="0.35">
      <c r="A540" s="45">
        <v>515</v>
      </c>
      <c r="B540">
        <v>1026269732</v>
      </c>
      <c r="C540" t="s">
        <v>1485</v>
      </c>
      <c r="D540" s="47">
        <v>46350000</v>
      </c>
      <c r="E540" s="47">
        <v>3605000</v>
      </c>
      <c r="F540" s="47">
        <v>27295000</v>
      </c>
      <c r="G540" s="47">
        <v>15450000</v>
      </c>
    </row>
    <row r="541" spans="1:7" x14ac:dyDescent="0.35">
      <c r="A541" s="45">
        <v>512</v>
      </c>
      <c r="B541">
        <v>45757630</v>
      </c>
      <c r="C541" t="s">
        <v>1476</v>
      </c>
      <c r="D541" s="47">
        <v>35308000</v>
      </c>
      <c r="E541" s="47">
        <v>6337333</v>
      </c>
      <c r="F541" s="47">
        <v>18106667</v>
      </c>
      <c r="G541" s="47">
        <v>10864000</v>
      </c>
    </row>
    <row r="542" spans="1:7" x14ac:dyDescent="0.35">
      <c r="A542" s="45">
        <v>516</v>
      </c>
      <c r="B542">
        <v>1053853581</v>
      </c>
      <c r="C542" t="s">
        <v>1488</v>
      </c>
      <c r="D542" s="47">
        <v>21132000</v>
      </c>
      <c r="E542" s="47">
        <v>1643600</v>
      </c>
      <c r="F542" s="47">
        <v>12444400</v>
      </c>
      <c r="G542" s="47">
        <v>7044000</v>
      </c>
    </row>
    <row r="543" spans="1:7" x14ac:dyDescent="0.35">
      <c r="A543" s="45">
        <v>516</v>
      </c>
      <c r="B543">
        <v>1053853581</v>
      </c>
      <c r="C543" t="s">
        <v>1488</v>
      </c>
      <c r="D543" s="47">
        <v>14088000</v>
      </c>
      <c r="E543" s="47">
        <v>1095733</v>
      </c>
      <c r="F543" s="47">
        <v>8296267</v>
      </c>
      <c r="G543" s="47">
        <v>4696000</v>
      </c>
    </row>
    <row r="544" spans="1:7" x14ac:dyDescent="0.35">
      <c r="A544" s="45">
        <v>500</v>
      </c>
      <c r="B544">
        <v>1032463427</v>
      </c>
      <c r="C544" t="s">
        <v>1446</v>
      </c>
      <c r="D544" s="47">
        <v>40284000</v>
      </c>
      <c r="E544" s="47">
        <v>3357000</v>
      </c>
      <c r="F544" s="47">
        <v>23499000</v>
      </c>
      <c r="G544" s="47">
        <v>13428000</v>
      </c>
    </row>
    <row r="545" spans="1:7" x14ac:dyDescent="0.35">
      <c r="A545" s="45">
        <v>502</v>
      </c>
      <c r="B545">
        <v>1067948121</v>
      </c>
      <c r="C545" t="s">
        <v>1452</v>
      </c>
      <c r="D545" s="47">
        <v>35308000</v>
      </c>
      <c r="E545" s="47">
        <v>6337333</v>
      </c>
      <c r="F545" s="47">
        <v>18106667</v>
      </c>
      <c r="G545" s="47">
        <v>10864000</v>
      </c>
    </row>
    <row r="546" spans="1:7" x14ac:dyDescent="0.35">
      <c r="A546" s="45">
        <v>511</v>
      </c>
      <c r="B546">
        <v>53103863</v>
      </c>
      <c r="C546" t="s">
        <v>1473</v>
      </c>
      <c r="D546" s="47">
        <v>32592000</v>
      </c>
      <c r="E546" s="47">
        <v>2716000</v>
      </c>
      <c r="F546" s="47">
        <v>19012000</v>
      </c>
      <c r="G546" s="47">
        <v>10864000</v>
      </c>
    </row>
    <row r="547" spans="1:7" x14ac:dyDescent="0.35">
      <c r="A547" s="45">
        <v>510</v>
      </c>
      <c r="B547">
        <v>1016068941</v>
      </c>
      <c r="C547" t="s">
        <v>1470</v>
      </c>
      <c r="D547" s="47">
        <v>34482500</v>
      </c>
      <c r="E547" s="47">
        <v>5128167</v>
      </c>
      <c r="F547" s="47">
        <v>18744333</v>
      </c>
      <c r="G547" s="47">
        <v>10610000</v>
      </c>
    </row>
    <row r="548" spans="1:7" x14ac:dyDescent="0.35">
      <c r="A548" s="45">
        <v>503</v>
      </c>
      <c r="B548">
        <v>1020734515</v>
      </c>
      <c r="C548" t="s">
        <v>1455</v>
      </c>
      <c r="D548" s="47">
        <v>32592000</v>
      </c>
      <c r="E548" s="47">
        <v>2716000</v>
      </c>
      <c r="F548" s="47">
        <v>19012000</v>
      </c>
      <c r="G548" s="47">
        <v>10864000</v>
      </c>
    </row>
    <row r="549" spans="1:7" x14ac:dyDescent="0.35">
      <c r="A549" s="45">
        <v>498</v>
      </c>
      <c r="B549">
        <v>52964970</v>
      </c>
      <c r="C549" t="s">
        <v>1440</v>
      </c>
      <c r="D549" s="47">
        <v>31827000</v>
      </c>
      <c r="E549" s="47">
        <v>2475433</v>
      </c>
      <c r="F549" s="47">
        <v>18742567</v>
      </c>
      <c r="G549" s="47">
        <v>10609000</v>
      </c>
    </row>
    <row r="550" spans="1:7" x14ac:dyDescent="0.35">
      <c r="A550" s="45">
        <v>499</v>
      </c>
      <c r="B550">
        <v>1020782808</v>
      </c>
      <c r="C550" t="s">
        <v>1443</v>
      </c>
      <c r="D550" s="47">
        <v>31827000</v>
      </c>
      <c r="E550" s="47">
        <v>2475433</v>
      </c>
      <c r="F550" s="47">
        <v>18742567</v>
      </c>
      <c r="G550" s="47">
        <v>10609000</v>
      </c>
    </row>
    <row r="551" spans="1:7" x14ac:dyDescent="0.35">
      <c r="A551" s="45">
        <v>501</v>
      </c>
      <c r="B551">
        <v>1130604658</v>
      </c>
      <c r="C551" t="s">
        <v>1449</v>
      </c>
      <c r="D551" s="47">
        <v>7821600</v>
      </c>
      <c r="E551" s="47">
        <v>825613</v>
      </c>
      <c r="F551" s="47">
        <v>4388787</v>
      </c>
      <c r="G551" s="47">
        <v>2607200</v>
      </c>
    </row>
    <row r="552" spans="1:7" x14ac:dyDescent="0.35">
      <c r="A552" s="45">
        <v>501</v>
      </c>
      <c r="B552">
        <v>1130604658</v>
      </c>
      <c r="C552" t="s">
        <v>1449</v>
      </c>
      <c r="D552" s="47">
        <v>31286400</v>
      </c>
      <c r="E552" s="47">
        <v>3302454</v>
      </c>
      <c r="F552" s="47">
        <v>17555146</v>
      </c>
      <c r="G552" s="47">
        <v>10428800</v>
      </c>
    </row>
    <row r="553" spans="1:7" x14ac:dyDescent="0.35">
      <c r="A553" s="45">
        <v>507</v>
      </c>
      <c r="B553">
        <v>1030616055</v>
      </c>
      <c r="C553" t="s">
        <v>1464</v>
      </c>
      <c r="D553" s="47">
        <v>18906000</v>
      </c>
      <c r="E553" s="47">
        <v>2100667</v>
      </c>
      <c r="F553" s="47">
        <v>10503333</v>
      </c>
      <c r="G553" s="47">
        <v>6302000</v>
      </c>
    </row>
    <row r="554" spans="1:7" x14ac:dyDescent="0.35">
      <c r="A554" s="45">
        <v>506</v>
      </c>
      <c r="B554">
        <v>53073191</v>
      </c>
      <c r="C554" t="s">
        <v>1461</v>
      </c>
      <c r="D554" s="47">
        <v>22278000</v>
      </c>
      <c r="E554" s="47">
        <v>2351567</v>
      </c>
      <c r="F554" s="47">
        <v>12500433</v>
      </c>
      <c r="G554" s="47">
        <v>7426000</v>
      </c>
    </row>
    <row r="555" spans="1:7" x14ac:dyDescent="0.35">
      <c r="A555" s="45">
        <v>492</v>
      </c>
      <c r="B555">
        <v>1106774369</v>
      </c>
      <c r="C555" t="s">
        <v>1434</v>
      </c>
      <c r="D555" s="47">
        <v>14340000</v>
      </c>
      <c r="E555" s="47">
        <v>1195000</v>
      </c>
      <c r="F555" s="47">
        <v>8365000</v>
      </c>
      <c r="G555" s="47">
        <v>4780000</v>
      </c>
    </row>
    <row r="556" spans="1:7" x14ac:dyDescent="0.35">
      <c r="A556" s="45">
        <v>492</v>
      </c>
      <c r="B556">
        <v>1106774369</v>
      </c>
      <c r="C556" t="s">
        <v>1434</v>
      </c>
      <c r="D556" s="47">
        <v>18252000</v>
      </c>
      <c r="E556" s="47">
        <v>1521000</v>
      </c>
      <c r="F556" s="47">
        <v>10647000</v>
      </c>
      <c r="G556" s="47">
        <v>6084000</v>
      </c>
    </row>
    <row r="557" spans="1:7" x14ac:dyDescent="0.35">
      <c r="A557" s="45">
        <v>494</v>
      </c>
      <c r="B557">
        <v>1023967625</v>
      </c>
      <c r="C557" t="s">
        <v>1437</v>
      </c>
      <c r="D557" s="47">
        <v>18906000</v>
      </c>
      <c r="E557" s="47">
        <v>1575500</v>
      </c>
      <c r="F557" s="47">
        <v>11028500</v>
      </c>
      <c r="G557" s="47">
        <v>6302000</v>
      </c>
    </row>
    <row r="558" spans="1:7" x14ac:dyDescent="0.35">
      <c r="A558" s="45">
        <v>513</v>
      </c>
      <c r="B558">
        <v>1016047664</v>
      </c>
      <c r="C558" t="s">
        <v>1479</v>
      </c>
      <c r="D558" s="47">
        <v>14340000</v>
      </c>
      <c r="E558" s="47">
        <v>1195000</v>
      </c>
      <c r="F558" s="47">
        <v>8365000</v>
      </c>
      <c r="G558" s="47">
        <v>4780000</v>
      </c>
    </row>
    <row r="559" spans="1:7" x14ac:dyDescent="0.35">
      <c r="A559" s="45">
        <v>513</v>
      </c>
      <c r="B559">
        <v>1016047664</v>
      </c>
      <c r="C559" t="s">
        <v>1479</v>
      </c>
      <c r="D559" s="47">
        <v>18252000</v>
      </c>
      <c r="E559" s="47">
        <v>1521000</v>
      </c>
      <c r="F559" s="47">
        <v>10647000</v>
      </c>
      <c r="G559" s="47">
        <v>6084000</v>
      </c>
    </row>
    <row r="560" spans="1:7" x14ac:dyDescent="0.35">
      <c r="A560" s="45">
        <v>514</v>
      </c>
      <c r="B560">
        <v>52989573</v>
      </c>
      <c r="C560" t="s">
        <v>1482</v>
      </c>
      <c r="D560" s="47">
        <v>14340000</v>
      </c>
      <c r="E560" s="47">
        <v>1195000</v>
      </c>
      <c r="F560" s="47">
        <v>8365000</v>
      </c>
      <c r="G560" s="47">
        <v>4780000</v>
      </c>
    </row>
    <row r="561" spans="1:7" x14ac:dyDescent="0.35">
      <c r="A561" s="45">
        <v>514</v>
      </c>
      <c r="B561">
        <v>52989573</v>
      </c>
      <c r="C561" t="s">
        <v>1482</v>
      </c>
      <c r="D561" s="47">
        <v>18252000</v>
      </c>
      <c r="E561" s="47">
        <v>1521000</v>
      </c>
      <c r="F561" s="47">
        <v>10647000</v>
      </c>
      <c r="G561" s="47">
        <v>6084000</v>
      </c>
    </row>
    <row r="562" spans="1:7" x14ac:dyDescent="0.35">
      <c r="A562" s="45">
        <v>509</v>
      </c>
      <c r="B562">
        <v>80215114</v>
      </c>
      <c r="C562" t="s">
        <v>1467</v>
      </c>
      <c r="D562" s="47">
        <v>34416360</v>
      </c>
      <c r="E562" s="47">
        <v>2868030</v>
      </c>
      <c r="F562" s="47">
        <v>20076210</v>
      </c>
      <c r="G562" s="47">
        <v>11472120</v>
      </c>
    </row>
    <row r="563" spans="1:7" x14ac:dyDescent="0.35">
      <c r="A563" s="45">
        <v>509</v>
      </c>
      <c r="B563">
        <v>80215114</v>
      </c>
      <c r="C563" t="s">
        <v>1467</v>
      </c>
      <c r="D563" s="47">
        <v>17729640</v>
      </c>
      <c r="E563" s="47">
        <v>1477470</v>
      </c>
      <c r="F563" s="47">
        <v>10342290</v>
      </c>
      <c r="G563" s="47">
        <v>5909880</v>
      </c>
    </row>
    <row r="564" spans="1:7" x14ac:dyDescent="0.35">
      <c r="A564" s="45">
        <v>381</v>
      </c>
      <c r="B564">
        <v>53905017</v>
      </c>
      <c r="C564" t="s">
        <v>1115</v>
      </c>
      <c r="D564" s="47">
        <v>31827000</v>
      </c>
      <c r="E564" s="47">
        <v>2475433</v>
      </c>
      <c r="F564" s="47">
        <v>18742567</v>
      </c>
      <c r="G564" s="47">
        <v>10609000</v>
      </c>
    </row>
    <row r="565" spans="1:7" x14ac:dyDescent="0.35">
      <c r="A565" s="45">
        <v>543</v>
      </c>
      <c r="B565">
        <v>52750932</v>
      </c>
      <c r="C565" t="s">
        <v>1557</v>
      </c>
      <c r="D565" s="47">
        <v>40284000</v>
      </c>
      <c r="E565" s="47">
        <v>4476000</v>
      </c>
      <c r="F565" s="47">
        <v>22380000</v>
      </c>
      <c r="G565" s="47">
        <v>13428000</v>
      </c>
    </row>
    <row r="566" spans="1:7" x14ac:dyDescent="0.35">
      <c r="A566" s="45">
        <v>542</v>
      </c>
      <c r="B566">
        <v>52341816</v>
      </c>
      <c r="C566" t="s">
        <v>1554</v>
      </c>
      <c r="D566" s="47">
        <v>40284000</v>
      </c>
      <c r="E566" s="47">
        <v>4476000</v>
      </c>
      <c r="F566" s="47">
        <v>22380000</v>
      </c>
      <c r="G566" s="47">
        <v>13428000</v>
      </c>
    </row>
    <row r="567" spans="1:7" x14ac:dyDescent="0.35">
      <c r="A567" s="45">
        <v>533</v>
      </c>
      <c r="B567">
        <v>1085274653</v>
      </c>
      <c r="C567" t="s">
        <v>1530</v>
      </c>
      <c r="D567" s="47">
        <v>12986640</v>
      </c>
      <c r="E567" s="47">
        <v>1154368</v>
      </c>
      <c r="F567" s="47">
        <v>7503392</v>
      </c>
      <c r="G567" s="47">
        <v>4328880</v>
      </c>
    </row>
    <row r="568" spans="1:7" x14ac:dyDescent="0.35">
      <c r="A568" s="45">
        <v>533</v>
      </c>
      <c r="B568">
        <v>1085274653</v>
      </c>
      <c r="C568" t="s">
        <v>1530</v>
      </c>
      <c r="D568" s="47">
        <v>12604680</v>
      </c>
      <c r="E568" s="47">
        <v>1120416</v>
      </c>
      <c r="F568" s="47">
        <v>7282704</v>
      </c>
      <c r="G568" s="47">
        <v>4201560</v>
      </c>
    </row>
    <row r="569" spans="1:7" x14ac:dyDescent="0.35">
      <c r="A569" s="45">
        <v>533</v>
      </c>
      <c r="B569">
        <v>1085274653</v>
      </c>
      <c r="C569" t="s">
        <v>1530</v>
      </c>
      <c r="D569" s="47">
        <v>12604680</v>
      </c>
      <c r="E569" s="47">
        <v>1120416</v>
      </c>
      <c r="F569" s="47">
        <v>7282704</v>
      </c>
      <c r="G569" s="47">
        <v>4201560</v>
      </c>
    </row>
    <row r="570" spans="1:7" x14ac:dyDescent="0.35">
      <c r="A570" s="45">
        <v>504</v>
      </c>
      <c r="B570">
        <v>1018496209</v>
      </c>
      <c r="C570" t="s">
        <v>1458</v>
      </c>
      <c r="D570" s="47">
        <v>31827000</v>
      </c>
      <c r="E570" s="47">
        <v>3536333</v>
      </c>
      <c r="F570" s="47">
        <v>17681667</v>
      </c>
      <c r="G570" s="47">
        <v>10609000</v>
      </c>
    </row>
    <row r="571" spans="1:7" x14ac:dyDescent="0.35">
      <c r="A571" s="45">
        <v>517</v>
      </c>
      <c r="B571">
        <v>860049599</v>
      </c>
      <c r="C571" t="s">
        <v>1491</v>
      </c>
      <c r="D571" s="47">
        <v>39163608</v>
      </c>
      <c r="E571" s="47">
        <v>0</v>
      </c>
      <c r="F571" s="47">
        <v>26109072</v>
      </c>
      <c r="G571" s="47">
        <v>13054536</v>
      </c>
    </row>
    <row r="572" spans="1:7" x14ac:dyDescent="0.35">
      <c r="A572" s="45">
        <v>520</v>
      </c>
      <c r="B572">
        <v>1020810754</v>
      </c>
      <c r="C572" t="s">
        <v>1500</v>
      </c>
      <c r="D572" s="47">
        <v>21132000</v>
      </c>
      <c r="E572" s="47">
        <v>1761000</v>
      </c>
      <c r="F572" s="47">
        <v>12327000</v>
      </c>
      <c r="G572" s="47">
        <v>7044000</v>
      </c>
    </row>
    <row r="573" spans="1:7" x14ac:dyDescent="0.35">
      <c r="A573" s="45">
        <v>520</v>
      </c>
      <c r="B573">
        <v>1020810754</v>
      </c>
      <c r="C573" t="s">
        <v>1500</v>
      </c>
      <c r="D573" s="47">
        <v>14088000</v>
      </c>
      <c r="E573" s="47">
        <v>1174000</v>
      </c>
      <c r="F573" s="47">
        <v>8218000</v>
      </c>
      <c r="G573" s="47">
        <v>4696000</v>
      </c>
    </row>
    <row r="574" spans="1:7" x14ac:dyDescent="0.35">
      <c r="A574" s="45">
        <v>522</v>
      </c>
      <c r="B574">
        <v>1020786940</v>
      </c>
      <c r="C574" t="s">
        <v>1506</v>
      </c>
      <c r="D574" s="47">
        <v>41400000</v>
      </c>
      <c r="E574" s="47">
        <v>3450000</v>
      </c>
      <c r="F574" s="47">
        <v>24150000</v>
      </c>
      <c r="G574" s="47">
        <v>13800000</v>
      </c>
    </row>
    <row r="575" spans="1:7" x14ac:dyDescent="0.35">
      <c r="A575" s="45">
        <v>519</v>
      </c>
      <c r="B575">
        <v>1075302991</v>
      </c>
      <c r="C575" t="s">
        <v>1497</v>
      </c>
      <c r="D575" s="47">
        <v>21132000</v>
      </c>
      <c r="E575" s="47">
        <v>1761000</v>
      </c>
      <c r="F575" s="47">
        <v>12327000</v>
      </c>
      <c r="G575" s="47">
        <v>7044000</v>
      </c>
    </row>
    <row r="576" spans="1:7" x14ac:dyDescent="0.35">
      <c r="A576" s="45">
        <v>519</v>
      </c>
      <c r="B576">
        <v>1075302991</v>
      </c>
      <c r="C576" t="s">
        <v>1497</v>
      </c>
      <c r="D576" s="47">
        <v>14088000</v>
      </c>
      <c r="E576" s="47">
        <v>1174000</v>
      </c>
      <c r="F576" s="47">
        <v>8218000</v>
      </c>
      <c r="G576" s="47">
        <v>4696000</v>
      </c>
    </row>
    <row r="577" spans="1:7" x14ac:dyDescent="0.35">
      <c r="A577" s="45">
        <v>521</v>
      </c>
      <c r="B577">
        <v>1022941460</v>
      </c>
      <c r="C577" t="s">
        <v>1503</v>
      </c>
      <c r="D577" s="47">
        <v>21132000</v>
      </c>
      <c r="E577" s="47">
        <v>1761000</v>
      </c>
      <c r="F577" s="47">
        <v>12327000</v>
      </c>
      <c r="G577" s="47">
        <v>7044000</v>
      </c>
    </row>
    <row r="578" spans="1:7" x14ac:dyDescent="0.35">
      <c r="A578" s="45">
        <v>521</v>
      </c>
      <c r="B578">
        <v>1022941460</v>
      </c>
      <c r="C578" t="s">
        <v>1503</v>
      </c>
      <c r="D578" s="47">
        <v>14088000</v>
      </c>
      <c r="E578" s="47">
        <v>1174000</v>
      </c>
      <c r="F578" s="47">
        <v>8218000</v>
      </c>
      <c r="G578" s="47">
        <v>4696000</v>
      </c>
    </row>
    <row r="579" spans="1:7" x14ac:dyDescent="0.35">
      <c r="A579" s="45">
        <v>518</v>
      </c>
      <c r="B579">
        <v>53911723</v>
      </c>
      <c r="C579" t="s">
        <v>1494</v>
      </c>
      <c r="D579" s="47">
        <v>21132000</v>
      </c>
      <c r="E579" s="47">
        <v>1761000</v>
      </c>
      <c r="F579" s="47">
        <v>12327000</v>
      </c>
      <c r="G579" s="47">
        <v>7044000</v>
      </c>
    </row>
    <row r="580" spans="1:7" x14ac:dyDescent="0.35">
      <c r="A580" s="45">
        <v>518</v>
      </c>
      <c r="B580">
        <v>53911723</v>
      </c>
      <c r="C580" t="s">
        <v>1494</v>
      </c>
      <c r="D580" s="47">
        <v>14088000</v>
      </c>
      <c r="E580" s="47">
        <v>1174000</v>
      </c>
      <c r="F580" s="47">
        <v>8218000</v>
      </c>
      <c r="G580" s="47">
        <v>4696000</v>
      </c>
    </row>
    <row r="581" spans="1:7" x14ac:dyDescent="0.35">
      <c r="A581" s="45">
        <v>528</v>
      </c>
      <c r="B581">
        <v>1019082575</v>
      </c>
      <c r="C581" t="s">
        <v>1518</v>
      </c>
      <c r="D581" s="47">
        <v>22290000</v>
      </c>
      <c r="E581" s="47">
        <v>1981333</v>
      </c>
      <c r="F581" s="47">
        <v>12878667</v>
      </c>
      <c r="G581" s="47">
        <v>7430000</v>
      </c>
    </row>
    <row r="582" spans="1:7" x14ac:dyDescent="0.35">
      <c r="A582" s="45">
        <v>530</v>
      </c>
      <c r="B582">
        <v>53049970</v>
      </c>
      <c r="C582" t="s">
        <v>1524</v>
      </c>
      <c r="D582" s="47">
        <v>63000000</v>
      </c>
      <c r="E582" s="47">
        <v>5250000</v>
      </c>
      <c r="F582" s="47">
        <v>36750000</v>
      </c>
      <c r="G582" s="47">
        <v>21000000</v>
      </c>
    </row>
    <row r="583" spans="1:7" x14ac:dyDescent="0.35">
      <c r="A583" s="45">
        <v>525</v>
      </c>
      <c r="B583">
        <v>1030594520</v>
      </c>
      <c r="C583" t="s">
        <v>1509</v>
      </c>
      <c r="D583" s="47">
        <v>4727000</v>
      </c>
      <c r="E583" s="47">
        <v>420177</v>
      </c>
      <c r="F583" s="47">
        <v>2731155</v>
      </c>
      <c r="G583" s="47">
        <v>1575668</v>
      </c>
    </row>
    <row r="584" spans="1:7" x14ac:dyDescent="0.35">
      <c r="A584" s="45">
        <v>525</v>
      </c>
      <c r="B584">
        <v>1030594520</v>
      </c>
      <c r="C584" t="s">
        <v>1509</v>
      </c>
      <c r="D584" s="47">
        <v>11029000</v>
      </c>
      <c r="E584" s="47">
        <v>980356</v>
      </c>
      <c r="F584" s="47">
        <v>6372312</v>
      </c>
      <c r="G584" s="47">
        <v>3676332</v>
      </c>
    </row>
    <row r="585" spans="1:7" x14ac:dyDescent="0.35">
      <c r="A585" s="45">
        <v>525</v>
      </c>
      <c r="B585">
        <v>1030594520</v>
      </c>
      <c r="C585" t="s">
        <v>1509</v>
      </c>
      <c r="D585" s="47">
        <v>7878000</v>
      </c>
      <c r="E585" s="47">
        <v>700267</v>
      </c>
      <c r="F585" s="47">
        <v>4551733</v>
      </c>
      <c r="G585" s="47">
        <v>2626000</v>
      </c>
    </row>
    <row r="586" spans="1:7" x14ac:dyDescent="0.35">
      <c r="A586" s="45">
        <v>525</v>
      </c>
      <c r="B586">
        <v>1030594520</v>
      </c>
      <c r="C586" t="s">
        <v>1509</v>
      </c>
      <c r="D586" s="47">
        <v>7878000</v>
      </c>
      <c r="E586" s="47">
        <v>700267</v>
      </c>
      <c r="F586" s="47">
        <v>4551733</v>
      </c>
      <c r="G586" s="47">
        <v>2626000</v>
      </c>
    </row>
    <row r="587" spans="1:7" x14ac:dyDescent="0.35">
      <c r="A587" s="45">
        <v>526</v>
      </c>
      <c r="B587">
        <v>53084190</v>
      </c>
      <c r="C587" t="s">
        <v>1512</v>
      </c>
      <c r="D587" s="47">
        <v>4727000</v>
      </c>
      <c r="E587" s="47">
        <v>420177</v>
      </c>
      <c r="F587" s="47">
        <v>2731155</v>
      </c>
      <c r="G587" s="47">
        <v>1575668</v>
      </c>
    </row>
    <row r="588" spans="1:7" x14ac:dyDescent="0.35">
      <c r="A588" s="45">
        <v>526</v>
      </c>
      <c r="B588">
        <v>53084190</v>
      </c>
      <c r="C588" t="s">
        <v>1512</v>
      </c>
      <c r="D588" s="47">
        <v>11029000</v>
      </c>
      <c r="E588" s="47">
        <v>980356</v>
      </c>
      <c r="F588" s="47">
        <v>6372312</v>
      </c>
      <c r="G588" s="47">
        <v>3676332</v>
      </c>
    </row>
    <row r="589" spans="1:7" x14ac:dyDescent="0.35">
      <c r="A589" s="45">
        <v>526</v>
      </c>
      <c r="B589">
        <v>53084190</v>
      </c>
      <c r="C589" t="s">
        <v>1512</v>
      </c>
      <c r="D589" s="47">
        <v>7878000</v>
      </c>
      <c r="E589" s="47">
        <v>700267</v>
      </c>
      <c r="F589" s="47">
        <v>4551733</v>
      </c>
      <c r="G589" s="47">
        <v>2626000</v>
      </c>
    </row>
    <row r="590" spans="1:7" x14ac:dyDescent="0.35">
      <c r="A590" s="45">
        <v>526</v>
      </c>
      <c r="B590">
        <v>53084190</v>
      </c>
      <c r="C590" t="s">
        <v>1512</v>
      </c>
      <c r="D590" s="47">
        <v>7878000</v>
      </c>
      <c r="E590" s="47">
        <v>700267</v>
      </c>
      <c r="F590" s="47">
        <v>4551733</v>
      </c>
      <c r="G590" s="47">
        <v>2626000</v>
      </c>
    </row>
    <row r="591" spans="1:7" x14ac:dyDescent="0.35">
      <c r="A591" s="45">
        <v>539</v>
      </c>
      <c r="B591">
        <v>1026256218</v>
      </c>
      <c r="C591" t="s">
        <v>1545</v>
      </c>
      <c r="D591" s="47">
        <v>34482500</v>
      </c>
      <c r="E591" s="47">
        <v>5481833</v>
      </c>
      <c r="F591" s="47">
        <v>18390667</v>
      </c>
      <c r="G591" s="47">
        <v>10610000</v>
      </c>
    </row>
    <row r="592" spans="1:7" x14ac:dyDescent="0.35">
      <c r="A592" s="45">
        <v>540</v>
      </c>
      <c r="B592">
        <v>1010182081</v>
      </c>
      <c r="C592" t="s">
        <v>1548</v>
      </c>
      <c r="D592" s="47">
        <v>38046000</v>
      </c>
      <c r="E592" s="47">
        <v>1342800</v>
      </c>
      <c r="F592" s="47">
        <v>23275200</v>
      </c>
      <c r="G592" s="47">
        <v>13428000</v>
      </c>
    </row>
    <row r="593" spans="1:7" x14ac:dyDescent="0.35">
      <c r="A593" s="45">
        <v>547</v>
      </c>
      <c r="B593">
        <v>1013606056</v>
      </c>
      <c r="C593" t="s">
        <v>1569</v>
      </c>
      <c r="D593" s="47">
        <v>35308000</v>
      </c>
      <c r="E593" s="47">
        <v>5613067</v>
      </c>
      <c r="F593" s="47">
        <v>18830933</v>
      </c>
      <c r="G593" s="47">
        <v>10864000</v>
      </c>
    </row>
    <row r="594" spans="1:7" x14ac:dyDescent="0.35">
      <c r="A594" s="45">
        <v>552</v>
      </c>
      <c r="B594">
        <v>52815152</v>
      </c>
      <c r="C594" t="s">
        <v>1578</v>
      </c>
      <c r="D594" s="47">
        <v>31827000</v>
      </c>
      <c r="E594" s="47">
        <v>2829067</v>
      </c>
      <c r="F594" s="47">
        <v>18388933</v>
      </c>
      <c r="G594" s="47">
        <v>10609000</v>
      </c>
    </row>
    <row r="595" spans="1:7" x14ac:dyDescent="0.35">
      <c r="A595" s="45">
        <v>546</v>
      </c>
      <c r="B595">
        <v>1014274579</v>
      </c>
      <c r="C595" t="s">
        <v>1566</v>
      </c>
      <c r="D595" s="47">
        <v>32862500</v>
      </c>
      <c r="E595" s="47">
        <v>0</v>
      </c>
      <c r="F595" s="47">
        <v>20912500</v>
      </c>
      <c r="G595" s="47">
        <v>11950000</v>
      </c>
    </row>
    <row r="596" spans="1:7" x14ac:dyDescent="0.35">
      <c r="A596" s="45">
        <v>545</v>
      </c>
      <c r="B596">
        <v>53070829</v>
      </c>
      <c r="C596" t="s">
        <v>1563</v>
      </c>
      <c r="D596" s="47">
        <v>32862500</v>
      </c>
      <c r="E596" s="47">
        <v>0</v>
      </c>
      <c r="F596" s="47">
        <v>20912500</v>
      </c>
      <c r="G596" s="47">
        <v>11950000</v>
      </c>
    </row>
    <row r="597" spans="1:7" x14ac:dyDescent="0.35">
      <c r="A597" s="45">
        <v>529</v>
      </c>
      <c r="B597">
        <v>52160193</v>
      </c>
      <c r="C597" t="s">
        <v>1521</v>
      </c>
      <c r="D597" s="47">
        <v>10815000</v>
      </c>
      <c r="E597" s="47">
        <v>961333</v>
      </c>
      <c r="F597" s="47">
        <v>4506249</v>
      </c>
      <c r="G597" s="47">
        <v>5347418</v>
      </c>
    </row>
    <row r="598" spans="1:7" x14ac:dyDescent="0.35">
      <c r="A598" s="45">
        <v>529</v>
      </c>
      <c r="B598">
        <v>52160193</v>
      </c>
      <c r="C598" t="s">
        <v>1521</v>
      </c>
      <c r="D598" s="47">
        <v>10815000</v>
      </c>
      <c r="E598" s="47">
        <v>961334</v>
      </c>
      <c r="F598" s="47">
        <v>4506251</v>
      </c>
      <c r="G598" s="47">
        <v>5347415</v>
      </c>
    </row>
    <row r="599" spans="1:7" x14ac:dyDescent="0.35">
      <c r="A599" s="45">
        <v>527</v>
      </c>
      <c r="B599">
        <v>1070923157</v>
      </c>
      <c r="C599" t="s">
        <v>1515</v>
      </c>
      <c r="D599" s="47">
        <v>10815000</v>
      </c>
      <c r="E599" s="47">
        <v>1021416</v>
      </c>
      <c r="F599" s="47">
        <v>6188583</v>
      </c>
      <c r="G599" s="47">
        <v>3605001</v>
      </c>
    </row>
    <row r="600" spans="1:7" x14ac:dyDescent="0.35">
      <c r="A600" s="45">
        <v>527</v>
      </c>
      <c r="B600">
        <v>1070923157</v>
      </c>
      <c r="C600" t="s">
        <v>1515</v>
      </c>
      <c r="D600" s="47">
        <v>10815000</v>
      </c>
      <c r="E600" s="47">
        <v>1021417</v>
      </c>
      <c r="F600" s="47">
        <v>6188584</v>
      </c>
      <c r="G600" s="47">
        <v>3604999</v>
      </c>
    </row>
    <row r="601" spans="1:7" x14ac:dyDescent="0.35">
      <c r="A601" s="45">
        <v>544</v>
      </c>
      <c r="B601">
        <v>80052627</v>
      </c>
      <c r="C601" t="s">
        <v>1560</v>
      </c>
      <c r="D601" s="47">
        <v>21000000</v>
      </c>
      <c r="E601" s="47">
        <v>1866667</v>
      </c>
      <c r="F601" s="47">
        <v>12133333</v>
      </c>
      <c r="G601" s="47">
        <v>7000000</v>
      </c>
    </row>
    <row r="602" spans="1:7" x14ac:dyDescent="0.35">
      <c r="A602" s="45">
        <v>541</v>
      </c>
      <c r="B602">
        <v>1010204008</v>
      </c>
      <c r="C602" t="s">
        <v>1551</v>
      </c>
      <c r="D602" s="47">
        <v>31827000</v>
      </c>
      <c r="E602" s="47">
        <v>2829067</v>
      </c>
      <c r="F602" s="47">
        <v>18388933</v>
      </c>
      <c r="G602" s="47">
        <v>10609000</v>
      </c>
    </row>
    <row r="603" spans="1:7" x14ac:dyDescent="0.35">
      <c r="A603" s="45">
        <v>535</v>
      </c>
      <c r="B603">
        <v>1032429532</v>
      </c>
      <c r="C603" t="s">
        <v>1533</v>
      </c>
      <c r="D603" s="47">
        <v>14340000</v>
      </c>
      <c r="E603" s="47">
        <v>1513667</v>
      </c>
      <c r="F603" s="47">
        <v>8046333</v>
      </c>
      <c r="G603" s="47">
        <v>4780000</v>
      </c>
    </row>
    <row r="604" spans="1:7" x14ac:dyDescent="0.35">
      <c r="A604" s="45">
        <v>535</v>
      </c>
      <c r="B604">
        <v>1032429532</v>
      </c>
      <c r="C604" t="s">
        <v>1533</v>
      </c>
      <c r="D604" s="47">
        <v>18252000</v>
      </c>
      <c r="E604" s="47">
        <v>1926600</v>
      </c>
      <c r="F604" s="47">
        <v>10241400</v>
      </c>
      <c r="G604" s="47">
        <v>6084000</v>
      </c>
    </row>
    <row r="605" spans="1:7" x14ac:dyDescent="0.35">
      <c r="A605" s="45">
        <v>536</v>
      </c>
      <c r="B605">
        <v>1067856673</v>
      </c>
      <c r="C605" t="s">
        <v>1536</v>
      </c>
      <c r="D605" s="47">
        <v>52152000</v>
      </c>
      <c r="E605" s="47">
        <v>5504933</v>
      </c>
      <c r="F605" s="47">
        <v>29263067</v>
      </c>
      <c r="G605" s="47">
        <v>17384000</v>
      </c>
    </row>
    <row r="606" spans="1:7" x14ac:dyDescent="0.35">
      <c r="A606" s="45">
        <v>537</v>
      </c>
      <c r="B606">
        <v>1018461548</v>
      </c>
      <c r="C606" t="s">
        <v>1539</v>
      </c>
      <c r="D606" s="47">
        <v>7821600</v>
      </c>
      <c r="E606" s="47">
        <v>869067</v>
      </c>
      <c r="F606" s="47">
        <v>4345333</v>
      </c>
      <c r="G606" s="47">
        <v>2607200</v>
      </c>
    </row>
    <row r="607" spans="1:7" x14ac:dyDescent="0.35">
      <c r="A607" s="45">
        <v>537</v>
      </c>
      <c r="B607">
        <v>1018461548</v>
      </c>
      <c r="C607" t="s">
        <v>1539</v>
      </c>
      <c r="D607" s="47">
        <v>31286400</v>
      </c>
      <c r="E607" s="47">
        <v>3476266</v>
      </c>
      <c r="F607" s="47">
        <v>17381334</v>
      </c>
      <c r="G607" s="47">
        <v>10428800</v>
      </c>
    </row>
    <row r="608" spans="1:7" x14ac:dyDescent="0.35">
      <c r="A608" s="45">
        <v>538</v>
      </c>
      <c r="B608">
        <v>80795522</v>
      </c>
      <c r="C608" t="s">
        <v>1542</v>
      </c>
      <c r="D608" s="47">
        <v>44328000</v>
      </c>
      <c r="E608" s="47">
        <v>4925333</v>
      </c>
      <c r="F608" s="47">
        <v>24626667</v>
      </c>
      <c r="G608" s="47">
        <v>14776000</v>
      </c>
    </row>
    <row r="609" spans="1:7" x14ac:dyDescent="0.35">
      <c r="A609" s="45">
        <v>550</v>
      </c>
      <c r="B609">
        <v>1015453405</v>
      </c>
      <c r="C609" t="s">
        <v>1575</v>
      </c>
      <c r="D609" s="47">
        <v>39108000</v>
      </c>
      <c r="E609" s="47">
        <v>3476267</v>
      </c>
      <c r="F609" s="47">
        <v>22595733</v>
      </c>
      <c r="G609" s="47">
        <v>13036000</v>
      </c>
    </row>
    <row r="610" spans="1:7" x14ac:dyDescent="0.35">
      <c r="A610" s="45">
        <v>486</v>
      </c>
      <c r="B610">
        <v>1070981072</v>
      </c>
      <c r="C610" t="s">
        <v>1416</v>
      </c>
      <c r="D610" s="47">
        <v>35000000</v>
      </c>
      <c r="E610" s="47">
        <v>233333</v>
      </c>
      <c r="F610" s="47">
        <v>24266667</v>
      </c>
      <c r="G610" s="47">
        <v>10500000</v>
      </c>
    </row>
    <row r="611" spans="1:7" x14ac:dyDescent="0.35">
      <c r="A611" s="45">
        <v>548</v>
      </c>
      <c r="B611">
        <v>1032368119</v>
      </c>
      <c r="C611" t="s">
        <v>1572</v>
      </c>
      <c r="D611" s="47">
        <v>32862500</v>
      </c>
      <c r="E611" s="47">
        <v>995833</v>
      </c>
      <c r="F611" s="47">
        <v>19916667</v>
      </c>
      <c r="G611" s="47">
        <v>11950000</v>
      </c>
    </row>
    <row r="612" spans="1:7" x14ac:dyDescent="0.35">
      <c r="A612" s="45">
        <v>563</v>
      </c>
      <c r="B612">
        <v>1015430439</v>
      </c>
      <c r="C612" t="s">
        <v>1608</v>
      </c>
      <c r="D612" s="47">
        <v>31827000</v>
      </c>
      <c r="E612" s="47">
        <v>3359517</v>
      </c>
      <c r="F612" s="47">
        <v>17858483</v>
      </c>
      <c r="G612" s="47">
        <v>10609000</v>
      </c>
    </row>
    <row r="613" spans="1:7" x14ac:dyDescent="0.35">
      <c r="A613" s="45">
        <v>564</v>
      </c>
      <c r="B613">
        <v>1014244390</v>
      </c>
      <c r="C613" t="s">
        <v>1611</v>
      </c>
      <c r="D613" s="47">
        <v>31827000</v>
      </c>
      <c r="E613" s="47">
        <v>3359517</v>
      </c>
      <c r="F613" s="47">
        <v>17858483</v>
      </c>
      <c r="G613" s="47">
        <v>10609000</v>
      </c>
    </row>
    <row r="614" spans="1:7" x14ac:dyDescent="0.35">
      <c r="A614" s="45">
        <v>553</v>
      </c>
      <c r="B614">
        <v>1045675679</v>
      </c>
      <c r="C614" t="s">
        <v>1581</v>
      </c>
      <c r="D614" s="47">
        <v>4727000</v>
      </c>
      <c r="E614" s="47">
        <v>525223</v>
      </c>
      <c r="F614" s="47">
        <v>2626110</v>
      </c>
      <c r="G614" s="47">
        <v>1575667</v>
      </c>
    </row>
    <row r="615" spans="1:7" x14ac:dyDescent="0.35">
      <c r="A615" s="45">
        <v>553</v>
      </c>
      <c r="B615">
        <v>1045675679</v>
      </c>
      <c r="C615" t="s">
        <v>1581</v>
      </c>
      <c r="D615" s="47">
        <v>11029000</v>
      </c>
      <c r="E615" s="47">
        <v>1225444</v>
      </c>
      <c r="F615" s="47">
        <v>6127223</v>
      </c>
      <c r="G615" s="47">
        <v>3676333</v>
      </c>
    </row>
    <row r="616" spans="1:7" x14ac:dyDescent="0.35">
      <c r="A616" s="45">
        <v>553</v>
      </c>
      <c r="B616">
        <v>1045675679</v>
      </c>
      <c r="C616" t="s">
        <v>1581</v>
      </c>
      <c r="D616" s="47">
        <v>7878000</v>
      </c>
      <c r="E616" s="47">
        <v>875333</v>
      </c>
      <c r="F616" s="47">
        <v>4376667</v>
      </c>
      <c r="G616" s="47">
        <v>2626000</v>
      </c>
    </row>
    <row r="617" spans="1:7" x14ac:dyDescent="0.35">
      <c r="A617" s="45">
        <v>553</v>
      </c>
      <c r="B617">
        <v>1045675679</v>
      </c>
      <c r="C617" t="s">
        <v>1581</v>
      </c>
      <c r="D617" s="47">
        <v>7878000</v>
      </c>
      <c r="E617" s="47">
        <v>875333</v>
      </c>
      <c r="F617" s="47">
        <v>4376667</v>
      </c>
      <c r="G617" s="47">
        <v>2626000</v>
      </c>
    </row>
    <row r="618" spans="1:7" x14ac:dyDescent="0.35">
      <c r="A618" s="45">
        <v>554</v>
      </c>
      <c r="B618">
        <v>64892400</v>
      </c>
      <c r="C618" t="s">
        <v>1584</v>
      </c>
      <c r="D618" s="47">
        <v>6856000</v>
      </c>
      <c r="E618" s="47">
        <v>723690</v>
      </c>
      <c r="F618" s="47">
        <v>3846975</v>
      </c>
      <c r="G618" s="47">
        <v>2285335</v>
      </c>
    </row>
    <row r="619" spans="1:7" x14ac:dyDescent="0.35">
      <c r="A619" s="45">
        <v>554</v>
      </c>
      <c r="B619">
        <v>64892400</v>
      </c>
      <c r="C619" t="s">
        <v>1584</v>
      </c>
      <c r="D619" s="47">
        <v>6856000</v>
      </c>
      <c r="E619" s="47">
        <v>723689</v>
      </c>
      <c r="F619" s="47">
        <v>3846979</v>
      </c>
      <c r="G619" s="47">
        <v>2285332</v>
      </c>
    </row>
    <row r="620" spans="1:7" x14ac:dyDescent="0.35">
      <c r="A620" s="45">
        <v>554</v>
      </c>
      <c r="B620">
        <v>64892400</v>
      </c>
      <c r="C620" t="s">
        <v>1584</v>
      </c>
      <c r="D620" s="47">
        <v>2285000</v>
      </c>
      <c r="E620" s="47">
        <v>241195</v>
      </c>
      <c r="F620" s="47">
        <v>1282138</v>
      </c>
      <c r="G620" s="47">
        <v>761667</v>
      </c>
    </row>
    <row r="621" spans="1:7" x14ac:dyDescent="0.35">
      <c r="A621" s="45">
        <v>554</v>
      </c>
      <c r="B621">
        <v>64892400</v>
      </c>
      <c r="C621" t="s">
        <v>1584</v>
      </c>
      <c r="D621" s="47">
        <v>6856000</v>
      </c>
      <c r="E621" s="47">
        <v>723689</v>
      </c>
      <c r="F621" s="47">
        <v>3846979</v>
      </c>
      <c r="G621" s="47">
        <v>2285332</v>
      </c>
    </row>
    <row r="622" spans="1:7" x14ac:dyDescent="0.35">
      <c r="A622" s="45">
        <v>576</v>
      </c>
      <c r="B622">
        <v>41956199</v>
      </c>
      <c r="C622" t="s">
        <v>1644</v>
      </c>
      <c r="D622" s="47">
        <v>44742000</v>
      </c>
      <c r="E622" s="47">
        <v>5717033</v>
      </c>
      <c r="F622" s="47">
        <v>24110967</v>
      </c>
      <c r="G622" s="47">
        <v>14914000</v>
      </c>
    </row>
    <row r="623" spans="1:7" x14ac:dyDescent="0.35">
      <c r="A623" s="45">
        <v>575</v>
      </c>
      <c r="B623">
        <v>43667606</v>
      </c>
      <c r="C623" t="s">
        <v>1641</v>
      </c>
      <c r="D623" s="47">
        <v>44688000</v>
      </c>
      <c r="E623" s="47">
        <v>4965333</v>
      </c>
      <c r="F623" s="47">
        <v>24826667</v>
      </c>
      <c r="G623" s="47">
        <v>14896000</v>
      </c>
    </row>
    <row r="624" spans="1:7" x14ac:dyDescent="0.35">
      <c r="A624" s="45">
        <v>577</v>
      </c>
      <c r="B624">
        <v>1013606107</v>
      </c>
      <c r="C624" t="s">
        <v>1647</v>
      </c>
      <c r="D624" s="47">
        <v>32862500</v>
      </c>
      <c r="E624" s="47">
        <v>199167</v>
      </c>
      <c r="F624" s="47">
        <v>20713333</v>
      </c>
      <c r="G624" s="47">
        <v>11950000</v>
      </c>
    </row>
    <row r="625" spans="1:7" x14ac:dyDescent="0.35">
      <c r="A625" s="45">
        <v>578</v>
      </c>
      <c r="B625">
        <v>1010188278</v>
      </c>
      <c r="C625" t="s">
        <v>1650</v>
      </c>
      <c r="D625" s="47">
        <v>32862500</v>
      </c>
      <c r="E625" s="47">
        <v>199167</v>
      </c>
      <c r="F625" s="47">
        <v>20713333</v>
      </c>
      <c r="G625" s="47">
        <v>11950000</v>
      </c>
    </row>
    <row r="626" spans="1:7" x14ac:dyDescent="0.35">
      <c r="A626" s="45">
        <v>574</v>
      </c>
      <c r="B626">
        <v>52908942</v>
      </c>
      <c r="C626" t="s">
        <v>1638</v>
      </c>
      <c r="D626" s="47">
        <v>32592000</v>
      </c>
      <c r="E626" s="47">
        <v>3621333</v>
      </c>
      <c r="F626" s="47">
        <v>18106667</v>
      </c>
      <c r="G626" s="47">
        <v>10864000</v>
      </c>
    </row>
    <row r="627" spans="1:7" x14ac:dyDescent="0.35">
      <c r="A627" s="45">
        <v>572</v>
      </c>
      <c r="B627">
        <v>1020735588</v>
      </c>
      <c r="C627" t="s">
        <v>1632</v>
      </c>
      <c r="D627" s="47">
        <v>31827000</v>
      </c>
      <c r="E627" s="47">
        <v>3536333</v>
      </c>
      <c r="F627" s="47">
        <v>17681667</v>
      </c>
      <c r="G627" s="47">
        <v>10609000</v>
      </c>
    </row>
    <row r="628" spans="1:7" x14ac:dyDescent="0.35">
      <c r="A628" s="45">
        <v>582</v>
      </c>
      <c r="B628">
        <v>52312234</v>
      </c>
      <c r="C628" t="s">
        <v>1662</v>
      </c>
      <c r="D628" s="47">
        <v>38046000</v>
      </c>
      <c r="E628" s="47">
        <v>2014200</v>
      </c>
      <c r="F628" s="47">
        <v>22603800</v>
      </c>
      <c r="G628" s="47">
        <v>13428000</v>
      </c>
    </row>
    <row r="629" spans="1:7" x14ac:dyDescent="0.35">
      <c r="A629" s="45">
        <v>555</v>
      </c>
      <c r="B629">
        <v>1112767702</v>
      </c>
      <c r="C629" t="s">
        <v>1587</v>
      </c>
      <c r="D629" s="47">
        <v>3328000</v>
      </c>
      <c r="E629" s="47">
        <v>351288</v>
      </c>
      <c r="F629" s="47">
        <v>1867379</v>
      </c>
      <c r="G629" s="47">
        <v>1109333</v>
      </c>
    </row>
    <row r="630" spans="1:7" x14ac:dyDescent="0.35">
      <c r="A630" s="45">
        <v>555</v>
      </c>
      <c r="B630">
        <v>1112767702</v>
      </c>
      <c r="C630" t="s">
        <v>1587</v>
      </c>
      <c r="D630" s="47">
        <v>7766000</v>
      </c>
      <c r="E630" s="47">
        <v>819745</v>
      </c>
      <c r="F630" s="47">
        <v>4357588</v>
      </c>
      <c r="G630" s="47">
        <v>2588667</v>
      </c>
    </row>
    <row r="631" spans="1:7" x14ac:dyDescent="0.35">
      <c r="A631" s="45">
        <v>555</v>
      </c>
      <c r="B631">
        <v>1112767702</v>
      </c>
      <c r="C631" t="s">
        <v>1587</v>
      </c>
      <c r="D631" s="47">
        <v>5547000</v>
      </c>
      <c r="E631" s="47">
        <v>585517</v>
      </c>
      <c r="F631" s="47">
        <v>3112483</v>
      </c>
      <c r="G631" s="47">
        <v>1849000</v>
      </c>
    </row>
    <row r="632" spans="1:7" x14ac:dyDescent="0.35">
      <c r="A632" s="45">
        <v>555</v>
      </c>
      <c r="B632">
        <v>1112767702</v>
      </c>
      <c r="C632" t="s">
        <v>1587</v>
      </c>
      <c r="D632" s="47">
        <v>5547000</v>
      </c>
      <c r="E632" s="47">
        <v>585517</v>
      </c>
      <c r="F632" s="47">
        <v>3112483</v>
      </c>
      <c r="G632" s="47">
        <v>1849000</v>
      </c>
    </row>
    <row r="633" spans="1:7" x14ac:dyDescent="0.35">
      <c r="A633" s="45">
        <v>566</v>
      </c>
      <c r="B633">
        <v>1047423614</v>
      </c>
      <c r="C633" t="s">
        <v>1617</v>
      </c>
      <c r="D633" s="47">
        <v>36400000</v>
      </c>
      <c r="E633" s="47">
        <v>6346667</v>
      </c>
      <c r="F633" s="47">
        <v>18853333</v>
      </c>
      <c r="G633" s="47">
        <v>11200000</v>
      </c>
    </row>
    <row r="634" spans="1:7" x14ac:dyDescent="0.35">
      <c r="A634" s="45">
        <v>569</v>
      </c>
      <c r="B634">
        <v>1026561760</v>
      </c>
      <c r="C634" t="s">
        <v>1626</v>
      </c>
      <c r="D634" s="47">
        <v>42372000</v>
      </c>
      <c r="E634" s="47">
        <v>3766400</v>
      </c>
      <c r="F634" s="47">
        <v>24481600</v>
      </c>
      <c r="G634" s="47">
        <v>14124000</v>
      </c>
    </row>
    <row r="635" spans="1:7" x14ac:dyDescent="0.35">
      <c r="A635" s="45">
        <v>568</v>
      </c>
      <c r="B635">
        <v>1065242351</v>
      </c>
      <c r="C635" t="s">
        <v>1623</v>
      </c>
      <c r="D635" s="47">
        <v>32862500</v>
      </c>
      <c r="E635" s="47">
        <v>199167</v>
      </c>
      <c r="F635" s="47">
        <v>20713333</v>
      </c>
      <c r="G635" s="47">
        <v>11950000</v>
      </c>
    </row>
    <row r="636" spans="1:7" x14ac:dyDescent="0.35">
      <c r="A636" s="45">
        <v>567</v>
      </c>
      <c r="B636">
        <v>52978669</v>
      </c>
      <c r="C636" t="s">
        <v>1620</v>
      </c>
      <c r="D636" s="47">
        <v>32862500</v>
      </c>
      <c r="E636" s="47">
        <v>199167</v>
      </c>
      <c r="F636" s="47">
        <v>20713333</v>
      </c>
      <c r="G636" s="47">
        <v>11950000</v>
      </c>
    </row>
    <row r="637" spans="1:7" x14ac:dyDescent="0.35">
      <c r="A637" s="45">
        <v>559</v>
      </c>
      <c r="B637">
        <v>1033800543</v>
      </c>
      <c r="C637" t="s">
        <v>1596</v>
      </c>
      <c r="D637" s="47">
        <v>27810000</v>
      </c>
      <c r="E637" s="47">
        <v>3090000</v>
      </c>
      <c r="F637" s="47">
        <v>15450000</v>
      </c>
      <c r="G637" s="47">
        <v>9270000</v>
      </c>
    </row>
    <row r="638" spans="1:7" x14ac:dyDescent="0.35">
      <c r="A638" s="45">
        <v>560</v>
      </c>
      <c r="B638">
        <v>1022949801</v>
      </c>
      <c r="C638" t="s">
        <v>1599</v>
      </c>
      <c r="D638" s="47">
        <v>14340000</v>
      </c>
      <c r="E638" s="47">
        <v>1593333</v>
      </c>
      <c r="F638" s="47">
        <v>7966667</v>
      </c>
      <c r="G638" s="47">
        <v>4780000</v>
      </c>
    </row>
    <row r="639" spans="1:7" x14ac:dyDescent="0.35">
      <c r="A639" s="45">
        <v>560</v>
      </c>
      <c r="B639">
        <v>1022949801</v>
      </c>
      <c r="C639" t="s">
        <v>1599</v>
      </c>
      <c r="D639" s="47">
        <v>18252000</v>
      </c>
      <c r="E639" s="47">
        <v>2028000</v>
      </c>
      <c r="F639" s="47">
        <v>10140000</v>
      </c>
      <c r="G639" s="47">
        <v>6084000</v>
      </c>
    </row>
    <row r="640" spans="1:7" x14ac:dyDescent="0.35">
      <c r="A640" s="45">
        <v>561</v>
      </c>
      <c r="B640">
        <v>52984171</v>
      </c>
      <c r="C640" t="s">
        <v>1602</v>
      </c>
      <c r="D640" s="47">
        <v>14340000</v>
      </c>
      <c r="E640" s="47">
        <v>1593333</v>
      </c>
      <c r="F640" s="47">
        <v>7966667</v>
      </c>
      <c r="G640" s="47">
        <v>4780000</v>
      </c>
    </row>
    <row r="641" spans="1:7" x14ac:dyDescent="0.35">
      <c r="A641" s="45">
        <v>561</v>
      </c>
      <c r="B641">
        <v>52984171</v>
      </c>
      <c r="C641" t="s">
        <v>1602</v>
      </c>
      <c r="D641" s="47">
        <v>18252000</v>
      </c>
      <c r="E641" s="47">
        <v>2028000</v>
      </c>
      <c r="F641" s="47">
        <v>10140000</v>
      </c>
      <c r="G641" s="47">
        <v>6084000</v>
      </c>
    </row>
    <row r="642" spans="1:7" x14ac:dyDescent="0.35">
      <c r="A642" s="45">
        <v>570</v>
      </c>
      <c r="B642">
        <v>1033726945</v>
      </c>
      <c r="C642" t="s">
        <v>1629</v>
      </c>
      <c r="D642" s="47">
        <v>38046000</v>
      </c>
      <c r="E642" s="47">
        <v>2014200</v>
      </c>
      <c r="F642" s="47">
        <v>22603800</v>
      </c>
      <c r="G642" s="47">
        <v>13428000</v>
      </c>
    </row>
    <row r="643" spans="1:7" x14ac:dyDescent="0.35">
      <c r="A643" s="45">
        <v>562</v>
      </c>
      <c r="B643">
        <v>1030626046</v>
      </c>
      <c r="C643" t="s">
        <v>1605</v>
      </c>
      <c r="D643" s="47">
        <v>14340000</v>
      </c>
      <c r="E643" s="47">
        <v>1513667</v>
      </c>
      <c r="F643" s="47">
        <v>8046333</v>
      </c>
      <c r="G643" s="47">
        <v>4780000</v>
      </c>
    </row>
    <row r="644" spans="1:7" x14ac:dyDescent="0.35">
      <c r="A644" s="45">
        <v>562</v>
      </c>
      <c r="B644">
        <v>1030626046</v>
      </c>
      <c r="C644" t="s">
        <v>1605</v>
      </c>
      <c r="D644" s="47">
        <v>18252000</v>
      </c>
      <c r="E644" s="47">
        <v>1926600</v>
      </c>
      <c r="F644" s="47">
        <v>10241400</v>
      </c>
      <c r="G644" s="47">
        <v>6084000</v>
      </c>
    </row>
    <row r="645" spans="1:7" x14ac:dyDescent="0.35">
      <c r="A645" s="45">
        <v>579</v>
      </c>
      <c r="B645">
        <v>1016100911</v>
      </c>
      <c r="C645" t="s">
        <v>1653</v>
      </c>
      <c r="D645" s="47">
        <v>22278000</v>
      </c>
      <c r="E645" s="47">
        <v>2475333</v>
      </c>
      <c r="F645" s="47">
        <v>12376667</v>
      </c>
      <c r="G645" s="47">
        <v>7426000</v>
      </c>
    </row>
    <row r="646" spans="1:7" x14ac:dyDescent="0.35">
      <c r="A646" s="45">
        <v>580</v>
      </c>
      <c r="B646">
        <v>1012393327</v>
      </c>
      <c r="C646" t="s">
        <v>1656</v>
      </c>
      <c r="D646" s="47">
        <v>39108000</v>
      </c>
      <c r="E646" s="47">
        <v>4128067</v>
      </c>
      <c r="F646" s="47">
        <v>21943933</v>
      </c>
      <c r="G646" s="47">
        <v>13036000</v>
      </c>
    </row>
    <row r="647" spans="1:7" x14ac:dyDescent="0.35">
      <c r="A647" s="45">
        <v>573</v>
      </c>
      <c r="B647">
        <v>1014237872</v>
      </c>
      <c r="C647" t="s">
        <v>1635</v>
      </c>
      <c r="D647" s="47">
        <v>32862500</v>
      </c>
      <c r="E647" s="47">
        <v>995833</v>
      </c>
      <c r="F647" s="47">
        <v>19916667</v>
      </c>
      <c r="G647" s="47">
        <v>11950000</v>
      </c>
    </row>
    <row r="648" spans="1:7" x14ac:dyDescent="0.35">
      <c r="A648" s="45">
        <v>532</v>
      </c>
      <c r="B648">
        <v>1094895758</v>
      </c>
      <c r="C648" t="s">
        <v>1527</v>
      </c>
      <c r="D648" s="47">
        <v>36400000</v>
      </c>
      <c r="E648" s="47">
        <v>6346667</v>
      </c>
      <c r="F648" s="47">
        <v>18853333</v>
      </c>
      <c r="G648" s="47">
        <v>11200000</v>
      </c>
    </row>
    <row r="649" spans="1:7" x14ac:dyDescent="0.35">
      <c r="A649" s="45">
        <v>556</v>
      </c>
      <c r="B649">
        <v>39761992</v>
      </c>
      <c r="C649" t="s">
        <v>1590</v>
      </c>
      <c r="D649" s="47">
        <v>33600000</v>
      </c>
      <c r="E649" s="47">
        <v>3546667</v>
      </c>
      <c r="F649" s="47">
        <v>18853333</v>
      </c>
      <c r="G649" s="47">
        <v>11200000</v>
      </c>
    </row>
    <row r="650" spans="1:7" x14ac:dyDescent="0.35">
      <c r="A650" s="45">
        <v>557</v>
      </c>
      <c r="B650">
        <v>11322492</v>
      </c>
      <c r="C650" t="s">
        <v>1593</v>
      </c>
      <c r="D650" s="47">
        <v>19800000</v>
      </c>
      <c r="E650" s="47">
        <v>2090000</v>
      </c>
      <c r="F650" s="47">
        <v>7810000</v>
      </c>
      <c r="G650" s="47">
        <v>9900000</v>
      </c>
    </row>
    <row r="651" spans="1:7" x14ac:dyDescent="0.35">
      <c r="A651" s="45">
        <v>581</v>
      </c>
      <c r="B651">
        <v>1015394684</v>
      </c>
      <c r="C651" t="s">
        <v>1659</v>
      </c>
      <c r="D651" s="47">
        <v>25461600</v>
      </c>
      <c r="E651" s="47">
        <v>2687613</v>
      </c>
      <c r="F651" s="47">
        <v>14286787</v>
      </c>
      <c r="G651" s="47">
        <v>8487200</v>
      </c>
    </row>
    <row r="652" spans="1:7" x14ac:dyDescent="0.35">
      <c r="A652" s="45">
        <v>565</v>
      </c>
      <c r="B652">
        <v>80041255</v>
      </c>
      <c r="C652" t="s">
        <v>1614</v>
      </c>
      <c r="D652" s="47">
        <v>48000000</v>
      </c>
      <c r="E652" s="47">
        <v>5066667</v>
      </c>
      <c r="F652" s="47">
        <v>26933333</v>
      </c>
      <c r="G652" s="47">
        <v>16000000</v>
      </c>
    </row>
    <row r="653" spans="1:7" x14ac:dyDescent="0.35">
      <c r="A653" s="45">
        <v>593</v>
      </c>
      <c r="B653">
        <v>1023901555</v>
      </c>
      <c r="C653" t="s">
        <v>1692</v>
      </c>
      <c r="D653" s="47">
        <v>35308000</v>
      </c>
      <c r="E653" s="47">
        <v>6337333</v>
      </c>
      <c r="F653" s="47">
        <v>18106667</v>
      </c>
      <c r="G653" s="47">
        <v>10864000</v>
      </c>
    </row>
    <row r="654" spans="1:7" x14ac:dyDescent="0.35">
      <c r="A654" s="45">
        <v>586</v>
      </c>
      <c r="B654">
        <v>79436528</v>
      </c>
      <c r="C654" t="s">
        <v>1674</v>
      </c>
      <c r="D654" s="47">
        <v>14400000</v>
      </c>
      <c r="E654" s="47">
        <v>1520000</v>
      </c>
      <c r="F654" s="47">
        <v>8080000</v>
      </c>
      <c r="G654" s="47">
        <v>4800000</v>
      </c>
    </row>
    <row r="655" spans="1:7" x14ac:dyDescent="0.35">
      <c r="A655" s="45">
        <v>587</v>
      </c>
      <c r="B655">
        <v>52500441</v>
      </c>
      <c r="C655" t="s">
        <v>1677</v>
      </c>
      <c r="D655" s="47">
        <v>38046000</v>
      </c>
      <c r="E655" s="47">
        <v>2238000</v>
      </c>
      <c r="F655" s="47">
        <v>15666000</v>
      </c>
      <c r="G655" s="47">
        <v>20142000</v>
      </c>
    </row>
    <row r="656" spans="1:7" x14ac:dyDescent="0.35">
      <c r="A656" s="45">
        <v>588</v>
      </c>
      <c r="B656">
        <v>52204744</v>
      </c>
      <c r="C656" t="s">
        <v>1680</v>
      </c>
      <c r="D656" s="47">
        <v>32592000</v>
      </c>
      <c r="E656" s="47">
        <v>3621333</v>
      </c>
      <c r="F656" s="47">
        <v>18106667</v>
      </c>
      <c r="G656" s="47">
        <v>10864000</v>
      </c>
    </row>
    <row r="657" spans="1:7" x14ac:dyDescent="0.35">
      <c r="A657" s="45">
        <v>590</v>
      </c>
      <c r="B657">
        <v>1032357681</v>
      </c>
      <c r="C657" t="s">
        <v>1686</v>
      </c>
      <c r="D657" s="47">
        <v>35406000</v>
      </c>
      <c r="E657" s="47">
        <v>3934000</v>
      </c>
      <c r="F657" s="47">
        <v>19670000</v>
      </c>
      <c r="G657" s="47">
        <v>11802000</v>
      </c>
    </row>
    <row r="658" spans="1:7" x14ac:dyDescent="0.35">
      <c r="A658" s="45">
        <v>591</v>
      </c>
      <c r="B658">
        <v>1022956531</v>
      </c>
      <c r="C658" t="s">
        <v>1689</v>
      </c>
      <c r="D658" s="47">
        <v>32862500</v>
      </c>
      <c r="E658" s="47">
        <v>995833</v>
      </c>
      <c r="F658" s="47">
        <v>19916667</v>
      </c>
      <c r="G658" s="47">
        <v>11950000</v>
      </c>
    </row>
    <row r="659" spans="1:7" x14ac:dyDescent="0.35">
      <c r="A659" s="45">
        <v>606</v>
      </c>
      <c r="B659">
        <v>1010210091</v>
      </c>
      <c r="C659" t="s">
        <v>1731</v>
      </c>
      <c r="D659" s="47">
        <v>32862500</v>
      </c>
      <c r="E659" s="47">
        <v>796667</v>
      </c>
      <c r="F659" s="47">
        <v>20115833</v>
      </c>
      <c r="G659" s="47">
        <v>11950000</v>
      </c>
    </row>
    <row r="660" spans="1:7" x14ac:dyDescent="0.35">
      <c r="A660" s="45">
        <v>601</v>
      </c>
      <c r="B660">
        <v>52976048</v>
      </c>
      <c r="C660" t="s">
        <v>1716</v>
      </c>
      <c r="D660" s="47">
        <v>32862500</v>
      </c>
      <c r="E660" s="47">
        <v>796667</v>
      </c>
      <c r="F660" s="47">
        <v>20115833</v>
      </c>
      <c r="G660" s="47">
        <v>11950000</v>
      </c>
    </row>
    <row r="661" spans="1:7" x14ac:dyDescent="0.35">
      <c r="A661" s="45">
        <v>607</v>
      </c>
      <c r="B661">
        <v>1032393159</v>
      </c>
      <c r="C661" t="s">
        <v>1734</v>
      </c>
      <c r="D661" s="47">
        <v>32862500</v>
      </c>
      <c r="E661" s="47">
        <v>796667</v>
      </c>
      <c r="F661" s="47">
        <v>20115833</v>
      </c>
      <c r="G661" s="47">
        <v>11950000</v>
      </c>
    </row>
    <row r="662" spans="1:7" x14ac:dyDescent="0.35">
      <c r="A662" s="45">
        <v>608</v>
      </c>
      <c r="B662">
        <v>1122123341</v>
      </c>
      <c r="C662" t="s">
        <v>1737</v>
      </c>
      <c r="D662" s="47">
        <v>32455500</v>
      </c>
      <c r="E662" s="47">
        <v>786800</v>
      </c>
      <c r="F662" s="47">
        <v>19866700</v>
      </c>
      <c r="G662" s="47">
        <v>11802000</v>
      </c>
    </row>
    <row r="663" spans="1:7" x14ac:dyDescent="0.35">
      <c r="A663" s="45">
        <v>595</v>
      </c>
      <c r="B663">
        <v>1022342491</v>
      </c>
      <c r="C663" t="s">
        <v>1698</v>
      </c>
      <c r="D663" s="47">
        <v>4727000</v>
      </c>
      <c r="E663" s="47">
        <v>525223</v>
      </c>
      <c r="F663" s="47">
        <v>2626110</v>
      </c>
      <c r="G663" s="47">
        <v>1575667</v>
      </c>
    </row>
    <row r="664" spans="1:7" x14ac:dyDescent="0.35">
      <c r="A664" s="45">
        <v>595</v>
      </c>
      <c r="B664">
        <v>1022342491</v>
      </c>
      <c r="C664" t="s">
        <v>1698</v>
      </c>
      <c r="D664" s="47">
        <v>11029000</v>
      </c>
      <c r="E664" s="47">
        <v>1225444</v>
      </c>
      <c r="F664" s="47">
        <v>6127223</v>
      </c>
      <c r="G664" s="47">
        <v>3676333</v>
      </c>
    </row>
    <row r="665" spans="1:7" x14ac:dyDescent="0.35">
      <c r="A665" s="45">
        <v>595</v>
      </c>
      <c r="B665">
        <v>1022342491</v>
      </c>
      <c r="C665" t="s">
        <v>1698</v>
      </c>
      <c r="D665" s="47">
        <v>7878000</v>
      </c>
      <c r="E665" s="47">
        <v>875333</v>
      </c>
      <c r="F665" s="47">
        <v>4376667</v>
      </c>
      <c r="G665" s="47">
        <v>2626000</v>
      </c>
    </row>
    <row r="666" spans="1:7" x14ac:dyDescent="0.35">
      <c r="A666" s="45">
        <v>595</v>
      </c>
      <c r="B666">
        <v>1022342491</v>
      </c>
      <c r="C666" t="s">
        <v>1698</v>
      </c>
      <c r="D666" s="47">
        <v>7878000</v>
      </c>
      <c r="E666" s="47">
        <v>875333</v>
      </c>
      <c r="F666" s="47">
        <v>4376667</v>
      </c>
      <c r="G666" s="47">
        <v>2626000</v>
      </c>
    </row>
    <row r="667" spans="1:7" x14ac:dyDescent="0.35">
      <c r="A667" s="45">
        <v>583</v>
      </c>
      <c r="B667">
        <v>1018497672</v>
      </c>
      <c r="C667" t="s">
        <v>1665</v>
      </c>
      <c r="D667" s="47">
        <v>31827000</v>
      </c>
      <c r="E667" s="47">
        <v>3889967</v>
      </c>
      <c r="F667" s="47">
        <v>17328033</v>
      </c>
      <c r="G667" s="47">
        <v>10609000</v>
      </c>
    </row>
    <row r="668" spans="1:7" x14ac:dyDescent="0.35">
      <c r="A668" s="45">
        <v>602</v>
      </c>
      <c r="B668">
        <v>52750847</v>
      </c>
      <c r="C668" t="s">
        <v>1719</v>
      </c>
      <c r="D668" s="47">
        <v>39108000</v>
      </c>
      <c r="E668" s="47">
        <v>5866200</v>
      </c>
      <c r="F668" s="47">
        <v>20205800</v>
      </c>
      <c r="G668" s="47">
        <v>13036000</v>
      </c>
    </row>
    <row r="669" spans="1:7" x14ac:dyDescent="0.35">
      <c r="A669" s="45">
        <v>599</v>
      </c>
      <c r="B669">
        <v>39637235</v>
      </c>
      <c r="C669" t="s">
        <v>1710</v>
      </c>
      <c r="D669" s="47">
        <v>29174750</v>
      </c>
      <c r="E669" s="47">
        <v>884083</v>
      </c>
      <c r="F669" s="47">
        <v>17681667</v>
      </c>
      <c r="G669" s="47">
        <v>10609000</v>
      </c>
    </row>
    <row r="670" spans="1:7" x14ac:dyDescent="0.35">
      <c r="A670" s="45">
        <v>600</v>
      </c>
      <c r="B670">
        <v>52507586</v>
      </c>
      <c r="C670" t="s">
        <v>1713</v>
      </c>
      <c r="D670" s="47">
        <v>29174750</v>
      </c>
      <c r="E670" s="47">
        <v>884083</v>
      </c>
      <c r="F670" s="47">
        <v>17681667</v>
      </c>
      <c r="G670" s="47">
        <v>10609000</v>
      </c>
    </row>
    <row r="671" spans="1:7" x14ac:dyDescent="0.35">
      <c r="A671" s="45">
        <v>597</v>
      </c>
      <c r="B671">
        <v>1033741170</v>
      </c>
      <c r="C671" t="s">
        <v>1704</v>
      </c>
      <c r="D671" s="47">
        <v>13131250</v>
      </c>
      <c r="E671" s="47">
        <v>397917</v>
      </c>
      <c r="F671" s="47">
        <v>7958333</v>
      </c>
      <c r="G671" s="47">
        <v>4775000</v>
      </c>
    </row>
    <row r="672" spans="1:7" x14ac:dyDescent="0.35">
      <c r="A672" s="45">
        <v>598</v>
      </c>
      <c r="B672">
        <v>60288166</v>
      </c>
      <c r="C672" t="s">
        <v>1707</v>
      </c>
      <c r="D672" s="47">
        <v>13131250</v>
      </c>
      <c r="E672" s="47">
        <v>397917</v>
      </c>
      <c r="F672" s="47">
        <v>7958333</v>
      </c>
      <c r="G672" s="47">
        <v>4775000</v>
      </c>
    </row>
    <row r="673" spans="1:7" x14ac:dyDescent="0.35">
      <c r="A673" s="45">
        <v>604</v>
      </c>
      <c r="B673">
        <v>1018412053</v>
      </c>
      <c r="C673" t="s">
        <v>1725</v>
      </c>
      <c r="D673" s="47">
        <v>7821600</v>
      </c>
      <c r="E673" s="47">
        <v>1173240</v>
      </c>
      <c r="F673" s="47">
        <v>4041160</v>
      </c>
      <c r="G673" s="47">
        <v>2607200</v>
      </c>
    </row>
    <row r="674" spans="1:7" x14ac:dyDescent="0.35">
      <c r="A674" s="45">
        <v>604</v>
      </c>
      <c r="B674">
        <v>1018412053</v>
      </c>
      <c r="C674" t="s">
        <v>1725</v>
      </c>
      <c r="D674" s="47">
        <v>31286400</v>
      </c>
      <c r="E674" s="47">
        <v>4692960</v>
      </c>
      <c r="F674" s="47">
        <v>16164640</v>
      </c>
      <c r="G674" s="47">
        <v>10428800</v>
      </c>
    </row>
    <row r="675" spans="1:7" x14ac:dyDescent="0.35">
      <c r="A675" s="45">
        <v>596</v>
      </c>
      <c r="B675">
        <v>1012350248</v>
      </c>
      <c r="C675" t="s">
        <v>1701</v>
      </c>
      <c r="D675" s="47">
        <v>13687000</v>
      </c>
      <c r="E675" s="47">
        <v>1520778</v>
      </c>
      <c r="F675" s="47">
        <v>7603886</v>
      </c>
      <c r="G675" s="47">
        <v>4562336</v>
      </c>
    </row>
    <row r="676" spans="1:7" x14ac:dyDescent="0.35">
      <c r="A676" s="45">
        <v>596</v>
      </c>
      <c r="B676">
        <v>1012350248</v>
      </c>
      <c r="C676" t="s">
        <v>1701</v>
      </c>
      <c r="D676" s="47">
        <v>9777000</v>
      </c>
      <c r="E676" s="47">
        <v>1086334</v>
      </c>
      <c r="F676" s="47">
        <v>5431667</v>
      </c>
      <c r="G676" s="47">
        <v>3258999</v>
      </c>
    </row>
    <row r="677" spans="1:7" x14ac:dyDescent="0.35">
      <c r="A677" s="45">
        <v>596</v>
      </c>
      <c r="B677">
        <v>1012350248</v>
      </c>
      <c r="C677" t="s">
        <v>1701</v>
      </c>
      <c r="D677" s="47">
        <v>5866000</v>
      </c>
      <c r="E677" s="47">
        <v>651778</v>
      </c>
      <c r="F677" s="47">
        <v>3258890</v>
      </c>
      <c r="G677" s="47">
        <v>1955332</v>
      </c>
    </row>
    <row r="678" spans="1:7" x14ac:dyDescent="0.35">
      <c r="A678" s="45">
        <v>596</v>
      </c>
      <c r="B678">
        <v>1012350248</v>
      </c>
      <c r="C678" t="s">
        <v>1701</v>
      </c>
      <c r="D678" s="47">
        <v>9777000</v>
      </c>
      <c r="E678" s="47">
        <v>1086334</v>
      </c>
      <c r="F678" s="47">
        <v>5431667</v>
      </c>
      <c r="G678" s="47">
        <v>3258999</v>
      </c>
    </row>
    <row r="679" spans="1:7" x14ac:dyDescent="0.35">
      <c r="A679" s="45">
        <v>603</v>
      </c>
      <c r="B679">
        <v>75088692</v>
      </c>
      <c r="C679" t="s">
        <v>1722</v>
      </c>
      <c r="D679" s="47">
        <v>34420320</v>
      </c>
      <c r="E679" s="47">
        <v>3824480</v>
      </c>
      <c r="F679" s="47">
        <v>19122400</v>
      </c>
      <c r="G679" s="47">
        <v>11473440</v>
      </c>
    </row>
    <row r="680" spans="1:7" x14ac:dyDescent="0.35">
      <c r="A680" s="45">
        <v>603</v>
      </c>
      <c r="B680">
        <v>75088692</v>
      </c>
      <c r="C680" t="s">
        <v>1722</v>
      </c>
      <c r="D680" s="47">
        <v>17731680</v>
      </c>
      <c r="E680" s="47">
        <v>1970187</v>
      </c>
      <c r="F680" s="47">
        <v>9850933</v>
      </c>
      <c r="G680" s="47">
        <v>5910560</v>
      </c>
    </row>
    <row r="681" spans="1:7" x14ac:dyDescent="0.35">
      <c r="A681" s="45">
        <v>594</v>
      </c>
      <c r="B681">
        <v>1053332784</v>
      </c>
      <c r="C681" t="s">
        <v>1695</v>
      </c>
      <c r="D681" s="47">
        <v>32862500</v>
      </c>
      <c r="E681" s="47">
        <v>796667</v>
      </c>
      <c r="F681" s="47">
        <v>20115833</v>
      </c>
      <c r="G681" s="47">
        <v>11950000</v>
      </c>
    </row>
    <row r="682" spans="1:7" x14ac:dyDescent="0.35">
      <c r="A682" s="45">
        <v>623</v>
      </c>
      <c r="B682">
        <v>1110508111</v>
      </c>
      <c r="C682" t="s">
        <v>1779</v>
      </c>
      <c r="D682" s="47">
        <v>36822500</v>
      </c>
      <c r="E682" s="47">
        <v>1115833</v>
      </c>
      <c r="F682" s="47">
        <v>22316667</v>
      </c>
      <c r="G682" s="47">
        <v>13390000</v>
      </c>
    </row>
    <row r="683" spans="1:7" x14ac:dyDescent="0.35">
      <c r="A683" s="45">
        <v>621</v>
      </c>
      <c r="B683">
        <v>1098715072</v>
      </c>
      <c r="C683" t="s">
        <v>1773</v>
      </c>
      <c r="D683" s="47">
        <v>27192000</v>
      </c>
      <c r="E683" s="47">
        <v>3172400</v>
      </c>
      <c r="F683" s="47">
        <v>14955600</v>
      </c>
      <c r="G683" s="47">
        <v>9064000</v>
      </c>
    </row>
    <row r="684" spans="1:7" x14ac:dyDescent="0.35">
      <c r="A684" s="45">
        <v>620</v>
      </c>
      <c r="B684">
        <v>24729493</v>
      </c>
      <c r="C684" t="s">
        <v>1770</v>
      </c>
      <c r="D684" s="47">
        <v>27192000</v>
      </c>
      <c r="E684" s="47">
        <v>3172400</v>
      </c>
      <c r="F684" s="47">
        <v>14955600</v>
      </c>
      <c r="G684" s="47">
        <v>9064000</v>
      </c>
    </row>
    <row r="685" spans="1:7" x14ac:dyDescent="0.35">
      <c r="A685" s="45">
        <v>627</v>
      </c>
      <c r="B685">
        <v>1014229104</v>
      </c>
      <c r="C685" t="s">
        <v>1788</v>
      </c>
      <c r="D685" s="47">
        <v>32455500</v>
      </c>
      <c r="E685" s="47">
        <v>983500</v>
      </c>
      <c r="F685" s="47">
        <v>19670000</v>
      </c>
      <c r="G685" s="47">
        <v>11802000</v>
      </c>
    </row>
    <row r="686" spans="1:7" x14ac:dyDescent="0.35">
      <c r="A686" s="45">
        <v>626</v>
      </c>
      <c r="B686">
        <v>52964617</v>
      </c>
      <c r="C686" t="s">
        <v>1785</v>
      </c>
      <c r="D686" s="47">
        <v>32455500</v>
      </c>
      <c r="E686" s="47">
        <v>983500</v>
      </c>
      <c r="F686" s="47">
        <v>19670000</v>
      </c>
      <c r="G686" s="47">
        <v>11802000</v>
      </c>
    </row>
    <row r="687" spans="1:7" x14ac:dyDescent="0.35">
      <c r="A687" s="45">
        <v>611</v>
      </c>
      <c r="B687">
        <v>52363861</v>
      </c>
      <c r="C687" t="s">
        <v>1746</v>
      </c>
      <c r="D687" s="47">
        <v>38046000</v>
      </c>
      <c r="E687" s="47">
        <v>2685600</v>
      </c>
      <c r="F687" s="47">
        <v>21932400</v>
      </c>
      <c r="G687" s="47">
        <v>13428000</v>
      </c>
    </row>
    <row r="688" spans="1:7" x14ac:dyDescent="0.35">
      <c r="A688" s="45">
        <v>617</v>
      </c>
      <c r="B688">
        <v>52819901</v>
      </c>
      <c r="C688" t="s">
        <v>1761</v>
      </c>
      <c r="D688" s="47">
        <v>38046000</v>
      </c>
      <c r="E688" s="47">
        <v>2685600</v>
      </c>
      <c r="F688" s="47">
        <v>21932400</v>
      </c>
      <c r="G688" s="47">
        <v>13428000</v>
      </c>
    </row>
    <row r="689" spans="1:7" x14ac:dyDescent="0.35">
      <c r="A689" s="45">
        <v>629</v>
      </c>
      <c r="B689">
        <v>52810740</v>
      </c>
      <c r="C689" t="s">
        <v>1794</v>
      </c>
      <c r="D689" s="47">
        <v>31827000</v>
      </c>
      <c r="E689" s="47">
        <v>3713150</v>
      </c>
      <c r="F689" s="47">
        <v>17504850</v>
      </c>
      <c r="G689" s="47">
        <v>10609000</v>
      </c>
    </row>
    <row r="690" spans="1:7" x14ac:dyDescent="0.35">
      <c r="A690" s="45">
        <v>622</v>
      </c>
      <c r="B690">
        <v>30231256</v>
      </c>
      <c r="C690" t="s">
        <v>1776</v>
      </c>
      <c r="D690" s="47">
        <v>32500000</v>
      </c>
      <c r="E690" s="47">
        <v>6000000</v>
      </c>
      <c r="F690" s="47">
        <v>16500000</v>
      </c>
      <c r="G690" s="47">
        <v>10000000</v>
      </c>
    </row>
    <row r="691" spans="1:7" x14ac:dyDescent="0.35">
      <c r="A691" s="45">
        <v>610</v>
      </c>
      <c r="B691">
        <v>1030655379</v>
      </c>
      <c r="C691" t="s">
        <v>1743</v>
      </c>
      <c r="D691" s="47">
        <v>31827000</v>
      </c>
      <c r="E691" s="47">
        <v>3713150</v>
      </c>
      <c r="F691" s="47">
        <v>17504850</v>
      </c>
      <c r="G691" s="47">
        <v>10609000</v>
      </c>
    </row>
    <row r="692" spans="1:7" x14ac:dyDescent="0.35">
      <c r="A692" s="45">
        <v>619</v>
      </c>
      <c r="B692">
        <v>1010221584</v>
      </c>
      <c r="C692" t="s">
        <v>1767</v>
      </c>
      <c r="D692" s="47">
        <v>31827000</v>
      </c>
      <c r="E692" s="47">
        <v>3713150</v>
      </c>
      <c r="F692" s="47">
        <v>17504850</v>
      </c>
      <c r="G692" s="47">
        <v>10609000</v>
      </c>
    </row>
    <row r="693" spans="1:7" x14ac:dyDescent="0.35">
      <c r="A693" s="45">
        <v>630</v>
      </c>
      <c r="B693">
        <v>1015404486</v>
      </c>
      <c r="C693" t="s">
        <v>1797</v>
      </c>
      <c r="D693" s="47">
        <v>31827000</v>
      </c>
      <c r="E693" s="47">
        <v>3713150</v>
      </c>
      <c r="F693" s="47">
        <v>17504850</v>
      </c>
      <c r="G693" s="47">
        <v>10609000</v>
      </c>
    </row>
    <row r="694" spans="1:7" x14ac:dyDescent="0.35">
      <c r="A694" s="45">
        <v>615</v>
      </c>
      <c r="B694">
        <v>1085942790</v>
      </c>
      <c r="C694" t="s">
        <v>1758</v>
      </c>
      <c r="D694" s="47">
        <v>31827000</v>
      </c>
      <c r="E694" s="47">
        <v>3713150</v>
      </c>
      <c r="F694" s="47">
        <v>17504850</v>
      </c>
      <c r="G694" s="47">
        <v>10609000</v>
      </c>
    </row>
    <row r="695" spans="1:7" x14ac:dyDescent="0.35">
      <c r="A695" s="45">
        <v>589</v>
      </c>
      <c r="B695">
        <v>1015413127</v>
      </c>
      <c r="C695" t="s">
        <v>1683</v>
      </c>
      <c r="D695" s="47">
        <v>31827000</v>
      </c>
      <c r="E695" s="47">
        <v>3713150</v>
      </c>
      <c r="F695" s="47">
        <v>17504850</v>
      </c>
      <c r="G695" s="47">
        <v>10609000</v>
      </c>
    </row>
    <row r="696" spans="1:7" x14ac:dyDescent="0.35">
      <c r="A696" s="45">
        <v>632</v>
      </c>
      <c r="B696">
        <v>1031127072</v>
      </c>
      <c r="C696" t="s">
        <v>1803</v>
      </c>
      <c r="D696" s="47">
        <v>32862500</v>
      </c>
      <c r="E696" s="47">
        <v>1195000</v>
      </c>
      <c r="F696" s="47">
        <v>19717500</v>
      </c>
      <c r="G696" s="47">
        <v>11950000</v>
      </c>
    </row>
    <row r="697" spans="1:7" x14ac:dyDescent="0.35">
      <c r="A697" s="45">
        <v>613</v>
      </c>
      <c r="B697">
        <v>1030649360</v>
      </c>
      <c r="C697" t="s">
        <v>1752</v>
      </c>
      <c r="D697" s="47">
        <v>7821600</v>
      </c>
      <c r="E697" s="47">
        <v>1173240</v>
      </c>
      <c r="F697" s="47">
        <v>4041160</v>
      </c>
      <c r="G697" s="47">
        <v>2607200</v>
      </c>
    </row>
    <row r="698" spans="1:7" x14ac:dyDescent="0.35">
      <c r="A698" s="45">
        <v>613</v>
      </c>
      <c r="B698">
        <v>1030649360</v>
      </c>
      <c r="C698" t="s">
        <v>1752</v>
      </c>
      <c r="D698" s="47">
        <v>31286400</v>
      </c>
      <c r="E698" s="47">
        <v>4692960</v>
      </c>
      <c r="F698" s="47">
        <v>16164640</v>
      </c>
      <c r="G698" s="47">
        <v>10428800</v>
      </c>
    </row>
    <row r="699" spans="1:7" x14ac:dyDescent="0.35">
      <c r="A699" s="45">
        <v>612</v>
      </c>
      <c r="B699">
        <v>1026293199</v>
      </c>
      <c r="C699" t="s">
        <v>1749</v>
      </c>
      <c r="D699" s="47">
        <v>39108000</v>
      </c>
      <c r="E699" s="47">
        <v>4779867</v>
      </c>
      <c r="F699" s="47">
        <v>21292133</v>
      </c>
      <c r="G699" s="47">
        <v>13036000</v>
      </c>
    </row>
    <row r="700" spans="1:7" x14ac:dyDescent="0.35">
      <c r="A700" s="45">
        <v>614</v>
      </c>
      <c r="B700">
        <v>1016004202</v>
      </c>
      <c r="C700" t="s">
        <v>1755</v>
      </c>
      <c r="D700" s="47">
        <v>32500000</v>
      </c>
      <c r="E700" s="47">
        <v>6000000</v>
      </c>
      <c r="F700" s="47">
        <v>11500000</v>
      </c>
      <c r="G700" s="47">
        <v>15000000</v>
      </c>
    </row>
    <row r="701" spans="1:7" x14ac:dyDescent="0.35">
      <c r="A701" s="45">
        <v>609</v>
      </c>
      <c r="B701">
        <v>1110504810</v>
      </c>
      <c r="C701" t="s">
        <v>1740</v>
      </c>
      <c r="D701" s="47">
        <v>32862500</v>
      </c>
      <c r="E701" s="47">
        <v>1195000</v>
      </c>
      <c r="F701" s="47">
        <v>19717500</v>
      </c>
      <c r="G701" s="47">
        <v>11950000</v>
      </c>
    </row>
    <row r="702" spans="1:7" x14ac:dyDescent="0.35">
      <c r="A702" s="45">
        <v>585</v>
      </c>
      <c r="B702">
        <v>52223178</v>
      </c>
      <c r="C702" t="s">
        <v>1671</v>
      </c>
      <c r="D702" s="47">
        <v>30000000</v>
      </c>
      <c r="E702" s="47">
        <v>3500000</v>
      </c>
      <c r="F702" s="47">
        <v>16500000</v>
      </c>
      <c r="G702" s="47">
        <v>10000000</v>
      </c>
    </row>
    <row r="703" spans="1:7" x14ac:dyDescent="0.35">
      <c r="A703" s="45">
        <v>631</v>
      </c>
      <c r="B703">
        <v>1032417500</v>
      </c>
      <c r="C703" t="s">
        <v>1800</v>
      </c>
      <c r="D703" s="47">
        <v>32862500</v>
      </c>
      <c r="E703" s="47">
        <v>2190833</v>
      </c>
      <c r="F703" s="47">
        <v>18721667</v>
      </c>
      <c r="G703" s="47">
        <v>11950000</v>
      </c>
    </row>
    <row r="704" spans="1:7" x14ac:dyDescent="0.35">
      <c r="A704" s="45">
        <v>636</v>
      </c>
      <c r="B704">
        <v>1014269721</v>
      </c>
      <c r="C704" t="s">
        <v>1815</v>
      </c>
      <c r="D704" s="47">
        <v>31827000</v>
      </c>
      <c r="E704" s="47">
        <v>3713150</v>
      </c>
      <c r="F704" s="47">
        <v>17504850</v>
      </c>
      <c r="G704" s="47">
        <v>10609000</v>
      </c>
    </row>
    <row r="705" spans="1:7" x14ac:dyDescent="0.35">
      <c r="A705" s="45">
        <v>635</v>
      </c>
      <c r="B705">
        <v>52987393</v>
      </c>
      <c r="C705" t="s">
        <v>1812</v>
      </c>
      <c r="D705" s="47">
        <v>40110000</v>
      </c>
      <c r="E705" s="47">
        <v>4902333</v>
      </c>
      <c r="F705" s="47">
        <v>21837667</v>
      </c>
      <c r="G705" s="47">
        <v>13370000</v>
      </c>
    </row>
    <row r="706" spans="1:7" x14ac:dyDescent="0.35">
      <c r="A706" s="45">
        <v>640</v>
      </c>
      <c r="B706">
        <v>52907949</v>
      </c>
      <c r="C706" t="s">
        <v>1824</v>
      </c>
      <c r="D706" s="47">
        <v>31827000</v>
      </c>
      <c r="E706" s="47">
        <v>3713150</v>
      </c>
      <c r="F706" s="47">
        <v>17504850</v>
      </c>
      <c r="G706" s="47">
        <v>10609000</v>
      </c>
    </row>
    <row r="707" spans="1:7" x14ac:dyDescent="0.35">
      <c r="A707" s="45">
        <v>633</v>
      </c>
      <c r="B707">
        <v>53094778</v>
      </c>
      <c r="C707" t="s">
        <v>1806</v>
      </c>
      <c r="D707" s="47">
        <v>38046000</v>
      </c>
      <c r="E707" s="47">
        <v>3804600</v>
      </c>
      <c r="F707" s="47">
        <v>20813400</v>
      </c>
      <c r="G707" s="47">
        <v>13428000</v>
      </c>
    </row>
    <row r="708" spans="1:7" x14ac:dyDescent="0.35">
      <c r="A708" s="45">
        <v>642</v>
      </c>
      <c r="B708">
        <v>52823115</v>
      </c>
      <c r="C708" t="s">
        <v>1830</v>
      </c>
      <c r="D708" s="47">
        <v>39798000</v>
      </c>
      <c r="E708" s="47">
        <v>221100</v>
      </c>
      <c r="F708" s="47">
        <v>21446700</v>
      </c>
      <c r="G708" s="47">
        <v>18130200</v>
      </c>
    </row>
    <row r="709" spans="1:7" x14ac:dyDescent="0.35">
      <c r="A709" s="45">
        <v>638</v>
      </c>
      <c r="B709">
        <v>52739383</v>
      </c>
      <c r="C709" t="s">
        <v>1818</v>
      </c>
      <c r="D709" s="47">
        <v>31827000</v>
      </c>
      <c r="E709" s="47">
        <v>3889967</v>
      </c>
      <c r="F709" s="47">
        <v>17328033</v>
      </c>
      <c r="G709" s="47">
        <v>10609000</v>
      </c>
    </row>
    <row r="710" spans="1:7" x14ac:dyDescent="0.35">
      <c r="A710" s="45">
        <v>641</v>
      </c>
      <c r="B710">
        <v>1018402938</v>
      </c>
      <c r="C710" t="s">
        <v>1827</v>
      </c>
      <c r="D710" s="47">
        <v>44688000</v>
      </c>
      <c r="E710" s="47">
        <v>6454933</v>
      </c>
      <c r="F710" s="47">
        <v>23337067</v>
      </c>
      <c r="G710" s="47">
        <v>14896000</v>
      </c>
    </row>
    <row r="711" spans="1:7" x14ac:dyDescent="0.35">
      <c r="A711" s="45">
        <v>634</v>
      </c>
      <c r="B711">
        <v>1024523176</v>
      </c>
      <c r="C711" t="s">
        <v>1809</v>
      </c>
      <c r="D711" s="47">
        <v>35308000</v>
      </c>
      <c r="E711" s="47">
        <v>6699467</v>
      </c>
      <c r="F711" s="47">
        <v>17744533</v>
      </c>
      <c r="G711" s="47">
        <v>10864000</v>
      </c>
    </row>
    <row r="712" spans="1:7" x14ac:dyDescent="0.35">
      <c r="A712" s="45">
        <v>584</v>
      </c>
      <c r="B712">
        <v>1010240738</v>
      </c>
      <c r="C712" t="s">
        <v>1668</v>
      </c>
      <c r="D712" s="47">
        <v>31827000</v>
      </c>
      <c r="E712" s="47">
        <v>3889967</v>
      </c>
      <c r="F712" s="47">
        <v>17328033</v>
      </c>
      <c r="G712" s="47">
        <v>10609000</v>
      </c>
    </row>
    <row r="713" spans="1:7" x14ac:dyDescent="0.35">
      <c r="A713" s="45">
        <v>643</v>
      </c>
      <c r="B713">
        <v>52753589</v>
      </c>
      <c r="C713" t="s">
        <v>1833</v>
      </c>
      <c r="D713" s="47">
        <v>20339000</v>
      </c>
      <c r="E713" s="47">
        <v>1355933</v>
      </c>
      <c r="F713" s="47">
        <v>11587067</v>
      </c>
      <c r="G713" s="47">
        <v>7396000</v>
      </c>
    </row>
    <row r="714" spans="1:7" x14ac:dyDescent="0.35">
      <c r="A714" s="45">
        <v>639</v>
      </c>
      <c r="B714">
        <v>1016081223</v>
      </c>
      <c r="C714" t="s">
        <v>1821</v>
      </c>
      <c r="D714" s="47">
        <v>32455500</v>
      </c>
      <c r="E714" s="47">
        <v>2950500</v>
      </c>
      <c r="F714" s="47">
        <v>17703000</v>
      </c>
      <c r="G714" s="47">
        <v>11802000</v>
      </c>
    </row>
    <row r="715" spans="1:7" x14ac:dyDescent="0.35">
      <c r="A715" s="45">
        <v>646</v>
      </c>
      <c r="B715">
        <v>1026594936</v>
      </c>
      <c r="C715" t="s">
        <v>1842</v>
      </c>
      <c r="D715" s="47">
        <v>18906000</v>
      </c>
      <c r="E715" s="47">
        <v>2730867</v>
      </c>
      <c r="F715" s="47">
        <v>9873133</v>
      </c>
      <c r="G715" s="47">
        <v>6302000</v>
      </c>
    </row>
    <row r="716" spans="1:7" x14ac:dyDescent="0.35">
      <c r="A716" s="45">
        <v>645</v>
      </c>
      <c r="B716">
        <v>52186895</v>
      </c>
      <c r="C716" t="s">
        <v>1839</v>
      </c>
      <c r="D716" s="47">
        <v>39108000</v>
      </c>
      <c r="E716" s="47">
        <v>5866200</v>
      </c>
      <c r="F716" s="47">
        <v>20205800</v>
      </c>
      <c r="G716" s="47">
        <v>13036000</v>
      </c>
    </row>
    <row r="717" spans="1:7" x14ac:dyDescent="0.35">
      <c r="A717" s="45">
        <v>647</v>
      </c>
      <c r="B717">
        <v>1094940032</v>
      </c>
      <c r="C717" t="s">
        <v>1845</v>
      </c>
      <c r="D717" s="47">
        <v>39798000</v>
      </c>
      <c r="E717" s="47">
        <v>5748600</v>
      </c>
      <c r="F717" s="47">
        <v>20783400</v>
      </c>
      <c r="G717" s="47">
        <v>13266000</v>
      </c>
    </row>
    <row r="718" spans="1:7" x14ac:dyDescent="0.35">
      <c r="A718" s="45">
        <v>651</v>
      </c>
      <c r="B718">
        <v>79516486</v>
      </c>
      <c r="C718" t="s">
        <v>1857</v>
      </c>
      <c r="D718" s="47">
        <v>14400000</v>
      </c>
      <c r="E718" s="47">
        <v>1840000</v>
      </c>
      <c r="F718" s="47">
        <v>7760000</v>
      </c>
      <c r="G718" s="47">
        <v>4800000</v>
      </c>
    </row>
    <row r="719" spans="1:7" x14ac:dyDescent="0.35">
      <c r="A719" s="45">
        <v>649</v>
      </c>
      <c r="B719">
        <v>800217686</v>
      </c>
      <c r="C719" t="s">
        <v>1851</v>
      </c>
      <c r="D719" s="47">
        <v>44016667</v>
      </c>
      <c r="E719" s="47">
        <v>0</v>
      </c>
      <c r="F719" s="47">
        <v>32937984</v>
      </c>
      <c r="G719" s="47">
        <v>11078683</v>
      </c>
    </row>
    <row r="720" spans="1:7" x14ac:dyDescent="0.35">
      <c r="A720" s="45">
        <v>649</v>
      </c>
      <c r="B720">
        <v>800217686</v>
      </c>
      <c r="C720" t="s">
        <v>1851</v>
      </c>
      <c r="D720" s="47">
        <v>76755941</v>
      </c>
      <c r="E720" s="47">
        <v>0</v>
      </c>
      <c r="F720" s="47">
        <v>0</v>
      </c>
      <c r="G720" s="47">
        <v>76755941</v>
      </c>
    </row>
    <row r="721" spans="1:7" x14ac:dyDescent="0.35">
      <c r="A721" s="45">
        <v>658</v>
      </c>
      <c r="B721">
        <v>1071167372</v>
      </c>
      <c r="C721" t="s">
        <v>1878</v>
      </c>
      <c r="D721" s="47">
        <v>31866667</v>
      </c>
      <c r="E721" s="47">
        <v>398334</v>
      </c>
      <c r="F721" s="47">
        <v>19518333</v>
      </c>
      <c r="G721" s="47">
        <v>11950000</v>
      </c>
    </row>
    <row r="722" spans="1:7" x14ac:dyDescent="0.35">
      <c r="A722" s="45">
        <v>648</v>
      </c>
      <c r="B722">
        <v>1012440977</v>
      </c>
      <c r="C722" t="s">
        <v>1848</v>
      </c>
      <c r="D722" s="47">
        <v>31827000</v>
      </c>
      <c r="E722" s="47">
        <v>4597233</v>
      </c>
      <c r="F722" s="47">
        <v>16620767</v>
      </c>
      <c r="G722" s="47">
        <v>10609000</v>
      </c>
    </row>
    <row r="723" spans="1:7" x14ac:dyDescent="0.35">
      <c r="A723" s="45">
        <v>655</v>
      </c>
      <c r="B723">
        <v>1030553805</v>
      </c>
      <c r="C723" t="s">
        <v>1869</v>
      </c>
      <c r="D723" s="47">
        <v>41400000</v>
      </c>
      <c r="E723" s="47">
        <v>5060000</v>
      </c>
      <c r="F723" s="47">
        <v>22540000</v>
      </c>
      <c r="G723" s="47">
        <v>13800000</v>
      </c>
    </row>
    <row r="724" spans="1:7" x14ac:dyDescent="0.35">
      <c r="A724" s="45">
        <v>656</v>
      </c>
      <c r="B724">
        <v>1032439727</v>
      </c>
      <c r="C724" t="s">
        <v>1872</v>
      </c>
      <c r="D724" s="47">
        <v>41400000</v>
      </c>
      <c r="E724" s="47">
        <v>5060000</v>
      </c>
      <c r="F724" s="47">
        <v>22540000</v>
      </c>
      <c r="G724" s="47">
        <v>13800000</v>
      </c>
    </row>
    <row r="725" spans="1:7" x14ac:dyDescent="0.35">
      <c r="A725" s="45">
        <v>659</v>
      </c>
      <c r="B725">
        <v>60371694</v>
      </c>
      <c r="C725" t="s">
        <v>1881</v>
      </c>
      <c r="D725" s="47">
        <v>31472000</v>
      </c>
      <c r="E725" s="47">
        <v>393400</v>
      </c>
      <c r="F725" s="47">
        <v>19276600</v>
      </c>
      <c r="G725" s="47">
        <v>11802000</v>
      </c>
    </row>
    <row r="726" spans="1:7" x14ac:dyDescent="0.35">
      <c r="A726" s="45">
        <v>660</v>
      </c>
      <c r="B726">
        <v>1032374674</v>
      </c>
      <c r="C726" t="s">
        <v>1884</v>
      </c>
      <c r="D726" s="47">
        <v>32455500</v>
      </c>
      <c r="E726" s="47">
        <v>2950500</v>
      </c>
      <c r="F726" s="47">
        <v>17703000</v>
      </c>
      <c r="G726" s="47">
        <v>11802000</v>
      </c>
    </row>
    <row r="727" spans="1:7" x14ac:dyDescent="0.35">
      <c r="A727" s="45">
        <v>652</v>
      </c>
      <c r="B727">
        <v>1032362672</v>
      </c>
      <c r="C727" t="s">
        <v>1860</v>
      </c>
      <c r="D727" s="47">
        <v>4727000</v>
      </c>
      <c r="E727" s="47">
        <v>682789</v>
      </c>
      <c r="F727" s="47">
        <v>2468543</v>
      </c>
      <c r="G727" s="47">
        <v>1575668</v>
      </c>
    </row>
    <row r="728" spans="1:7" x14ac:dyDescent="0.35">
      <c r="A728" s="45">
        <v>652</v>
      </c>
      <c r="B728">
        <v>1032362672</v>
      </c>
      <c r="C728" t="s">
        <v>1860</v>
      </c>
      <c r="D728" s="47">
        <v>11029000</v>
      </c>
      <c r="E728" s="47">
        <v>1593078</v>
      </c>
      <c r="F728" s="47">
        <v>5759590</v>
      </c>
      <c r="G728" s="47">
        <v>3676332</v>
      </c>
    </row>
    <row r="729" spans="1:7" x14ac:dyDescent="0.35">
      <c r="A729" s="45">
        <v>652</v>
      </c>
      <c r="B729">
        <v>1032362672</v>
      </c>
      <c r="C729" t="s">
        <v>1860</v>
      </c>
      <c r="D729" s="47">
        <v>7878000</v>
      </c>
      <c r="E729" s="47">
        <v>1137933</v>
      </c>
      <c r="F729" s="47">
        <v>4114067</v>
      </c>
      <c r="G729" s="47">
        <v>2626000</v>
      </c>
    </row>
    <row r="730" spans="1:7" x14ac:dyDescent="0.35">
      <c r="A730" s="45">
        <v>652</v>
      </c>
      <c r="B730">
        <v>1032362672</v>
      </c>
      <c r="C730" t="s">
        <v>1860</v>
      </c>
      <c r="D730" s="47">
        <v>7878000</v>
      </c>
      <c r="E730" s="47">
        <v>1137933</v>
      </c>
      <c r="F730" s="47">
        <v>4114067</v>
      </c>
      <c r="G730" s="47">
        <v>2626000</v>
      </c>
    </row>
    <row r="731" spans="1:7" x14ac:dyDescent="0.35">
      <c r="A731" s="45">
        <v>654</v>
      </c>
      <c r="B731">
        <v>1018487742</v>
      </c>
      <c r="C731" t="s">
        <v>1866</v>
      </c>
      <c r="D731" s="47">
        <v>4727000</v>
      </c>
      <c r="E731" s="47">
        <v>945400</v>
      </c>
      <c r="F731" s="47">
        <v>2205933</v>
      </c>
      <c r="G731" s="47">
        <v>1575667</v>
      </c>
    </row>
    <row r="732" spans="1:7" x14ac:dyDescent="0.35">
      <c r="A732" s="45">
        <v>654</v>
      </c>
      <c r="B732">
        <v>1018487742</v>
      </c>
      <c r="C732" t="s">
        <v>1866</v>
      </c>
      <c r="D732" s="47">
        <v>11029000</v>
      </c>
      <c r="E732" s="47">
        <v>2205800</v>
      </c>
      <c r="F732" s="47">
        <v>5146867</v>
      </c>
      <c r="G732" s="47">
        <v>3676333</v>
      </c>
    </row>
    <row r="733" spans="1:7" x14ac:dyDescent="0.35">
      <c r="A733" s="45">
        <v>654</v>
      </c>
      <c r="B733">
        <v>1018487742</v>
      </c>
      <c r="C733" t="s">
        <v>1866</v>
      </c>
      <c r="D733" s="47">
        <v>7878000</v>
      </c>
      <c r="E733" s="47">
        <v>1575600</v>
      </c>
      <c r="F733" s="47">
        <v>3676400</v>
      </c>
      <c r="G733" s="47">
        <v>2626000</v>
      </c>
    </row>
    <row r="734" spans="1:7" x14ac:dyDescent="0.35">
      <c r="A734" s="45">
        <v>654</v>
      </c>
      <c r="B734">
        <v>1018487742</v>
      </c>
      <c r="C734" t="s">
        <v>1866</v>
      </c>
      <c r="D734" s="47">
        <v>7878000</v>
      </c>
      <c r="E734" s="47">
        <v>1575600</v>
      </c>
      <c r="F734" s="47">
        <v>3676400</v>
      </c>
      <c r="G734" s="47">
        <v>2626000</v>
      </c>
    </row>
    <row r="735" spans="1:7" x14ac:dyDescent="0.35">
      <c r="A735" s="45">
        <v>650</v>
      </c>
      <c r="B735">
        <v>1144074564</v>
      </c>
      <c r="C735" t="s">
        <v>1854</v>
      </c>
      <c r="D735" s="47">
        <v>23339800</v>
      </c>
      <c r="E735" s="47">
        <v>1131627</v>
      </c>
      <c r="F735" s="47">
        <v>13720973</v>
      </c>
      <c r="G735" s="47">
        <v>8487200</v>
      </c>
    </row>
    <row r="736" spans="1:7" x14ac:dyDescent="0.35">
      <c r="A736" s="45">
        <v>661</v>
      </c>
      <c r="B736">
        <v>1032493452</v>
      </c>
      <c r="C736" t="s">
        <v>1887</v>
      </c>
      <c r="D736" s="47">
        <v>55000000</v>
      </c>
      <c r="E736" s="47">
        <v>2333333</v>
      </c>
      <c r="F736" s="47">
        <v>32666667</v>
      </c>
      <c r="G736" s="47">
        <v>20000000</v>
      </c>
    </row>
    <row r="737" spans="1:7" x14ac:dyDescent="0.35">
      <c r="A737" s="45">
        <v>653</v>
      </c>
      <c r="B737">
        <v>1032490243</v>
      </c>
      <c r="C737" t="s">
        <v>1863</v>
      </c>
      <c r="D737" s="47">
        <v>11960025</v>
      </c>
      <c r="E737" s="47">
        <v>579880</v>
      </c>
      <c r="F737" s="47">
        <v>7031045</v>
      </c>
      <c r="G737" s="47">
        <v>4349100</v>
      </c>
    </row>
    <row r="738" spans="1:7" x14ac:dyDescent="0.35">
      <c r="A738" s="45">
        <v>653</v>
      </c>
      <c r="B738">
        <v>1032490243</v>
      </c>
      <c r="C738" t="s">
        <v>1863</v>
      </c>
      <c r="D738" s="47">
        <v>8542875</v>
      </c>
      <c r="E738" s="47">
        <v>414200</v>
      </c>
      <c r="F738" s="47">
        <v>5022175</v>
      </c>
      <c r="G738" s="47">
        <v>3106500</v>
      </c>
    </row>
    <row r="739" spans="1:7" x14ac:dyDescent="0.35">
      <c r="A739" s="45">
        <v>653</v>
      </c>
      <c r="B739">
        <v>1032490243</v>
      </c>
      <c r="C739" t="s">
        <v>1863</v>
      </c>
      <c r="D739" s="47">
        <v>5125725</v>
      </c>
      <c r="E739" s="47">
        <v>248520</v>
      </c>
      <c r="F739" s="47">
        <v>3013305</v>
      </c>
      <c r="G739" s="47">
        <v>1863900</v>
      </c>
    </row>
    <row r="740" spans="1:7" x14ac:dyDescent="0.35">
      <c r="A740" s="45">
        <v>653</v>
      </c>
      <c r="B740">
        <v>1032490243</v>
      </c>
      <c r="C740" t="s">
        <v>1863</v>
      </c>
      <c r="D740" s="47">
        <v>8542875</v>
      </c>
      <c r="E740" s="47">
        <v>414200</v>
      </c>
      <c r="F740" s="47">
        <v>5022175</v>
      </c>
      <c r="G740" s="47">
        <v>3106500</v>
      </c>
    </row>
    <row r="741" spans="1:7" x14ac:dyDescent="0.35">
      <c r="A741" s="45">
        <v>665</v>
      </c>
      <c r="B741">
        <v>52541006</v>
      </c>
      <c r="C741" t="s">
        <v>1899</v>
      </c>
      <c r="D741" s="47">
        <v>13687000</v>
      </c>
      <c r="E741" s="47">
        <v>1977012</v>
      </c>
      <c r="F741" s="47">
        <v>7147653</v>
      </c>
      <c r="G741" s="47">
        <v>4562335</v>
      </c>
    </row>
    <row r="742" spans="1:7" x14ac:dyDescent="0.35">
      <c r="A742" s="45">
        <v>665</v>
      </c>
      <c r="B742">
        <v>52541006</v>
      </c>
      <c r="C742" t="s">
        <v>1899</v>
      </c>
      <c r="D742" s="47">
        <v>9777000</v>
      </c>
      <c r="E742" s="47">
        <v>1412234</v>
      </c>
      <c r="F742" s="47">
        <v>5105767</v>
      </c>
      <c r="G742" s="47">
        <v>3258999</v>
      </c>
    </row>
    <row r="743" spans="1:7" x14ac:dyDescent="0.35">
      <c r="A743" s="45">
        <v>665</v>
      </c>
      <c r="B743">
        <v>52541006</v>
      </c>
      <c r="C743" t="s">
        <v>1899</v>
      </c>
      <c r="D743" s="47">
        <v>5866000</v>
      </c>
      <c r="E743" s="47">
        <v>847311</v>
      </c>
      <c r="F743" s="47">
        <v>3063356</v>
      </c>
      <c r="G743" s="47">
        <v>1955333</v>
      </c>
    </row>
    <row r="744" spans="1:7" x14ac:dyDescent="0.35">
      <c r="A744" s="45">
        <v>665</v>
      </c>
      <c r="B744">
        <v>52541006</v>
      </c>
      <c r="C744" t="s">
        <v>1899</v>
      </c>
      <c r="D744" s="47">
        <v>9777000</v>
      </c>
      <c r="E744" s="47">
        <v>1412234</v>
      </c>
      <c r="F744" s="47">
        <v>5105767</v>
      </c>
      <c r="G744" s="47">
        <v>3258999</v>
      </c>
    </row>
    <row r="745" spans="1:7" x14ac:dyDescent="0.35">
      <c r="A745" s="45">
        <v>664</v>
      </c>
      <c r="B745">
        <v>1010184242</v>
      </c>
      <c r="C745" t="s">
        <v>1896</v>
      </c>
      <c r="D745" s="47">
        <v>2356000</v>
      </c>
      <c r="E745" s="47">
        <v>340312</v>
      </c>
      <c r="F745" s="47">
        <v>1230356</v>
      </c>
      <c r="G745" s="47">
        <v>785332</v>
      </c>
    </row>
    <row r="746" spans="1:7" x14ac:dyDescent="0.35">
      <c r="A746" s="45">
        <v>664</v>
      </c>
      <c r="B746">
        <v>1010184242</v>
      </c>
      <c r="C746" t="s">
        <v>1896</v>
      </c>
      <c r="D746" s="47">
        <v>5498000</v>
      </c>
      <c r="E746" s="47">
        <v>794155</v>
      </c>
      <c r="F746" s="47">
        <v>2871177</v>
      </c>
      <c r="G746" s="47">
        <v>1832668</v>
      </c>
    </row>
    <row r="747" spans="1:7" x14ac:dyDescent="0.35">
      <c r="A747" s="45">
        <v>664</v>
      </c>
      <c r="B747">
        <v>1010184242</v>
      </c>
      <c r="C747" t="s">
        <v>1896</v>
      </c>
      <c r="D747" s="47">
        <v>3927000</v>
      </c>
      <c r="E747" s="47">
        <v>567233</v>
      </c>
      <c r="F747" s="47">
        <v>2050767</v>
      </c>
      <c r="G747" s="47">
        <v>1309000</v>
      </c>
    </row>
    <row r="748" spans="1:7" x14ac:dyDescent="0.35">
      <c r="A748" s="45">
        <v>664</v>
      </c>
      <c r="B748">
        <v>1010184242</v>
      </c>
      <c r="C748" t="s">
        <v>1896</v>
      </c>
      <c r="D748" s="47">
        <v>3927000</v>
      </c>
      <c r="E748" s="47">
        <v>567233</v>
      </c>
      <c r="F748" s="47">
        <v>2050767</v>
      </c>
      <c r="G748" s="47">
        <v>1309000</v>
      </c>
    </row>
    <row r="749" spans="1:7" x14ac:dyDescent="0.35">
      <c r="A749" s="45">
        <v>657</v>
      </c>
      <c r="B749">
        <v>1012373845</v>
      </c>
      <c r="C749" t="s">
        <v>1875</v>
      </c>
      <c r="D749" s="47">
        <v>20432500</v>
      </c>
      <c r="E749" s="47">
        <v>990667</v>
      </c>
      <c r="F749" s="47">
        <v>12011833</v>
      </c>
      <c r="G749" s="47">
        <v>7430000</v>
      </c>
    </row>
    <row r="750" spans="1:7" x14ac:dyDescent="0.35">
      <c r="A750" s="45">
        <v>624</v>
      </c>
      <c r="B750">
        <v>1032412161</v>
      </c>
      <c r="C750" t="s">
        <v>1782</v>
      </c>
      <c r="D750" s="47">
        <v>20339000</v>
      </c>
      <c r="E750" s="47">
        <v>1355933</v>
      </c>
      <c r="F750" s="47">
        <v>11587067</v>
      </c>
      <c r="G750" s="47">
        <v>7396000</v>
      </c>
    </row>
    <row r="751" spans="1:7" x14ac:dyDescent="0.35">
      <c r="A751" s="45">
        <v>670</v>
      </c>
      <c r="B751">
        <v>52736932</v>
      </c>
      <c r="C751" t="s">
        <v>1911</v>
      </c>
      <c r="D751" s="47">
        <v>31866667</v>
      </c>
      <c r="E751" s="47">
        <v>1195000</v>
      </c>
      <c r="F751" s="47">
        <v>18721667</v>
      </c>
      <c r="G751" s="47">
        <v>11950000</v>
      </c>
    </row>
    <row r="752" spans="1:7" x14ac:dyDescent="0.35">
      <c r="A752" s="45">
        <v>666</v>
      </c>
      <c r="B752">
        <v>1136881164</v>
      </c>
      <c r="C752" t="s">
        <v>1902</v>
      </c>
      <c r="D752" s="47">
        <v>5775000</v>
      </c>
      <c r="E752" s="47">
        <v>385000</v>
      </c>
      <c r="F752" s="47">
        <v>3290000</v>
      </c>
      <c r="G752" s="47">
        <v>2100000</v>
      </c>
    </row>
    <row r="753" spans="1:7" x14ac:dyDescent="0.35">
      <c r="A753" s="45">
        <v>666</v>
      </c>
      <c r="B753">
        <v>1136881164</v>
      </c>
      <c r="C753" t="s">
        <v>1902</v>
      </c>
      <c r="D753" s="47">
        <v>9625000</v>
      </c>
      <c r="E753" s="47">
        <v>641667</v>
      </c>
      <c r="F753" s="47">
        <v>5483333</v>
      </c>
      <c r="G753" s="47">
        <v>3500000</v>
      </c>
    </row>
    <row r="754" spans="1:7" x14ac:dyDescent="0.35">
      <c r="A754" s="45">
        <v>666</v>
      </c>
      <c r="B754">
        <v>1136881164</v>
      </c>
      <c r="C754" t="s">
        <v>1902</v>
      </c>
      <c r="D754" s="47">
        <v>9625000</v>
      </c>
      <c r="E754" s="47">
        <v>641667</v>
      </c>
      <c r="F754" s="47">
        <v>5483333</v>
      </c>
      <c r="G754" s="47">
        <v>3500000</v>
      </c>
    </row>
    <row r="755" spans="1:7" x14ac:dyDescent="0.35">
      <c r="A755" s="45">
        <v>666</v>
      </c>
      <c r="B755">
        <v>1136881164</v>
      </c>
      <c r="C755" t="s">
        <v>1902</v>
      </c>
      <c r="D755" s="47">
        <v>13475000</v>
      </c>
      <c r="E755" s="47">
        <v>898333</v>
      </c>
      <c r="F755" s="47">
        <v>7676667</v>
      </c>
      <c r="G755" s="47">
        <v>4900000</v>
      </c>
    </row>
    <row r="756" spans="1:7" x14ac:dyDescent="0.35">
      <c r="A756" s="45">
        <v>668</v>
      </c>
      <c r="B756">
        <v>1026272157</v>
      </c>
      <c r="C756" t="s">
        <v>1908</v>
      </c>
      <c r="D756" s="47">
        <v>34482500</v>
      </c>
      <c r="E756" s="47">
        <v>7780667</v>
      </c>
      <c r="F756" s="47">
        <v>6719666</v>
      </c>
      <c r="G756" s="47">
        <v>19982167</v>
      </c>
    </row>
    <row r="757" spans="1:7" x14ac:dyDescent="0.35">
      <c r="A757" s="45">
        <v>676</v>
      </c>
      <c r="B757">
        <v>1033769449</v>
      </c>
      <c r="C757" t="s">
        <v>1929</v>
      </c>
      <c r="D757" s="47">
        <v>29174750</v>
      </c>
      <c r="E757" s="47">
        <v>1944983</v>
      </c>
      <c r="F757" s="47">
        <v>16620767</v>
      </c>
      <c r="G757" s="47">
        <v>10609000</v>
      </c>
    </row>
    <row r="758" spans="1:7" x14ac:dyDescent="0.35">
      <c r="A758" s="45">
        <v>667</v>
      </c>
      <c r="B758">
        <v>52274601</v>
      </c>
      <c r="C758" t="s">
        <v>1905</v>
      </c>
      <c r="D758" s="47">
        <v>36927000</v>
      </c>
      <c r="E758" s="47">
        <v>3357000</v>
      </c>
      <c r="F758" s="47">
        <v>20142000</v>
      </c>
      <c r="G758" s="47">
        <v>13428000</v>
      </c>
    </row>
    <row r="759" spans="1:7" x14ac:dyDescent="0.35">
      <c r="A759" s="45">
        <v>677</v>
      </c>
      <c r="B759">
        <v>65763442</v>
      </c>
      <c r="C759" t="s">
        <v>1932</v>
      </c>
      <c r="D759" s="47">
        <v>29174750</v>
      </c>
      <c r="E759" s="47">
        <v>1944983</v>
      </c>
      <c r="F759" s="47">
        <v>16620767</v>
      </c>
      <c r="G759" s="47">
        <v>10609000</v>
      </c>
    </row>
    <row r="760" spans="1:7" x14ac:dyDescent="0.35">
      <c r="A760" s="45">
        <v>675</v>
      </c>
      <c r="B760">
        <v>39767738</v>
      </c>
      <c r="C760" t="s">
        <v>1926</v>
      </c>
      <c r="D760" s="47">
        <v>16731000</v>
      </c>
      <c r="E760" s="47">
        <v>1115400</v>
      </c>
      <c r="F760" s="47">
        <v>9531600</v>
      </c>
      <c r="G760" s="47">
        <v>6084000</v>
      </c>
    </row>
    <row r="761" spans="1:7" x14ac:dyDescent="0.35">
      <c r="A761" s="45">
        <v>682</v>
      </c>
      <c r="B761">
        <v>1022398563</v>
      </c>
      <c r="C761" t="s">
        <v>1935</v>
      </c>
      <c r="D761" s="47">
        <v>31472000</v>
      </c>
      <c r="E761" s="47">
        <v>590100</v>
      </c>
      <c r="F761" s="47">
        <v>19079900</v>
      </c>
      <c r="G761" s="47">
        <v>11802000</v>
      </c>
    </row>
    <row r="762" spans="1:7" x14ac:dyDescent="0.35">
      <c r="A762" s="45">
        <v>672</v>
      </c>
      <c r="B762">
        <v>1018488404</v>
      </c>
      <c r="C762" t="s">
        <v>1917</v>
      </c>
      <c r="D762" s="47">
        <v>22278000</v>
      </c>
      <c r="E762" s="47">
        <v>3341700</v>
      </c>
      <c r="F762" s="47">
        <v>11510300</v>
      </c>
      <c r="G762" s="47">
        <v>7426000</v>
      </c>
    </row>
    <row r="763" spans="1:7" x14ac:dyDescent="0.35">
      <c r="A763" s="45">
        <v>673</v>
      </c>
      <c r="B763">
        <v>1022385067</v>
      </c>
      <c r="C763" t="s">
        <v>1920</v>
      </c>
      <c r="D763" s="47">
        <v>22278000</v>
      </c>
      <c r="E763" s="47">
        <v>3465467</v>
      </c>
      <c r="F763" s="47">
        <v>11386533</v>
      </c>
      <c r="G763" s="47">
        <v>7426000</v>
      </c>
    </row>
    <row r="764" spans="1:7" x14ac:dyDescent="0.35">
      <c r="A764" s="45">
        <v>674</v>
      </c>
      <c r="B764">
        <v>53093961</v>
      </c>
      <c r="C764" t="s">
        <v>1923</v>
      </c>
      <c r="D764" s="47">
        <v>22278000</v>
      </c>
      <c r="E764" s="47">
        <v>3465467</v>
      </c>
      <c r="F764" s="47">
        <v>11386533</v>
      </c>
      <c r="G764" s="47">
        <v>7426000</v>
      </c>
    </row>
    <row r="765" spans="1:7" x14ac:dyDescent="0.35">
      <c r="A765" s="45">
        <v>618</v>
      </c>
      <c r="B765">
        <v>1026274362</v>
      </c>
      <c r="C765" t="s">
        <v>1764</v>
      </c>
      <c r="D765" s="47">
        <v>31827000</v>
      </c>
      <c r="E765" s="47">
        <v>4597233</v>
      </c>
      <c r="F765" s="47">
        <v>16620767</v>
      </c>
      <c r="G765" s="47">
        <v>10609000</v>
      </c>
    </row>
    <row r="766" spans="1:7" x14ac:dyDescent="0.35">
      <c r="A766" s="45">
        <v>605</v>
      </c>
      <c r="B766">
        <v>1026294950</v>
      </c>
      <c r="C766" t="s">
        <v>1728</v>
      </c>
      <c r="D766" s="47">
        <v>39108000</v>
      </c>
      <c r="E766" s="47">
        <v>5648933</v>
      </c>
      <c r="F766" s="47">
        <v>20423067</v>
      </c>
      <c r="G766" s="47">
        <v>13036000</v>
      </c>
    </row>
    <row r="767" spans="1:7" x14ac:dyDescent="0.35">
      <c r="A767" s="45">
        <v>662</v>
      </c>
      <c r="B767">
        <v>32735680</v>
      </c>
      <c r="C767" t="s">
        <v>1890</v>
      </c>
      <c r="D767" s="47">
        <v>31827000</v>
      </c>
      <c r="E767" s="47">
        <v>5127683</v>
      </c>
      <c r="F767" s="47">
        <v>16090317</v>
      </c>
      <c r="G767" s="47">
        <v>10609000</v>
      </c>
    </row>
    <row r="768" spans="1:7" x14ac:dyDescent="0.35">
      <c r="A768" s="45">
        <v>663</v>
      </c>
      <c r="B768">
        <v>1032393353</v>
      </c>
      <c r="C768" t="s">
        <v>1893</v>
      </c>
      <c r="D768" s="47">
        <v>31827000</v>
      </c>
      <c r="E768" s="47">
        <v>5127683</v>
      </c>
      <c r="F768" s="47">
        <v>16090317</v>
      </c>
      <c r="G768" s="47">
        <v>10609000</v>
      </c>
    </row>
    <row r="769" spans="1:7" x14ac:dyDescent="0.35">
      <c r="A769" s="45">
        <v>671</v>
      </c>
      <c r="B769">
        <v>1013611178</v>
      </c>
      <c r="C769" t="s">
        <v>1914</v>
      </c>
      <c r="D769" s="47">
        <v>31866667</v>
      </c>
      <c r="E769" s="47">
        <v>1195000</v>
      </c>
      <c r="F769" s="47">
        <v>18721667</v>
      </c>
      <c r="G769" s="47">
        <v>11950000</v>
      </c>
    </row>
    <row r="770" spans="1:7" x14ac:dyDescent="0.35">
      <c r="A770" s="45">
        <v>690</v>
      </c>
      <c r="B770">
        <v>1019077800</v>
      </c>
      <c r="C770" t="s">
        <v>1960</v>
      </c>
      <c r="D770" s="47">
        <v>31472000</v>
      </c>
      <c r="E770" s="47">
        <v>1376900</v>
      </c>
      <c r="F770" s="47">
        <v>18293100</v>
      </c>
      <c r="G770" s="47">
        <v>11802000</v>
      </c>
    </row>
    <row r="771" spans="1:7" x14ac:dyDescent="0.35">
      <c r="A771" s="45">
        <v>696</v>
      </c>
      <c r="B771">
        <v>35472341</v>
      </c>
      <c r="C771" t="s">
        <v>1973</v>
      </c>
      <c r="D771" s="47">
        <v>14162500</v>
      </c>
      <c r="E771" s="47">
        <v>944167</v>
      </c>
      <c r="F771" s="47">
        <v>8068333</v>
      </c>
      <c r="G771" s="47">
        <v>5150000</v>
      </c>
    </row>
    <row r="772" spans="1:7" x14ac:dyDescent="0.35">
      <c r="A772" s="45">
        <v>691</v>
      </c>
      <c r="B772">
        <v>1070969716</v>
      </c>
      <c r="C772" t="s">
        <v>1963</v>
      </c>
      <c r="D772" s="47">
        <v>32455500</v>
      </c>
      <c r="E772" s="47">
        <v>2950500</v>
      </c>
      <c r="F772" s="47">
        <v>17703000</v>
      </c>
      <c r="G772" s="47">
        <v>11802000</v>
      </c>
    </row>
    <row r="773" spans="1:7" x14ac:dyDescent="0.35">
      <c r="A773" s="45">
        <v>701</v>
      </c>
      <c r="B773">
        <v>1121865195</v>
      </c>
      <c r="C773" t="s">
        <v>1991</v>
      </c>
      <c r="D773" s="47">
        <v>31472000</v>
      </c>
      <c r="E773" s="47">
        <v>1180200</v>
      </c>
      <c r="F773" s="47">
        <v>18489800</v>
      </c>
      <c r="G773" s="47">
        <v>11802000</v>
      </c>
    </row>
    <row r="774" spans="1:7" x14ac:dyDescent="0.35">
      <c r="A774" s="45">
        <v>699</v>
      </c>
      <c r="B774">
        <v>1022402935</v>
      </c>
      <c r="C774" t="s">
        <v>1985</v>
      </c>
      <c r="D774" s="47">
        <v>31472000</v>
      </c>
      <c r="E774" s="47">
        <v>1180200</v>
      </c>
      <c r="F774" s="47">
        <v>18489800</v>
      </c>
      <c r="G774" s="47">
        <v>11802000</v>
      </c>
    </row>
    <row r="775" spans="1:7" x14ac:dyDescent="0.35">
      <c r="A775" s="45">
        <v>700</v>
      </c>
      <c r="B775">
        <v>1016055342</v>
      </c>
      <c r="C775" t="s">
        <v>1988</v>
      </c>
      <c r="D775" s="47">
        <v>31472000</v>
      </c>
      <c r="E775" s="47">
        <v>1180200</v>
      </c>
      <c r="F775" s="47">
        <v>18489800</v>
      </c>
      <c r="G775" s="47">
        <v>11802000</v>
      </c>
    </row>
    <row r="776" spans="1:7" x14ac:dyDescent="0.35">
      <c r="A776" s="45">
        <v>689</v>
      </c>
      <c r="B776">
        <v>1024466865</v>
      </c>
      <c r="C776" t="s">
        <v>1957</v>
      </c>
      <c r="D776" s="47">
        <v>31866667</v>
      </c>
      <c r="E776" s="47">
        <v>1394167</v>
      </c>
      <c r="F776" s="47">
        <v>18522500</v>
      </c>
      <c r="G776" s="47">
        <v>11950000</v>
      </c>
    </row>
    <row r="777" spans="1:7" x14ac:dyDescent="0.35">
      <c r="A777" s="45">
        <v>692</v>
      </c>
      <c r="B777">
        <v>1022364648</v>
      </c>
      <c r="C777" t="s">
        <v>1966</v>
      </c>
      <c r="D777" s="47">
        <v>20432500</v>
      </c>
      <c r="E777" s="47">
        <v>1486000</v>
      </c>
      <c r="F777" s="47">
        <v>11516500</v>
      </c>
      <c r="G777" s="47">
        <v>7430000</v>
      </c>
    </row>
    <row r="778" spans="1:7" x14ac:dyDescent="0.35">
      <c r="A778" s="45">
        <v>688</v>
      </c>
      <c r="B778">
        <v>1032356505</v>
      </c>
      <c r="C778" t="s">
        <v>1954</v>
      </c>
      <c r="D778" s="47">
        <v>29174750</v>
      </c>
      <c r="E778" s="47">
        <v>2121800</v>
      </c>
      <c r="F778" s="47">
        <v>16443950</v>
      </c>
      <c r="G778" s="47">
        <v>10609000</v>
      </c>
    </row>
    <row r="779" spans="1:7" x14ac:dyDescent="0.35">
      <c r="A779" s="45">
        <v>706</v>
      </c>
      <c r="B779">
        <v>65761424</v>
      </c>
      <c r="C779" t="s">
        <v>2006</v>
      </c>
      <c r="D779" s="47">
        <v>36927000</v>
      </c>
      <c r="E779" s="47">
        <v>2685600</v>
      </c>
      <c r="F779" s="47">
        <v>20813400</v>
      </c>
      <c r="G779" s="47">
        <v>13428000</v>
      </c>
    </row>
    <row r="780" spans="1:7" x14ac:dyDescent="0.35">
      <c r="A780" s="45">
        <v>693</v>
      </c>
      <c r="B780">
        <v>1023973190</v>
      </c>
      <c r="C780" t="s">
        <v>1970</v>
      </c>
      <c r="D780" s="47">
        <v>20432500</v>
      </c>
      <c r="E780" s="47">
        <v>1609833</v>
      </c>
      <c r="F780" s="47">
        <v>11392667</v>
      </c>
      <c r="G780" s="47">
        <v>7430000</v>
      </c>
    </row>
    <row r="781" spans="1:7" x14ac:dyDescent="0.35">
      <c r="A781" s="45">
        <v>702</v>
      </c>
      <c r="B781">
        <v>52959467</v>
      </c>
      <c r="C781" t="s">
        <v>1994</v>
      </c>
      <c r="D781" s="47">
        <v>36927000</v>
      </c>
      <c r="E781" s="47">
        <v>2685600</v>
      </c>
      <c r="F781" s="47">
        <v>20813400</v>
      </c>
      <c r="G781" s="47">
        <v>13428000</v>
      </c>
    </row>
    <row r="782" spans="1:7" x14ac:dyDescent="0.35">
      <c r="A782" s="45">
        <v>705</v>
      </c>
      <c r="B782">
        <v>1037609962</v>
      </c>
      <c r="C782" t="s">
        <v>2003</v>
      </c>
      <c r="D782" s="47">
        <v>32455500</v>
      </c>
      <c r="E782" s="47">
        <v>2950500</v>
      </c>
      <c r="F782" s="47">
        <v>17703000</v>
      </c>
      <c r="G782" s="47">
        <v>11802000</v>
      </c>
    </row>
    <row r="783" spans="1:7" x14ac:dyDescent="0.35">
      <c r="A783" s="45">
        <v>704</v>
      </c>
      <c r="B783">
        <v>1013652261</v>
      </c>
      <c r="C783" t="s">
        <v>2000</v>
      </c>
      <c r="D783" s="47">
        <v>29174750</v>
      </c>
      <c r="E783" s="47">
        <v>2121800</v>
      </c>
      <c r="F783" s="47">
        <v>16443950</v>
      </c>
      <c r="G783" s="47">
        <v>10609000</v>
      </c>
    </row>
    <row r="784" spans="1:7" x14ac:dyDescent="0.35">
      <c r="A784" s="45">
        <v>698</v>
      </c>
      <c r="B784">
        <v>1030591394</v>
      </c>
      <c r="C784" t="s">
        <v>1982</v>
      </c>
      <c r="D784" s="47">
        <v>31472000</v>
      </c>
      <c r="E784" s="47">
        <v>1967000</v>
      </c>
      <c r="F784" s="47">
        <v>17703000</v>
      </c>
      <c r="G784" s="47">
        <v>11802000</v>
      </c>
    </row>
    <row r="785" spans="1:7" x14ac:dyDescent="0.35">
      <c r="A785" s="45">
        <v>697</v>
      </c>
      <c r="B785">
        <v>1014214679</v>
      </c>
      <c r="C785" t="s">
        <v>1979</v>
      </c>
      <c r="D785" s="47">
        <v>13687000</v>
      </c>
      <c r="E785" s="47">
        <v>2053050</v>
      </c>
      <c r="F785" s="47">
        <v>7071614</v>
      </c>
      <c r="G785" s="47">
        <v>4562336</v>
      </c>
    </row>
    <row r="786" spans="1:7" x14ac:dyDescent="0.35">
      <c r="A786" s="45">
        <v>697</v>
      </c>
      <c r="B786">
        <v>1014214679</v>
      </c>
      <c r="C786" t="s">
        <v>1979</v>
      </c>
      <c r="D786" s="47">
        <v>9777000</v>
      </c>
      <c r="E786" s="47">
        <v>1466551</v>
      </c>
      <c r="F786" s="47">
        <v>5051450</v>
      </c>
      <c r="G786" s="47">
        <v>3258999</v>
      </c>
    </row>
    <row r="787" spans="1:7" x14ac:dyDescent="0.35">
      <c r="A787" s="45">
        <v>697</v>
      </c>
      <c r="B787">
        <v>1014214679</v>
      </c>
      <c r="C787" t="s">
        <v>1979</v>
      </c>
      <c r="D787" s="47">
        <v>9777000</v>
      </c>
      <c r="E787" s="47">
        <v>1466551</v>
      </c>
      <c r="F787" s="47">
        <v>5051450</v>
      </c>
      <c r="G787" s="47">
        <v>3258999</v>
      </c>
    </row>
    <row r="788" spans="1:7" x14ac:dyDescent="0.35">
      <c r="A788" s="45">
        <v>697</v>
      </c>
      <c r="B788">
        <v>1014214679</v>
      </c>
      <c r="C788" t="s">
        <v>1979</v>
      </c>
      <c r="D788" s="47">
        <v>5866000</v>
      </c>
      <c r="E788" s="47">
        <v>879900</v>
      </c>
      <c r="F788" s="47">
        <v>3030768</v>
      </c>
      <c r="G788" s="47">
        <v>1955332</v>
      </c>
    </row>
    <row r="789" spans="1:7" x14ac:dyDescent="0.35">
      <c r="A789" s="45">
        <v>644</v>
      </c>
      <c r="B789">
        <v>1026295417</v>
      </c>
      <c r="C789" t="s">
        <v>1836</v>
      </c>
      <c r="D789" s="47">
        <v>39108000</v>
      </c>
      <c r="E789" s="47">
        <v>5866200</v>
      </c>
      <c r="F789" s="47">
        <v>20205800</v>
      </c>
      <c r="G789" s="47">
        <v>13036000</v>
      </c>
    </row>
    <row r="790" spans="1:7" x14ac:dyDescent="0.35">
      <c r="A790" s="45">
        <v>707</v>
      </c>
      <c r="B790">
        <v>53095842</v>
      </c>
      <c r="C790" t="s">
        <v>2009</v>
      </c>
      <c r="D790" s="47">
        <v>39108000</v>
      </c>
      <c r="E790" s="47">
        <v>5866200</v>
      </c>
      <c r="F790" s="47">
        <v>20205800</v>
      </c>
      <c r="G790" s="47">
        <v>13036000</v>
      </c>
    </row>
    <row r="791" spans="1:7" x14ac:dyDescent="0.35">
      <c r="A791" s="45">
        <v>708</v>
      </c>
      <c r="B791">
        <v>1019133448</v>
      </c>
      <c r="C791" t="s">
        <v>2012</v>
      </c>
      <c r="D791" s="47">
        <v>39108000</v>
      </c>
      <c r="E791" s="47">
        <v>0</v>
      </c>
      <c r="F791" s="47">
        <v>18684933</v>
      </c>
      <c r="G791" s="47">
        <v>20423067</v>
      </c>
    </row>
    <row r="792" spans="1:7" x14ac:dyDescent="0.35">
      <c r="A792" s="45">
        <v>683</v>
      </c>
      <c r="B792">
        <v>1033783668</v>
      </c>
      <c r="C792" t="s">
        <v>1938</v>
      </c>
      <c r="D792" s="47">
        <v>20432500</v>
      </c>
      <c r="E792" s="47">
        <v>1857500</v>
      </c>
      <c r="F792" s="47">
        <v>11145000</v>
      </c>
      <c r="G792" s="47">
        <v>7430000</v>
      </c>
    </row>
    <row r="793" spans="1:7" x14ac:dyDescent="0.35">
      <c r="A793" s="45">
        <v>687</v>
      </c>
      <c r="B793">
        <v>1019045777</v>
      </c>
      <c r="C793" t="s">
        <v>1951</v>
      </c>
      <c r="D793" s="47">
        <v>20432500</v>
      </c>
      <c r="E793" s="47">
        <v>1857500</v>
      </c>
      <c r="F793" s="47">
        <v>11145000</v>
      </c>
      <c r="G793" s="47">
        <v>7430000</v>
      </c>
    </row>
    <row r="794" spans="1:7" x14ac:dyDescent="0.35">
      <c r="A794" s="45">
        <v>686</v>
      </c>
      <c r="B794">
        <v>53102581</v>
      </c>
      <c r="C794" t="s">
        <v>1948</v>
      </c>
      <c r="D794" s="47">
        <v>20432500</v>
      </c>
      <c r="E794" s="47">
        <v>1609833</v>
      </c>
      <c r="F794" s="47">
        <v>11392667</v>
      </c>
      <c r="G794" s="47">
        <v>7430000</v>
      </c>
    </row>
    <row r="795" spans="1:7" x14ac:dyDescent="0.35">
      <c r="A795" s="45">
        <v>685</v>
      </c>
      <c r="B795">
        <v>1032379438</v>
      </c>
      <c r="C795" t="s">
        <v>1945</v>
      </c>
      <c r="D795" s="47">
        <v>23339800</v>
      </c>
      <c r="E795" s="47">
        <v>1980347</v>
      </c>
      <c r="F795" s="47">
        <v>12872253</v>
      </c>
      <c r="G795" s="47">
        <v>8487200</v>
      </c>
    </row>
    <row r="796" spans="1:7" x14ac:dyDescent="0.35">
      <c r="A796" s="45">
        <v>628</v>
      </c>
      <c r="B796">
        <v>1033815957</v>
      </c>
      <c r="C796" t="s">
        <v>1791</v>
      </c>
      <c r="D796" s="47">
        <v>39108000</v>
      </c>
      <c r="E796" s="47">
        <v>5866200</v>
      </c>
      <c r="F796" s="47">
        <v>20205800</v>
      </c>
      <c r="G796" s="47">
        <v>13036000</v>
      </c>
    </row>
    <row r="797" spans="1:7" x14ac:dyDescent="0.35">
      <c r="A797" s="45">
        <v>710</v>
      </c>
      <c r="B797">
        <v>1026289755</v>
      </c>
      <c r="C797" t="s">
        <v>2018</v>
      </c>
      <c r="D797" s="47">
        <v>29174750</v>
      </c>
      <c r="E797" s="47">
        <v>2298617</v>
      </c>
      <c r="F797" s="47">
        <v>16267133</v>
      </c>
      <c r="G797" s="47">
        <v>10609000</v>
      </c>
    </row>
    <row r="798" spans="1:7" x14ac:dyDescent="0.35">
      <c r="A798" s="45">
        <v>713</v>
      </c>
      <c r="B798">
        <v>1010233596</v>
      </c>
      <c r="C798" t="s">
        <v>2027</v>
      </c>
      <c r="D798" s="47">
        <v>42000000</v>
      </c>
      <c r="E798" s="47">
        <v>6766667</v>
      </c>
      <c r="F798" s="47">
        <v>21233333</v>
      </c>
      <c r="G798" s="47">
        <v>14000000</v>
      </c>
    </row>
    <row r="799" spans="1:7" x14ac:dyDescent="0.35">
      <c r="A799" s="45">
        <v>724</v>
      </c>
      <c r="B799">
        <v>53080974</v>
      </c>
      <c r="C799" t="s">
        <v>2060</v>
      </c>
      <c r="D799" s="47">
        <v>30488500</v>
      </c>
      <c r="E799" s="47">
        <v>983500</v>
      </c>
      <c r="F799" s="47">
        <v>17703000</v>
      </c>
      <c r="G799" s="47">
        <v>11802000</v>
      </c>
    </row>
    <row r="800" spans="1:7" x14ac:dyDescent="0.35">
      <c r="A800" s="45">
        <v>712</v>
      </c>
      <c r="B800">
        <v>1052385886</v>
      </c>
      <c r="C800" t="s">
        <v>2024</v>
      </c>
      <c r="D800" s="47">
        <v>29174750</v>
      </c>
      <c r="E800" s="47">
        <v>2298617</v>
      </c>
      <c r="F800" s="47">
        <v>16267133</v>
      </c>
      <c r="G800" s="47">
        <v>10609000</v>
      </c>
    </row>
    <row r="801" spans="1:7" x14ac:dyDescent="0.35">
      <c r="A801" s="45">
        <v>711</v>
      </c>
      <c r="B801">
        <v>1030578775</v>
      </c>
      <c r="C801" t="s">
        <v>2021</v>
      </c>
      <c r="D801" s="47">
        <v>23339800</v>
      </c>
      <c r="E801" s="47">
        <v>1980347</v>
      </c>
      <c r="F801" s="47">
        <v>12872253</v>
      </c>
      <c r="G801" s="47">
        <v>8487200</v>
      </c>
    </row>
    <row r="802" spans="1:7" x14ac:dyDescent="0.35">
      <c r="A802" s="45">
        <v>714</v>
      </c>
      <c r="B802">
        <v>1026564288</v>
      </c>
      <c r="C802" t="s">
        <v>2030</v>
      </c>
      <c r="D802" s="47">
        <v>36000000</v>
      </c>
      <c r="E802" s="47">
        <v>5600000</v>
      </c>
      <c r="F802" s="47">
        <v>12400000</v>
      </c>
      <c r="G802" s="47">
        <v>18000000</v>
      </c>
    </row>
    <row r="803" spans="1:7" x14ac:dyDescent="0.35">
      <c r="A803" s="45">
        <v>718</v>
      </c>
      <c r="B803">
        <v>1116242164</v>
      </c>
      <c r="C803" t="s">
        <v>2042</v>
      </c>
      <c r="D803" s="47">
        <v>44688000</v>
      </c>
      <c r="E803" s="47">
        <v>7448000</v>
      </c>
      <c r="F803" s="47">
        <v>22344000</v>
      </c>
      <c r="G803" s="47">
        <v>14896000</v>
      </c>
    </row>
    <row r="804" spans="1:7" x14ac:dyDescent="0.35">
      <c r="A804" s="45">
        <v>709</v>
      </c>
      <c r="B804">
        <v>1013635530</v>
      </c>
      <c r="C804" t="s">
        <v>2015</v>
      </c>
      <c r="D804" s="47">
        <v>44688000</v>
      </c>
      <c r="E804" s="47">
        <v>7448000</v>
      </c>
      <c r="F804" s="47">
        <v>22344000</v>
      </c>
      <c r="G804" s="47">
        <v>14896000</v>
      </c>
    </row>
    <row r="805" spans="1:7" x14ac:dyDescent="0.35">
      <c r="A805" s="45">
        <v>717</v>
      </c>
      <c r="B805">
        <v>52857278</v>
      </c>
      <c r="C805" t="s">
        <v>2039</v>
      </c>
      <c r="D805" s="47">
        <v>20432500</v>
      </c>
      <c r="E805" s="47">
        <v>2352833</v>
      </c>
      <c r="F805" s="47">
        <v>10649667</v>
      </c>
      <c r="G805" s="47">
        <v>7430000</v>
      </c>
    </row>
    <row r="806" spans="1:7" x14ac:dyDescent="0.35">
      <c r="A806" s="45">
        <v>703</v>
      </c>
      <c r="B806">
        <v>52373257</v>
      </c>
      <c r="C806" t="s">
        <v>1997</v>
      </c>
      <c r="D806" s="47">
        <v>16731000</v>
      </c>
      <c r="E806" s="47">
        <v>1521000</v>
      </c>
      <c r="F806" s="47">
        <v>9126000</v>
      </c>
      <c r="G806" s="47">
        <v>6084000</v>
      </c>
    </row>
    <row r="807" spans="1:7" x14ac:dyDescent="0.35">
      <c r="A807" s="45">
        <v>719</v>
      </c>
      <c r="B807">
        <v>1030547255</v>
      </c>
      <c r="C807" t="s">
        <v>2045</v>
      </c>
      <c r="D807" s="47">
        <v>12254000</v>
      </c>
      <c r="E807" s="47">
        <v>1114000</v>
      </c>
      <c r="F807" s="47">
        <v>6684000</v>
      </c>
      <c r="G807" s="47">
        <v>4456000</v>
      </c>
    </row>
    <row r="808" spans="1:7" x14ac:dyDescent="0.35">
      <c r="A808" s="45">
        <v>715</v>
      </c>
      <c r="B808">
        <v>1018416687</v>
      </c>
      <c r="C808" t="s">
        <v>2033</v>
      </c>
      <c r="D808" s="47">
        <v>32455500</v>
      </c>
      <c r="E808" s="47">
        <v>2950500</v>
      </c>
      <c r="F808" s="47">
        <v>17703000</v>
      </c>
      <c r="G808" s="47">
        <v>11802000</v>
      </c>
    </row>
    <row r="809" spans="1:7" x14ac:dyDescent="0.35">
      <c r="A809" s="45">
        <v>723</v>
      </c>
      <c r="B809">
        <v>53925156</v>
      </c>
      <c r="C809" t="s">
        <v>2057</v>
      </c>
      <c r="D809" s="47">
        <v>29174750</v>
      </c>
      <c r="E809" s="47">
        <v>2298617</v>
      </c>
      <c r="F809" s="47">
        <v>16267133</v>
      </c>
      <c r="G809" s="47">
        <v>10609000</v>
      </c>
    </row>
    <row r="810" spans="1:7" x14ac:dyDescent="0.35">
      <c r="A810" s="45">
        <v>684</v>
      </c>
      <c r="B810">
        <v>1014239350</v>
      </c>
      <c r="C810" t="s">
        <v>1942</v>
      </c>
      <c r="D810" s="47">
        <v>23339800</v>
      </c>
      <c r="E810" s="47">
        <v>1980347</v>
      </c>
      <c r="F810" s="47">
        <v>12872253</v>
      </c>
      <c r="G810" s="47">
        <v>8487200</v>
      </c>
    </row>
    <row r="811" spans="1:7" x14ac:dyDescent="0.35">
      <c r="A811" s="45">
        <v>720</v>
      </c>
      <c r="B811">
        <v>51808615</v>
      </c>
      <c r="C811" t="s">
        <v>2048</v>
      </c>
      <c r="D811" s="47">
        <v>12254000</v>
      </c>
      <c r="E811" s="47">
        <v>1856667</v>
      </c>
      <c r="F811" s="47">
        <v>5941333</v>
      </c>
      <c r="G811" s="47">
        <v>4456000</v>
      </c>
    </row>
    <row r="812" spans="1:7" x14ac:dyDescent="0.35">
      <c r="A812" s="45">
        <v>741</v>
      </c>
      <c r="B812">
        <v>1022411484</v>
      </c>
      <c r="C812" t="s">
        <v>2101</v>
      </c>
      <c r="D812" s="47">
        <v>13131250</v>
      </c>
      <c r="E812" s="47">
        <v>1034583</v>
      </c>
      <c r="F812" s="47">
        <v>7321667</v>
      </c>
      <c r="G812" s="47">
        <v>4775000</v>
      </c>
    </row>
    <row r="813" spans="1:7" x14ac:dyDescent="0.35">
      <c r="A813" s="45">
        <v>726</v>
      </c>
      <c r="B813">
        <v>1032476661</v>
      </c>
      <c r="C813" t="s">
        <v>2063</v>
      </c>
      <c r="D813" s="47">
        <v>39108000</v>
      </c>
      <c r="E813" s="47">
        <v>0</v>
      </c>
      <c r="F813" s="47">
        <v>18684933</v>
      </c>
      <c r="G813" s="47">
        <v>20423067</v>
      </c>
    </row>
    <row r="814" spans="1:7" x14ac:dyDescent="0.35">
      <c r="A814" s="45">
        <v>722</v>
      </c>
      <c r="B814">
        <v>51982279</v>
      </c>
      <c r="C814" t="s">
        <v>2054</v>
      </c>
      <c r="D814" s="47">
        <v>2356000</v>
      </c>
      <c r="E814" s="47">
        <v>366488</v>
      </c>
      <c r="F814" s="47">
        <v>1204179</v>
      </c>
      <c r="G814" s="47">
        <v>785333</v>
      </c>
    </row>
    <row r="815" spans="1:7" x14ac:dyDescent="0.35">
      <c r="A815" s="45">
        <v>722</v>
      </c>
      <c r="B815">
        <v>51982279</v>
      </c>
      <c r="C815" t="s">
        <v>2054</v>
      </c>
      <c r="D815" s="47">
        <v>5498000</v>
      </c>
      <c r="E815" s="47">
        <v>855245</v>
      </c>
      <c r="F815" s="47">
        <v>2810088</v>
      </c>
      <c r="G815" s="47">
        <v>1832667</v>
      </c>
    </row>
    <row r="816" spans="1:7" x14ac:dyDescent="0.35">
      <c r="A816" s="45">
        <v>722</v>
      </c>
      <c r="B816">
        <v>51982279</v>
      </c>
      <c r="C816" t="s">
        <v>2054</v>
      </c>
      <c r="D816" s="47">
        <v>3927000</v>
      </c>
      <c r="E816" s="47">
        <v>610867</v>
      </c>
      <c r="F816" s="47">
        <v>2007133</v>
      </c>
      <c r="G816" s="47">
        <v>1309000</v>
      </c>
    </row>
    <row r="817" spans="1:7" x14ac:dyDescent="0.35">
      <c r="A817" s="45">
        <v>722</v>
      </c>
      <c r="B817">
        <v>51982279</v>
      </c>
      <c r="C817" t="s">
        <v>2054</v>
      </c>
      <c r="D817" s="47">
        <v>3927000</v>
      </c>
      <c r="E817" s="47">
        <v>610867</v>
      </c>
      <c r="F817" s="47">
        <v>2007133</v>
      </c>
      <c r="G817" s="47">
        <v>1309000</v>
      </c>
    </row>
    <row r="818" spans="1:7" x14ac:dyDescent="0.35">
      <c r="A818" s="45">
        <v>730</v>
      </c>
      <c r="B818">
        <v>1018455742</v>
      </c>
      <c r="C818" t="s">
        <v>2069</v>
      </c>
      <c r="D818" s="47">
        <v>45333333</v>
      </c>
      <c r="E818" s="47">
        <v>0</v>
      </c>
      <c r="F818" s="47">
        <v>25500000</v>
      </c>
      <c r="G818" s="47">
        <v>19833333</v>
      </c>
    </row>
    <row r="819" spans="1:7" x14ac:dyDescent="0.35">
      <c r="A819" s="45">
        <v>727</v>
      </c>
      <c r="B819">
        <v>1023002959</v>
      </c>
      <c r="C819" t="s">
        <v>2066</v>
      </c>
      <c r="D819" s="47">
        <v>39108000</v>
      </c>
      <c r="E819" s="47">
        <v>0</v>
      </c>
      <c r="F819" s="47">
        <v>17381333</v>
      </c>
      <c r="G819" s="47">
        <v>21726667</v>
      </c>
    </row>
    <row r="820" spans="1:7" x14ac:dyDescent="0.35">
      <c r="A820" s="45">
        <v>731</v>
      </c>
      <c r="B820">
        <v>1024554955</v>
      </c>
      <c r="C820" t="s">
        <v>2074</v>
      </c>
      <c r="D820" s="47">
        <v>29174750</v>
      </c>
      <c r="E820" s="47">
        <v>2475433</v>
      </c>
      <c r="F820" s="47">
        <v>16090317</v>
      </c>
      <c r="G820" s="47">
        <v>10609000</v>
      </c>
    </row>
    <row r="821" spans="1:7" x14ac:dyDescent="0.35">
      <c r="A821" s="45">
        <v>732</v>
      </c>
      <c r="B821">
        <v>1022421975</v>
      </c>
      <c r="C821" t="s">
        <v>2077</v>
      </c>
      <c r="D821" s="47">
        <v>20432500</v>
      </c>
      <c r="E821" s="47">
        <v>1857500</v>
      </c>
      <c r="F821" s="47">
        <v>11145000</v>
      </c>
      <c r="G821" s="47">
        <v>7430000</v>
      </c>
    </row>
    <row r="822" spans="1:7" x14ac:dyDescent="0.35">
      <c r="A822" s="45">
        <v>736</v>
      </c>
      <c r="B822">
        <v>1015428820</v>
      </c>
      <c r="C822" t="s">
        <v>2086</v>
      </c>
      <c r="D822" s="47">
        <v>29174750</v>
      </c>
      <c r="E822" s="47">
        <v>2652250</v>
      </c>
      <c r="F822" s="47">
        <v>15913500</v>
      </c>
      <c r="G822" s="47">
        <v>10609000</v>
      </c>
    </row>
    <row r="823" spans="1:7" x14ac:dyDescent="0.35">
      <c r="A823" s="45">
        <v>738</v>
      </c>
      <c r="B823">
        <v>1032439640</v>
      </c>
      <c r="C823" t="s">
        <v>2092</v>
      </c>
      <c r="D823" s="47">
        <v>44971915</v>
      </c>
      <c r="E823" s="47">
        <v>0</v>
      </c>
      <c r="F823" s="47">
        <v>23329181</v>
      </c>
      <c r="G823" s="47">
        <v>21642734</v>
      </c>
    </row>
    <row r="824" spans="1:7" x14ac:dyDescent="0.35">
      <c r="A824" s="45">
        <v>739</v>
      </c>
      <c r="B824">
        <v>1070959911</v>
      </c>
      <c r="C824" t="s">
        <v>2095</v>
      </c>
      <c r="D824" s="47">
        <v>36206615</v>
      </c>
      <c r="E824" s="47">
        <v>0</v>
      </c>
      <c r="F824" s="47">
        <v>21256787</v>
      </c>
      <c r="G824" s="47">
        <v>14949828</v>
      </c>
    </row>
    <row r="825" spans="1:7" x14ac:dyDescent="0.35">
      <c r="A825" s="45">
        <v>737</v>
      </c>
      <c r="B825">
        <v>52153225</v>
      </c>
      <c r="C825" t="s">
        <v>2089</v>
      </c>
      <c r="D825" s="47">
        <v>34400000</v>
      </c>
      <c r="E825" s="47">
        <v>0</v>
      </c>
      <c r="F825" s="47">
        <v>25800000</v>
      </c>
      <c r="G825" s="47">
        <v>8600000</v>
      </c>
    </row>
    <row r="826" spans="1:7" x14ac:dyDescent="0.35">
      <c r="A826" s="45">
        <v>716</v>
      </c>
      <c r="B826">
        <v>1032415054</v>
      </c>
      <c r="C826" t="s">
        <v>2036</v>
      </c>
      <c r="D826" s="47">
        <v>38500000</v>
      </c>
      <c r="E826" s="47">
        <v>4200000</v>
      </c>
      <c r="F826" s="47">
        <v>20300000</v>
      </c>
      <c r="G826" s="47">
        <v>14000000</v>
      </c>
    </row>
    <row r="827" spans="1:7" x14ac:dyDescent="0.35">
      <c r="A827" s="45">
        <v>742</v>
      </c>
      <c r="B827">
        <v>51687980</v>
      </c>
      <c r="C827" t="s">
        <v>2104</v>
      </c>
      <c r="D827" s="47">
        <v>12254000</v>
      </c>
      <c r="E827" s="47">
        <v>1114000</v>
      </c>
      <c r="F827" s="47">
        <v>6684000</v>
      </c>
      <c r="G827" s="47">
        <v>4456000</v>
      </c>
    </row>
    <row r="828" spans="1:7" x14ac:dyDescent="0.35">
      <c r="A828" s="45">
        <v>721</v>
      </c>
      <c r="B828">
        <v>52807944</v>
      </c>
      <c r="C828" t="s">
        <v>2051</v>
      </c>
      <c r="D828" s="47">
        <v>12254000</v>
      </c>
      <c r="E828" s="47">
        <v>1114000</v>
      </c>
      <c r="F828" s="47">
        <v>6684000</v>
      </c>
      <c r="G828" s="47">
        <v>4456000</v>
      </c>
    </row>
    <row r="829" spans="1:7" x14ac:dyDescent="0.35">
      <c r="A829" s="45">
        <v>734</v>
      </c>
      <c r="B829">
        <v>1032444163</v>
      </c>
      <c r="C829" t="s">
        <v>2083</v>
      </c>
      <c r="D829" s="47">
        <v>20432500</v>
      </c>
      <c r="E829" s="47">
        <v>1733667</v>
      </c>
      <c r="F829" s="47">
        <v>11268833</v>
      </c>
      <c r="G829" s="47">
        <v>7430000</v>
      </c>
    </row>
    <row r="830" spans="1:7" x14ac:dyDescent="0.35">
      <c r="A830" s="45">
        <v>740</v>
      </c>
      <c r="B830">
        <v>41785879</v>
      </c>
      <c r="C830" t="s">
        <v>2098</v>
      </c>
      <c r="D830" s="47">
        <v>12254000</v>
      </c>
      <c r="E830" s="47">
        <v>1114000</v>
      </c>
      <c r="F830" s="47">
        <v>6684000</v>
      </c>
      <c r="G830" s="47">
        <v>4456000</v>
      </c>
    </row>
    <row r="831" spans="1:7" x14ac:dyDescent="0.35">
      <c r="A831" s="45">
        <v>749</v>
      </c>
      <c r="B831">
        <v>35502609</v>
      </c>
      <c r="C831" t="s">
        <v>2125</v>
      </c>
      <c r="D831" s="47">
        <v>12254000</v>
      </c>
      <c r="E831" s="47">
        <v>1411067</v>
      </c>
      <c r="F831" s="47">
        <v>6386933</v>
      </c>
      <c r="G831" s="47">
        <v>4456000</v>
      </c>
    </row>
    <row r="832" spans="1:7" x14ac:dyDescent="0.35">
      <c r="A832" s="45">
        <v>754</v>
      </c>
      <c r="B832">
        <v>1022972414</v>
      </c>
      <c r="C832" t="s">
        <v>2137</v>
      </c>
      <c r="D832" s="47">
        <v>16731000</v>
      </c>
      <c r="E832" s="47">
        <v>1521000</v>
      </c>
      <c r="F832" s="47">
        <v>9126000</v>
      </c>
      <c r="G832" s="47">
        <v>6084000</v>
      </c>
    </row>
    <row r="833" spans="1:7" x14ac:dyDescent="0.35">
      <c r="A833" s="45">
        <v>745</v>
      </c>
      <c r="B833">
        <v>1026559384</v>
      </c>
      <c r="C833" t="s">
        <v>2113</v>
      </c>
      <c r="D833" s="47">
        <v>29174750</v>
      </c>
      <c r="E833" s="47">
        <v>2475433</v>
      </c>
      <c r="F833" s="47">
        <v>16090317</v>
      </c>
      <c r="G833" s="47">
        <v>10609000</v>
      </c>
    </row>
    <row r="834" spans="1:7" x14ac:dyDescent="0.35">
      <c r="A834" s="45">
        <v>753</v>
      </c>
      <c r="B834">
        <v>1072661251</v>
      </c>
      <c r="C834" t="s">
        <v>2134</v>
      </c>
      <c r="D834" s="47">
        <v>31157500</v>
      </c>
      <c r="E834" s="47">
        <v>2832500</v>
      </c>
      <c r="F834" s="47">
        <v>16995000</v>
      </c>
      <c r="G834" s="47">
        <v>11330000</v>
      </c>
    </row>
    <row r="835" spans="1:7" x14ac:dyDescent="0.35">
      <c r="A835" s="45">
        <v>752</v>
      </c>
      <c r="B835">
        <v>1022970464</v>
      </c>
      <c r="C835" t="s">
        <v>2131</v>
      </c>
      <c r="D835" s="47">
        <v>3328000</v>
      </c>
      <c r="E835" s="47">
        <v>554667</v>
      </c>
      <c r="F835" s="47">
        <v>1664001</v>
      </c>
      <c r="G835" s="47">
        <v>1109332</v>
      </c>
    </row>
    <row r="836" spans="1:7" x14ac:dyDescent="0.35">
      <c r="A836" s="45">
        <v>752</v>
      </c>
      <c r="B836">
        <v>1022970464</v>
      </c>
      <c r="C836" t="s">
        <v>2131</v>
      </c>
      <c r="D836" s="47">
        <v>7766000</v>
      </c>
      <c r="E836" s="47">
        <v>1294333</v>
      </c>
      <c r="F836" s="47">
        <v>3882999</v>
      </c>
      <c r="G836" s="47">
        <v>2588668</v>
      </c>
    </row>
    <row r="837" spans="1:7" x14ac:dyDescent="0.35">
      <c r="A837" s="45">
        <v>752</v>
      </c>
      <c r="B837">
        <v>1022970464</v>
      </c>
      <c r="C837" t="s">
        <v>2131</v>
      </c>
      <c r="D837" s="47">
        <v>5547000</v>
      </c>
      <c r="E837" s="47">
        <v>924500</v>
      </c>
      <c r="F837" s="47">
        <v>2773500</v>
      </c>
      <c r="G837" s="47">
        <v>1849000</v>
      </c>
    </row>
    <row r="838" spans="1:7" x14ac:dyDescent="0.35">
      <c r="A838" s="45">
        <v>752</v>
      </c>
      <c r="B838">
        <v>1022970464</v>
      </c>
      <c r="C838" t="s">
        <v>2131</v>
      </c>
      <c r="D838" s="47">
        <v>5547000</v>
      </c>
      <c r="E838" s="47">
        <v>924500</v>
      </c>
      <c r="F838" s="47">
        <v>2773500</v>
      </c>
      <c r="G838" s="47">
        <v>1849000</v>
      </c>
    </row>
    <row r="839" spans="1:7" x14ac:dyDescent="0.35">
      <c r="A839" s="45">
        <v>743</v>
      </c>
      <c r="B839">
        <v>1073245893</v>
      </c>
      <c r="C839" t="s">
        <v>2107</v>
      </c>
      <c r="D839" s="47">
        <v>29174750</v>
      </c>
      <c r="E839" s="47">
        <v>2475433</v>
      </c>
      <c r="F839" s="47">
        <v>16090317</v>
      </c>
      <c r="G839" s="47">
        <v>10609000</v>
      </c>
    </row>
    <row r="840" spans="1:7" x14ac:dyDescent="0.35">
      <c r="A840" s="45">
        <v>744</v>
      </c>
      <c r="B840">
        <v>1014253349</v>
      </c>
      <c r="C840" t="s">
        <v>2110</v>
      </c>
      <c r="D840" s="47">
        <v>29174750</v>
      </c>
      <c r="E840" s="47">
        <v>2475433</v>
      </c>
      <c r="F840" s="47">
        <v>16090317</v>
      </c>
      <c r="G840" s="47">
        <v>10609000</v>
      </c>
    </row>
    <row r="841" spans="1:7" x14ac:dyDescent="0.35">
      <c r="A841" s="45">
        <v>757</v>
      </c>
      <c r="B841">
        <v>91080090</v>
      </c>
      <c r="C841" t="s">
        <v>2146</v>
      </c>
      <c r="D841" s="47">
        <v>37374571</v>
      </c>
      <c r="E841" s="47">
        <v>0</v>
      </c>
      <c r="F841" s="47">
        <v>21023196</v>
      </c>
      <c r="G841" s="47">
        <v>16351375</v>
      </c>
    </row>
    <row r="842" spans="1:7" x14ac:dyDescent="0.35">
      <c r="A842" s="45">
        <v>756</v>
      </c>
      <c r="B842">
        <v>1010193338</v>
      </c>
      <c r="C842" t="s">
        <v>2143</v>
      </c>
      <c r="D842" s="47">
        <v>36927000</v>
      </c>
      <c r="E842" s="47">
        <v>4028400</v>
      </c>
      <c r="F842" s="47">
        <v>19470600</v>
      </c>
      <c r="G842" s="47">
        <v>13428000</v>
      </c>
    </row>
    <row r="843" spans="1:7" x14ac:dyDescent="0.35">
      <c r="A843" s="45">
        <v>733</v>
      </c>
      <c r="B843">
        <v>1019010320</v>
      </c>
      <c r="C843" t="s">
        <v>2080</v>
      </c>
      <c r="D843" s="47">
        <v>29174750</v>
      </c>
      <c r="E843" s="47">
        <v>3182700</v>
      </c>
      <c r="F843" s="47">
        <v>15383050</v>
      </c>
      <c r="G843" s="47">
        <v>10609000</v>
      </c>
    </row>
    <row r="844" spans="1:7" x14ac:dyDescent="0.35">
      <c r="A844" s="45">
        <v>751</v>
      </c>
      <c r="B844">
        <v>1085313128</v>
      </c>
      <c r="C844" t="s">
        <v>2128</v>
      </c>
      <c r="D844" s="47">
        <v>29174750</v>
      </c>
      <c r="E844" s="47">
        <v>2652250</v>
      </c>
      <c r="F844" s="47">
        <v>15913500</v>
      </c>
      <c r="G844" s="47">
        <v>10609000</v>
      </c>
    </row>
    <row r="845" spans="1:7" x14ac:dyDescent="0.35">
      <c r="A845" s="45">
        <v>747</v>
      </c>
      <c r="B845">
        <v>1010164383</v>
      </c>
      <c r="C845" t="s">
        <v>2119</v>
      </c>
      <c r="D845" s="47">
        <v>25188000</v>
      </c>
      <c r="E845" s="47">
        <v>0</v>
      </c>
      <c r="F845" s="47">
        <v>12174200</v>
      </c>
      <c r="G845" s="47">
        <v>13013800</v>
      </c>
    </row>
    <row r="846" spans="1:7" x14ac:dyDescent="0.35">
      <c r="A846" s="45">
        <v>747</v>
      </c>
      <c r="B846">
        <v>1010164383</v>
      </c>
      <c r="C846" t="s">
        <v>2119</v>
      </c>
      <c r="D846" s="47">
        <v>25188000</v>
      </c>
      <c r="E846" s="47">
        <v>0</v>
      </c>
      <c r="F846" s="47">
        <v>12174200</v>
      </c>
      <c r="G846" s="47">
        <v>13013800</v>
      </c>
    </row>
    <row r="847" spans="1:7" x14ac:dyDescent="0.35">
      <c r="A847" s="45">
        <v>748</v>
      </c>
      <c r="B847">
        <v>1018486377</v>
      </c>
      <c r="C847" t="s">
        <v>2122</v>
      </c>
      <c r="D847" s="47">
        <v>39108000</v>
      </c>
      <c r="E847" s="47">
        <v>7169800</v>
      </c>
      <c r="F847" s="47">
        <v>18902200</v>
      </c>
      <c r="G847" s="47">
        <v>13036000</v>
      </c>
    </row>
    <row r="848" spans="1:7" x14ac:dyDescent="0.35">
      <c r="A848" s="45">
        <v>746</v>
      </c>
      <c r="B848">
        <v>52460032</v>
      </c>
      <c r="C848" t="s">
        <v>2116</v>
      </c>
      <c r="D848" s="47">
        <v>12254000</v>
      </c>
      <c r="E848" s="47">
        <v>1336800</v>
      </c>
      <c r="F848" s="47">
        <v>6461200</v>
      </c>
      <c r="G848" s="47">
        <v>4456000</v>
      </c>
    </row>
    <row r="849" spans="1:7" x14ac:dyDescent="0.35">
      <c r="A849" s="45">
        <v>758</v>
      </c>
      <c r="B849">
        <v>35604943</v>
      </c>
      <c r="C849" t="s">
        <v>5454</v>
      </c>
      <c r="D849" s="47">
        <v>29174750</v>
      </c>
      <c r="E849" s="47">
        <v>0</v>
      </c>
      <c r="F849" s="47">
        <v>15913500</v>
      </c>
      <c r="G849" s="47">
        <v>13261250</v>
      </c>
    </row>
    <row r="850" spans="1:7" x14ac:dyDescent="0.35">
      <c r="A850" s="45">
        <v>761</v>
      </c>
      <c r="B850">
        <v>1012395718</v>
      </c>
      <c r="C850" t="s">
        <v>2158</v>
      </c>
      <c r="D850" s="47">
        <v>20432500</v>
      </c>
      <c r="E850" s="47">
        <v>2476667</v>
      </c>
      <c r="F850" s="47">
        <v>10525833</v>
      </c>
      <c r="G850" s="47">
        <v>7430000</v>
      </c>
    </row>
    <row r="851" spans="1:7" x14ac:dyDescent="0.35">
      <c r="A851" s="45">
        <v>760</v>
      </c>
      <c r="B851">
        <v>1018469145</v>
      </c>
      <c r="C851" t="s">
        <v>2155</v>
      </c>
      <c r="D851" s="47">
        <v>40410000</v>
      </c>
      <c r="E851" s="47">
        <v>0</v>
      </c>
      <c r="F851" s="47">
        <v>19307000</v>
      </c>
      <c r="G851" s="47">
        <v>21103000</v>
      </c>
    </row>
    <row r="852" spans="1:7" x14ac:dyDescent="0.35">
      <c r="A852" s="45">
        <v>759</v>
      </c>
      <c r="B852">
        <v>35326358</v>
      </c>
      <c r="C852" t="s">
        <v>2152</v>
      </c>
      <c r="D852" s="47">
        <v>50388000</v>
      </c>
      <c r="E852" s="47">
        <v>0</v>
      </c>
      <c r="F852" s="47">
        <v>23514400</v>
      </c>
      <c r="G852" s="47">
        <v>26873600</v>
      </c>
    </row>
    <row r="853" spans="1:7" x14ac:dyDescent="0.35">
      <c r="A853" s="45">
        <v>762</v>
      </c>
      <c r="B853">
        <v>80818311</v>
      </c>
      <c r="C853" t="s">
        <v>4244</v>
      </c>
      <c r="D853" s="47">
        <v>19724523</v>
      </c>
      <c r="E853" s="47">
        <v>0</v>
      </c>
      <c r="F853" s="47">
        <v>11095044</v>
      </c>
      <c r="G853" s="47">
        <v>8629479</v>
      </c>
    </row>
    <row r="854" spans="1:7" x14ac:dyDescent="0.35">
      <c r="A854" s="45">
        <v>769</v>
      </c>
      <c r="B854">
        <v>1018405717</v>
      </c>
      <c r="C854" t="s">
        <v>2182</v>
      </c>
      <c r="D854" s="47">
        <v>37374571</v>
      </c>
      <c r="E854" s="47">
        <v>0</v>
      </c>
      <c r="F854" s="47">
        <v>19388059</v>
      </c>
      <c r="G854" s="47">
        <v>17986512</v>
      </c>
    </row>
    <row r="855" spans="1:7" x14ac:dyDescent="0.35">
      <c r="A855" s="45">
        <v>770</v>
      </c>
      <c r="B855">
        <v>1020719847</v>
      </c>
      <c r="C855" t="s">
        <v>2185</v>
      </c>
      <c r="D855" s="47">
        <v>37374571</v>
      </c>
      <c r="E855" s="47">
        <v>0</v>
      </c>
      <c r="F855" s="47">
        <v>20088832</v>
      </c>
      <c r="G855" s="47">
        <v>17285739</v>
      </c>
    </row>
    <row r="856" spans="1:7" x14ac:dyDescent="0.35">
      <c r="A856" s="45">
        <v>775</v>
      </c>
      <c r="B856">
        <v>1013598415</v>
      </c>
      <c r="C856" t="s">
        <v>2200</v>
      </c>
      <c r="D856" s="47">
        <v>61750000</v>
      </c>
      <c r="E856" s="47">
        <v>0</v>
      </c>
      <c r="F856" s="47">
        <v>4983333</v>
      </c>
      <c r="G856" s="47">
        <v>56766667</v>
      </c>
    </row>
    <row r="857" spans="1:7" x14ac:dyDescent="0.35">
      <c r="A857" s="45">
        <v>772</v>
      </c>
      <c r="B857">
        <v>52718702</v>
      </c>
      <c r="C857" t="s">
        <v>2191</v>
      </c>
      <c r="D857" s="47">
        <v>35308000</v>
      </c>
      <c r="E857" s="47">
        <v>0</v>
      </c>
      <c r="F857" s="47">
        <v>9958666</v>
      </c>
      <c r="G857" s="47">
        <v>25349334</v>
      </c>
    </row>
    <row r="858" spans="1:7" x14ac:dyDescent="0.35">
      <c r="A858" s="45">
        <v>778</v>
      </c>
      <c r="B858">
        <v>1014294595</v>
      </c>
      <c r="C858" t="s">
        <v>2206</v>
      </c>
      <c r="D858" s="47">
        <v>61750000</v>
      </c>
      <c r="E858" s="47">
        <v>0</v>
      </c>
      <c r="F858" s="47">
        <v>17983333</v>
      </c>
      <c r="G858" s="47">
        <v>43766667</v>
      </c>
    </row>
    <row r="859" spans="1:7" x14ac:dyDescent="0.35">
      <c r="A859" s="45">
        <v>768</v>
      </c>
      <c r="B859">
        <v>1012334587</v>
      </c>
      <c r="C859" t="s">
        <v>2179</v>
      </c>
      <c r="D859" s="47">
        <v>20432500</v>
      </c>
      <c r="E859" s="47">
        <v>2352833</v>
      </c>
      <c r="F859" s="47">
        <v>10649667</v>
      </c>
      <c r="G859" s="47">
        <v>7430000</v>
      </c>
    </row>
    <row r="860" spans="1:7" x14ac:dyDescent="0.35">
      <c r="A860" s="45">
        <v>777</v>
      </c>
      <c r="B860">
        <v>53015473</v>
      </c>
      <c r="C860" t="s">
        <v>2203</v>
      </c>
      <c r="D860" s="47">
        <v>61750000</v>
      </c>
      <c r="E860" s="47">
        <v>0</v>
      </c>
      <c r="F860" s="47">
        <v>17983333</v>
      </c>
      <c r="G860" s="47">
        <v>43766667</v>
      </c>
    </row>
    <row r="861" spans="1:7" x14ac:dyDescent="0.35">
      <c r="A861" s="45">
        <v>771</v>
      </c>
      <c r="B861">
        <v>52093380</v>
      </c>
      <c r="C861" t="s">
        <v>2188</v>
      </c>
      <c r="D861" s="47">
        <v>38046000</v>
      </c>
      <c r="E861" s="47">
        <v>5371200</v>
      </c>
      <c r="F861" s="47">
        <v>19246800</v>
      </c>
      <c r="G861" s="47">
        <v>13428000</v>
      </c>
    </row>
    <row r="862" spans="1:7" x14ac:dyDescent="0.35">
      <c r="A862" s="45">
        <v>767</v>
      </c>
      <c r="B862">
        <v>1015470972</v>
      </c>
      <c r="C862" t="s">
        <v>2176</v>
      </c>
      <c r="D862" s="47">
        <v>52250000</v>
      </c>
      <c r="E862" s="47">
        <v>0</v>
      </c>
      <c r="F862" s="47">
        <v>15400000</v>
      </c>
      <c r="G862" s="47">
        <v>36850000</v>
      </c>
    </row>
    <row r="863" spans="1:7" x14ac:dyDescent="0.35">
      <c r="A863" s="45">
        <v>779</v>
      </c>
      <c r="B863">
        <v>52902315</v>
      </c>
      <c r="C863" t="s">
        <v>2209</v>
      </c>
      <c r="D863" s="47">
        <v>28500000</v>
      </c>
      <c r="E863" s="47">
        <v>0</v>
      </c>
      <c r="F863" s="47">
        <v>28500000</v>
      </c>
      <c r="G863" s="47">
        <v>0</v>
      </c>
    </row>
    <row r="864" spans="1:7" x14ac:dyDescent="0.35">
      <c r="A864" s="45">
        <v>773</v>
      </c>
      <c r="B864">
        <v>1026266387</v>
      </c>
      <c r="C864" t="s">
        <v>2194</v>
      </c>
      <c r="D864" s="47">
        <v>14790000</v>
      </c>
      <c r="E864" s="47">
        <v>394400</v>
      </c>
      <c r="F864" s="47">
        <v>8479600</v>
      </c>
      <c r="G864" s="47">
        <v>5916000</v>
      </c>
    </row>
    <row r="865" spans="1:7" x14ac:dyDescent="0.35">
      <c r="A865" s="45">
        <v>773</v>
      </c>
      <c r="B865">
        <v>1026266387</v>
      </c>
      <c r="C865" t="s">
        <v>2194</v>
      </c>
      <c r="D865" s="47">
        <v>14355000</v>
      </c>
      <c r="E865" s="47">
        <v>382800</v>
      </c>
      <c r="F865" s="47">
        <v>8230200</v>
      </c>
      <c r="G865" s="47">
        <v>5742000</v>
      </c>
    </row>
    <row r="866" spans="1:7" x14ac:dyDescent="0.35">
      <c r="A866" s="45">
        <v>773</v>
      </c>
      <c r="B866">
        <v>1026266387</v>
      </c>
      <c r="C866" t="s">
        <v>2194</v>
      </c>
      <c r="D866" s="47">
        <v>14355000</v>
      </c>
      <c r="E866" s="47">
        <v>382800</v>
      </c>
      <c r="F866" s="47">
        <v>8230200</v>
      </c>
      <c r="G866" s="47">
        <v>5742000</v>
      </c>
    </row>
    <row r="867" spans="1:7" x14ac:dyDescent="0.35">
      <c r="A867" s="45">
        <v>774</v>
      </c>
      <c r="B867">
        <v>1098736381</v>
      </c>
      <c r="C867" t="s">
        <v>2197</v>
      </c>
      <c r="D867" s="47">
        <v>27200000</v>
      </c>
      <c r="E867" s="47">
        <v>0</v>
      </c>
      <c r="F867" s="47">
        <v>19266667</v>
      </c>
      <c r="G867" s="47">
        <v>7933333</v>
      </c>
    </row>
    <row r="868" spans="1:7" x14ac:dyDescent="0.35">
      <c r="A868" s="45">
        <v>766</v>
      </c>
      <c r="B868">
        <v>59310788</v>
      </c>
      <c r="C868" t="s">
        <v>5455</v>
      </c>
      <c r="D868" s="47">
        <v>39108000</v>
      </c>
      <c r="E868" s="47">
        <v>7604333</v>
      </c>
      <c r="F868" s="47">
        <v>18467667</v>
      </c>
      <c r="G868" s="47">
        <v>13036000</v>
      </c>
    </row>
    <row r="869" spans="1:7" x14ac:dyDescent="0.35">
      <c r="A869" s="45">
        <v>755</v>
      </c>
      <c r="B869">
        <v>1033697548</v>
      </c>
      <c r="C869" t="s">
        <v>2140</v>
      </c>
      <c r="D869" s="47">
        <v>22278000</v>
      </c>
      <c r="E869" s="47">
        <v>4331833</v>
      </c>
      <c r="F869" s="47">
        <v>10520167</v>
      </c>
      <c r="G869" s="47">
        <v>7426000</v>
      </c>
    </row>
    <row r="870" spans="1:7" x14ac:dyDescent="0.35">
      <c r="A870" s="45">
        <v>763</v>
      </c>
      <c r="B870">
        <v>1018478219</v>
      </c>
      <c r="C870" t="s">
        <v>2164</v>
      </c>
      <c r="D870" s="47">
        <v>7824000</v>
      </c>
      <c r="E870" s="47">
        <v>0</v>
      </c>
      <c r="F870" s="47">
        <v>3694667</v>
      </c>
      <c r="G870" s="47">
        <v>4129333</v>
      </c>
    </row>
    <row r="871" spans="1:7" x14ac:dyDescent="0.35">
      <c r="A871" s="45">
        <v>763</v>
      </c>
      <c r="B871">
        <v>1018478219</v>
      </c>
      <c r="C871" t="s">
        <v>2164</v>
      </c>
      <c r="D871" s="47">
        <v>31284000</v>
      </c>
      <c r="E871" s="47">
        <v>0</v>
      </c>
      <c r="F871" s="47">
        <v>14773000</v>
      </c>
      <c r="G871" s="47">
        <v>16511000</v>
      </c>
    </row>
    <row r="872" spans="1:7" x14ac:dyDescent="0.35">
      <c r="A872" s="45">
        <v>764</v>
      </c>
      <c r="B872">
        <v>1018502994</v>
      </c>
      <c r="C872" t="s">
        <v>5456</v>
      </c>
      <c r="D872" s="47">
        <v>19548000</v>
      </c>
      <c r="E872" s="47">
        <v>0</v>
      </c>
      <c r="F872" s="47">
        <v>9231000</v>
      </c>
      <c r="G872" s="47">
        <v>10317000</v>
      </c>
    </row>
    <row r="873" spans="1:7" x14ac:dyDescent="0.35">
      <c r="A873" s="45">
        <v>764</v>
      </c>
      <c r="B873">
        <v>1018502994</v>
      </c>
      <c r="C873" t="s">
        <v>5456</v>
      </c>
      <c r="D873" s="47">
        <v>19548000</v>
      </c>
      <c r="E873" s="47">
        <v>0</v>
      </c>
      <c r="F873" s="47">
        <v>9231000</v>
      </c>
      <c r="G873" s="47">
        <v>10317000</v>
      </c>
    </row>
    <row r="874" spans="1:7" x14ac:dyDescent="0.35">
      <c r="A874" s="45">
        <v>765</v>
      </c>
      <c r="B874">
        <v>35507616</v>
      </c>
      <c r="C874" t="s">
        <v>2170</v>
      </c>
      <c r="D874" s="47">
        <v>39108000</v>
      </c>
      <c r="E874" s="47">
        <v>7604333</v>
      </c>
      <c r="F874" s="47">
        <v>18467667</v>
      </c>
      <c r="G874" s="47">
        <v>13036000</v>
      </c>
    </row>
    <row r="875" spans="1:7" x14ac:dyDescent="0.35">
      <c r="A875" s="45">
        <v>794</v>
      </c>
      <c r="B875">
        <v>1000831210</v>
      </c>
      <c r="C875" t="s">
        <v>2233</v>
      </c>
      <c r="D875" s="47">
        <v>11937500</v>
      </c>
      <c r="E875" s="47">
        <v>318333</v>
      </c>
      <c r="F875" s="47">
        <v>6844167</v>
      </c>
      <c r="G875" s="47">
        <v>4775000</v>
      </c>
    </row>
    <row r="876" spans="1:7" x14ac:dyDescent="0.35">
      <c r="A876" s="45">
        <v>787</v>
      </c>
      <c r="B876">
        <v>1032362351</v>
      </c>
      <c r="C876" t="s">
        <v>2218</v>
      </c>
      <c r="D876" s="47">
        <v>30250000</v>
      </c>
      <c r="E876" s="47">
        <v>3483333</v>
      </c>
      <c r="F876" s="47">
        <v>10266667</v>
      </c>
      <c r="G876" s="47">
        <v>16500000</v>
      </c>
    </row>
    <row r="877" spans="1:7" x14ac:dyDescent="0.35">
      <c r="A877" s="45">
        <v>786</v>
      </c>
      <c r="B877">
        <v>52708833</v>
      </c>
      <c r="C877" t="s">
        <v>2215</v>
      </c>
      <c r="D877" s="47">
        <v>56000000</v>
      </c>
      <c r="E877" s="47">
        <v>0</v>
      </c>
      <c r="F877" s="47">
        <v>29050000</v>
      </c>
      <c r="G877" s="47">
        <v>26950000</v>
      </c>
    </row>
    <row r="878" spans="1:7" x14ac:dyDescent="0.35">
      <c r="A878" s="45">
        <v>790</v>
      </c>
      <c r="B878">
        <v>1018420718</v>
      </c>
      <c r="C878" t="s">
        <v>2221</v>
      </c>
      <c r="D878" s="47">
        <v>19548000</v>
      </c>
      <c r="E878" s="47">
        <v>0</v>
      </c>
      <c r="F878" s="47">
        <v>8579400</v>
      </c>
      <c r="G878" s="47">
        <v>10968600</v>
      </c>
    </row>
    <row r="879" spans="1:7" x14ac:dyDescent="0.35">
      <c r="A879" s="45">
        <v>790</v>
      </c>
      <c r="B879">
        <v>1018420718</v>
      </c>
      <c r="C879" t="s">
        <v>2221</v>
      </c>
      <c r="D879" s="47">
        <v>19548000</v>
      </c>
      <c r="E879" s="47">
        <v>0</v>
      </c>
      <c r="F879" s="47">
        <v>8579400</v>
      </c>
      <c r="G879" s="47">
        <v>10968600</v>
      </c>
    </row>
    <row r="880" spans="1:7" x14ac:dyDescent="0.35">
      <c r="A880" s="45">
        <v>791</v>
      </c>
      <c r="B880">
        <v>52866026</v>
      </c>
      <c r="C880" t="s">
        <v>2224</v>
      </c>
      <c r="D880" s="47">
        <v>19548000</v>
      </c>
      <c r="E880" s="47">
        <v>0</v>
      </c>
      <c r="F880" s="47">
        <v>8579400</v>
      </c>
      <c r="G880" s="47">
        <v>10968600</v>
      </c>
    </row>
    <row r="881" spans="1:7" x14ac:dyDescent="0.35">
      <c r="A881" s="45">
        <v>791</v>
      </c>
      <c r="B881">
        <v>52866026</v>
      </c>
      <c r="C881" t="s">
        <v>2224</v>
      </c>
      <c r="D881" s="47">
        <v>19548000</v>
      </c>
      <c r="E881" s="47">
        <v>0</v>
      </c>
      <c r="F881" s="47">
        <v>8579400</v>
      </c>
      <c r="G881" s="47">
        <v>10968600</v>
      </c>
    </row>
    <row r="882" spans="1:7" x14ac:dyDescent="0.35">
      <c r="A882" s="45">
        <v>797</v>
      </c>
      <c r="B882">
        <v>1053819587</v>
      </c>
      <c r="C882" t="s">
        <v>2239</v>
      </c>
      <c r="D882" s="47">
        <v>32592000</v>
      </c>
      <c r="E882" s="47">
        <v>7785867</v>
      </c>
      <c r="F882" s="47">
        <v>13942133</v>
      </c>
      <c r="G882" s="47">
        <v>10864000</v>
      </c>
    </row>
    <row r="883" spans="1:7" x14ac:dyDescent="0.35">
      <c r="A883" s="45">
        <v>792</v>
      </c>
      <c r="B883">
        <v>52028342</v>
      </c>
      <c r="C883" t="s">
        <v>2227</v>
      </c>
      <c r="D883" s="47">
        <v>19548000</v>
      </c>
      <c r="E883" s="47">
        <v>0</v>
      </c>
      <c r="F883" s="47">
        <v>8579400</v>
      </c>
      <c r="G883" s="47">
        <v>10968600</v>
      </c>
    </row>
    <row r="884" spans="1:7" x14ac:dyDescent="0.35">
      <c r="A884" s="45">
        <v>792</v>
      </c>
      <c r="B884">
        <v>52028342</v>
      </c>
      <c r="C884" t="s">
        <v>2227</v>
      </c>
      <c r="D884" s="47">
        <v>19548000</v>
      </c>
      <c r="E884" s="47">
        <v>0</v>
      </c>
      <c r="F884" s="47">
        <v>8579400</v>
      </c>
      <c r="G884" s="47">
        <v>10968600</v>
      </c>
    </row>
    <row r="885" spans="1:7" x14ac:dyDescent="0.35">
      <c r="A885" s="45">
        <v>798</v>
      </c>
      <c r="B885">
        <v>1013615768</v>
      </c>
      <c r="C885" t="s">
        <v>2242</v>
      </c>
      <c r="D885" s="47">
        <v>31500000</v>
      </c>
      <c r="E885" s="47">
        <v>0</v>
      </c>
      <c r="F885" s="47">
        <v>12750000</v>
      </c>
      <c r="G885" s="47">
        <v>18750000</v>
      </c>
    </row>
    <row r="886" spans="1:7" x14ac:dyDescent="0.35">
      <c r="A886" s="45">
        <v>793</v>
      </c>
      <c r="B886">
        <v>1033705920</v>
      </c>
      <c r="C886" t="s">
        <v>2230</v>
      </c>
      <c r="D886" s="47">
        <v>34100000</v>
      </c>
      <c r="E886" s="47">
        <v>2200000</v>
      </c>
      <c r="F886" s="47">
        <v>18700000</v>
      </c>
      <c r="G886" s="47">
        <v>13200000</v>
      </c>
    </row>
    <row r="887" spans="1:7" x14ac:dyDescent="0.35">
      <c r="A887" s="45">
        <v>783</v>
      </c>
      <c r="B887">
        <v>1020753180</v>
      </c>
      <c r="C887" t="s">
        <v>2212</v>
      </c>
      <c r="D887" s="47">
        <v>29174750</v>
      </c>
      <c r="E887" s="47">
        <v>3889967</v>
      </c>
      <c r="F887" s="47">
        <v>14675783</v>
      </c>
      <c r="G887" s="47">
        <v>10609000</v>
      </c>
    </row>
    <row r="888" spans="1:7" x14ac:dyDescent="0.35">
      <c r="A888" s="45">
        <v>802</v>
      </c>
      <c r="B888">
        <v>1015403452</v>
      </c>
      <c r="C888" t="s">
        <v>2264</v>
      </c>
      <c r="D888" s="47">
        <v>35000000</v>
      </c>
      <c r="E888" s="47">
        <v>1400000</v>
      </c>
      <c r="F888" s="47">
        <v>19600000</v>
      </c>
      <c r="G888" s="47">
        <v>14000000</v>
      </c>
    </row>
    <row r="889" spans="1:7" x14ac:dyDescent="0.35">
      <c r="A889" s="45">
        <v>800</v>
      </c>
      <c r="B889">
        <v>1073176212</v>
      </c>
      <c r="C889" t="s">
        <v>2258</v>
      </c>
      <c r="D889" s="47">
        <v>20432500</v>
      </c>
      <c r="E889" s="47">
        <v>3095833</v>
      </c>
      <c r="F889" s="47">
        <v>9906667</v>
      </c>
      <c r="G889" s="47">
        <v>7430000</v>
      </c>
    </row>
    <row r="890" spans="1:7" x14ac:dyDescent="0.35">
      <c r="A890" s="45">
        <v>795</v>
      </c>
      <c r="B890">
        <v>1070305254</v>
      </c>
      <c r="C890" t="s">
        <v>2236</v>
      </c>
      <c r="D890" s="47">
        <v>39108000</v>
      </c>
      <c r="E890" s="47">
        <v>9125200</v>
      </c>
      <c r="F890" s="47">
        <v>16946800</v>
      </c>
      <c r="G890" s="47">
        <v>13036000</v>
      </c>
    </row>
    <row r="891" spans="1:7" x14ac:dyDescent="0.35">
      <c r="A891" s="45">
        <v>796</v>
      </c>
      <c r="B891">
        <v>52428918</v>
      </c>
      <c r="C891" t="s">
        <v>2254</v>
      </c>
      <c r="D891" s="47">
        <v>39108000</v>
      </c>
      <c r="E891" s="47">
        <v>0</v>
      </c>
      <c r="F891" s="47">
        <v>0</v>
      </c>
      <c r="G891" s="47">
        <v>39108000</v>
      </c>
    </row>
    <row r="892" spans="1:7" x14ac:dyDescent="0.35">
      <c r="A892" s="45">
        <v>789</v>
      </c>
      <c r="B892">
        <v>52184426</v>
      </c>
      <c r="C892" t="s">
        <v>2251</v>
      </c>
      <c r="D892" s="47">
        <v>35134306</v>
      </c>
      <c r="E892" s="47">
        <v>0</v>
      </c>
      <c r="F892" s="47">
        <v>9862261</v>
      </c>
      <c r="G892" s="47">
        <v>25272045</v>
      </c>
    </row>
    <row r="893" spans="1:7" x14ac:dyDescent="0.35">
      <c r="A893" s="45">
        <v>782</v>
      </c>
      <c r="B893">
        <v>52339678</v>
      </c>
      <c r="C893" t="s">
        <v>2245</v>
      </c>
      <c r="D893" s="47">
        <v>19250000</v>
      </c>
      <c r="E893" s="47">
        <v>0</v>
      </c>
      <c r="F893" s="47">
        <v>9333333</v>
      </c>
      <c r="G893" s="47">
        <v>9916667</v>
      </c>
    </row>
    <row r="894" spans="1:7" x14ac:dyDescent="0.35">
      <c r="A894" s="45">
        <v>805</v>
      </c>
      <c r="B894">
        <v>1032457160</v>
      </c>
      <c r="C894" t="s">
        <v>2269</v>
      </c>
      <c r="D894" s="47">
        <v>52250000</v>
      </c>
      <c r="E894" s="47">
        <v>0</v>
      </c>
      <c r="F894" s="47">
        <v>15400000</v>
      </c>
      <c r="G894" s="47">
        <v>36850000</v>
      </c>
    </row>
    <row r="895" spans="1:7" x14ac:dyDescent="0.35">
      <c r="A895" s="45">
        <v>784</v>
      </c>
      <c r="B895">
        <v>1010231425</v>
      </c>
      <c r="C895" t="s">
        <v>2248</v>
      </c>
      <c r="D895" s="47">
        <v>29174750</v>
      </c>
      <c r="E895" s="47">
        <v>4420417</v>
      </c>
      <c r="F895" s="47">
        <v>14145333</v>
      </c>
      <c r="G895" s="47">
        <v>10609000</v>
      </c>
    </row>
    <row r="896" spans="1:7" x14ac:dyDescent="0.35">
      <c r="A896" s="45">
        <v>809</v>
      </c>
      <c r="B896">
        <v>1032441136</v>
      </c>
      <c r="C896" t="s">
        <v>2290</v>
      </c>
      <c r="D896" s="47">
        <v>61750000</v>
      </c>
      <c r="E896" s="47">
        <v>0</v>
      </c>
      <c r="F896" s="47">
        <v>17983333</v>
      </c>
      <c r="G896" s="47">
        <v>43766667</v>
      </c>
    </row>
    <row r="897" spans="1:7" x14ac:dyDescent="0.35">
      <c r="A897" s="45">
        <v>807</v>
      </c>
      <c r="B897">
        <v>1030635918</v>
      </c>
      <c r="C897" t="s">
        <v>2284</v>
      </c>
      <c r="D897" s="47">
        <v>19937167</v>
      </c>
      <c r="E897" s="47">
        <v>2229000</v>
      </c>
      <c r="F897" s="47">
        <v>10278167</v>
      </c>
      <c r="G897" s="47">
        <v>7430000</v>
      </c>
    </row>
    <row r="898" spans="1:7" x14ac:dyDescent="0.35">
      <c r="A898" s="45">
        <v>806</v>
      </c>
      <c r="B898">
        <v>39649779</v>
      </c>
      <c r="C898" t="s">
        <v>2281</v>
      </c>
      <c r="D898" s="47">
        <v>29174750</v>
      </c>
      <c r="E898" s="47">
        <v>3889967</v>
      </c>
      <c r="F898" s="47">
        <v>14675783</v>
      </c>
      <c r="G898" s="47">
        <v>10609000</v>
      </c>
    </row>
    <row r="899" spans="1:7" x14ac:dyDescent="0.35">
      <c r="A899" s="45">
        <v>781</v>
      </c>
      <c r="B899">
        <v>52240365</v>
      </c>
      <c r="C899" t="s">
        <v>2272</v>
      </c>
      <c r="D899" s="47">
        <v>20432500</v>
      </c>
      <c r="E899" s="47">
        <v>2724333</v>
      </c>
      <c r="F899" s="47">
        <v>10278167</v>
      </c>
      <c r="G899" s="47">
        <v>7430000</v>
      </c>
    </row>
    <row r="900" spans="1:7" x14ac:dyDescent="0.35">
      <c r="A900" s="45">
        <v>810</v>
      </c>
      <c r="B900">
        <v>52834726</v>
      </c>
      <c r="C900" t="s">
        <v>2293</v>
      </c>
      <c r="D900" s="47">
        <v>14295050</v>
      </c>
      <c r="E900" s="47">
        <v>1819370</v>
      </c>
      <c r="F900" s="47">
        <v>7277480</v>
      </c>
      <c r="G900" s="47">
        <v>5198200</v>
      </c>
    </row>
    <row r="901" spans="1:7" x14ac:dyDescent="0.35">
      <c r="A901" s="45">
        <v>810</v>
      </c>
      <c r="B901">
        <v>52834726</v>
      </c>
      <c r="C901" t="s">
        <v>2293</v>
      </c>
      <c r="D901" s="47">
        <v>10210750</v>
      </c>
      <c r="E901" s="47">
        <v>1299550</v>
      </c>
      <c r="F901" s="47">
        <v>5198200</v>
      </c>
      <c r="G901" s="47">
        <v>3713000</v>
      </c>
    </row>
    <row r="902" spans="1:7" x14ac:dyDescent="0.35">
      <c r="A902" s="45">
        <v>810</v>
      </c>
      <c r="B902">
        <v>52834726</v>
      </c>
      <c r="C902" t="s">
        <v>2293</v>
      </c>
      <c r="D902" s="47">
        <v>6126450</v>
      </c>
      <c r="E902" s="47">
        <v>779730</v>
      </c>
      <c r="F902" s="47">
        <v>3118920</v>
      </c>
      <c r="G902" s="47">
        <v>2227800</v>
      </c>
    </row>
    <row r="903" spans="1:7" x14ac:dyDescent="0.35">
      <c r="A903" s="45">
        <v>810</v>
      </c>
      <c r="B903">
        <v>52834726</v>
      </c>
      <c r="C903" t="s">
        <v>2293</v>
      </c>
      <c r="D903" s="47">
        <v>10210750</v>
      </c>
      <c r="E903" s="47">
        <v>1299550</v>
      </c>
      <c r="F903" s="47">
        <v>5198200</v>
      </c>
      <c r="G903" s="47">
        <v>3713000</v>
      </c>
    </row>
    <row r="904" spans="1:7" x14ac:dyDescent="0.35">
      <c r="A904" s="45">
        <v>812</v>
      </c>
      <c r="B904">
        <v>52396704</v>
      </c>
      <c r="C904" t="s">
        <v>2299</v>
      </c>
      <c r="D904" s="47">
        <v>26500000</v>
      </c>
      <c r="E904" s="47">
        <v>1766667</v>
      </c>
      <c r="F904" s="47">
        <v>14133333</v>
      </c>
      <c r="G904" s="47">
        <v>10600000</v>
      </c>
    </row>
    <row r="905" spans="1:7" x14ac:dyDescent="0.35">
      <c r="A905" s="45">
        <v>811</v>
      </c>
      <c r="B905">
        <v>1032492067</v>
      </c>
      <c r="C905" t="s">
        <v>2296</v>
      </c>
      <c r="D905" s="47">
        <v>38046000</v>
      </c>
      <c r="E905" s="47">
        <v>6714000</v>
      </c>
      <c r="F905" s="47">
        <v>17904000</v>
      </c>
      <c r="G905" s="47">
        <v>13428000</v>
      </c>
    </row>
    <row r="906" spans="1:7" x14ac:dyDescent="0.35">
      <c r="A906" s="45">
        <v>808</v>
      </c>
      <c r="B906">
        <v>1032467525</v>
      </c>
      <c r="C906" t="s">
        <v>2287</v>
      </c>
      <c r="D906" s="47">
        <v>17873667</v>
      </c>
      <c r="E906" s="47">
        <v>739600</v>
      </c>
      <c r="F906" s="47">
        <v>9738067</v>
      </c>
      <c r="G906" s="47">
        <v>7396000</v>
      </c>
    </row>
    <row r="907" spans="1:7" x14ac:dyDescent="0.35">
      <c r="A907" s="45">
        <v>816</v>
      </c>
      <c r="B907">
        <v>1019069829</v>
      </c>
      <c r="C907" t="s">
        <v>2302</v>
      </c>
      <c r="D907" s="47">
        <v>29174750</v>
      </c>
      <c r="E907" s="47">
        <v>6011767</v>
      </c>
      <c r="F907" s="47">
        <v>12553983</v>
      </c>
      <c r="G907" s="47">
        <v>10609000</v>
      </c>
    </row>
    <row r="908" spans="1:7" x14ac:dyDescent="0.35">
      <c r="A908" s="45">
        <v>801</v>
      </c>
      <c r="B908">
        <v>1075299886</v>
      </c>
      <c r="C908" t="s">
        <v>2261</v>
      </c>
      <c r="D908" s="47">
        <v>38046000</v>
      </c>
      <c r="E908" s="47">
        <v>6714000</v>
      </c>
      <c r="F908" s="47">
        <v>17904000</v>
      </c>
      <c r="G908" s="47">
        <v>13428000</v>
      </c>
    </row>
    <row r="909" spans="1:7" x14ac:dyDescent="0.35">
      <c r="A909" s="45">
        <v>803</v>
      </c>
      <c r="B909">
        <v>52085598</v>
      </c>
      <c r="C909" t="s">
        <v>2278</v>
      </c>
      <c r="D909" s="47">
        <v>39108000</v>
      </c>
      <c r="E909" s="47">
        <v>8907933</v>
      </c>
      <c r="F909" s="47">
        <v>17164067</v>
      </c>
      <c r="G909" s="47">
        <v>13036000</v>
      </c>
    </row>
    <row r="910" spans="1:7" x14ac:dyDescent="0.35">
      <c r="A910" s="45">
        <v>817</v>
      </c>
      <c r="B910">
        <v>1018487050</v>
      </c>
      <c r="C910" t="s">
        <v>2311</v>
      </c>
      <c r="D910" s="47">
        <v>24596833</v>
      </c>
      <c r="E910" s="47">
        <v>848166</v>
      </c>
      <c r="F910" s="47">
        <v>13570667</v>
      </c>
      <c r="G910" s="47">
        <v>10178000</v>
      </c>
    </row>
    <row r="911" spans="1:7" x14ac:dyDescent="0.35">
      <c r="A911" s="45">
        <v>818</v>
      </c>
      <c r="B911">
        <v>1066182352</v>
      </c>
      <c r="C911" t="s">
        <v>2314</v>
      </c>
      <c r="D911" s="47">
        <v>24596833</v>
      </c>
      <c r="E911" s="47">
        <v>339266</v>
      </c>
      <c r="F911" s="47">
        <v>14079567</v>
      </c>
      <c r="G911" s="47">
        <v>10178000</v>
      </c>
    </row>
    <row r="912" spans="1:7" x14ac:dyDescent="0.35">
      <c r="A912" s="45">
        <v>831</v>
      </c>
      <c r="B912">
        <v>53070708</v>
      </c>
      <c r="C912" t="s">
        <v>2332</v>
      </c>
      <c r="D912" s="47">
        <v>68495000</v>
      </c>
      <c r="E912" s="47">
        <v>0</v>
      </c>
      <c r="F912" s="47">
        <v>19226667</v>
      </c>
      <c r="G912" s="47">
        <v>49268333</v>
      </c>
    </row>
    <row r="913" spans="1:7" x14ac:dyDescent="0.35">
      <c r="A913" s="45">
        <v>829</v>
      </c>
      <c r="B913">
        <v>1032426133</v>
      </c>
      <c r="C913" t="s">
        <v>2329</v>
      </c>
      <c r="D913" s="47">
        <v>40590333</v>
      </c>
      <c r="E913" s="47">
        <v>1399666</v>
      </c>
      <c r="F913" s="47">
        <v>22394667</v>
      </c>
      <c r="G913" s="47">
        <v>16796000</v>
      </c>
    </row>
    <row r="914" spans="1:7" x14ac:dyDescent="0.35">
      <c r="A914" s="45">
        <v>832</v>
      </c>
      <c r="B914">
        <v>79979086</v>
      </c>
      <c r="C914" t="s">
        <v>2335</v>
      </c>
      <c r="D914" s="47">
        <v>68495000</v>
      </c>
      <c r="E914" s="47">
        <v>0</v>
      </c>
      <c r="F914" s="47">
        <v>19226667</v>
      </c>
      <c r="G914" s="47">
        <v>49268333</v>
      </c>
    </row>
    <row r="915" spans="1:7" x14ac:dyDescent="0.35">
      <c r="A915" s="45">
        <v>819</v>
      </c>
      <c r="B915">
        <v>1094915865</v>
      </c>
      <c r="C915" t="s">
        <v>2317</v>
      </c>
      <c r="D915" s="47">
        <v>20432500</v>
      </c>
      <c r="E915" s="47">
        <v>3962667</v>
      </c>
      <c r="F915" s="47">
        <v>5324833</v>
      </c>
      <c r="G915" s="47">
        <v>11145000</v>
      </c>
    </row>
    <row r="916" spans="1:7" x14ac:dyDescent="0.35">
      <c r="A916" s="45">
        <v>833</v>
      </c>
      <c r="B916">
        <v>80171370</v>
      </c>
      <c r="C916" t="s">
        <v>2338</v>
      </c>
      <c r="D916" s="47">
        <v>27200000</v>
      </c>
      <c r="E916" s="47">
        <v>0</v>
      </c>
      <c r="F916" s="47">
        <v>18813333</v>
      </c>
      <c r="G916" s="47">
        <v>8386667</v>
      </c>
    </row>
    <row r="917" spans="1:7" x14ac:dyDescent="0.35">
      <c r="A917" s="45">
        <v>827</v>
      </c>
      <c r="B917">
        <v>52777957</v>
      </c>
      <c r="C917" t="s">
        <v>2323</v>
      </c>
      <c r="D917" s="47">
        <v>30333500</v>
      </c>
      <c r="E917" s="47">
        <v>0</v>
      </c>
      <c r="F917" s="47">
        <v>8514667</v>
      </c>
      <c r="G917" s="47">
        <v>21818833</v>
      </c>
    </row>
    <row r="918" spans="1:7" x14ac:dyDescent="0.35">
      <c r="A918" s="45">
        <v>828</v>
      </c>
      <c r="B918">
        <v>52468187</v>
      </c>
      <c r="C918" t="s">
        <v>2326</v>
      </c>
      <c r="D918" s="47">
        <v>29174750</v>
      </c>
      <c r="E918" s="47">
        <v>4420417</v>
      </c>
      <c r="F918" s="47">
        <v>14145333</v>
      </c>
      <c r="G918" s="47">
        <v>10609000</v>
      </c>
    </row>
    <row r="919" spans="1:7" x14ac:dyDescent="0.35">
      <c r="A919" s="45">
        <v>834</v>
      </c>
      <c r="B919">
        <v>1015439874</v>
      </c>
      <c r="C919" t="s">
        <v>2341</v>
      </c>
      <c r="D919" s="47">
        <v>27200000</v>
      </c>
      <c r="E919" s="47">
        <v>0</v>
      </c>
      <c r="F919" s="47">
        <v>18133333</v>
      </c>
      <c r="G919" s="47">
        <v>9066667</v>
      </c>
    </row>
    <row r="920" spans="1:7" x14ac:dyDescent="0.35">
      <c r="A920" s="45">
        <v>826</v>
      </c>
      <c r="B920">
        <v>52364679</v>
      </c>
      <c r="C920" t="s">
        <v>2320</v>
      </c>
      <c r="D920" s="47">
        <v>36927000</v>
      </c>
      <c r="E920" s="47">
        <v>5595000</v>
      </c>
      <c r="F920" s="47">
        <v>17904000</v>
      </c>
      <c r="G920" s="47">
        <v>13428000</v>
      </c>
    </row>
    <row r="921" spans="1:7" x14ac:dyDescent="0.35">
      <c r="A921" s="45">
        <v>799</v>
      </c>
      <c r="B921">
        <v>1049640390</v>
      </c>
      <c r="C921" t="s">
        <v>2275</v>
      </c>
      <c r="D921" s="47">
        <v>40844650</v>
      </c>
      <c r="E921" s="47">
        <v>6188583</v>
      </c>
      <c r="F921" s="47">
        <v>19803467</v>
      </c>
      <c r="G921" s="47">
        <v>14852600</v>
      </c>
    </row>
    <row r="922" spans="1:7" x14ac:dyDescent="0.35">
      <c r="A922" s="45">
        <v>842</v>
      </c>
      <c r="B922">
        <v>1018471121</v>
      </c>
      <c r="C922" t="s">
        <v>2359</v>
      </c>
      <c r="D922" s="47">
        <v>29174750</v>
      </c>
      <c r="E922" s="47">
        <v>4597233</v>
      </c>
      <c r="F922" s="47">
        <v>13968517</v>
      </c>
      <c r="G922" s="47">
        <v>10609000</v>
      </c>
    </row>
    <row r="923" spans="1:7" x14ac:dyDescent="0.35">
      <c r="A923" s="45">
        <v>841</v>
      </c>
      <c r="B923">
        <v>1098767615</v>
      </c>
      <c r="C923" t="s">
        <v>2356</v>
      </c>
      <c r="D923" s="47">
        <v>29174750</v>
      </c>
      <c r="E923" s="47">
        <v>4597233</v>
      </c>
      <c r="F923" s="47">
        <v>13968517</v>
      </c>
      <c r="G923" s="47">
        <v>10609000</v>
      </c>
    </row>
    <row r="924" spans="1:7" x14ac:dyDescent="0.35">
      <c r="A924" s="45">
        <v>843</v>
      </c>
      <c r="B924">
        <v>1022986971</v>
      </c>
      <c r="C924" t="s">
        <v>2362</v>
      </c>
      <c r="D924" s="47">
        <v>29174750</v>
      </c>
      <c r="E924" s="47">
        <v>0</v>
      </c>
      <c r="F924" s="47">
        <v>14145333</v>
      </c>
      <c r="G924" s="47">
        <v>15029417</v>
      </c>
    </row>
    <row r="925" spans="1:7" x14ac:dyDescent="0.35">
      <c r="A925" s="45">
        <v>821</v>
      </c>
      <c r="B925">
        <v>52195275</v>
      </c>
      <c r="C925" t="s">
        <v>2344</v>
      </c>
      <c r="D925" s="47">
        <v>22278000</v>
      </c>
      <c r="E925" s="47">
        <v>5074433</v>
      </c>
      <c r="F925" s="47">
        <v>9777567</v>
      </c>
      <c r="G925" s="47">
        <v>7426000</v>
      </c>
    </row>
    <row r="926" spans="1:7" x14ac:dyDescent="0.35">
      <c r="A926" s="45">
        <v>814</v>
      </c>
      <c r="B926">
        <v>1018497248</v>
      </c>
      <c r="C926" t="s">
        <v>2305</v>
      </c>
      <c r="D926" s="47">
        <v>22278000</v>
      </c>
      <c r="E926" s="47">
        <v>5074433</v>
      </c>
      <c r="F926" s="47">
        <v>9777567</v>
      </c>
      <c r="G926" s="47">
        <v>7426000</v>
      </c>
    </row>
    <row r="927" spans="1:7" x14ac:dyDescent="0.35">
      <c r="A927" s="45">
        <v>815</v>
      </c>
      <c r="B927">
        <v>1030556803</v>
      </c>
      <c r="C927" t="s">
        <v>2308</v>
      </c>
      <c r="D927" s="47">
        <v>22278000</v>
      </c>
      <c r="E927" s="47">
        <v>5074433</v>
      </c>
      <c r="F927" s="47">
        <v>9777567</v>
      </c>
      <c r="G927" s="47">
        <v>7426000</v>
      </c>
    </row>
    <row r="928" spans="1:7" x14ac:dyDescent="0.35">
      <c r="A928" s="45">
        <v>838</v>
      </c>
      <c r="B928">
        <v>65703169</v>
      </c>
      <c r="C928" t="s">
        <v>2353</v>
      </c>
      <c r="D928" s="47">
        <v>29203000</v>
      </c>
      <c r="E928" s="47">
        <v>1208400</v>
      </c>
      <c r="F928" s="47">
        <v>15910600</v>
      </c>
      <c r="G928" s="47">
        <v>12084000</v>
      </c>
    </row>
    <row r="929" spans="1:7" x14ac:dyDescent="0.35">
      <c r="A929" s="45">
        <v>822</v>
      </c>
      <c r="B929">
        <v>1023967522</v>
      </c>
      <c r="C929" t="s">
        <v>2347</v>
      </c>
      <c r="D929" s="47">
        <v>24596833</v>
      </c>
      <c r="E929" s="47">
        <v>1187433</v>
      </c>
      <c r="F929" s="47">
        <v>13231400</v>
      </c>
      <c r="G929" s="47">
        <v>10178000</v>
      </c>
    </row>
    <row r="930" spans="1:7" x14ac:dyDescent="0.35">
      <c r="A930" s="45">
        <v>835</v>
      </c>
      <c r="B930">
        <v>1032366228</v>
      </c>
      <c r="C930" t="s">
        <v>2350</v>
      </c>
      <c r="D930" s="47">
        <v>2625625</v>
      </c>
      <c r="E930" s="47">
        <v>175042</v>
      </c>
      <c r="F930" s="47">
        <v>1400334</v>
      </c>
      <c r="G930" s="47">
        <v>1050249</v>
      </c>
    </row>
    <row r="931" spans="1:7" x14ac:dyDescent="0.35">
      <c r="A931" s="45">
        <v>835</v>
      </c>
      <c r="B931">
        <v>1032366228</v>
      </c>
      <c r="C931" t="s">
        <v>2350</v>
      </c>
      <c r="D931" s="47">
        <v>6126458</v>
      </c>
      <c r="E931" s="47">
        <v>408430</v>
      </c>
      <c r="F931" s="47">
        <v>3267445</v>
      </c>
      <c r="G931" s="47">
        <v>2450583</v>
      </c>
    </row>
    <row r="932" spans="1:7" x14ac:dyDescent="0.35">
      <c r="A932" s="45">
        <v>835</v>
      </c>
      <c r="B932">
        <v>1032366228</v>
      </c>
      <c r="C932" t="s">
        <v>2350</v>
      </c>
      <c r="D932" s="47">
        <v>4376041</v>
      </c>
      <c r="E932" s="47">
        <v>291736</v>
      </c>
      <c r="F932" s="47">
        <v>2333888</v>
      </c>
      <c r="G932" s="47">
        <v>1750417</v>
      </c>
    </row>
    <row r="933" spans="1:7" x14ac:dyDescent="0.35">
      <c r="A933" s="45">
        <v>835</v>
      </c>
      <c r="B933">
        <v>1032366228</v>
      </c>
      <c r="C933" t="s">
        <v>2350</v>
      </c>
      <c r="D933" s="47">
        <v>4376041</v>
      </c>
      <c r="E933" s="47">
        <v>291736</v>
      </c>
      <c r="F933" s="47">
        <v>2333888</v>
      </c>
      <c r="G933" s="47">
        <v>1750417</v>
      </c>
    </row>
    <row r="934" spans="1:7" x14ac:dyDescent="0.35">
      <c r="A934" s="45">
        <v>830</v>
      </c>
      <c r="B934">
        <v>1014210688</v>
      </c>
      <c r="C934" t="s">
        <v>2365</v>
      </c>
      <c r="D934" s="47">
        <v>20432500</v>
      </c>
      <c r="E934" s="47">
        <v>3219667</v>
      </c>
      <c r="F934" s="47">
        <v>9782833</v>
      </c>
      <c r="G934" s="47">
        <v>7430000</v>
      </c>
    </row>
    <row r="935" spans="1:7" x14ac:dyDescent="0.35">
      <c r="A935" s="45">
        <v>848</v>
      </c>
      <c r="B935">
        <v>1020808294</v>
      </c>
      <c r="C935" t="s">
        <v>2380</v>
      </c>
      <c r="D935" s="47">
        <v>29203000</v>
      </c>
      <c r="E935" s="47">
        <v>1611200</v>
      </c>
      <c r="F935" s="47">
        <v>15507800</v>
      </c>
      <c r="G935" s="47">
        <v>12084000</v>
      </c>
    </row>
    <row r="936" spans="1:7" x14ac:dyDescent="0.35">
      <c r="A936" s="45">
        <v>845</v>
      </c>
      <c r="B936">
        <v>1152218940</v>
      </c>
      <c r="C936" t="s">
        <v>2375</v>
      </c>
      <c r="D936" s="47">
        <v>31827000</v>
      </c>
      <c r="E936" s="47">
        <v>8310383</v>
      </c>
      <c r="F936" s="47">
        <v>12907617</v>
      </c>
      <c r="G936" s="47">
        <v>10609000</v>
      </c>
    </row>
    <row r="937" spans="1:7" x14ac:dyDescent="0.35">
      <c r="A937" s="45">
        <v>846</v>
      </c>
      <c r="B937">
        <v>1033707435</v>
      </c>
      <c r="C937" t="s">
        <v>1203</v>
      </c>
      <c r="D937" s="47">
        <v>22848000</v>
      </c>
      <c r="E937" s="47">
        <v>0</v>
      </c>
      <c r="F937" s="47">
        <v>9773866</v>
      </c>
      <c r="G937" s="47">
        <v>13074134</v>
      </c>
    </row>
    <row r="938" spans="1:7" x14ac:dyDescent="0.35">
      <c r="A938" s="45">
        <v>846</v>
      </c>
      <c r="B938">
        <v>1033707435</v>
      </c>
      <c r="C938" t="s">
        <v>1203</v>
      </c>
      <c r="D938" s="47">
        <v>17952000</v>
      </c>
      <c r="E938" s="47">
        <v>0</v>
      </c>
      <c r="F938" s="47">
        <v>7679467</v>
      </c>
      <c r="G938" s="47">
        <v>10272533</v>
      </c>
    </row>
    <row r="939" spans="1:7" x14ac:dyDescent="0.35">
      <c r="A939" s="45">
        <v>836</v>
      </c>
      <c r="B939">
        <v>1022422990</v>
      </c>
      <c r="C939" t="s">
        <v>2369</v>
      </c>
      <c r="D939" s="47">
        <v>24596833</v>
      </c>
      <c r="E939" s="47">
        <v>1187433</v>
      </c>
      <c r="F939" s="47">
        <v>13231400</v>
      </c>
      <c r="G939" s="47">
        <v>10178000</v>
      </c>
    </row>
    <row r="940" spans="1:7" x14ac:dyDescent="0.35">
      <c r="A940" s="45">
        <v>840</v>
      </c>
      <c r="B940">
        <v>1020773125</v>
      </c>
      <c r="C940" t="s">
        <v>2372</v>
      </c>
      <c r="D940" s="47">
        <v>27200000</v>
      </c>
      <c r="E940" s="47">
        <v>0</v>
      </c>
      <c r="F940" s="47">
        <v>17453333</v>
      </c>
      <c r="G940" s="47">
        <v>9746667</v>
      </c>
    </row>
    <row r="941" spans="1:7" x14ac:dyDescent="0.35">
      <c r="A941" s="45">
        <v>851</v>
      </c>
      <c r="B941">
        <v>1098772151</v>
      </c>
      <c r="C941" t="s">
        <v>2392</v>
      </c>
      <c r="D941" s="47">
        <v>23409400</v>
      </c>
      <c r="E941" s="47">
        <v>169633</v>
      </c>
      <c r="F941" s="47">
        <v>13061767</v>
      </c>
      <c r="G941" s="47">
        <v>10178000</v>
      </c>
    </row>
    <row r="942" spans="1:7" x14ac:dyDescent="0.35">
      <c r="A942" s="45">
        <v>849</v>
      </c>
      <c r="B942">
        <v>1013659629</v>
      </c>
      <c r="C942" t="s">
        <v>2389</v>
      </c>
      <c r="D942" s="47">
        <v>12254000</v>
      </c>
      <c r="E942" s="47">
        <v>2079467</v>
      </c>
      <c r="F942" s="47">
        <v>5718533</v>
      </c>
      <c r="G942" s="47">
        <v>4456000</v>
      </c>
    </row>
    <row r="943" spans="1:7" x14ac:dyDescent="0.35">
      <c r="A943" s="45">
        <v>844</v>
      </c>
      <c r="B943">
        <v>1233897607</v>
      </c>
      <c r="C943" t="s">
        <v>2383</v>
      </c>
      <c r="D943" s="47">
        <v>23339800</v>
      </c>
      <c r="E943" s="47">
        <v>4667960</v>
      </c>
      <c r="F943" s="47">
        <v>10184640</v>
      </c>
      <c r="G943" s="47">
        <v>8487200</v>
      </c>
    </row>
    <row r="944" spans="1:7" x14ac:dyDescent="0.35">
      <c r="A944" s="45">
        <v>847</v>
      </c>
      <c r="B944">
        <v>1013623295</v>
      </c>
      <c r="C944" t="s">
        <v>2386</v>
      </c>
      <c r="D944" s="47">
        <v>22278000</v>
      </c>
      <c r="E944" s="47">
        <v>5817033</v>
      </c>
      <c r="F944" s="47">
        <v>9034967</v>
      </c>
      <c r="G944" s="47">
        <v>7426000</v>
      </c>
    </row>
    <row r="945" spans="1:7" x14ac:dyDescent="0.35">
      <c r="A945" s="45">
        <v>853</v>
      </c>
      <c r="B945">
        <v>1019084615</v>
      </c>
      <c r="C945" t="s">
        <v>2395</v>
      </c>
      <c r="D945" s="47">
        <v>71250000</v>
      </c>
      <c r="E945" s="47">
        <v>0</v>
      </c>
      <c r="F945" s="47">
        <v>19250000</v>
      </c>
      <c r="G945" s="47">
        <v>52000000</v>
      </c>
    </row>
    <row r="946" spans="1:7" x14ac:dyDescent="0.35">
      <c r="A946" s="45">
        <v>854</v>
      </c>
      <c r="B946">
        <v>1019043678</v>
      </c>
      <c r="C946" t="s">
        <v>2398</v>
      </c>
      <c r="D946" s="47">
        <v>23750000</v>
      </c>
      <c r="E946" s="47">
        <v>0</v>
      </c>
      <c r="F946" s="47">
        <v>6416667</v>
      </c>
      <c r="G946" s="47">
        <v>17333333</v>
      </c>
    </row>
    <row r="947" spans="1:7" x14ac:dyDescent="0.35">
      <c r="A947" s="45">
        <v>856</v>
      </c>
      <c r="B947">
        <v>52879555</v>
      </c>
      <c r="C947" t="s">
        <v>2404</v>
      </c>
      <c r="D947" s="47">
        <v>7821600</v>
      </c>
      <c r="E947" s="47">
        <v>2129213</v>
      </c>
      <c r="F947" s="47">
        <v>3085187</v>
      </c>
      <c r="G947" s="47">
        <v>2607200</v>
      </c>
    </row>
    <row r="948" spans="1:7" x14ac:dyDescent="0.35">
      <c r="A948" s="45">
        <v>856</v>
      </c>
      <c r="B948">
        <v>52879555</v>
      </c>
      <c r="C948" t="s">
        <v>2404</v>
      </c>
      <c r="D948" s="47">
        <v>31286400</v>
      </c>
      <c r="E948" s="47">
        <v>8516854</v>
      </c>
      <c r="F948" s="47">
        <v>12340746</v>
      </c>
      <c r="G948" s="47">
        <v>10428800</v>
      </c>
    </row>
    <row r="949" spans="1:7" x14ac:dyDescent="0.35">
      <c r="A949" s="45">
        <v>862</v>
      </c>
      <c r="B949">
        <v>1022404979</v>
      </c>
      <c r="C949" t="s">
        <v>2413</v>
      </c>
      <c r="D949" s="47">
        <v>41400000</v>
      </c>
      <c r="E949" s="47">
        <v>10120000</v>
      </c>
      <c r="F949" s="47">
        <v>17480000</v>
      </c>
      <c r="G949" s="47">
        <v>13800000</v>
      </c>
    </row>
    <row r="950" spans="1:7" x14ac:dyDescent="0.35">
      <c r="A950" s="45">
        <v>857</v>
      </c>
      <c r="B950">
        <v>1049633655</v>
      </c>
      <c r="C950" t="s">
        <v>2407</v>
      </c>
      <c r="D950" s="47">
        <v>23409400</v>
      </c>
      <c r="E950" s="47">
        <v>169633</v>
      </c>
      <c r="F950" s="47">
        <v>13061767</v>
      </c>
      <c r="G950" s="47">
        <v>10178000</v>
      </c>
    </row>
    <row r="951" spans="1:7" x14ac:dyDescent="0.35">
      <c r="A951" s="45">
        <v>858</v>
      </c>
      <c r="B951">
        <v>1110466671</v>
      </c>
      <c r="C951" t="s">
        <v>2410</v>
      </c>
      <c r="D951" s="47">
        <v>23409400</v>
      </c>
      <c r="E951" s="47">
        <v>169633</v>
      </c>
      <c r="F951" s="47">
        <v>13061767</v>
      </c>
      <c r="G951" s="47">
        <v>10178000</v>
      </c>
    </row>
    <row r="952" spans="1:7" x14ac:dyDescent="0.35">
      <c r="A952" s="45">
        <v>850</v>
      </c>
      <c r="B952">
        <v>63527768</v>
      </c>
      <c r="C952" t="s">
        <v>2401</v>
      </c>
      <c r="D952" s="47">
        <v>29174750</v>
      </c>
      <c r="E952" s="47">
        <v>5127683</v>
      </c>
      <c r="F952" s="47">
        <v>13438067</v>
      </c>
      <c r="G952" s="47">
        <v>10609000</v>
      </c>
    </row>
    <row r="953" spans="1:7" x14ac:dyDescent="0.35">
      <c r="A953" s="45">
        <v>865</v>
      </c>
      <c r="B953">
        <v>80795719</v>
      </c>
      <c r="C953" t="s">
        <v>2431</v>
      </c>
      <c r="D953" s="47">
        <v>50593419</v>
      </c>
      <c r="E953" s="47">
        <v>1</v>
      </c>
      <c r="F953" s="47">
        <v>13491578</v>
      </c>
      <c r="G953" s="47">
        <v>37101840</v>
      </c>
    </row>
    <row r="954" spans="1:7" x14ac:dyDescent="0.35">
      <c r="A954" s="45">
        <v>864</v>
      </c>
      <c r="B954">
        <v>1024464205</v>
      </c>
      <c r="C954" t="s">
        <v>2428</v>
      </c>
      <c r="D954" s="47">
        <v>20432500</v>
      </c>
      <c r="E954" s="47">
        <v>3962667</v>
      </c>
      <c r="F954" s="47">
        <v>9039833</v>
      </c>
      <c r="G954" s="47">
        <v>7430000</v>
      </c>
    </row>
    <row r="955" spans="1:7" x14ac:dyDescent="0.35">
      <c r="A955" s="45">
        <v>869</v>
      </c>
      <c r="B955">
        <v>1023861663</v>
      </c>
      <c r="C955" t="s">
        <v>2437</v>
      </c>
      <c r="D955" s="47">
        <v>39108000</v>
      </c>
      <c r="E955" s="47">
        <v>0</v>
      </c>
      <c r="F955" s="47">
        <v>15860467</v>
      </c>
      <c r="G955" s="47">
        <v>23247533</v>
      </c>
    </row>
    <row r="956" spans="1:7" x14ac:dyDescent="0.35">
      <c r="A956" s="45">
        <v>874</v>
      </c>
      <c r="B956">
        <v>53118286</v>
      </c>
      <c r="C956" t="s">
        <v>2446</v>
      </c>
      <c r="D956" s="47">
        <v>22278000</v>
      </c>
      <c r="E956" s="47">
        <v>6064567</v>
      </c>
      <c r="F956" s="47">
        <v>8787433</v>
      </c>
      <c r="G956" s="47">
        <v>7426000</v>
      </c>
    </row>
    <row r="957" spans="1:7" x14ac:dyDescent="0.35">
      <c r="A957" s="45">
        <v>860</v>
      </c>
      <c r="B957">
        <v>79688534</v>
      </c>
      <c r="C957" t="s">
        <v>2419</v>
      </c>
      <c r="D957" s="47">
        <v>23339800</v>
      </c>
      <c r="E957" s="47">
        <v>4667960</v>
      </c>
      <c r="F957" s="47">
        <v>5941040</v>
      </c>
      <c r="G957" s="47">
        <v>12730800</v>
      </c>
    </row>
    <row r="958" spans="1:7" x14ac:dyDescent="0.35">
      <c r="A958" s="45">
        <v>861</v>
      </c>
      <c r="B958">
        <v>1022990583</v>
      </c>
      <c r="C958" t="s">
        <v>2422</v>
      </c>
      <c r="D958" s="47">
        <v>7700000</v>
      </c>
      <c r="E958" s="47">
        <v>0</v>
      </c>
      <c r="F958" s="47">
        <v>3266667</v>
      </c>
      <c r="G958" s="47">
        <v>4433333</v>
      </c>
    </row>
    <row r="959" spans="1:7" x14ac:dyDescent="0.35">
      <c r="A959" s="45">
        <v>873</v>
      </c>
      <c r="B959">
        <v>1034656627</v>
      </c>
      <c r="C959" t="s">
        <v>2443</v>
      </c>
      <c r="D959" s="47">
        <v>12000000</v>
      </c>
      <c r="E959" s="47">
        <v>1360000</v>
      </c>
      <c r="F959" s="47">
        <v>5840000</v>
      </c>
      <c r="G959" s="47">
        <v>4800000</v>
      </c>
    </row>
    <row r="960" spans="1:7" x14ac:dyDescent="0.35">
      <c r="A960" s="45">
        <v>863</v>
      </c>
      <c r="B960">
        <v>1032495697</v>
      </c>
      <c r="C960" t="s">
        <v>2425</v>
      </c>
      <c r="D960" s="47">
        <v>23339800</v>
      </c>
      <c r="E960" s="47">
        <v>4667960</v>
      </c>
      <c r="F960" s="47">
        <v>10184640</v>
      </c>
      <c r="G960" s="47">
        <v>8487200</v>
      </c>
    </row>
    <row r="961" spans="1:7" x14ac:dyDescent="0.35">
      <c r="A961" s="45">
        <v>859</v>
      </c>
      <c r="B961">
        <v>1070921280</v>
      </c>
      <c r="C961" t="s">
        <v>2416</v>
      </c>
      <c r="D961" s="47">
        <v>36300000</v>
      </c>
      <c r="E961" s="47">
        <v>6380000</v>
      </c>
      <c r="F961" s="47">
        <v>16720000</v>
      </c>
      <c r="G961" s="47">
        <v>13200000</v>
      </c>
    </row>
    <row r="962" spans="1:7" x14ac:dyDescent="0.35">
      <c r="A962" s="45">
        <v>872</v>
      </c>
      <c r="B962">
        <v>1021662075</v>
      </c>
      <c r="C962" t="s">
        <v>2440</v>
      </c>
      <c r="D962" s="47">
        <v>12000000</v>
      </c>
      <c r="E962" s="47">
        <v>1360000</v>
      </c>
      <c r="F962" s="47">
        <v>5840000</v>
      </c>
      <c r="G962" s="47">
        <v>4800000</v>
      </c>
    </row>
    <row r="963" spans="1:7" x14ac:dyDescent="0.35">
      <c r="A963" s="45">
        <v>868</v>
      </c>
      <c r="B963">
        <v>1059606556</v>
      </c>
      <c r="C963" t="s">
        <v>2434</v>
      </c>
      <c r="D963" s="47">
        <v>25890750</v>
      </c>
      <c r="E963" s="47">
        <v>383567</v>
      </c>
      <c r="F963" s="47">
        <v>14000183</v>
      </c>
      <c r="G963" s="47">
        <v>11507000</v>
      </c>
    </row>
    <row r="964" spans="1:7" x14ac:dyDescent="0.35">
      <c r="A964" s="45">
        <v>871</v>
      </c>
      <c r="B964">
        <v>1014207629</v>
      </c>
      <c r="C964" t="s">
        <v>2452</v>
      </c>
      <c r="D964" s="47">
        <v>23409400</v>
      </c>
      <c r="E964" s="47">
        <v>848167</v>
      </c>
      <c r="F964" s="47">
        <v>12383233</v>
      </c>
      <c r="G964" s="47">
        <v>10178000</v>
      </c>
    </row>
    <row r="965" spans="1:7" x14ac:dyDescent="0.35">
      <c r="A965" s="45">
        <v>881</v>
      </c>
      <c r="B965">
        <v>1022343721</v>
      </c>
      <c r="C965" t="s">
        <v>2470</v>
      </c>
      <c r="D965" s="47">
        <v>35308000</v>
      </c>
      <c r="E965" s="47">
        <v>12855733</v>
      </c>
      <c r="F965" s="47">
        <v>11588267</v>
      </c>
      <c r="G965" s="47">
        <v>10864000</v>
      </c>
    </row>
    <row r="966" spans="1:7" x14ac:dyDescent="0.35">
      <c r="A966" s="45">
        <v>879</v>
      </c>
      <c r="B966">
        <v>1018456182</v>
      </c>
      <c r="C966" t="s">
        <v>2467</v>
      </c>
      <c r="D966" s="47">
        <v>12254000</v>
      </c>
      <c r="E966" s="47">
        <v>2450800</v>
      </c>
      <c r="F966" s="47">
        <v>5347200</v>
      </c>
      <c r="G966" s="47">
        <v>4456000</v>
      </c>
    </row>
    <row r="967" spans="1:7" x14ac:dyDescent="0.35">
      <c r="A967" s="45">
        <v>876</v>
      </c>
      <c r="B967">
        <v>1123620624</v>
      </c>
      <c r="C967" t="s">
        <v>2458</v>
      </c>
      <c r="D967" s="47">
        <v>29174750</v>
      </c>
      <c r="E967" s="47">
        <v>6011767</v>
      </c>
      <c r="F967" s="47">
        <v>12553983</v>
      </c>
      <c r="G967" s="47">
        <v>10609000</v>
      </c>
    </row>
    <row r="968" spans="1:7" x14ac:dyDescent="0.35">
      <c r="A968" s="45">
        <v>878</v>
      </c>
      <c r="B968">
        <v>52601106</v>
      </c>
      <c r="C968" t="s">
        <v>2464</v>
      </c>
      <c r="D968" s="47">
        <v>12254000</v>
      </c>
      <c r="E968" s="47">
        <v>2450800</v>
      </c>
      <c r="F968" s="47">
        <v>5347200</v>
      </c>
      <c r="G968" s="47">
        <v>4456000</v>
      </c>
    </row>
    <row r="969" spans="1:7" x14ac:dyDescent="0.35">
      <c r="A969" s="45">
        <v>877</v>
      </c>
      <c r="B969">
        <v>1121829610</v>
      </c>
      <c r="C969" t="s">
        <v>2461</v>
      </c>
      <c r="D969" s="47">
        <v>31827000</v>
      </c>
      <c r="E969" s="47">
        <v>8487200</v>
      </c>
      <c r="F969" s="47">
        <v>12730800</v>
      </c>
      <c r="G969" s="47">
        <v>10609000</v>
      </c>
    </row>
    <row r="970" spans="1:7" x14ac:dyDescent="0.35">
      <c r="A970" s="45">
        <v>875</v>
      </c>
      <c r="B970">
        <v>1010236363</v>
      </c>
      <c r="C970" t="s">
        <v>2455</v>
      </c>
      <c r="D970" s="47">
        <v>23409400</v>
      </c>
      <c r="E970" s="47">
        <v>1357067</v>
      </c>
      <c r="F970" s="47">
        <v>11874333</v>
      </c>
      <c r="G970" s="47">
        <v>10178000</v>
      </c>
    </row>
    <row r="971" spans="1:7" x14ac:dyDescent="0.35">
      <c r="A971" s="45">
        <v>867</v>
      </c>
      <c r="B971">
        <v>1020816925</v>
      </c>
      <c r="C971" t="s">
        <v>2449</v>
      </c>
      <c r="D971" s="47">
        <v>3545100</v>
      </c>
      <c r="E971" s="47">
        <v>78780</v>
      </c>
      <c r="F971" s="47">
        <v>1890720</v>
      </c>
      <c r="G971" s="47">
        <v>1575600</v>
      </c>
    </row>
    <row r="972" spans="1:7" x14ac:dyDescent="0.35">
      <c r="A972" s="45">
        <v>867</v>
      </c>
      <c r="B972">
        <v>1020816925</v>
      </c>
      <c r="C972" t="s">
        <v>2449</v>
      </c>
      <c r="D972" s="47">
        <v>8271900</v>
      </c>
      <c r="E972" s="47">
        <v>183820</v>
      </c>
      <c r="F972" s="47">
        <v>4411680</v>
      </c>
      <c r="G972" s="47">
        <v>3676400</v>
      </c>
    </row>
    <row r="973" spans="1:7" x14ac:dyDescent="0.35">
      <c r="A973" s="45">
        <v>867</v>
      </c>
      <c r="B973">
        <v>1020816925</v>
      </c>
      <c r="C973" t="s">
        <v>2449</v>
      </c>
      <c r="D973" s="47">
        <v>5908500</v>
      </c>
      <c r="E973" s="47">
        <v>131300</v>
      </c>
      <c r="F973" s="47">
        <v>3151200</v>
      </c>
      <c r="G973" s="47">
        <v>2626000</v>
      </c>
    </row>
    <row r="974" spans="1:7" x14ac:dyDescent="0.35">
      <c r="A974" s="45">
        <v>867</v>
      </c>
      <c r="B974">
        <v>1020816925</v>
      </c>
      <c r="C974" t="s">
        <v>2449</v>
      </c>
      <c r="D974" s="47">
        <v>5908500</v>
      </c>
      <c r="E974" s="47">
        <v>131300</v>
      </c>
      <c r="F974" s="47">
        <v>3151200</v>
      </c>
      <c r="G974" s="47">
        <v>2626000</v>
      </c>
    </row>
    <row r="975" spans="1:7" x14ac:dyDescent="0.35">
      <c r="A975" s="45">
        <v>883</v>
      </c>
      <c r="B975">
        <v>53038736</v>
      </c>
      <c r="C975" t="s">
        <v>2476</v>
      </c>
      <c r="D975" s="47">
        <v>12672000</v>
      </c>
      <c r="E975" s="47">
        <v>3379200</v>
      </c>
      <c r="F975" s="47">
        <v>5068800</v>
      </c>
      <c r="G975" s="47">
        <v>4224000</v>
      </c>
    </row>
    <row r="976" spans="1:7" x14ac:dyDescent="0.35">
      <c r="A976" s="45">
        <v>883</v>
      </c>
      <c r="B976">
        <v>53038736</v>
      </c>
      <c r="C976" t="s">
        <v>2476</v>
      </c>
      <c r="D976" s="47">
        <v>38016000</v>
      </c>
      <c r="E976" s="47">
        <v>10137600</v>
      </c>
      <c r="F976" s="47">
        <v>15206400</v>
      </c>
      <c r="G976" s="47">
        <v>12672000</v>
      </c>
    </row>
    <row r="977" spans="1:7" x14ac:dyDescent="0.35">
      <c r="A977" s="45">
        <v>884</v>
      </c>
      <c r="B977">
        <v>1024472408</v>
      </c>
      <c r="C977" t="s">
        <v>2479</v>
      </c>
      <c r="D977" s="47">
        <v>19937167</v>
      </c>
      <c r="E977" s="47">
        <v>3715000</v>
      </c>
      <c r="F977" s="47">
        <v>8792167</v>
      </c>
      <c r="G977" s="47">
        <v>7430000</v>
      </c>
    </row>
    <row r="978" spans="1:7" x14ac:dyDescent="0.35">
      <c r="A978" s="45">
        <v>886</v>
      </c>
      <c r="B978">
        <v>52098127</v>
      </c>
      <c r="C978" t="s">
        <v>2482</v>
      </c>
      <c r="D978" s="47">
        <v>17873667</v>
      </c>
      <c r="E978" s="47">
        <v>1849000</v>
      </c>
      <c r="F978" s="47">
        <v>8628667</v>
      </c>
      <c r="G978" s="47">
        <v>7396000</v>
      </c>
    </row>
    <row r="979" spans="1:7" x14ac:dyDescent="0.35">
      <c r="A979" s="45">
        <v>880</v>
      </c>
      <c r="B979">
        <v>1072710051</v>
      </c>
      <c r="C979" t="s">
        <v>3257</v>
      </c>
      <c r="D979" s="47">
        <v>7821600</v>
      </c>
      <c r="E979" s="47">
        <v>0</v>
      </c>
      <c r="F979" s="47">
        <v>2607200</v>
      </c>
      <c r="G979" s="47">
        <v>5214400</v>
      </c>
    </row>
    <row r="980" spans="1:7" x14ac:dyDescent="0.35">
      <c r="A980" s="45">
        <v>880</v>
      </c>
      <c r="B980">
        <v>1072710051</v>
      </c>
      <c r="C980" t="s">
        <v>3257</v>
      </c>
      <c r="D980" s="47">
        <v>31286400</v>
      </c>
      <c r="E980" s="47">
        <v>0</v>
      </c>
      <c r="F980" s="47">
        <v>10428800</v>
      </c>
      <c r="G980" s="47">
        <v>20857600</v>
      </c>
    </row>
    <row r="981" spans="1:7" x14ac:dyDescent="0.35">
      <c r="A981" s="45">
        <v>888</v>
      </c>
      <c r="B981">
        <v>52025805</v>
      </c>
      <c r="C981" t="s">
        <v>2489</v>
      </c>
      <c r="D981" s="47">
        <v>12254000</v>
      </c>
      <c r="E981" s="47">
        <v>2673600</v>
      </c>
      <c r="F981" s="47">
        <v>5124400</v>
      </c>
      <c r="G981" s="47">
        <v>4456000</v>
      </c>
    </row>
    <row r="982" spans="1:7" x14ac:dyDescent="0.35">
      <c r="A982" s="45">
        <v>887</v>
      </c>
      <c r="B982">
        <v>52812517</v>
      </c>
      <c r="C982" t="s">
        <v>2485</v>
      </c>
      <c r="D982" s="47">
        <v>29174750</v>
      </c>
      <c r="E982" s="47">
        <v>0</v>
      </c>
      <c r="F982" s="47">
        <v>10609000</v>
      </c>
      <c r="G982" s="47">
        <v>18565750</v>
      </c>
    </row>
    <row r="983" spans="1:7" x14ac:dyDescent="0.35">
      <c r="A983" s="45">
        <v>897</v>
      </c>
      <c r="B983">
        <v>1019112551</v>
      </c>
      <c r="C983" t="s">
        <v>2507</v>
      </c>
      <c r="D983" s="47">
        <v>29174750</v>
      </c>
      <c r="E983" s="47">
        <v>0</v>
      </c>
      <c r="F983" s="47">
        <v>12200350</v>
      </c>
      <c r="G983" s="47">
        <v>16974400</v>
      </c>
    </row>
    <row r="984" spans="1:7" x14ac:dyDescent="0.35">
      <c r="A984" s="45">
        <v>893</v>
      </c>
      <c r="B984">
        <v>1030691573</v>
      </c>
      <c r="C984" t="s">
        <v>2498</v>
      </c>
      <c r="D984" s="47">
        <v>13791700</v>
      </c>
      <c r="E984" s="47">
        <v>0</v>
      </c>
      <c r="F984" s="47">
        <v>6365400</v>
      </c>
      <c r="G984" s="47">
        <v>7426300</v>
      </c>
    </row>
    <row r="985" spans="1:7" x14ac:dyDescent="0.35">
      <c r="A985" s="45">
        <v>896</v>
      </c>
      <c r="B985">
        <v>22116415</v>
      </c>
      <c r="C985" t="s">
        <v>2504</v>
      </c>
      <c r="D985" s="47">
        <v>14404500</v>
      </c>
      <c r="E985" s="47">
        <v>0</v>
      </c>
      <c r="F985" s="47">
        <v>5238000</v>
      </c>
      <c r="G985" s="47">
        <v>9166500</v>
      </c>
    </row>
    <row r="986" spans="1:7" x14ac:dyDescent="0.35">
      <c r="A986" s="45">
        <v>895</v>
      </c>
      <c r="B986">
        <v>1030642682</v>
      </c>
      <c r="C986" t="s">
        <v>2501</v>
      </c>
      <c r="D986" s="47">
        <v>29174750</v>
      </c>
      <c r="E986" s="47">
        <v>0</v>
      </c>
      <c r="F986" s="47">
        <v>12377167</v>
      </c>
      <c r="G986" s="47">
        <v>16797583</v>
      </c>
    </row>
    <row r="987" spans="1:7" x14ac:dyDescent="0.35">
      <c r="A987" s="45">
        <v>894</v>
      </c>
      <c r="B987">
        <v>1030534378</v>
      </c>
      <c r="C987" t="s">
        <v>2516</v>
      </c>
      <c r="D987" s="47">
        <v>23870250</v>
      </c>
      <c r="E987" s="47">
        <v>1768167</v>
      </c>
      <c r="F987" s="47">
        <v>11493083</v>
      </c>
      <c r="G987" s="47">
        <v>10609000</v>
      </c>
    </row>
    <row r="988" spans="1:7" x14ac:dyDescent="0.35">
      <c r="A988" s="45">
        <v>892</v>
      </c>
      <c r="B988">
        <v>53071087</v>
      </c>
      <c r="C988" t="s">
        <v>2513</v>
      </c>
      <c r="D988" s="47">
        <v>22000000</v>
      </c>
      <c r="E988" s="47">
        <v>0</v>
      </c>
      <c r="F988" s="47">
        <v>4000000</v>
      </c>
      <c r="G988" s="47">
        <v>18000000</v>
      </c>
    </row>
    <row r="989" spans="1:7" x14ac:dyDescent="0.35">
      <c r="A989" s="45">
        <v>899</v>
      </c>
      <c r="B989">
        <v>1069434983</v>
      </c>
      <c r="C989" t="s">
        <v>2519</v>
      </c>
      <c r="D989" s="47">
        <v>32500000</v>
      </c>
      <c r="E989" s="47">
        <v>0</v>
      </c>
      <c r="F989" s="47">
        <v>12350000</v>
      </c>
      <c r="G989" s="47">
        <v>20150000</v>
      </c>
    </row>
    <row r="990" spans="1:7" x14ac:dyDescent="0.35">
      <c r="A990" s="45">
        <v>900</v>
      </c>
      <c r="B990">
        <v>1030653880</v>
      </c>
      <c r="C990" t="s">
        <v>2522</v>
      </c>
      <c r="D990" s="47">
        <v>20432500</v>
      </c>
      <c r="E990" s="47">
        <v>0</v>
      </c>
      <c r="F990" s="47">
        <v>6934667</v>
      </c>
      <c r="G990" s="47">
        <v>13497833</v>
      </c>
    </row>
    <row r="991" spans="1:7" x14ac:dyDescent="0.35">
      <c r="A991" s="45">
        <v>901</v>
      </c>
      <c r="B991">
        <v>14327451</v>
      </c>
      <c r="C991" t="s">
        <v>2525</v>
      </c>
      <c r="D991" s="47">
        <v>12978000</v>
      </c>
      <c r="E991" s="47">
        <v>0</v>
      </c>
      <c r="F991" s="47">
        <v>6248667</v>
      </c>
      <c r="G991" s="47">
        <v>6729333</v>
      </c>
    </row>
    <row r="992" spans="1:7" x14ac:dyDescent="0.35">
      <c r="A992" s="45">
        <v>901</v>
      </c>
      <c r="B992">
        <v>14327451</v>
      </c>
      <c r="C992" t="s">
        <v>2525</v>
      </c>
      <c r="D992" s="47">
        <v>9270000</v>
      </c>
      <c r="E992" s="47">
        <v>0</v>
      </c>
      <c r="F992" s="47">
        <v>4463333</v>
      </c>
      <c r="G992" s="47">
        <v>4806667</v>
      </c>
    </row>
    <row r="993" spans="1:7" x14ac:dyDescent="0.35">
      <c r="A993" s="45">
        <v>901</v>
      </c>
      <c r="B993">
        <v>14327451</v>
      </c>
      <c r="C993" t="s">
        <v>2525</v>
      </c>
      <c r="D993" s="47">
        <v>5562000</v>
      </c>
      <c r="E993" s="47">
        <v>0</v>
      </c>
      <c r="F993" s="47">
        <v>2678000</v>
      </c>
      <c r="G993" s="47">
        <v>2884000</v>
      </c>
    </row>
    <row r="994" spans="1:7" x14ac:dyDescent="0.35">
      <c r="A994" s="45">
        <v>901</v>
      </c>
      <c r="B994">
        <v>14327451</v>
      </c>
      <c r="C994" t="s">
        <v>2525</v>
      </c>
      <c r="D994" s="47">
        <v>9270000</v>
      </c>
      <c r="E994" s="47">
        <v>0</v>
      </c>
      <c r="F994" s="47">
        <v>4463333</v>
      </c>
      <c r="G994" s="47">
        <v>4806667</v>
      </c>
    </row>
    <row r="995" spans="1:7" x14ac:dyDescent="0.35">
      <c r="A995" s="45">
        <v>898</v>
      </c>
      <c r="B995">
        <v>1077149996</v>
      </c>
      <c r="C995" t="s">
        <v>2510</v>
      </c>
      <c r="D995" s="47">
        <v>24750000</v>
      </c>
      <c r="E995" s="47">
        <v>0</v>
      </c>
      <c r="F995" s="47">
        <v>9750000</v>
      </c>
      <c r="G995" s="47">
        <v>15000000</v>
      </c>
    </row>
    <row r="996" spans="1:7" x14ac:dyDescent="0.35">
      <c r="A996" s="45">
        <v>890</v>
      </c>
      <c r="B996">
        <v>52231493</v>
      </c>
      <c r="C996" t="s">
        <v>2495</v>
      </c>
      <c r="D996" s="47">
        <v>20432500</v>
      </c>
      <c r="E996" s="47">
        <v>0</v>
      </c>
      <c r="F996" s="47">
        <v>6934667</v>
      </c>
      <c r="G996" s="47">
        <v>13497833</v>
      </c>
    </row>
    <row r="997" spans="1:7" x14ac:dyDescent="0.35">
      <c r="A997" s="45">
        <v>902</v>
      </c>
      <c r="B997">
        <v>1022397103</v>
      </c>
      <c r="C997" t="s">
        <v>2531</v>
      </c>
      <c r="D997" s="47">
        <v>61266975</v>
      </c>
      <c r="E997" s="47">
        <v>0</v>
      </c>
      <c r="F997" s="47">
        <v>12624710</v>
      </c>
      <c r="G997" s="47">
        <v>48642265</v>
      </c>
    </row>
    <row r="998" spans="1:7" x14ac:dyDescent="0.35">
      <c r="A998" s="45">
        <v>904</v>
      </c>
      <c r="B998">
        <v>1022385101</v>
      </c>
      <c r="C998" t="s">
        <v>2537</v>
      </c>
      <c r="D998" s="47">
        <v>31200000</v>
      </c>
      <c r="E998" s="47">
        <v>0</v>
      </c>
      <c r="F998" s="47">
        <v>10400000</v>
      </c>
      <c r="G998" s="47">
        <v>20800000</v>
      </c>
    </row>
    <row r="999" spans="1:7" x14ac:dyDescent="0.35">
      <c r="A999" s="45">
        <v>891</v>
      </c>
      <c r="B999">
        <v>1014225733</v>
      </c>
      <c r="C999" t="s">
        <v>2528</v>
      </c>
      <c r="D999" s="47">
        <v>28600000</v>
      </c>
      <c r="E999" s="47">
        <v>0</v>
      </c>
      <c r="F999" s="47">
        <v>10226667</v>
      </c>
      <c r="G999" s="47">
        <v>18373333</v>
      </c>
    </row>
    <row r="1000" spans="1:7" x14ac:dyDescent="0.35">
      <c r="A1000" s="45">
        <v>889</v>
      </c>
      <c r="B1000">
        <v>1030635568</v>
      </c>
      <c r="C1000" t="s">
        <v>2492</v>
      </c>
      <c r="D1000" s="47">
        <v>35308000</v>
      </c>
      <c r="E1000" s="47">
        <v>12855733</v>
      </c>
      <c r="F1000" s="47">
        <v>11588267</v>
      </c>
      <c r="G1000" s="47">
        <v>10864000</v>
      </c>
    </row>
    <row r="1001" spans="1:7" x14ac:dyDescent="0.35">
      <c r="A1001" s="45">
        <v>903</v>
      </c>
      <c r="B1001">
        <v>53047955</v>
      </c>
      <c r="C1001" t="s">
        <v>2534</v>
      </c>
      <c r="D1001" s="47">
        <v>7700000</v>
      </c>
      <c r="E1001" s="47">
        <v>0</v>
      </c>
      <c r="F1001" s="47">
        <v>2800000</v>
      </c>
      <c r="G1001" s="47">
        <v>4900000</v>
      </c>
    </row>
    <row r="1002" spans="1:7" x14ac:dyDescent="0.35">
      <c r="A1002" s="45">
        <v>906</v>
      </c>
      <c r="B1002">
        <v>53071278</v>
      </c>
      <c r="C1002" t="s">
        <v>2543</v>
      </c>
      <c r="D1002" s="47">
        <v>22000000</v>
      </c>
      <c r="E1002" s="47">
        <v>0</v>
      </c>
      <c r="F1002" s="47">
        <v>4000000</v>
      </c>
      <c r="G1002" s="47">
        <v>18000000</v>
      </c>
    </row>
    <row r="1003" spans="1:7" x14ac:dyDescent="0.35">
      <c r="A1003" s="45">
        <v>905</v>
      </c>
      <c r="B1003">
        <v>55180213</v>
      </c>
      <c r="C1003" t="s">
        <v>2540</v>
      </c>
      <c r="D1003" s="47">
        <v>22000000</v>
      </c>
      <c r="E1003" s="47">
        <v>0</v>
      </c>
      <c r="F1003" s="47">
        <v>3733333</v>
      </c>
      <c r="G1003" s="47">
        <v>18266667</v>
      </c>
    </row>
    <row r="1004" spans="1:7" x14ac:dyDescent="0.35">
      <c r="A1004" s="45">
        <v>908</v>
      </c>
      <c r="B1004">
        <v>52968743</v>
      </c>
      <c r="C1004" t="s">
        <v>2549</v>
      </c>
      <c r="D1004" s="47">
        <v>24506790</v>
      </c>
      <c r="E1004" s="47">
        <v>0</v>
      </c>
      <c r="F1004" s="47">
        <v>11669900</v>
      </c>
      <c r="G1004" s="47">
        <v>12836890</v>
      </c>
    </row>
    <row r="1005" spans="1:7" x14ac:dyDescent="0.35">
      <c r="A1005" s="45">
        <v>907</v>
      </c>
      <c r="B1005">
        <v>1072193992</v>
      </c>
      <c r="C1005" t="s">
        <v>2546</v>
      </c>
      <c r="D1005" s="47">
        <v>22278000</v>
      </c>
      <c r="E1005" s="47">
        <v>0</v>
      </c>
      <c r="F1005" s="47">
        <v>7178467</v>
      </c>
      <c r="G1005" s="47">
        <v>15099533</v>
      </c>
    </row>
    <row r="1006" spans="1:7" x14ac:dyDescent="0.35">
      <c r="A1006" s="45">
        <v>912</v>
      </c>
      <c r="B1006">
        <v>1024498389</v>
      </c>
      <c r="C1006" t="s">
        <v>2559</v>
      </c>
      <c r="D1006" s="47">
        <v>28244667</v>
      </c>
      <c r="E1006" s="47">
        <v>2607200</v>
      </c>
      <c r="F1006" s="47">
        <v>12601467</v>
      </c>
      <c r="G1006" s="47">
        <v>13036000</v>
      </c>
    </row>
    <row r="1007" spans="1:7" x14ac:dyDescent="0.35">
      <c r="A1007" s="45">
        <v>910</v>
      </c>
      <c r="B1007">
        <v>1032498549</v>
      </c>
      <c r="C1007" t="s">
        <v>2556</v>
      </c>
      <c r="D1007" s="47">
        <v>22278000</v>
      </c>
      <c r="E1007" s="47">
        <v>0</v>
      </c>
      <c r="F1007" s="47">
        <v>7054700</v>
      </c>
      <c r="G1007" s="47">
        <v>15223300</v>
      </c>
    </row>
    <row r="1008" spans="1:7" x14ac:dyDescent="0.35">
      <c r="A1008" s="45">
        <v>913</v>
      </c>
      <c r="B1008">
        <v>900062917</v>
      </c>
      <c r="C1008" t="s">
        <v>2562</v>
      </c>
      <c r="D1008" s="47">
        <v>70000000</v>
      </c>
      <c r="E1008" s="47">
        <v>0</v>
      </c>
      <c r="F1008" s="47">
        <v>0</v>
      </c>
      <c r="G1008" s="47">
        <v>70000000</v>
      </c>
    </row>
    <row r="1009" spans="1:7" x14ac:dyDescent="0.35">
      <c r="A1009" s="45">
        <v>914</v>
      </c>
      <c r="B1009">
        <v>1032457708</v>
      </c>
      <c r="C1009" t="s">
        <v>2567</v>
      </c>
      <c r="D1009" s="47">
        <v>20356000</v>
      </c>
      <c r="E1009" s="47">
        <v>1187433</v>
      </c>
      <c r="F1009" s="47">
        <v>8990567</v>
      </c>
      <c r="G1009" s="47">
        <v>10178000</v>
      </c>
    </row>
    <row r="1010" spans="1:7" x14ac:dyDescent="0.35">
      <c r="A1010" s="45">
        <v>909</v>
      </c>
      <c r="B1010">
        <v>901373456</v>
      </c>
      <c r="C1010" t="s">
        <v>5457</v>
      </c>
      <c r="D1010" s="47">
        <v>769746333</v>
      </c>
      <c r="E1010" s="47">
        <v>0</v>
      </c>
      <c r="F1010" s="47">
        <v>769746333</v>
      </c>
      <c r="G1010" s="47">
        <v>0</v>
      </c>
    </row>
    <row r="1011" spans="1:7" x14ac:dyDescent="0.35">
      <c r="A1011" s="45">
        <v>909</v>
      </c>
      <c r="B1011">
        <v>901373456</v>
      </c>
      <c r="C1011" t="s">
        <v>5457</v>
      </c>
      <c r="D1011" s="47">
        <v>27467512</v>
      </c>
      <c r="E1011" s="47">
        <v>0</v>
      </c>
      <c r="F1011" s="47">
        <v>27467512</v>
      </c>
      <c r="G1011" s="47">
        <v>0</v>
      </c>
    </row>
    <row r="1012" spans="1:7" x14ac:dyDescent="0.35">
      <c r="A1012" s="45">
        <v>909</v>
      </c>
      <c r="B1012">
        <v>901373456</v>
      </c>
      <c r="C1012" t="s">
        <v>5457</v>
      </c>
      <c r="D1012" s="47">
        <v>53263690</v>
      </c>
      <c r="E1012" s="47">
        <v>0</v>
      </c>
      <c r="F1012" s="47">
        <v>53263690</v>
      </c>
      <c r="G1012" s="47">
        <v>0</v>
      </c>
    </row>
    <row r="1013" spans="1:7" x14ac:dyDescent="0.35">
      <c r="A1013" s="45">
        <v>909</v>
      </c>
      <c r="B1013">
        <v>901373456</v>
      </c>
      <c r="C1013" t="s">
        <v>5457</v>
      </c>
      <c r="D1013" s="47">
        <v>220972036</v>
      </c>
      <c r="E1013" s="47">
        <v>0</v>
      </c>
      <c r="F1013" s="47">
        <v>220972036</v>
      </c>
      <c r="G1013" s="47">
        <v>0</v>
      </c>
    </row>
    <row r="1014" spans="1:7" x14ac:dyDescent="0.35">
      <c r="A1014" s="45">
        <v>909</v>
      </c>
      <c r="B1014">
        <v>901373456</v>
      </c>
      <c r="C1014" t="s">
        <v>5457</v>
      </c>
      <c r="D1014" s="47">
        <v>184943734</v>
      </c>
      <c r="E1014" s="47">
        <v>0</v>
      </c>
      <c r="F1014" s="47">
        <v>184943734</v>
      </c>
      <c r="G1014" s="47">
        <v>0</v>
      </c>
    </row>
    <row r="1015" spans="1:7" x14ac:dyDescent="0.35">
      <c r="A1015" s="45">
        <v>909</v>
      </c>
      <c r="B1015">
        <v>901373456</v>
      </c>
      <c r="C1015" t="s">
        <v>5457</v>
      </c>
      <c r="D1015" s="47">
        <v>154650637</v>
      </c>
      <c r="E1015" s="47">
        <v>0</v>
      </c>
      <c r="F1015" s="47">
        <v>154650637</v>
      </c>
      <c r="G1015" s="47">
        <v>0</v>
      </c>
    </row>
    <row r="1016" spans="1:7" x14ac:dyDescent="0.35">
      <c r="A1016" s="45">
        <v>909</v>
      </c>
      <c r="B1016">
        <v>901373456</v>
      </c>
      <c r="C1016" t="s">
        <v>5457</v>
      </c>
      <c r="D1016" s="47">
        <v>26554852</v>
      </c>
      <c r="E1016" s="47">
        <v>0</v>
      </c>
      <c r="F1016" s="47">
        <v>26554852</v>
      </c>
      <c r="G1016" s="47">
        <v>0</v>
      </c>
    </row>
    <row r="1017" spans="1:7" x14ac:dyDescent="0.35">
      <c r="A1017" s="45">
        <v>909</v>
      </c>
      <c r="B1017">
        <v>901373456</v>
      </c>
      <c r="C1017" t="s">
        <v>5457</v>
      </c>
      <c r="D1017" s="47">
        <v>100405407</v>
      </c>
      <c r="E1017" s="47">
        <v>0</v>
      </c>
      <c r="F1017" s="47">
        <v>100405407</v>
      </c>
      <c r="G1017" s="47">
        <v>0</v>
      </c>
    </row>
    <row r="1018" spans="1:7" x14ac:dyDescent="0.35">
      <c r="A1018" s="45">
        <v>909</v>
      </c>
      <c r="B1018">
        <v>901373456</v>
      </c>
      <c r="C1018" t="s">
        <v>5457</v>
      </c>
      <c r="D1018" s="47">
        <v>100405407</v>
      </c>
      <c r="E1018" s="47">
        <v>0</v>
      </c>
      <c r="F1018" s="47">
        <v>100405407</v>
      </c>
      <c r="G1018" s="47">
        <v>0</v>
      </c>
    </row>
    <row r="1019" spans="1:7" x14ac:dyDescent="0.35">
      <c r="A1019" s="45">
        <v>909</v>
      </c>
      <c r="B1019">
        <v>901373456</v>
      </c>
      <c r="C1019" t="s">
        <v>5457</v>
      </c>
      <c r="D1019" s="47">
        <v>21562746</v>
      </c>
      <c r="E1019" s="47">
        <v>0</v>
      </c>
      <c r="F1019" s="47">
        <v>21562746</v>
      </c>
      <c r="G1019" s="47">
        <v>0</v>
      </c>
    </row>
    <row r="1020" spans="1:7" x14ac:dyDescent="0.35">
      <c r="A1020" s="45">
        <v>909</v>
      </c>
      <c r="B1020">
        <v>901373456</v>
      </c>
      <c r="C1020" t="s">
        <v>5457</v>
      </c>
      <c r="D1020" s="47">
        <v>21562746</v>
      </c>
      <c r="E1020" s="47">
        <v>0</v>
      </c>
      <c r="F1020" s="47">
        <v>21562746</v>
      </c>
      <c r="G1020" s="47">
        <v>0</v>
      </c>
    </row>
    <row r="1021" spans="1:7" x14ac:dyDescent="0.35">
      <c r="A1021" s="45">
        <v>909</v>
      </c>
      <c r="B1021">
        <v>901373456</v>
      </c>
      <c r="C1021" t="s">
        <v>5457</v>
      </c>
      <c r="D1021" s="47">
        <v>13892102</v>
      </c>
      <c r="E1021" s="47">
        <v>0</v>
      </c>
      <c r="F1021" s="47">
        <v>13892102</v>
      </c>
      <c r="G1021" s="47">
        <v>0</v>
      </c>
    </row>
    <row r="1022" spans="1:7" x14ac:dyDescent="0.35">
      <c r="A1022" s="45">
        <v>909</v>
      </c>
      <c r="B1022">
        <v>901373456</v>
      </c>
      <c r="C1022" t="s">
        <v>5457</v>
      </c>
      <c r="D1022" s="47">
        <v>41676305</v>
      </c>
      <c r="E1022" s="47">
        <v>0</v>
      </c>
      <c r="F1022" s="47">
        <v>41676305</v>
      </c>
      <c r="G1022" s="47">
        <v>0</v>
      </c>
    </row>
    <row r="1023" spans="1:7" x14ac:dyDescent="0.35">
      <c r="A1023" s="45">
        <v>909</v>
      </c>
      <c r="B1023">
        <v>901373456</v>
      </c>
      <c r="C1023" t="s">
        <v>5457</v>
      </c>
      <c r="D1023" s="47">
        <v>17365127</v>
      </c>
      <c r="E1023" s="47">
        <v>0</v>
      </c>
      <c r="F1023" s="47">
        <v>17365127</v>
      </c>
      <c r="G1023" s="47">
        <v>0</v>
      </c>
    </row>
    <row r="1024" spans="1:7" x14ac:dyDescent="0.35">
      <c r="A1024" s="45">
        <v>909</v>
      </c>
      <c r="B1024">
        <v>901373456</v>
      </c>
      <c r="C1024" t="s">
        <v>5457</v>
      </c>
      <c r="D1024" s="47">
        <v>13892102</v>
      </c>
      <c r="E1024" s="47">
        <v>0</v>
      </c>
      <c r="F1024" s="47">
        <v>13892102</v>
      </c>
      <c r="G1024" s="47">
        <v>0</v>
      </c>
    </row>
    <row r="1025" spans="1:7" x14ac:dyDescent="0.35">
      <c r="A1025" s="45">
        <v>917</v>
      </c>
      <c r="B1025">
        <v>46365682</v>
      </c>
      <c r="C1025" t="s">
        <v>2573</v>
      </c>
      <c r="D1025" s="47">
        <v>23342000</v>
      </c>
      <c r="E1025" s="47">
        <v>0</v>
      </c>
      <c r="F1025" s="47">
        <v>7356267</v>
      </c>
      <c r="G1025" s="47">
        <v>15985733</v>
      </c>
    </row>
    <row r="1026" spans="1:7" x14ac:dyDescent="0.35">
      <c r="A1026" s="45">
        <v>909</v>
      </c>
      <c r="B1026">
        <v>901373456</v>
      </c>
      <c r="C1026" t="s">
        <v>5457</v>
      </c>
      <c r="D1026" s="47">
        <v>88535826</v>
      </c>
      <c r="E1026" s="47">
        <v>0</v>
      </c>
      <c r="F1026" s="47">
        <v>88535826</v>
      </c>
      <c r="G1026" s="47">
        <v>0</v>
      </c>
    </row>
    <row r="1027" spans="1:7" x14ac:dyDescent="0.35">
      <c r="A1027" s="45">
        <v>909</v>
      </c>
      <c r="B1027">
        <v>901373456</v>
      </c>
      <c r="C1027" t="s">
        <v>5457</v>
      </c>
      <c r="D1027" s="47">
        <v>22145524</v>
      </c>
      <c r="E1027" s="47">
        <v>0</v>
      </c>
      <c r="F1027" s="47">
        <v>22145524</v>
      </c>
      <c r="G1027" s="47">
        <v>0</v>
      </c>
    </row>
    <row r="1028" spans="1:7" x14ac:dyDescent="0.35">
      <c r="A1028" s="45">
        <v>920</v>
      </c>
      <c r="B1028">
        <v>1013583796</v>
      </c>
      <c r="C1028" t="s">
        <v>2579</v>
      </c>
      <c r="D1028" s="47">
        <v>15600000</v>
      </c>
      <c r="E1028" s="47">
        <v>0</v>
      </c>
      <c r="F1028" s="47">
        <v>4160000</v>
      </c>
      <c r="G1028" s="47">
        <v>11440000</v>
      </c>
    </row>
    <row r="1029" spans="1:7" x14ac:dyDescent="0.35">
      <c r="A1029" s="45">
        <v>921</v>
      </c>
      <c r="B1029">
        <v>1136884552</v>
      </c>
      <c r="C1029" t="s">
        <v>2582</v>
      </c>
      <c r="D1029" s="47">
        <v>40844650</v>
      </c>
      <c r="E1029" s="47">
        <v>0</v>
      </c>
      <c r="F1029" s="47">
        <v>12872253</v>
      </c>
      <c r="G1029" s="47">
        <v>27972397</v>
      </c>
    </row>
    <row r="1030" spans="1:7" x14ac:dyDescent="0.35">
      <c r="A1030" s="45">
        <v>919</v>
      </c>
      <c r="B1030">
        <v>51704361</v>
      </c>
      <c r="C1030" t="s">
        <v>2576</v>
      </c>
      <c r="D1030" s="47">
        <v>23342000</v>
      </c>
      <c r="E1030" s="47">
        <v>0</v>
      </c>
      <c r="F1030" s="47">
        <v>2970800</v>
      </c>
      <c r="G1030" s="47">
        <v>20371200</v>
      </c>
    </row>
    <row r="1031" spans="1:7" x14ac:dyDescent="0.35">
      <c r="A1031" s="45">
        <v>926</v>
      </c>
      <c r="B1031">
        <v>35891342</v>
      </c>
      <c r="C1031" t="s">
        <v>2595</v>
      </c>
      <c r="D1031" s="47">
        <v>19168567</v>
      </c>
      <c r="E1031" s="47">
        <v>1526700</v>
      </c>
      <c r="F1031" s="47">
        <v>2374867</v>
      </c>
      <c r="G1031" s="47">
        <v>15267000</v>
      </c>
    </row>
    <row r="1032" spans="1:7" x14ac:dyDescent="0.35">
      <c r="A1032" s="45">
        <v>923</v>
      </c>
      <c r="B1032">
        <v>1018424503</v>
      </c>
      <c r="C1032" t="s">
        <v>2589</v>
      </c>
      <c r="D1032" s="47">
        <v>19168567</v>
      </c>
      <c r="E1032" s="47">
        <v>508900</v>
      </c>
      <c r="F1032" s="47">
        <v>3392667</v>
      </c>
      <c r="G1032" s="47">
        <v>15267000</v>
      </c>
    </row>
    <row r="1033" spans="1:7" x14ac:dyDescent="0.35">
      <c r="A1033" s="45">
        <v>924</v>
      </c>
      <c r="B1033">
        <v>1019030276</v>
      </c>
      <c r="C1033" t="s">
        <v>2592</v>
      </c>
      <c r="D1033" s="47">
        <v>19168567</v>
      </c>
      <c r="E1033" s="47">
        <v>508900</v>
      </c>
      <c r="F1033" s="47">
        <v>8481667</v>
      </c>
      <c r="G1033" s="47">
        <v>10178000</v>
      </c>
    </row>
    <row r="1034" spans="1:7" x14ac:dyDescent="0.35">
      <c r="A1034" s="45">
        <v>928</v>
      </c>
      <c r="B1034">
        <v>80829010</v>
      </c>
      <c r="C1034" t="s">
        <v>2601</v>
      </c>
      <c r="D1034" s="47">
        <v>33285132</v>
      </c>
      <c r="E1034" s="47">
        <v>0</v>
      </c>
      <c r="F1034" s="47">
        <v>2342287</v>
      </c>
      <c r="G1034" s="47">
        <v>30942845</v>
      </c>
    </row>
    <row r="1035" spans="1:7" x14ac:dyDescent="0.35">
      <c r="A1035" s="45">
        <v>927</v>
      </c>
      <c r="B1035">
        <v>52391316</v>
      </c>
      <c r="C1035" t="s">
        <v>2598</v>
      </c>
      <c r="D1035" s="47">
        <v>15600000</v>
      </c>
      <c r="E1035" s="47">
        <v>0</v>
      </c>
      <c r="F1035" s="47">
        <v>3920000</v>
      </c>
      <c r="G1035" s="47">
        <v>11680000</v>
      </c>
    </row>
    <row r="1036" spans="1:7" x14ac:dyDescent="0.35">
      <c r="A1036" s="45">
        <v>929</v>
      </c>
      <c r="B1036">
        <v>53082369</v>
      </c>
      <c r="C1036" t="s">
        <v>2604</v>
      </c>
      <c r="D1036" s="47">
        <v>20432500</v>
      </c>
      <c r="E1036" s="47">
        <v>0</v>
      </c>
      <c r="F1036" s="47">
        <v>6067833</v>
      </c>
      <c r="G1036" s="47">
        <v>14364667</v>
      </c>
    </row>
    <row r="1037" spans="1:7" x14ac:dyDescent="0.35">
      <c r="A1037" s="45">
        <v>931</v>
      </c>
      <c r="B1037">
        <v>80283677</v>
      </c>
      <c r="C1037" t="s">
        <v>2610</v>
      </c>
      <c r="D1037" s="47">
        <v>33000000</v>
      </c>
      <c r="E1037" s="47">
        <v>0</v>
      </c>
      <c r="F1037" s="47">
        <v>4800000</v>
      </c>
      <c r="G1037" s="47">
        <v>28200000</v>
      </c>
    </row>
    <row r="1038" spans="1:7" x14ac:dyDescent="0.35">
      <c r="A1038" s="45">
        <v>932</v>
      </c>
      <c r="B1038">
        <v>1018406603</v>
      </c>
      <c r="C1038" t="s">
        <v>2613</v>
      </c>
      <c r="D1038" s="47">
        <v>23342000</v>
      </c>
      <c r="E1038" s="47">
        <v>0</v>
      </c>
      <c r="F1038" s="47">
        <v>6507467</v>
      </c>
      <c r="G1038" s="47">
        <v>16834533</v>
      </c>
    </row>
    <row r="1039" spans="1:7" x14ac:dyDescent="0.35">
      <c r="A1039" s="45">
        <v>933</v>
      </c>
      <c r="B1039">
        <v>53132186</v>
      </c>
      <c r="C1039" t="s">
        <v>2616</v>
      </c>
      <c r="D1039" s="47">
        <v>20432500</v>
      </c>
      <c r="E1039" s="47">
        <v>0</v>
      </c>
      <c r="F1039" s="47">
        <v>0</v>
      </c>
      <c r="G1039" s="47">
        <v>20432500</v>
      </c>
    </row>
    <row r="1040" spans="1:7" x14ac:dyDescent="0.35">
      <c r="A1040" s="45">
        <v>922</v>
      </c>
      <c r="B1040">
        <v>52192240</v>
      </c>
      <c r="C1040" t="s">
        <v>2586</v>
      </c>
      <c r="D1040" s="47">
        <v>7700000</v>
      </c>
      <c r="E1040" s="47">
        <v>0</v>
      </c>
      <c r="F1040" s="47">
        <v>2100000</v>
      </c>
      <c r="G1040" s="47">
        <v>5600000</v>
      </c>
    </row>
    <row r="1041" spans="1:7" x14ac:dyDescent="0.35">
      <c r="A1041" s="45">
        <v>930</v>
      </c>
      <c r="B1041">
        <v>1018489936</v>
      </c>
      <c r="C1041" t="s">
        <v>2607</v>
      </c>
      <c r="D1041" s="47">
        <v>19847100</v>
      </c>
      <c r="E1041" s="47">
        <v>1357067</v>
      </c>
      <c r="F1041" s="47">
        <v>8312033</v>
      </c>
      <c r="G1041" s="47">
        <v>10178000</v>
      </c>
    </row>
    <row r="1042" spans="1:7" x14ac:dyDescent="0.35">
      <c r="A1042" s="45">
        <v>916</v>
      </c>
      <c r="B1042">
        <v>1022420056</v>
      </c>
      <c r="C1042" t="s">
        <v>2570</v>
      </c>
      <c r="D1042" s="47">
        <v>22278000</v>
      </c>
      <c r="E1042" s="47">
        <v>0</v>
      </c>
      <c r="F1042" s="47">
        <v>5693267</v>
      </c>
      <c r="G1042" s="47">
        <v>16584733</v>
      </c>
    </row>
    <row r="1043" spans="1:7" x14ac:dyDescent="0.35">
      <c r="A1043" s="45">
        <v>935</v>
      </c>
      <c r="B1043">
        <v>1010218763</v>
      </c>
      <c r="C1043" t="s">
        <v>2619</v>
      </c>
      <c r="D1043" s="47">
        <v>18659667</v>
      </c>
      <c r="E1043" s="47">
        <v>1017800</v>
      </c>
      <c r="F1043" s="47">
        <v>7463867</v>
      </c>
      <c r="G1043" s="47">
        <v>10178000</v>
      </c>
    </row>
    <row r="1044" spans="1:7" x14ac:dyDescent="0.35">
      <c r="A1044" s="45">
        <v>936</v>
      </c>
      <c r="B1044">
        <v>1032438876</v>
      </c>
      <c r="C1044" t="s">
        <v>2622</v>
      </c>
      <c r="D1044" s="47">
        <v>18659667</v>
      </c>
      <c r="E1044" s="47">
        <v>1017800</v>
      </c>
      <c r="F1044" s="47">
        <v>5937167</v>
      </c>
      <c r="G1044" s="47">
        <v>11704700</v>
      </c>
    </row>
    <row r="1045" spans="1:7" x14ac:dyDescent="0.35">
      <c r="A1045" s="45">
        <v>937</v>
      </c>
      <c r="B1045">
        <v>1024559009</v>
      </c>
      <c r="C1045" t="s">
        <v>2625</v>
      </c>
      <c r="D1045" s="47">
        <v>39655000</v>
      </c>
      <c r="E1045" s="47">
        <v>0</v>
      </c>
      <c r="F1045" s="47">
        <v>0</v>
      </c>
      <c r="G1045" s="47">
        <v>39655000</v>
      </c>
    </row>
    <row r="1046" spans="1:7" x14ac:dyDescent="0.35">
      <c r="A1046" s="45">
        <v>939</v>
      </c>
      <c r="B1046">
        <v>1015441119</v>
      </c>
      <c r="C1046" t="s">
        <v>2631</v>
      </c>
      <c r="D1046" s="47">
        <v>31827000</v>
      </c>
      <c r="E1046" s="47">
        <v>0</v>
      </c>
      <c r="F1046" s="47">
        <v>7956750</v>
      </c>
      <c r="G1046" s="47">
        <v>23870250</v>
      </c>
    </row>
    <row r="1047" spans="1:7" x14ac:dyDescent="0.35">
      <c r="A1047" s="45">
        <v>942</v>
      </c>
      <c r="B1047">
        <v>1019113191</v>
      </c>
      <c r="C1047" t="s">
        <v>2637</v>
      </c>
      <c r="D1047" s="47">
        <v>18659667</v>
      </c>
      <c r="E1047" s="47">
        <v>0</v>
      </c>
      <c r="F1047" s="47">
        <v>0</v>
      </c>
      <c r="G1047" s="47">
        <v>18659667</v>
      </c>
    </row>
    <row r="1048" spans="1:7" x14ac:dyDescent="0.35">
      <c r="A1048" s="45">
        <v>941</v>
      </c>
      <c r="B1048">
        <v>1030693720</v>
      </c>
      <c r="C1048" t="s">
        <v>2634</v>
      </c>
      <c r="D1048" s="47">
        <v>18659667</v>
      </c>
      <c r="E1048" s="47">
        <v>0</v>
      </c>
      <c r="F1048" s="47">
        <v>0</v>
      </c>
      <c r="G1048" s="47">
        <v>18659667</v>
      </c>
    </row>
    <row r="1049" spans="1:7" x14ac:dyDescent="0.35">
      <c r="A1049" s="45">
        <v>946</v>
      </c>
      <c r="B1049">
        <v>52545038</v>
      </c>
      <c r="C1049" t="s">
        <v>2643</v>
      </c>
      <c r="D1049" s="47">
        <v>20260100</v>
      </c>
      <c r="E1049" s="47">
        <v>1180200</v>
      </c>
      <c r="F1049" s="47">
        <v>7277900</v>
      </c>
      <c r="G1049" s="47">
        <v>11802000</v>
      </c>
    </row>
    <row r="1050" spans="1:7" x14ac:dyDescent="0.35">
      <c r="A1050" s="45">
        <v>945</v>
      </c>
      <c r="B1050">
        <v>1018462362</v>
      </c>
      <c r="C1050" t="s">
        <v>2640</v>
      </c>
      <c r="D1050" s="47">
        <v>16000000</v>
      </c>
      <c r="E1050" s="47">
        <v>0</v>
      </c>
      <c r="F1050" s="47">
        <v>5200000</v>
      </c>
      <c r="G1050" s="47">
        <v>10800000</v>
      </c>
    </row>
    <row r="1051" spans="1:7" x14ac:dyDescent="0.35">
      <c r="A1051" s="45">
        <v>48</v>
      </c>
      <c r="B1051">
        <v>80547349</v>
      </c>
      <c r="C1051" t="s">
        <v>179</v>
      </c>
      <c r="D1051" s="47">
        <v>8148000</v>
      </c>
      <c r="E1051" s="47">
        <v>0</v>
      </c>
      <c r="F1051" s="47">
        <v>7604800</v>
      </c>
      <c r="G1051" s="47">
        <v>543200</v>
      </c>
    </row>
    <row r="1052" spans="1:7" x14ac:dyDescent="0.35">
      <c r="A1052" s="45">
        <v>947</v>
      </c>
      <c r="B1052">
        <v>1019087879</v>
      </c>
      <c r="C1052" t="s">
        <v>2646</v>
      </c>
      <c r="D1052" s="47">
        <v>22278000</v>
      </c>
      <c r="E1052" s="47">
        <v>0</v>
      </c>
      <c r="F1052" s="47">
        <v>4703133</v>
      </c>
      <c r="G1052" s="47">
        <v>17574867</v>
      </c>
    </row>
    <row r="1053" spans="1:7" x14ac:dyDescent="0.35">
      <c r="A1053" s="45">
        <v>938</v>
      </c>
      <c r="B1053">
        <v>860066942</v>
      </c>
      <c r="C1053" t="s">
        <v>2628</v>
      </c>
      <c r="D1053" s="47">
        <v>381087367</v>
      </c>
      <c r="E1053" s="47">
        <v>0</v>
      </c>
      <c r="F1053" s="47">
        <v>0</v>
      </c>
      <c r="G1053" s="47">
        <v>381087367</v>
      </c>
    </row>
    <row r="1054" spans="1:7" x14ac:dyDescent="0.35">
      <c r="A1054" s="45">
        <v>952</v>
      </c>
      <c r="B1054">
        <v>1018474496</v>
      </c>
      <c r="C1054" t="s">
        <v>2658</v>
      </c>
      <c r="D1054" s="47">
        <v>20260100</v>
      </c>
      <c r="E1054" s="47">
        <v>1180200</v>
      </c>
      <c r="F1054" s="47">
        <v>7277900</v>
      </c>
      <c r="G1054" s="47">
        <v>11802000</v>
      </c>
    </row>
    <row r="1055" spans="1:7" x14ac:dyDescent="0.35">
      <c r="A1055" s="45">
        <v>951</v>
      </c>
      <c r="B1055">
        <v>1077971087</v>
      </c>
      <c r="C1055" t="s">
        <v>2655</v>
      </c>
      <c r="D1055" s="47">
        <v>16000000</v>
      </c>
      <c r="E1055" s="47">
        <v>0</v>
      </c>
      <c r="F1055" s="47">
        <v>4933333</v>
      </c>
      <c r="G1055" s="47">
        <v>11066667</v>
      </c>
    </row>
    <row r="1056" spans="1:7" x14ac:dyDescent="0.35">
      <c r="A1056" s="45">
        <v>953</v>
      </c>
      <c r="B1056">
        <v>1016064963</v>
      </c>
      <c r="C1056" t="s">
        <v>2661</v>
      </c>
      <c r="D1056" s="47">
        <v>7821600</v>
      </c>
      <c r="E1056" s="47">
        <v>0</v>
      </c>
      <c r="F1056" s="47">
        <v>1564320</v>
      </c>
      <c r="G1056" s="47">
        <v>6257280</v>
      </c>
    </row>
    <row r="1057" spans="1:7" x14ac:dyDescent="0.35">
      <c r="A1057" s="45">
        <v>953</v>
      </c>
      <c r="B1057">
        <v>1016064963</v>
      </c>
      <c r="C1057" t="s">
        <v>2661</v>
      </c>
      <c r="D1057" s="47">
        <v>31286400</v>
      </c>
      <c r="E1057" s="47">
        <v>0</v>
      </c>
      <c r="F1057" s="47">
        <v>6257280</v>
      </c>
      <c r="G1057" s="47">
        <v>25029120</v>
      </c>
    </row>
    <row r="1058" spans="1:7" x14ac:dyDescent="0.35">
      <c r="A1058" s="45">
        <v>950</v>
      </c>
      <c r="B1058">
        <v>1026567075</v>
      </c>
      <c r="C1058" t="s">
        <v>2652</v>
      </c>
      <c r="D1058" s="47">
        <v>29174750</v>
      </c>
      <c r="E1058" s="47">
        <v>0</v>
      </c>
      <c r="F1058" s="47">
        <v>6719033</v>
      </c>
      <c r="G1058" s="47">
        <v>22455717</v>
      </c>
    </row>
    <row r="1059" spans="1:7" x14ac:dyDescent="0.35">
      <c r="A1059" s="45">
        <v>956</v>
      </c>
      <c r="B1059">
        <v>53152671</v>
      </c>
      <c r="C1059" t="s">
        <v>336</v>
      </c>
      <c r="D1059" s="47">
        <v>71890000</v>
      </c>
      <c r="E1059" s="47">
        <v>0</v>
      </c>
      <c r="F1059" s="47">
        <v>9706667</v>
      </c>
      <c r="G1059" s="47">
        <v>62183333</v>
      </c>
    </row>
    <row r="1060" spans="1:7" x14ac:dyDescent="0.35">
      <c r="A1060" s="45">
        <v>954</v>
      </c>
      <c r="B1060">
        <v>1049650559</v>
      </c>
      <c r="C1060" t="s">
        <v>2664</v>
      </c>
      <c r="D1060" s="47">
        <v>29174750</v>
      </c>
      <c r="E1060" s="47">
        <v>0</v>
      </c>
      <c r="F1060" s="47">
        <v>5481317</v>
      </c>
      <c r="G1060" s="47">
        <v>23693433</v>
      </c>
    </row>
    <row r="1061" spans="1:7" x14ac:dyDescent="0.35">
      <c r="A1061" s="45">
        <v>961</v>
      </c>
      <c r="B1061">
        <v>1010230597</v>
      </c>
      <c r="C1061" t="s">
        <v>2680</v>
      </c>
      <c r="D1061" s="47">
        <v>16284800</v>
      </c>
      <c r="E1061" s="47">
        <v>1187433</v>
      </c>
      <c r="F1061" s="47">
        <v>4919367</v>
      </c>
      <c r="G1061" s="47">
        <v>10178000</v>
      </c>
    </row>
    <row r="1062" spans="1:7" x14ac:dyDescent="0.35">
      <c r="A1062" s="45">
        <v>957</v>
      </c>
      <c r="B1062">
        <v>52060754</v>
      </c>
      <c r="C1062" t="s">
        <v>2671</v>
      </c>
      <c r="D1062" s="47">
        <v>7352400</v>
      </c>
      <c r="E1062" s="47">
        <v>0</v>
      </c>
      <c r="F1062" s="47">
        <v>2079467</v>
      </c>
      <c r="G1062" s="47">
        <v>5272933</v>
      </c>
    </row>
    <row r="1063" spans="1:7" x14ac:dyDescent="0.35">
      <c r="A1063" s="45">
        <v>958</v>
      </c>
      <c r="B1063">
        <v>1064997935</v>
      </c>
      <c r="C1063" t="s">
        <v>2674</v>
      </c>
      <c r="D1063" s="47">
        <v>16284800</v>
      </c>
      <c r="E1063" s="47">
        <v>2035600</v>
      </c>
      <c r="F1063" s="47">
        <v>4071200</v>
      </c>
      <c r="G1063" s="47">
        <v>10178000</v>
      </c>
    </row>
    <row r="1064" spans="1:7" x14ac:dyDescent="0.35">
      <c r="A1064" s="45">
        <v>959</v>
      </c>
      <c r="B1064">
        <v>1013586308</v>
      </c>
      <c r="C1064" t="s">
        <v>482</v>
      </c>
      <c r="D1064" s="47">
        <v>59416666</v>
      </c>
      <c r="E1064" s="47">
        <v>0</v>
      </c>
      <c r="F1064" s="47">
        <v>7491667</v>
      </c>
      <c r="G1064" s="47">
        <v>51924999</v>
      </c>
    </row>
    <row r="1065" spans="1:7" x14ac:dyDescent="0.35">
      <c r="A1065" s="45">
        <v>963</v>
      </c>
      <c r="B1065">
        <v>899999115</v>
      </c>
      <c r="C1065" t="s">
        <v>2686</v>
      </c>
      <c r="D1065" s="47">
        <v>132234840</v>
      </c>
      <c r="E1065" s="47">
        <v>0</v>
      </c>
      <c r="F1065" s="47">
        <v>12623834</v>
      </c>
      <c r="G1065" s="47">
        <v>119611006</v>
      </c>
    </row>
    <row r="1066" spans="1:7" x14ac:dyDescent="0.35">
      <c r="A1066" s="45">
        <v>963</v>
      </c>
      <c r="B1066">
        <v>899999115</v>
      </c>
      <c r="C1066" t="s">
        <v>2686</v>
      </c>
      <c r="D1066" s="47">
        <v>75230350</v>
      </c>
      <c r="E1066" s="47">
        <v>0</v>
      </c>
      <c r="F1066" s="47">
        <v>6198068</v>
      </c>
      <c r="G1066" s="47">
        <v>69032282</v>
      </c>
    </row>
    <row r="1067" spans="1:7" x14ac:dyDescent="0.35">
      <c r="A1067" s="45">
        <v>963</v>
      </c>
      <c r="B1067">
        <v>899999115</v>
      </c>
      <c r="C1067" t="s">
        <v>2686</v>
      </c>
      <c r="D1067" s="47">
        <v>24857790</v>
      </c>
      <c r="E1067" s="47">
        <v>0</v>
      </c>
      <c r="F1067" s="47">
        <v>2485779</v>
      </c>
      <c r="G1067" s="47">
        <v>22372011</v>
      </c>
    </row>
    <row r="1068" spans="1:7" x14ac:dyDescent="0.35">
      <c r="A1068" s="45">
        <v>963</v>
      </c>
      <c r="B1068">
        <v>899999115</v>
      </c>
      <c r="C1068" t="s">
        <v>2686</v>
      </c>
      <c r="D1068" s="47">
        <v>622447</v>
      </c>
      <c r="E1068" s="47">
        <v>0</v>
      </c>
      <c r="F1068" s="47">
        <v>61941</v>
      </c>
      <c r="G1068" s="47">
        <v>560506</v>
      </c>
    </row>
    <row r="1069" spans="1:7" x14ac:dyDescent="0.35">
      <c r="A1069" s="45">
        <v>963</v>
      </c>
      <c r="B1069">
        <v>899999115</v>
      </c>
      <c r="C1069" t="s">
        <v>2686</v>
      </c>
      <c r="D1069" s="47">
        <v>14316279</v>
      </c>
      <c r="E1069" s="47">
        <v>0</v>
      </c>
      <c r="F1069" s="47">
        <v>0</v>
      </c>
      <c r="G1069" s="47">
        <v>14316279</v>
      </c>
    </row>
    <row r="1070" spans="1:7" x14ac:dyDescent="0.35">
      <c r="A1070" s="45">
        <v>963</v>
      </c>
      <c r="B1070">
        <v>899999115</v>
      </c>
      <c r="C1070" t="s">
        <v>2686</v>
      </c>
      <c r="D1070" s="47">
        <v>4357129</v>
      </c>
      <c r="E1070" s="47">
        <v>0</v>
      </c>
      <c r="F1070" s="47">
        <v>1486577</v>
      </c>
      <c r="G1070" s="47">
        <v>2870552</v>
      </c>
    </row>
    <row r="1071" spans="1:7" x14ac:dyDescent="0.35">
      <c r="A1071" s="45">
        <v>963</v>
      </c>
      <c r="B1071">
        <v>899999115</v>
      </c>
      <c r="C1071" t="s">
        <v>2686</v>
      </c>
      <c r="D1071" s="47">
        <v>472887766</v>
      </c>
      <c r="E1071" s="47">
        <v>0</v>
      </c>
      <c r="F1071" s="47">
        <v>21444041</v>
      </c>
      <c r="G1071" s="47">
        <v>451443725</v>
      </c>
    </row>
    <row r="1072" spans="1:7" x14ac:dyDescent="0.35">
      <c r="A1072" s="45">
        <v>963</v>
      </c>
      <c r="B1072">
        <v>899999115</v>
      </c>
      <c r="C1072" t="s">
        <v>2686</v>
      </c>
      <c r="D1072" s="47">
        <v>26775000</v>
      </c>
      <c r="E1072" s="47">
        <v>0</v>
      </c>
      <c r="F1072" s="47">
        <v>0</v>
      </c>
      <c r="G1072" s="47">
        <v>26775000</v>
      </c>
    </row>
    <row r="1073" spans="1:7" x14ac:dyDescent="0.35">
      <c r="A1073" s="45">
        <v>963</v>
      </c>
      <c r="B1073">
        <v>899999115</v>
      </c>
      <c r="C1073" t="s">
        <v>2686</v>
      </c>
      <c r="D1073" s="47">
        <v>33000000</v>
      </c>
      <c r="E1073" s="47">
        <v>0</v>
      </c>
      <c r="F1073" s="47">
        <v>0</v>
      </c>
      <c r="G1073" s="47">
        <v>33000000</v>
      </c>
    </row>
    <row r="1074" spans="1:7" x14ac:dyDescent="0.35">
      <c r="A1074" s="45">
        <v>963</v>
      </c>
      <c r="B1074">
        <v>899999115</v>
      </c>
      <c r="C1074" t="s">
        <v>2686</v>
      </c>
      <c r="D1074" s="47">
        <v>46962824</v>
      </c>
      <c r="E1074" s="47">
        <v>0</v>
      </c>
      <c r="F1074" s="47">
        <v>9009765</v>
      </c>
      <c r="G1074" s="47">
        <v>37953059</v>
      </c>
    </row>
    <row r="1075" spans="1:7" x14ac:dyDescent="0.35">
      <c r="A1075" s="45">
        <v>963</v>
      </c>
      <c r="B1075">
        <v>899999115</v>
      </c>
      <c r="C1075" t="s">
        <v>2686</v>
      </c>
      <c r="D1075" s="47">
        <v>87216886</v>
      </c>
      <c r="E1075" s="47">
        <v>0</v>
      </c>
      <c r="F1075" s="47">
        <v>0</v>
      </c>
      <c r="G1075" s="47">
        <v>87216886</v>
      </c>
    </row>
    <row r="1076" spans="1:7" x14ac:dyDescent="0.35">
      <c r="A1076" s="45">
        <v>963</v>
      </c>
      <c r="B1076">
        <v>899999115</v>
      </c>
      <c r="C1076" t="s">
        <v>2686</v>
      </c>
      <c r="D1076" s="47">
        <v>44719874</v>
      </c>
      <c r="E1076" s="47">
        <v>0</v>
      </c>
      <c r="F1076" s="47">
        <v>3660416</v>
      </c>
      <c r="G1076" s="47">
        <v>41059458</v>
      </c>
    </row>
    <row r="1077" spans="1:7" x14ac:dyDescent="0.35">
      <c r="A1077" s="45">
        <v>963</v>
      </c>
      <c r="B1077">
        <v>899999115</v>
      </c>
      <c r="C1077" t="s">
        <v>2686</v>
      </c>
      <c r="D1077" s="47">
        <v>16183619</v>
      </c>
      <c r="E1077" s="47">
        <v>0</v>
      </c>
      <c r="F1077" s="47">
        <v>1238814</v>
      </c>
      <c r="G1077" s="47">
        <v>14944805</v>
      </c>
    </row>
    <row r="1078" spans="1:7" x14ac:dyDescent="0.35">
      <c r="A1078" s="45">
        <v>963</v>
      </c>
      <c r="B1078">
        <v>899999115</v>
      </c>
      <c r="C1078" t="s">
        <v>2686</v>
      </c>
      <c r="D1078" s="47">
        <v>16769953</v>
      </c>
      <c r="E1078" s="47">
        <v>0</v>
      </c>
      <c r="F1078" s="47">
        <v>1830208</v>
      </c>
      <c r="G1078" s="47">
        <v>14939745</v>
      </c>
    </row>
    <row r="1079" spans="1:7" x14ac:dyDescent="0.35">
      <c r="A1079" s="45">
        <v>963</v>
      </c>
      <c r="B1079">
        <v>899999115</v>
      </c>
      <c r="C1079" t="s">
        <v>2686</v>
      </c>
      <c r="D1079" s="47">
        <v>17428513</v>
      </c>
      <c r="E1079" s="47">
        <v>0</v>
      </c>
      <c r="F1079" s="47">
        <v>2105983</v>
      </c>
      <c r="G1079" s="47">
        <v>15322530</v>
      </c>
    </row>
    <row r="1080" spans="1:7" x14ac:dyDescent="0.35">
      <c r="A1080" s="45">
        <v>963</v>
      </c>
      <c r="B1080">
        <v>899999115</v>
      </c>
      <c r="C1080" t="s">
        <v>2686</v>
      </c>
      <c r="D1080" s="47">
        <v>362654123</v>
      </c>
      <c r="E1080" s="47">
        <v>0</v>
      </c>
      <c r="F1080" s="47">
        <v>20925207</v>
      </c>
      <c r="G1080" s="47">
        <v>341728916</v>
      </c>
    </row>
    <row r="1081" spans="1:7" x14ac:dyDescent="0.35">
      <c r="A1081" s="45">
        <v>963</v>
      </c>
      <c r="B1081">
        <v>899999115</v>
      </c>
      <c r="C1081" t="s">
        <v>2686</v>
      </c>
      <c r="D1081" s="47">
        <v>40459049</v>
      </c>
      <c r="E1081" s="47">
        <v>0</v>
      </c>
      <c r="F1081" s="47">
        <v>2787331</v>
      </c>
      <c r="G1081" s="47">
        <v>37671718</v>
      </c>
    </row>
    <row r="1082" spans="1:7" x14ac:dyDescent="0.35">
      <c r="A1082" s="45">
        <v>963</v>
      </c>
      <c r="B1082">
        <v>899999115</v>
      </c>
      <c r="C1082" t="s">
        <v>2686</v>
      </c>
      <c r="D1082" s="47">
        <v>7355250</v>
      </c>
      <c r="E1082" s="47">
        <v>0</v>
      </c>
      <c r="F1082" s="47">
        <v>735525</v>
      </c>
      <c r="G1082" s="47">
        <v>6619725</v>
      </c>
    </row>
    <row r="1083" spans="1:7" x14ac:dyDescent="0.35">
      <c r="A1083" s="45">
        <v>963</v>
      </c>
      <c r="B1083">
        <v>899999115</v>
      </c>
      <c r="C1083" t="s">
        <v>2686</v>
      </c>
      <c r="D1083" s="47">
        <v>107100</v>
      </c>
      <c r="E1083" s="47">
        <v>0</v>
      </c>
      <c r="F1083" s="47">
        <v>0</v>
      </c>
      <c r="G1083" s="47">
        <v>107100</v>
      </c>
    </row>
    <row r="1084" spans="1:7" x14ac:dyDescent="0.35">
      <c r="A1084" s="45">
        <v>963</v>
      </c>
      <c r="B1084">
        <v>899999115</v>
      </c>
      <c r="C1084" t="s">
        <v>2686</v>
      </c>
      <c r="D1084" s="47">
        <v>1244894</v>
      </c>
      <c r="E1084" s="47">
        <v>0</v>
      </c>
      <c r="F1084" s="47">
        <v>123881</v>
      </c>
      <c r="G1084" s="47">
        <v>1121013</v>
      </c>
    </row>
    <row r="1085" spans="1:7" x14ac:dyDescent="0.35">
      <c r="A1085" s="45">
        <v>963</v>
      </c>
      <c r="B1085">
        <v>899999115</v>
      </c>
      <c r="C1085" t="s">
        <v>2686</v>
      </c>
      <c r="D1085" s="47">
        <v>20405031</v>
      </c>
      <c r="E1085" s="47">
        <v>0</v>
      </c>
      <c r="F1085" s="47">
        <v>2040503</v>
      </c>
      <c r="G1085" s="47">
        <v>18364528</v>
      </c>
    </row>
    <row r="1086" spans="1:7" x14ac:dyDescent="0.35">
      <c r="A1086" s="45">
        <v>133</v>
      </c>
      <c r="B1086">
        <v>52978105</v>
      </c>
      <c r="C1086" t="s">
        <v>452</v>
      </c>
      <c r="D1086" s="47">
        <v>11733333</v>
      </c>
      <c r="E1086" s="47">
        <v>0</v>
      </c>
      <c r="F1086" s="47">
        <v>8000000</v>
      </c>
      <c r="G1086" s="47">
        <v>3733333</v>
      </c>
    </row>
    <row r="1087" spans="1:7" x14ac:dyDescent="0.35">
      <c r="A1087" s="45">
        <v>949</v>
      </c>
      <c r="B1087">
        <v>1127208707</v>
      </c>
      <c r="C1087" t="s">
        <v>4326</v>
      </c>
      <c r="D1087" s="47">
        <v>14500000</v>
      </c>
      <c r="E1087" s="47">
        <v>2755000</v>
      </c>
      <c r="F1087" s="47">
        <v>3045000</v>
      </c>
      <c r="G1087" s="47">
        <v>8700000</v>
      </c>
    </row>
    <row r="1088" spans="1:7" x14ac:dyDescent="0.35">
      <c r="A1088" s="45">
        <v>964</v>
      </c>
      <c r="B1088">
        <v>79649423</v>
      </c>
      <c r="C1088" t="s">
        <v>789</v>
      </c>
      <c r="D1088" s="47">
        <v>28354001</v>
      </c>
      <c r="E1088" s="47">
        <v>0</v>
      </c>
      <c r="F1088" s="47">
        <v>0</v>
      </c>
      <c r="G1088" s="47">
        <v>28354001</v>
      </c>
    </row>
    <row r="1089" spans="1:7" x14ac:dyDescent="0.35">
      <c r="A1089" s="45">
        <v>955</v>
      </c>
      <c r="B1089">
        <v>1026563920</v>
      </c>
      <c r="C1089" t="s">
        <v>576</v>
      </c>
      <c r="D1089" s="47">
        <v>58658322</v>
      </c>
      <c r="E1089" s="47">
        <v>0</v>
      </c>
      <c r="F1089" s="47">
        <v>6348303</v>
      </c>
      <c r="G1089" s="47">
        <v>52310019</v>
      </c>
    </row>
    <row r="1090" spans="1:7" x14ac:dyDescent="0.35">
      <c r="A1090" s="45">
        <v>966</v>
      </c>
      <c r="B1090">
        <v>51633080</v>
      </c>
      <c r="C1090" t="s">
        <v>479</v>
      </c>
      <c r="D1090" s="47">
        <v>28107445</v>
      </c>
      <c r="E1090" s="47">
        <v>0</v>
      </c>
      <c r="F1090" s="47">
        <v>3081957</v>
      </c>
      <c r="G1090" s="47">
        <v>25025488</v>
      </c>
    </row>
    <row r="1091" spans="1:7" x14ac:dyDescent="0.35">
      <c r="A1091" s="45">
        <v>962</v>
      </c>
      <c r="B1091">
        <v>1118567592</v>
      </c>
      <c r="C1091" t="s">
        <v>5458</v>
      </c>
      <c r="D1091" s="47">
        <v>16284800</v>
      </c>
      <c r="E1091" s="47">
        <v>1357067</v>
      </c>
      <c r="F1091" s="47">
        <v>4749733</v>
      </c>
      <c r="G1091" s="47">
        <v>10178000</v>
      </c>
    </row>
    <row r="1092" spans="1:7" x14ac:dyDescent="0.35">
      <c r="A1092" s="45">
        <v>967</v>
      </c>
      <c r="B1092">
        <v>1020827838</v>
      </c>
      <c r="C1092" t="s">
        <v>2694</v>
      </c>
      <c r="D1092" s="47">
        <v>39108000</v>
      </c>
      <c r="E1092" s="47">
        <v>0</v>
      </c>
      <c r="F1092" s="47">
        <v>5214400</v>
      </c>
      <c r="G1092" s="47">
        <v>33893600</v>
      </c>
    </row>
    <row r="1093" spans="1:7" x14ac:dyDescent="0.35">
      <c r="A1093" s="45">
        <v>969</v>
      </c>
      <c r="B1093">
        <v>80538621</v>
      </c>
      <c r="C1093" t="s">
        <v>792</v>
      </c>
      <c r="D1093" s="47">
        <v>65351609</v>
      </c>
      <c r="E1093" s="47">
        <v>0</v>
      </c>
      <c r="F1093" s="47">
        <v>7072685</v>
      </c>
      <c r="G1093" s="47">
        <v>58278924</v>
      </c>
    </row>
    <row r="1094" spans="1:7" x14ac:dyDescent="0.35">
      <c r="A1094" s="45">
        <v>968</v>
      </c>
      <c r="B1094">
        <v>1026568993</v>
      </c>
      <c r="C1094" t="s">
        <v>570</v>
      </c>
      <c r="D1094" s="47">
        <v>65351609</v>
      </c>
      <c r="E1094" s="47">
        <v>0</v>
      </c>
      <c r="F1094" s="47">
        <v>7072685</v>
      </c>
      <c r="G1094" s="47">
        <v>58278924</v>
      </c>
    </row>
    <row r="1095" spans="1:7" x14ac:dyDescent="0.35">
      <c r="A1095" s="45">
        <v>970</v>
      </c>
      <c r="B1095">
        <v>52719035</v>
      </c>
      <c r="C1095" t="s">
        <v>485</v>
      </c>
      <c r="D1095" s="47">
        <v>65351609</v>
      </c>
      <c r="E1095" s="47">
        <v>0</v>
      </c>
      <c r="F1095" s="47">
        <v>7072685</v>
      </c>
      <c r="G1095" s="47">
        <v>58278924</v>
      </c>
    </row>
    <row r="1096" spans="1:7" x14ac:dyDescent="0.35">
      <c r="A1096" s="45">
        <v>971</v>
      </c>
      <c r="B1096">
        <v>1019044995</v>
      </c>
      <c r="C1096" t="s">
        <v>573</v>
      </c>
      <c r="D1096" s="47">
        <v>76307359</v>
      </c>
      <c r="E1096" s="47">
        <v>0</v>
      </c>
      <c r="F1096" s="47">
        <v>8032354</v>
      </c>
      <c r="G1096" s="47">
        <v>68275005</v>
      </c>
    </row>
    <row r="1097" spans="1:7" x14ac:dyDescent="0.35">
      <c r="A1097" s="45">
        <v>975</v>
      </c>
      <c r="B1097">
        <v>1023910625</v>
      </c>
      <c r="C1097" t="s">
        <v>969</v>
      </c>
      <c r="D1097" s="47">
        <v>32032642</v>
      </c>
      <c r="E1097" s="47">
        <v>0</v>
      </c>
      <c r="F1097" s="47">
        <v>3289066</v>
      </c>
      <c r="G1097" s="47">
        <v>28743576</v>
      </c>
    </row>
    <row r="1098" spans="1:7" x14ac:dyDescent="0.35">
      <c r="A1098" s="45">
        <v>974</v>
      </c>
      <c r="B1098">
        <v>79965555</v>
      </c>
      <c r="C1098" t="s">
        <v>1041</v>
      </c>
      <c r="D1098" s="47">
        <v>27860888</v>
      </c>
      <c r="E1098" s="47">
        <v>0</v>
      </c>
      <c r="F1098" s="47">
        <v>2835400</v>
      </c>
      <c r="G1098" s="47">
        <v>25025488</v>
      </c>
    </row>
    <row r="1099" spans="1:7" x14ac:dyDescent="0.35">
      <c r="A1099" s="45">
        <v>976</v>
      </c>
      <c r="B1099">
        <v>79876828</v>
      </c>
      <c r="C1099" t="s">
        <v>880</v>
      </c>
      <c r="D1099" s="47">
        <v>58641666</v>
      </c>
      <c r="E1099" s="47">
        <v>0</v>
      </c>
      <c r="F1099" s="47">
        <v>5941667</v>
      </c>
      <c r="G1099" s="47">
        <v>52699999</v>
      </c>
    </row>
    <row r="1100" spans="1:7" x14ac:dyDescent="0.35">
      <c r="A1100" s="45">
        <v>972</v>
      </c>
      <c r="B1100">
        <v>52616058</v>
      </c>
      <c r="C1100" t="s">
        <v>877</v>
      </c>
      <c r="D1100" s="47">
        <v>63413264</v>
      </c>
      <c r="E1100" s="47">
        <v>0</v>
      </c>
      <c r="F1100" s="47">
        <v>6453562</v>
      </c>
      <c r="G1100" s="47">
        <v>56959702</v>
      </c>
    </row>
    <row r="1101" spans="1:7" x14ac:dyDescent="0.35">
      <c r="A1101" s="45">
        <v>977</v>
      </c>
      <c r="B1101">
        <v>52348815</v>
      </c>
      <c r="C1101" t="s">
        <v>2713</v>
      </c>
      <c r="D1101" s="47">
        <v>61226666</v>
      </c>
      <c r="E1101" s="47">
        <v>0</v>
      </c>
      <c r="F1101" s="47">
        <v>3006667</v>
      </c>
      <c r="G1101" s="47">
        <v>58219999</v>
      </c>
    </row>
    <row r="1102" spans="1:7" x14ac:dyDescent="0.35">
      <c r="A1102" s="45">
        <v>981</v>
      </c>
      <c r="B1102">
        <v>1064801144</v>
      </c>
      <c r="C1102" t="s">
        <v>2723</v>
      </c>
      <c r="D1102" s="47">
        <v>16284800</v>
      </c>
      <c r="E1102" s="47">
        <v>2544500</v>
      </c>
      <c r="F1102" s="47">
        <v>3562300</v>
      </c>
      <c r="G1102" s="47">
        <v>10178000</v>
      </c>
    </row>
    <row r="1103" spans="1:7" x14ac:dyDescent="0.35">
      <c r="A1103" s="45">
        <v>978</v>
      </c>
      <c r="B1103">
        <v>80732015</v>
      </c>
      <c r="C1103" t="s">
        <v>1094</v>
      </c>
      <c r="D1103" s="47">
        <v>27614331</v>
      </c>
      <c r="E1103" s="47">
        <v>0</v>
      </c>
      <c r="F1103" s="47">
        <v>2588844</v>
      </c>
      <c r="G1103" s="47">
        <v>25025487</v>
      </c>
    </row>
    <row r="1104" spans="1:7" x14ac:dyDescent="0.35">
      <c r="A1104" s="45">
        <v>980</v>
      </c>
      <c r="B1104">
        <v>52243458</v>
      </c>
      <c r="C1104" t="s">
        <v>2720</v>
      </c>
      <c r="D1104" s="47">
        <v>67627500</v>
      </c>
      <c r="E1104" s="47">
        <v>0</v>
      </c>
      <c r="F1104" s="47">
        <v>6612467</v>
      </c>
      <c r="G1104" s="47">
        <v>61015033</v>
      </c>
    </row>
    <row r="1105" spans="1:7" x14ac:dyDescent="0.35">
      <c r="A1105" s="45">
        <v>979</v>
      </c>
      <c r="B1105">
        <v>79870964</v>
      </c>
      <c r="C1105" t="s">
        <v>1254</v>
      </c>
      <c r="D1105" s="47">
        <v>27614332</v>
      </c>
      <c r="E1105" s="47">
        <v>0</v>
      </c>
      <c r="F1105" s="47">
        <v>2219009</v>
      </c>
      <c r="G1105" s="47">
        <v>25395323</v>
      </c>
    </row>
    <row r="1106" spans="1:7" x14ac:dyDescent="0.35">
      <c r="A1106" s="45">
        <v>982</v>
      </c>
      <c r="B1106">
        <v>1088341630</v>
      </c>
      <c r="C1106" t="s">
        <v>2726</v>
      </c>
      <c r="D1106" s="47">
        <v>16284800</v>
      </c>
      <c r="E1106" s="47">
        <v>3731933</v>
      </c>
      <c r="F1106" s="47">
        <v>2374867</v>
      </c>
      <c r="G1106" s="47">
        <v>10178000</v>
      </c>
    </row>
    <row r="1107" spans="1:7" x14ac:dyDescent="0.35">
      <c r="A1107" s="45">
        <v>983</v>
      </c>
      <c r="B1107">
        <v>1030602494</v>
      </c>
      <c r="C1107" t="s">
        <v>2729</v>
      </c>
      <c r="D1107" s="47">
        <v>14404500</v>
      </c>
      <c r="E1107" s="47">
        <v>0</v>
      </c>
      <c r="F1107" s="47">
        <v>1396800</v>
      </c>
      <c r="G1107" s="47">
        <v>13007700</v>
      </c>
    </row>
    <row r="1108" spans="1:7" x14ac:dyDescent="0.35">
      <c r="A1108" s="45">
        <v>985</v>
      </c>
      <c r="B1108">
        <v>1032489616</v>
      </c>
      <c r="C1108" t="s">
        <v>2735</v>
      </c>
      <c r="D1108" s="47">
        <v>21000000</v>
      </c>
      <c r="E1108" s="47">
        <v>0</v>
      </c>
      <c r="F1108" s="47">
        <v>3733333</v>
      </c>
      <c r="G1108" s="47">
        <v>17266667</v>
      </c>
    </row>
    <row r="1109" spans="1:7" x14ac:dyDescent="0.35">
      <c r="A1109" s="45">
        <v>990</v>
      </c>
      <c r="B1109">
        <v>1033720860</v>
      </c>
      <c r="C1109" t="s">
        <v>2744</v>
      </c>
      <c r="D1109" s="47">
        <v>39108000</v>
      </c>
      <c r="E1109" s="47">
        <v>0</v>
      </c>
      <c r="F1109" s="47">
        <v>3259000</v>
      </c>
      <c r="G1109" s="47">
        <v>35849000</v>
      </c>
    </row>
    <row r="1110" spans="1:7" x14ac:dyDescent="0.35">
      <c r="A1110" s="45">
        <v>991</v>
      </c>
      <c r="B1110">
        <v>52814207</v>
      </c>
      <c r="C1110" t="s">
        <v>2747</v>
      </c>
      <c r="D1110" s="47">
        <v>13766667</v>
      </c>
      <c r="E1110" s="47">
        <v>0</v>
      </c>
      <c r="F1110" s="47">
        <v>816667</v>
      </c>
      <c r="G1110" s="47">
        <v>12950000</v>
      </c>
    </row>
    <row r="1111" spans="1:7" x14ac:dyDescent="0.35">
      <c r="A1111" s="45">
        <v>991</v>
      </c>
      <c r="B1111">
        <v>52814207</v>
      </c>
      <c r="C1111" t="s">
        <v>2747</v>
      </c>
      <c r="D1111" s="47">
        <v>9833333</v>
      </c>
      <c r="E1111" s="47">
        <v>0</v>
      </c>
      <c r="F1111" s="47">
        <v>583333</v>
      </c>
      <c r="G1111" s="47">
        <v>9250000</v>
      </c>
    </row>
    <row r="1112" spans="1:7" x14ac:dyDescent="0.35">
      <c r="A1112" s="45">
        <v>991</v>
      </c>
      <c r="B1112">
        <v>52814207</v>
      </c>
      <c r="C1112" t="s">
        <v>2747</v>
      </c>
      <c r="D1112" s="47">
        <v>9833333</v>
      </c>
      <c r="E1112" s="47">
        <v>0</v>
      </c>
      <c r="F1112" s="47">
        <v>583333</v>
      </c>
      <c r="G1112" s="47">
        <v>9250000</v>
      </c>
    </row>
    <row r="1113" spans="1:7" x14ac:dyDescent="0.35">
      <c r="A1113" s="45">
        <v>991</v>
      </c>
      <c r="B1113">
        <v>52814207</v>
      </c>
      <c r="C1113" t="s">
        <v>2747</v>
      </c>
      <c r="D1113" s="47">
        <v>5900000</v>
      </c>
      <c r="E1113" s="47">
        <v>0</v>
      </c>
      <c r="F1113" s="47">
        <v>350000</v>
      </c>
      <c r="G1113" s="47">
        <v>5550000</v>
      </c>
    </row>
    <row r="1114" spans="1:7" x14ac:dyDescent="0.35">
      <c r="A1114" s="45">
        <v>989</v>
      </c>
      <c r="B1114">
        <v>1010208395</v>
      </c>
      <c r="C1114" t="s">
        <v>2741</v>
      </c>
      <c r="D1114" s="47">
        <v>39108000</v>
      </c>
      <c r="E1114" s="47">
        <v>0</v>
      </c>
      <c r="F1114" s="47">
        <v>0</v>
      </c>
      <c r="G1114" s="47">
        <v>39108000</v>
      </c>
    </row>
    <row r="1115" spans="1:7" x14ac:dyDescent="0.35">
      <c r="A1115" s="45">
        <v>992</v>
      </c>
      <c r="B1115">
        <v>1012383991</v>
      </c>
      <c r="C1115" t="s">
        <v>2750</v>
      </c>
      <c r="D1115" s="47">
        <v>64402324</v>
      </c>
      <c r="E1115" s="47">
        <v>0</v>
      </c>
      <c r="F1115" s="47">
        <v>3134626</v>
      </c>
      <c r="G1115" s="47">
        <v>61267698</v>
      </c>
    </row>
    <row r="1116" spans="1:7" x14ac:dyDescent="0.35">
      <c r="A1116" s="45">
        <v>986</v>
      </c>
      <c r="B1116">
        <v>901035950</v>
      </c>
      <c r="C1116" t="s">
        <v>2738</v>
      </c>
      <c r="D1116" s="47">
        <v>1008000</v>
      </c>
      <c r="E1116" s="47">
        <v>0</v>
      </c>
      <c r="F1116" s="47">
        <v>0</v>
      </c>
      <c r="G1116" s="47">
        <v>1008000</v>
      </c>
    </row>
    <row r="1117" spans="1:7" x14ac:dyDescent="0.35">
      <c r="A1117" s="45">
        <v>993</v>
      </c>
      <c r="B1117">
        <v>1193236265</v>
      </c>
      <c r="C1117" t="s">
        <v>2753</v>
      </c>
      <c r="D1117" s="47">
        <v>28107445</v>
      </c>
      <c r="E1117" s="47">
        <v>0</v>
      </c>
      <c r="F1117" s="47">
        <v>1232783</v>
      </c>
      <c r="G1117" s="47">
        <v>26874662</v>
      </c>
    </row>
    <row r="1118" spans="1:7" x14ac:dyDescent="0.35">
      <c r="A1118" s="45">
        <v>994</v>
      </c>
      <c r="B1118">
        <v>1014208258</v>
      </c>
      <c r="C1118" t="s">
        <v>948</v>
      </c>
      <c r="D1118" s="47">
        <v>44557800</v>
      </c>
      <c r="E1118" s="47">
        <v>0</v>
      </c>
      <c r="F1118" s="47">
        <v>1980347</v>
      </c>
      <c r="G1118" s="47">
        <v>42577453</v>
      </c>
    </row>
    <row r="1119" spans="1:7" x14ac:dyDescent="0.35">
      <c r="A1119" s="45">
        <v>995</v>
      </c>
      <c r="B1119">
        <v>1032503576</v>
      </c>
      <c r="C1119" t="s">
        <v>2758</v>
      </c>
      <c r="D1119" s="47">
        <v>31827000</v>
      </c>
      <c r="E1119" s="47">
        <v>0</v>
      </c>
      <c r="F1119" s="47">
        <v>1237717</v>
      </c>
      <c r="G1119" s="47">
        <v>30589283</v>
      </c>
    </row>
    <row r="1120" spans="1:7" x14ac:dyDescent="0.35">
      <c r="A1120" s="45">
        <v>984</v>
      </c>
      <c r="B1120">
        <v>860024301</v>
      </c>
      <c r="C1120" t="s">
        <v>2732</v>
      </c>
      <c r="D1120" s="47">
        <v>52150674</v>
      </c>
      <c r="E1120" s="47">
        <v>0</v>
      </c>
      <c r="F1120" s="47">
        <v>0</v>
      </c>
      <c r="G1120" s="47">
        <v>52150674</v>
      </c>
    </row>
    <row r="1121" spans="1:7" x14ac:dyDescent="0.35">
      <c r="A1121" s="45">
        <v>998</v>
      </c>
      <c r="B1121">
        <v>52695365</v>
      </c>
      <c r="C1121" t="s">
        <v>2767</v>
      </c>
      <c r="D1121" s="47">
        <v>16295000</v>
      </c>
      <c r="E1121" s="47">
        <v>2607200</v>
      </c>
      <c r="F1121" s="47">
        <v>651800</v>
      </c>
      <c r="G1121" s="47">
        <v>13036000</v>
      </c>
    </row>
    <row r="1122" spans="1:7" x14ac:dyDescent="0.35">
      <c r="A1122" s="45">
        <v>997</v>
      </c>
      <c r="B1122">
        <v>1013690179</v>
      </c>
      <c r="C1122" t="s">
        <v>2764</v>
      </c>
      <c r="D1122" s="47">
        <v>15208667</v>
      </c>
      <c r="E1122" s="47">
        <v>1955400</v>
      </c>
      <c r="F1122" s="47">
        <v>217267</v>
      </c>
      <c r="G1122" s="47">
        <v>13036000</v>
      </c>
    </row>
    <row r="1123" spans="1:7" x14ac:dyDescent="0.35">
      <c r="A1123" s="45">
        <v>999</v>
      </c>
      <c r="B1123">
        <v>899999115</v>
      </c>
      <c r="C1123" t="s">
        <v>2686</v>
      </c>
      <c r="D1123" s="47">
        <v>8421517748</v>
      </c>
      <c r="E1123" s="47">
        <v>0</v>
      </c>
      <c r="F1123" s="47">
        <v>0</v>
      </c>
      <c r="G1123" s="47">
        <v>8421517748</v>
      </c>
    </row>
    <row r="1124" spans="1:7" x14ac:dyDescent="0.35">
      <c r="A1124" s="45">
        <v>1000</v>
      </c>
      <c r="B1124">
        <v>1018485274</v>
      </c>
      <c r="C1124" t="s">
        <v>2772</v>
      </c>
      <c r="D1124" s="47">
        <v>11874333</v>
      </c>
      <c r="E1124" s="47">
        <v>1357066</v>
      </c>
      <c r="F1124" s="47">
        <v>0</v>
      </c>
      <c r="G1124" s="47">
        <v>10517267</v>
      </c>
    </row>
    <row r="1125" spans="1:7" x14ac:dyDescent="0.35">
      <c r="A1125" s="45">
        <v>779</v>
      </c>
      <c r="B1125">
        <v>52902315</v>
      </c>
      <c r="C1125" t="s">
        <v>2209</v>
      </c>
      <c r="D1125" s="47">
        <v>3483333</v>
      </c>
      <c r="E1125" s="47">
        <v>0</v>
      </c>
      <c r="F1125" s="47">
        <v>3483333</v>
      </c>
      <c r="G1125" s="47">
        <v>0</v>
      </c>
    </row>
    <row r="1126" spans="1:7" x14ac:dyDescent="0.35">
      <c r="A1126" s="45">
        <v>798</v>
      </c>
      <c r="B1126">
        <v>1013615768</v>
      </c>
      <c r="C1126" t="s">
        <v>2242</v>
      </c>
      <c r="D1126" s="47">
        <v>12750000</v>
      </c>
      <c r="E1126" s="47">
        <v>0</v>
      </c>
      <c r="F1126" s="47">
        <v>0</v>
      </c>
      <c r="G1126" s="47">
        <v>12750000</v>
      </c>
    </row>
    <row r="1127" spans="1:7" x14ac:dyDescent="0.35">
      <c r="A1127" s="45">
        <v>1001</v>
      </c>
      <c r="B1127">
        <v>900105979</v>
      </c>
      <c r="C1127" t="s">
        <v>2775</v>
      </c>
      <c r="D1127" s="47">
        <v>215200000</v>
      </c>
      <c r="E1127" s="47">
        <v>0</v>
      </c>
      <c r="F1127" s="47">
        <v>0</v>
      </c>
      <c r="G1127" s="47">
        <v>215200000</v>
      </c>
    </row>
    <row r="1128" spans="1:7" x14ac:dyDescent="0.35">
      <c r="A1128" s="45">
        <v>1004</v>
      </c>
      <c r="B1128">
        <v>1093759410</v>
      </c>
      <c r="C1128" t="s">
        <v>2781</v>
      </c>
      <c r="D1128" s="47">
        <v>64890000</v>
      </c>
      <c r="E1128" s="47">
        <v>0</v>
      </c>
      <c r="F1128" s="47">
        <v>0</v>
      </c>
      <c r="G1128" s="47">
        <v>64890000</v>
      </c>
    </row>
    <row r="1129" spans="1:7" x14ac:dyDescent="0.35">
      <c r="A1129" s="45">
        <v>1003</v>
      </c>
      <c r="B1129">
        <v>11441571</v>
      </c>
      <c r="C1129" t="s">
        <v>2778</v>
      </c>
      <c r="D1129" s="47">
        <v>45000000</v>
      </c>
      <c r="E1129" s="47">
        <v>0</v>
      </c>
      <c r="F1129" s="47">
        <v>0</v>
      </c>
      <c r="G1129" s="47">
        <v>45000000</v>
      </c>
    </row>
    <row r="1130" spans="1:7" x14ac:dyDescent="0.35">
      <c r="A1130" s="45">
        <v>124</v>
      </c>
      <c r="B1130">
        <v>1069714654</v>
      </c>
      <c r="C1130" t="s">
        <v>421</v>
      </c>
      <c r="D1130" s="47">
        <v>27052950</v>
      </c>
      <c r="E1130" s="47">
        <v>0</v>
      </c>
      <c r="F1130" s="47">
        <v>0</v>
      </c>
      <c r="G1130" s="47">
        <v>27052950</v>
      </c>
    </row>
    <row r="1131" spans="1:7" x14ac:dyDescent="0.35">
      <c r="A1131" s="45">
        <v>1018</v>
      </c>
      <c r="B1131">
        <v>900470772</v>
      </c>
      <c r="C1131" t="s">
        <v>2824</v>
      </c>
      <c r="D1131" s="47">
        <v>224194398</v>
      </c>
      <c r="E1131" s="47">
        <v>0</v>
      </c>
      <c r="F1131" s="47">
        <v>0</v>
      </c>
      <c r="G1131" s="47">
        <v>224194398</v>
      </c>
    </row>
    <row r="1132" spans="1:7" x14ac:dyDescent="0.35">
      <c r="A1132" s="45">
        <v>1018</v>
      </c>
      <c r="B1132">
        <v>900470772</v>
      </c>
      <c r="C1132" t="s">
        <v>2824</v>
      </c>
      <c r="D1132" s="47">
        <v>274306578</v>
      </c>
      <c r="E1132" s="47">
        <v>0</v>
      </c>
      <c r="F1132" s="47">
        <v>0</v>
      </c>
      <c r="G1132" s="47">
        <v>274306578</v>
      </c>
    </row>
    <row r="1133" spans="1:7" x14ac:dyDescent="0.35">
      <c r="A1133" s="45">
        <v>1018</v>
      </c>
      <c r="B1133">
        <v>900470772</v>
      </c>
      <c r="C1133" t="s">
        <v>2824</v>
      </c>
      <c r="D1133" s="47">
        <v>60872751</v>
      </c>
      <c r="E1133" s="47">
        <v>0</v>
      </c>
      <c r="F1133" s="47">
        <v>0</v>
      </c>
      <c r="G1133" s="47">
        <v>60872751</v>
      </c>
    </row>
    <row r="1134" spans="1:7" x14ac:dyDescent="0.35">
      <c r="A1134" s="45">
        <v>1018</v>
      </c>
      <c r="B1134">
        <v>900470772</v>
      </c>
      <c r="C1134" t="s">
        <v>2824</v>
      </c>
      <c r="D1134" s="47">
        <v>38166316</v>
      </c>
      <c r="E1134" s="47">
        <v>0</v>
      </c>
      <c r="F1134" s="47">
        <v>0</v>
      </c>
      <c r="G1134" s="47">
        <v>38166316</v>
      </c>
    </row>
    <row r="1135" spans="1:7" x14ac:dyDescent="0.35">
      <c r="A1135" s="45">
        <v>1018</v>
      </c>
      <c r="B1135">
        <v>900470772</v>
      </c>
      <c r="C1135" t="s">
        <v>2824</v>
      </c>
      <c r="D1135" s="47">
        <v>8178496</v>
      </c>
      <c r="E1135" s="47">
        <v>0</v>
      </c>
      <c r="F1135" s="47">
        <v>0</v>
      </c>
      <c r="G1135" s="47">
        <v>8178496</v>
      </c>
    </row>
    <row r="1136" spans="1:7" x14ac:dyDescent="0.35">
      <c r="A1136" s="45">
        <v>1018</v>
      </c>
      <c r="B1136">
        <v>900470772</v>
      </c>
      <c r="C1136" t="s">
        <v>2824</v>
      </c>
      <c r="D1136" s="47">
        <v>8178496</v>
      </c>
      <c r="E1136" s="47">
        <v>0</v>
      </c>
      <c r="F1136" s="47">
        <v>0</v>
      </c>
      <c r="G1136" s="47">
        <v>8178496</v>
      </c>
    </row>
    <row r="1137" spans="1:7" x14ac:dyDescent="0.35">
      <c r="A1137" s="45">
        <v>1018</v>
      </c>
      <c r="B1137">
        <v>900470772</v>
      </c>
      <c r="C1137" t="s">
        <v>2824</v>
      </c>
      <c r="D1137" s="47">
        <v>5559682</v>
      </c>
      <c r="E1137" s="47">
        <v>0</v>
      </c>
      <c r="F1137" s="47">
        <v>0</v>
      </c>
      <c r="G1137" s="47">
        <v>5559682</v>
      </c>
    </row>
    <row r="1138" spans="1:7" x14ac:dyDescent="0.35">
      <c r="A1138" s="45">
        <v>1018</v>
      </c>
      <c r="B1138">
        <v>900470772</v>
      </c>
      <c r="C1138" t="s">
        <v>2824</v>
      </c>
      <c r="D1138" s="47">
        <v>28469377</v>
      </c>
      <c r="E1138" s="47">
        <v>0</v>
      </c>
      <c r="F1138" s="47">
        <v>0</v>
      </c>
      <c r="G1138" s="47">
        <v>28469377</v>
      </c>
    </row>
    <row r="1139" spans="1:7" x14ac:dyDescent="0.35">
      <c r="A1139" s="45">
        <v>1018</v>
      </c>
      <c r="B1139">
        <v>900470772</v>
      </c>
      <c r="C1139" t="s">
        <v>2824</v>
      </c>
      <c r="D1139" s="47">
        <v>28469377</v>
      </c>
      <c r="E1139" s="47">
        <v>0</v>
      </c>
      <c r="F1139" s="47">
        <v>0</v>
      </c>
      <c r="G1139" s="47">
        <v>28469377</v>
      </c>
    </row>
    <row r="1140" spans="1:7" x14ac:dyDescent="0.35">
      <c r="A1140" s="45">
        <v>1020</v>
      </c>
      <c r="B1140">
        <v>901463969</v>
      </c>
      <c r="C1140" t="s">
        <v>2830</v>
      </c>
      <c r="D1140" s="47">
        <v>961333177</v>
      </c>
      <c r="E1140" s="47">
        <v>0</v>
      </c>
      <c r="F1140" s="47">
        <v>0</v>
      </c>
      <c r="G1140" s="47">
        <v>961333177</v>
      </c>
    </row>
    <row r="1141" spans="1:7" x14ac:dyDescent="0.35">
      <c r="A1141" s="45">
        <v>1021</v>
      </c>
      <c r="B1141">
        <v>900085682</v>
      </c>
      <c r="C1141" t="s">
        <v>2833</v>
      </c>
      <c r="D1141" s="47">
        <v>1497307014</v>
      </c>
      <c r="E1141" s="47">
        <v>0</v>
      </c>
      <c r="F1141" s="47">
        <v>0</v>
      </c>
      <c r="G1141" s="47">
        <v>1497307014</v>
      </c>
    </row>
    <row r="1142" spans="1:7" x14ac:dyDescent="0.35">
      <c r="A1142" s="45">
        <v>1012</v>
      </c>
      <c r="B1142">
        <v>860042600</v>
      </c>
      <c r="C1142" t="s">
        <v>5459</v>
      </c>
      <c r="D1142" s="47">
        <v>56095625</v>
      </c>
      <c r="E1142" s="47">
        <v>0</v>
      </c>
      <c r="F1142" s="47">
        <v>0</v>
      </c>
      <c r="G1142" s="47">
        <v>56095625</v>
      </c>
    </row>
    <row r="1143" spans="1:7" x14ac:dyDescent="0.35">
      <c r="A1143" s="45">
        <v>1012</v>
      </c>
      <c r="B1143">
        <v>900160586</v>
      </c>
      <c r="C1143" t="s">
        <v>5460</v>
      </c>
      <c r="D1143" s="47">
        <v>21779783</v>
      </c>
      <c r="E1143" s="47">
        <v>0</v>
      </c>
      <c r="F1143" s="47">
        <v>0</v>
      </c>
      <c r="G1143" s="47">
        <v>21779783</v>
      </c>
    </row>
    <row r="1144" spans="1:7" x14ac:dyDescent="0.35">
      <c r="A1144" s="45">
        <v>1012</v>
      </c>
      <c r="B1144">
        <v>900095892</v>
      </c>
      <c r="C1144" t="s">
        <v>5461</v>
      </c>
      <c r="D1144" s="47">
        <v>21779783</v>
      </c>
      <c r="E1144" s="47">
        <v>0</v>
      </c>
      <c r="F1144" s="47">
        <v>0</v>
      </c>
      <c r="G1144" s="47">
        <v>21779783</v>
      </c>
    </row>
    <row r="1145" spans="1:7" x14ac:dyDescent="0.35">
      <c r="A1145" s="45">
        <v>1012</v>
      </c>
      <c r="B1145">
        <v>40008270</v>
      </c>
      <c r="C1145" t="s">
        <v>5462</v>
      </c>
      <c r="D1145" s="47">
        <v>21779778</v>
      </c>
      <c r="E1145" s="47">
        <v>0</v>
      </c>
      <c r="F1145" s="47">
        <v>0</v>
      </c>
      <c r="G1145" s="47">
        <v>21779778</v>
      </c>
    </row>
    <row r="1146" spans="1:7" x14ac:dyDescent="0.35">
      <c r="A1146" s="45">
        <v>1005</v>
      </c>
      <c r="B1146">
        <v>900974300</v>
      </c>
      <c r="C1146" t="s">
        <v>2784</v>
      </c>
      <c r="D1146" s="47">
        <v>22079504</v>
      </c>
      <c r="E1146" s="47">
        <v>0</v>
      </c>
      <c r="F1146" s="47">
        <v>0</v>
      </c>
      <c r="G1146" s="47">
        <v>22079504</v>
      </c>
    </row>
    <row r="1147" spans="1:7" x14ac:dyDescent="0.35">
      <c r="A1147" s="45">
        <v>1009</v>
      </c>
      <c r="B1147">
        <v>899999115</v>
      </c>
      <c r="C1147" t="s">
        <v>2686</v>
      </c>
      <c r="D1147" s="47">
        <v>80000000</v>
      </c>
      <c r="E1147" s="47">
        <v>0</v>
      </c>
      <c r="F1147" s="47">
        <v>0</v>
      </c>
      <c r="G1147" s="47">
        <v>80000000</v>
      </c>
    </row>
    <row r="1148" spans="1:7" x14ac:dyDescent="0.35">
      <c r="A1148" s="45">
        <v>1009</v>
      </c>
      <c r="B1148">
        <v>899999115</v>
      </c>
      <c r="C1148" t="s">
        <v>2686</v>
      </c>
      <c r="D1148" s="47">
        <v>276607000</v>
      </c>
      <c r="E1148" s="47">
        <v>0</v>
      </c>
      <c r="F1148" s="47">
        <v>0</v>
      </c>
      <c r="G1148" s="47">
        <v>276607000</v>
      </c>
    </row>
    <row r="1149" spans="1:7" x14ac:dyDescent="0.35">
      <c r="A1149" s="45">
        <v>1007</v>
      </c>
      <c r="B1149">
        <v>79559742</v>
      </c>
      <c r="C1149" t="s">
        <v>5463</v>
      </c>
      <c r="D1149" s="47">
        <v>37938177</v>
      </c>
      <c r="E1149" s="47">
        <v>0</v>
      </c>
      <c r="F1149" s="47">
        <v>0</v>
      </c>
      <c r="G1149" s="47">
        <v>37938177</v>
      </c>
    </row>
    <row r="1150" spans="1:7" x14ac:dyDescent="0.35">
      <c r="A1150" s="45">
        <v>1007</v>
      </c>
      <c r="B1150">
        <v>52278327</v>
      </c>
      <c r="C1150" t="s">
        <v>5464</v>
      </c>
      <c r="D1150" s="47">
        <v>37938186</v>
      </c>
      <c r="E1150" s="47">
        <v>0</v>
      </c>
      <c r="F1150" s="47">
        <v>0</v>
      </c>
      <c r="G1150" s="47">
        <v>37938186</v>
      </c>
    </row>
    <row r="1151" spans="1:7" x14ac:dyDescent="0.35">
      <c r="A1151" s="45">
        <v>1017</v>
      </c>
      <c r="B1151">
        <v>79779906</v>
      </c>
      <c r="C1151" t="s">
        <v>2821</v>
      </c>
      <c r="D1151" s="47">
        <v>27000000</v>
      </c>
      <c r="E1151" s="47">
        <v>0</v>
      </c>
      <c r="F1151" s="47">
        <v>0</v>
      </c>
      <c r="G1151" s="47">
        <v>27000000</v>
      </c>
    </row>
    <row r="1152" spans="1:7" x14ac:dyDescent="0.35">
      <c r="A1152" s="45">
        <v>1006</v>
      </c>
      <c r="B1152">
        <v>20281377</v>
      </c>
      <c r="C1152" t="s">
        <v>2787</v>
      </c>
      <c r="D1152" s="47">
        <v>94680881</v>
      </c>
      <c r="E1152" s="47">
        <v>0</v>
      </c>
      <c r="F1152" s="47">
        <v>0</v>
      </c>
      <c r="G1152" s="47">
        <v>94680881</v>
      </c>
    </row>
    <row r="1153" spans="1:7" x14ac:dyDescent="0.35">
      <c r="A1153" s="45">
        <v>1016</v>
      </c>
      <c r="B1153">
        <v>900417848</v>
      </c>
      <c r="C1153" t="s">
        <v>2818</v>
      </c>
      <c r="D1153" s="47">
        <v>69602904</v>
      </c>
      <c r="E1153" s="47">
        <v>0</v>
      </c>
      <c r="F1153" s="47">
        <v>0</v>
      </c>
      <c r="G1153" s="47">
        <v>69602904</v>
      </c>
    </row>
    <row r="1154" spans="1:7" x14ac:dyDescent="0.35">
      <c r="A1154" s="45">
        <v>1014</v>
      </c>
      <c r="B1154">
        <v>830120562</v>
      </c>
      <c r="C1154" t="s">
        <v>2812</v>
      </c>
      <c r="D1154" s="47">
        <v>65780795</v>
      </c>
      <c r="E1154" s="47">
        <v>0</v>
      </c>
      <c r="F1154" s="47">
        <v>0</v>
      </c>
      <c r="G1154" s="47">
        <v>65780795</v>
      </c>
    </row>
    <row r="1155" spans="1:7" x14ac:dyDescent="0.35">
      <c r="A1155" s="45">
        <v>1013</v>
      </c>
      <c r="B1155">
        <v>20079321</v>
      </c>
      <c r="C1155" t="s">
        <v>2809</v>
      </c>
      <c r="D1155" s="47">
        <v>96367250</v>
      </c>
      <c r="E1155" s="47">
        <v>0</v>
      </c>
      <c r="F1155" s="47">
        <v>0</v>
      </c>
      <c r="G1155" s="47">
        <v>96367250</v>
      </c>
    </row>
    <row r="1156" spans="1:7" x14ac:dyDescent="0.35">
      <c r="A1156" s="45">
        <v>1010</v>
      </c>
      <c r="B1156">
        <v>52821652</v>
      </c>
      <c r="C1156" t="s">
        <v>2799</v>
      </c>
      <c r="D1156" s="47">
        <v>103983333</v>
      </c>
      <c r="E1156" s="47">
        <v>0</v>
      </c>
      <c r="F1156" s="47">
        <v>0</v>
      </c>
      <c r="G1156" s="47">
        <v>103983333</v>
      </c>
    </row>
    <row r="1157" spans="1:7" x14ac:dyDescent="0.35">
      <c r="A1157" s="45">
        <v>1011</v>
      </c>
      <c r="B1157">
        <v>39799539</v>
      </c>
      <c r="C1157" t="s">
        <v>2802</v>
      </c>
      <c r="D1157" s="47">
        <v>13435274</v>
      </c>
      <c r="E1157" s="47">
        <v>0</v>
      </c>
      <c r="F1157" s="47">
        <v>0</v>
      </c>
      <c r="G1157" s="47">
        <v>13435274</v>
      </c>
    </row>
    <row r="1158" spans="1:7" x14ac:dyDescent="0.35">
      <c r="A1158" s="45">
        <v>1022</v>
      </c>
      <c r="B1158">
        <v>19343758</v>
      </c>
      <c r="C1158" t="s">
        <v>2836</v>
      </c>
      <c r="D1158" s="47">
        <v>76037192</v>
      </c>
      <c r="E1158" s="47">
        <v>0</v>
      </c>
      <c r="F1158" s="47">
        <v>0</v>
      </c>
      <c r="G1158" s="47">
        <v>76037192</v>
      </c>
    </row>
    <row r="1159" spans="1:7" x14ac:dyDescent="0.35">
      <c r="A1159" s="45">
        <v>1024</v>
      </c>
      <c r="B1159">
        <v>860402594</v>
      </c>
      <c r="C1159" t="s">
        <v>2842</v>
      </c>
      <c r="D1159" s="47">
        <v>64095445</v>
      </c>
      <c r="E1159" s="47">
        <v>0</v>
      </c>
      <c r="F1159" s="47">
        <v>0</v>
      </c>
      <c r="G1159" s="47">
        <v>64095445</v>
      </c>
    </row>
    <row r="1160" spans="1:7" x14ac:dyDescent="0.35">
      <c r="A1160" s="45">
        <v>1025</v>
      </c>
      <c r="B1160">
        <v>51883443</v>
      </c>
      <c r="C1160" t="s">
        <v>2845</v>
      </c>
      <c r="D1160" s="47">
        <v>97627126</v>
      </c>
      <c r="E1160" s="47">
        <v>0</v>
      </c>
      <c r="F1160" s="47">
        <v>0</v>
      </c>
      <c r="G1160" s="47">
        <v>97627126</v>
      </c>
    </row>
    <row r="1161" spans="1:7" x14ac:dyDescent="0.35">
      <c r="A1161" s="45">
        <v>996</v>
      </c>
      <c r="B1161">
        <v>19244502</v>
      </c>
      <c r="C1161" t="s">
        <v>2761</v>
      </c>
      <c r="D1161" s="47">
        <v>62813904</v>
      </c>
      <c r="E1161" s="47">
        <v>0</v>
      </c>
      <c r="F1161" s="47">
        <v>0</v>
      </c>
      <c r="G1161" s="47">
        <v>62813904</v>
      </c>
    </row>
    <row r="1162" spans="1:7" x14ac:dyDescent="0.35">
      <c r="A1162" s="45">
        <v>1026</v>
      </c>
      <c r="B1162">
        <v>80009022</v>
      </c>
      <c r="C1162" t="s">
        <v>2848</v>
      </c>
      <c r="D1162" s="47">
        <v>89364091</v>
      </c>
      <c r="E1162" s="47">
        <v>0</v>
      </c>
      <c r="F1162" s="47">
        <v>0</v>
      </c>
      <c r="G1162" s="47">
        <v>89364091</v>
      </c>
    </row>
    <row r="1163" spans="1:7" x14ac:dyDescent="0.35">
      <c r="A1163" s="45">
        <v>1027</v>
      </c>
      <c r="B1163">
        <v>900079785</v>
      </c>
      <c r="C1163" t="s">
        <v>2851</v>
      </c>
      <c r="D1163" s="47">
        <v>66588872</v>
      </c>
      <c r="E1163" s="47">
        <v>0</v>
      </c>
      <c r="F1163" s="47">
        <v>0</v>
      </c>
      <c r="G1163" s="47">
        <v>66588872</v>
      </c>
    </row>
    <row r="1164" spans="1:7" x14ac:dyDescent="0.35">
      <c r="A1164" s="45">
        <v>1028</v>
      </c>
      <c r="B1164">
        <v>1019038345</v>
      </c>
      <c r="C1164" t="s">
        <v>2854</v>
      </c>
      <c r="D1164" s="47">
        <v>4800000</v>
      </c>
      <c r="E1164" s="47">
        <v>0</v>
      </c>
      <c r="F1164" s="47">
        <v>0</v>
      </c>
      <c r="G1164" s="47">
        <v>4800000</v>
      </c>
    </row>
    <row r="1165" spans="1:7" x14ac:dyDescent="0.35">
      <c r="A1165" s="45">
        <v>1019</v>
      </c>
      <c r="B1165">
        <v>830045040</v>
      </c>
      <c r="C1165" t="s">
        <v>2827</v>
      </c>
      <c r="D1165" s="47">
        <v>22910947</v>
      </c>
      <c r="E1165" s="47">
        <v>0</v>
      </c>
      <c r="F1165" s="47">
        <v>0</v>
      </c>
      <c r="G1165" s="47">
        <v>22910947</v>
      </c>
    </row>
    <row r="1166" spans="1:7" x14ac:dyDescent="0.35">
      <c r="A1166" s="45">
        <v>1029</v>
      </c>
      <c r="B1166">
        <v>860035467</v>
      </c>
      <c r="C1166" t="s">
        <v>2857</v>
      </c>
      <c r="D1166" s="47">
        <v>10099860</v>
      </c>
      <c r="E1166" s="47">
        <v>0</v>
      </c>
      <c r="F1166" s="47">
        <v>0</v>
      </c>
      <c r="G1166" s="47">
        <v>10099860</v>
      </c>
    </row>
    <row r="1167" spans="1:7" x14ac:dyDescent="0.35">
      <c r="A1167" s="45">
        <v>1015</v>
      </c>
      <c r="B1167">
        <v>901030787</v>
      </c>
      <c r="C1167" t="s">
        <v>2815</v>
      </c>
      <c r="D1167" s="47">
        <v>87266667</v>
      </c>
      <c r="E1167" s="47">
        <v>0</v>
      </c>
      <c r="F1167" s="47">
        <v>0</v>
      </c>
      <c r="G1167" s="47">
        <v>87266667</v>
      </c>
    </row>
    <row r="1168" spans="1:7" x14ac:dyDescent="0.35">
      <c r="A1168" s="45">
        <v>1008</v>
      </c>
      <c r="B1168">
        <v>1020729094</v>
      </c>
      <c r="C1168" t="s">
        <v>2794</v>
      </c>
      <c r="D1168" s="47">
        <v>69367592</v>
      </c>
      <c r="E1168" s="47">
        <v>0</v>
      </c>
      <c r="F1168" s="47">
        <v>0</v>
      </c>
      <c r="G1168" s="47">
        <v>69367592</v>
      </c>
    </row>
    <row r="1169" spans="1:7" x14ac:dyDescent="0.35">
      <c r="A1169" s="45">
        <v>1023</v>
      </c>
      <c r="B1169">
        <v>39638140</v>
      </c>
      <c r="C1169" t="s">
        <v>2839</v>
      </c>
      <c r="D1169" s="47">
        <v>60915944</v>
      </c>
      <c r="E1169" s="47">
        <v>0</v>
      </c>
      <c r="F1169" s="47">
        <v>0</v>
      </c>
      <c r="G1169" s="47">
        <v>60915944</v>
      </c>
    </row>
    <row r="1170" spans="1:7" x14ac:dyDescent="0.35">
      <c r="A1170" s="45">
        <v>1030</v>
      </c>
      <c r="B1170">
        <v>901681580</v>
      </c>
      <c r="C1170" t="s">
        <v>2860</v>
      </c>
      <c r="D1170" s="47">
        <v>18055000</v>
      </c>
      <c r="E1170" s="47">
        <v>0</v>
      </c>
      <c r="F1170" s="47">
        <v>0</v>
      </c>
      <c r="G1170" s="47">
        <v>18055000</v>
      </c>
    </row>
    <row r="1171" spans="1:7" x14ac:dyDescent="0.35">
      <c r="A1171" s="45">
        <v>1030</v>
      </c>
      <c r="B1171">
        <v>901681580</v>
      </c>
      <c r="C1171" t="s">
        <v>2860</v>
      </c>
      <c r="D1171" s="47">
        <v>37226119</v>
      </c>
      <c r="E1171" s="47">
        <v>0</v>
      </c>
      <c r="F1171" s="47">
        <v>0</v>
      </c>
      <c r="G1171" s="47">
        <v>37226119</v>
      </c>
    </row>
    <row r="1172" spans="1:7" x14ac:dyDescent="0.35">
      <c r="A1172" s="45">
        <v>1030</v>
      </c>
      <c r="B1172">
        <v>901681580</v>
      </c>
      <c r="C1172" t="s">
        <v>2860</v>
      </c>
      <c r="D1172" s="47">
        <v>9672739</v>
      </c>
      <c r="E1172" s="47">
        <v>0</v>
      </c>
      <c r="F1172" s="47">
        <v>0</v>
      </c>
      <c r="G1172" s="47">
        <v>9672739</v>
      </c>
    </row>
    <row r="1173" spans="1:7" x14ac:dyDescent="0.35">
      <c r="A1173" s="45">
        <v>1030</v>
      </c>
      <c r="B1173">
        <v>901681580</v>
      </c>
      <c r="C1173" t="s">
        <v>2860</v>
      </c>
      <c r="D1173" s="47">
        <v>1459971</v>
      </c>
      <c r="E1173" s="47">
        <v>0</v>
      </c>
      <c r="F1173" s="47">
        <v>0</v>
      </c>
      <c r="G1173" s="47">
        <v>1459971</v>
      </c>
    </row>
    <row r="1174" spans="1:7" x14ac:dyDescent="0.35">
      <c r="A1174" s="45">
        <v>1030</v>
      </c>
      <c r="B1174">
        <v>901681580</v>
      </c>
      <c r="C1174" t="s">
        <v>2860</v>
      </c>
      <c r="D1174" s="47">
        <v>1500000</v>
      </c>
      <c r="E1174" s="47">
        <v>0</v>
      </c>
      <c r="F1174" s="47">
        <v>0</v>
      </c>
      <c r="G1174" s="47">
        <v>1500000</v>
      </c>
    </row>
    <row r="1175" spans="1:7" x14ac:dyDescent="0.35">
      <c r="A1175" s="45">
        <v>1030</v>
      </c>
      <c r="B1175">
        <v>901681580</v>
      </c>
      <c r="C1175" t="s">
        <v>2860</v>
      </c>
      <c r="D1175" s="47">
        <v>980000</v>
      </c>
      <c r="E1175" s="47">
        <v>0</v>
      </c>
      <c r="F1175" s="47">
        <v>0</v>
      </c>
      <c r="G1175" s="47">
        <v>980000</v>
      </c>
    </row>
    <row r="1176" spans="1:7" x14ac:dyDescent="0.35">
      <c r="A1176" s="45">
        <v>1030</v>
      </c>
      <c r="B1176">
        <v>901681580</v>
      </c>
      <c r="C1176" t="s">
        <v>2860</v>
      </c>
      <c r="D1176" s="47">
        <v>9122239</v>
      </c>
      <c r="E1176" s="47">
        <v>0</v>
      </c>
      <c r="F1176" s="47">
        <v>0</v>
      </c>
      <c r="G1176" s="47">
        <v>9122239</v>
      </c>
    </row>
    <row r="1177" spans="1:7" x14ac:dyDescent="0.35">
      <c r="A1177" s="45">
        <v>1030</v>
      </c>
      <c r="B1177">
        <v>901681580</v>
      </c>
      <c r="C1177" t="s">
        <v>2860</v>
      </c>
      <c r="D1177" s="47">
        <v>55042598</v>
      </c>
      <c r="E1177" s="47">
        <v>0</v>
      </c>
      <c r="F1177" s="47">
        <v>0</v>
      </c>
      <c r="G1177" s="47">
        <v>55042598</v>
      </c>
    </row>
    <row r="1178" spans="1:7" x14ac:dyDescent="0.35">
      <c r="A1178" s="45">
        <v>1030</v>
      </c>
      <c r="B1178">
        <v>901681580</v>
      </c>
      <c r="C1178" t="s">
        <v>2860</v>
      </c>
      <c r="D1178" s="47">
        <v>88118307</v>
      </c>
      <c r="E1178" s="47">
        <v>0</v>
      </c>
      <c r="F1178" s="47">
        <v>0</v>
      </c>
      <c r="G1178" s="47">
        <v>88118307</v>
      </c>
    </row>
    <row r="1179" spans="1:7" x14ac:dyDescent="0.35">
      <c r="A1179" s="45">
        <v>1030</v>
      </c>
      <c r="B1179">
        <v>901681580</v>
      </c>
      <c r="C1179" t="s">
        <v>2860</v>
      </c>
      <c r="D1179" s="47">
        <v>11342830</v>
      </c>
      <c r="E1179" s="47">
        <v>0</v>
      </c>
      <c r="F1179" s="47">
        <v>0</v>
      </c>
      <c r="G1179" s="47">
        <v>11342830</v>
      </c>
    </row>
    <row r="1180" spans="1:7" x14ac:dyDescent="0.35">
      <c r="A1180" s="45">
        <v>1030</v>
      </c>
      <c r="B1180">
        <v>901681580</v>
      </c>
      <c r="C1180" t="s">
        <v>2860</v>
      </c>
      <c r="D1180" s="47">
        <v>383298070</v>
      </c>
      <c r="E1180" s="47">
        <v>0</v>
      </c>
      <c r="F1180" s="47">
        <v>0</v>
      </c>
      <c r="G1180" s="47">
        <v>383298070</v>
      </c>
    </row>
    <row r="1181" spans="1:7" x14ac:dyDescent="0.35">
      <c r="A1181" s="45">
        <v>1030</v>
      </c>
      <c r="B1181">
        <v>901681580</v>
      </c>
      <c r="C1181" t="s">
        <v>2860</v>
      </c>
      <c r="D1181" s="47">
        <v>118331301</v>
      </c>
      <c r="E1181" s="47">
        <v>0</v>
      </c>
      <c r="F1181" s="47">
        <v>0</v>
      </c>
      <c r="G1181" s="47">
        <v>118331301</v>
      </c>
    </row>
    <row r="1182" spans="1:7" x14ac:dyDescent="0.35">
      <c r="A1182" s="45">
        <v>1030</v>
      </c>
      <c r="B1182">
        <v>901681580</v>
      </c>
      <c r="C1182" t="s">
        <v>2860</v>
      </c>
      <c r="D1182" s="47">
        <v>16795793</v>
      </c>
      <c r="E1182" s="47">
        <v>0</v>
      </c>
      <c r="F1182" s="47">
        <v>0</v>
      </c>
      <c r="G1182" s="47">
        <v>16795793</v>
      </c>
    </row>
    <row r="1183" spans="1:7" x14ac:dyDescent="0.35">
      <c r="A1183" s="45">
        <v>1031</v>
      </c>
      <c r="B1183">
        <v>901446976</v>
      </c>
      <c r="C1183" t="s">
        <v>2863</v>
      </c>
      <c r="D1183" s="47">
        <v>30035500</v>
      </c>
      <c r="E1183" s="47">
        <v>0</v>
      </c>
      <c r="F1183" s="47">
        <v>0</v>
      </c>
      <c r="G1183" s="47">
        <v>30035500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SEPTIEMBRE 2024</vt:lpstr>
      <vt:lpstr>AGOSTO 2024 (2)</vt:lpstr>
      <vt:lpstr>JUNIO 2024 (2)</vt:lpstr>
      <vt:lpstr>Hoja7</vt:lpstr>
      <vt:lpstr>Hoja8</vt:lpstr>
      <vt:lpstr>Hoja6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SOFFI delgado</dc:creator>
  <cp:keywords/>
  <dc:description/>
  <cp:lastModifiedBy>Hilda Sofia Delgado Quitian</cp:lastModifiedBy>
  <cp:revision/>
  <dcterms:created xsi:type="dcterms:W3CDTF">2024-02-13T19:59:02Z</dcterms:created>
  <dcterms:modified xsi:type="dcterms:W3CDTF">2024-10-18T11:42:40Z</dcterms:modified>
  <cp:category/>
  <cp:contentStatus/>
</cp:coreProperties>
</file>